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omments2.xml" ContentType="application/vnd.openxmlformats-officedocument.spreadsheetml.comments+xml"/>
  <Override PartName="/xl/pivotTables/pivotTable1.xml" ContentType="application/vnd.openxmlformats-officedocument.spreadsheetml.pivot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showInkAnnotation="0" codeName="ThisWorkbook"/>
  <bookViews>
    <workbookView xWindow="240" yWindow="225" windowWidth="14805" windowHeight="7890" tabRatio="855" activeTab="5"/>
  </bookViews>
  <sheets>
    <sheet name="ACCUEIL" sheetId="1" r:id="rId1"/>
    <sheet name="AIDE" sheetId="2" r:id="rId2"/>
    <sheet name="SUIVIPROD" sheetId="3" r:id="rId3"/>
    <sheet name="Ligne 41" sheetId="4" r:id="rId4"/>
    <sheet name="Ligne 31" sheetId="5" r:id="rId5"/>
    <sheet name="Ligne 02" sheetId="6" r:id="rId6"/>
    <sheet name="Ligne 21" sheetId="7" r:id="rId7"/>
    <sheet name="Ligne 11" sheetId="8" r:id="rId8"/>
    <sheet name="Ligne 12" sheetId="9" r:id="rId9"/>
    <sheet name="Ligne 03" sheetId="10" r:id="rId10"/>
    <sheet name="Ligne 15" sheetId="11" r:id="rId11"/>
    <sheet name="Ligne 13" sheetId="12" r:id="rId12"/>
    <sheet name="Ligne 14" sheetId="13" r:id="rId13"/>
    <sheet name="Ligne 16" sheetId="14" r:id="rId14"/>
    <sheet name="EvalOP" sheetId="15" r:id="rId15"/>
    <sheet name="SUIVIQUALITE" sheetId="16" r:id="rId16"/>
    <sheet name="TABLEQUALITE" sheetId="17" r:id="rId17"/>
    <sheet name="TABLE" sheetId="18" r:id="rId18"/>
    <sheet name="TABLEDUREES" sheetId="19" r:id="rId19"/>
    <sheet name="Recherche" sheetId="20" r:id="rId20"/>
  </sheets>
  <definedNames>
    <definedName name="_xlnm._FilterDatabase" localSheetId="2" hidden="1">SUIVIPROD!$A$1:$N$1524</definedName>
    <definedName name="_xlnm._FilterDatabase" localSheetId="15" hidden="1">SUIVIQUALITE!$A$1:$F$281</definedName>
    <definedName name="Contrats">TABLE!$G$2:$G$4</definedName>
    <definedName name="Controleurs_Qualite">TABLE!$H$2:$H$10</definedName>
    <definedName name="Fonction">TABLE!$F$2:$F$5</definedName>
    <definedName name="Lignes">OFFSET(TABLE!$C$2,0,0,COUNTA(TABLE!$C:$C))</definedName>
    <definedName name="LISTE0">AIDE!$C$44:$D$44</definedName>
    <definedName name="LISTE1">AIDE!$C$45:$C$48</definedName>
    <definedName name="LISTE2">AIDE!$D$45:$D$48</definedName>
    <definedName name="Modules_02">TABLE!$M$2:$M$12</definedName>
    <definedName name="Modules_03">TABLE!$N$2:$N$7</definedName>
    <definedName name="Modules_11">TABLE!$O$2:$O$10</definedName>
    <definedName name="Modules_12">TABLE!$P$2:$P$12</definedName>
    <definedName name="Modules_13">TABLE!$Q$2:$Q$11</definedName>
    <definedName name="Modules_14">TABLE!$R$2:$R$10</definedName>
    <definedName name="Modules_15">TABLE!$S$2:$S$8</definedName>
    <definedName name="Modules_16">TABLE!$T$1:$T$11</definedName>
    <definedName name="Modules_21">TABLE!$U$2:$U$6</definedName>
    <definedName name="Modules_31">TABLE!$V$2:$V$5</definedName>
    <definedName name="Modules_41">TABLE!$W$2:$W$5</definedName>
    <definedName name="Modules_Qualite">TABLEQUALITE!$H$2:$H$20</definedName>
    <definedName name="Notions_Qualite">TABLEQUALITE!$G$2:$G$6</definedName>
    <definedName name="Personnel_PF">OFFSET(TABLE!$A$3,0,0,COUNTA(TABLE!$A:$A))</definedName>
    <definedName name="Produits_02">TABLE!$M$21:$M$36</definedName>
    <definedName name="Produits_03">TABLE!$N$21:$N$32</definedName>
    <definedName name="Produits_11">TABLE!$O$21:$O$44</definedName>
    <definedName name="Produits_12">TABLE!$P$21:$P$47</definedName>
    <definedName name="Produits_13">TABLE!$Q$21:$Q$36</definedName>
    <definedName name="Produits_14">TABLE!$R$21:$R$36</definedName>
    <definedName name="Produits_15">TABLE!$S$21:$S$30</definedName>
    <definedName name="Produits_16">TABLE!$T$20:$T$37</definedName>
    <definedName name="Produits_21">TABLE!$U$21:$U$27</definedName>
    <definedName name="Produits_31">TABLE!$V$21:$V$26</definedName>
    <definedName name="Superviseurs_Prod">OFFSET(TABLE!$B$2,0,0,COUNTA(TABLE!$B:$B))</definedName>
    <definedName name="Validations_modules">TABLE!$I$2:$I$5</definedName>
    <definedName name="Z_0F205476_0518_4100_A87E_EE2764EE3BC0_.wvu.FilterData" localSheetId="2" hidden="1">SUIVIPROD!$A$1:$N$295</definedName>
    <definedName name="Z_0FE064AE_835E_4B87_A2FD_E7811620A12B_.wvu.FilterData" localSheetId="2" hidden="1">SUIVIPROD!$A$1:$N$295</definedName>
    <definedName name="Z_15592DE5_C7FF_4B56_A77E_D45893415718_.wvu.Cols" localSheetId="5" hidden="1">'Ligne 02'!$B:$G,'Ligne 02'!$I:$O,'Ligne 02'!$Q:$W,'Ligne 02'!$Y:$AE,'Ligne 02'!$AG:$AM,'Ligne 02'!$AO:$AU,'Ligne 02'!$AW:$BC,'Ligne 02'!$BE:$BK,'Ligne 02'!$BM:$BS,'Ligne 02'!$BU:$CA,'Ligne 02'!$CC:$CI</definedName>
    <definedName name="Z_15592DE5_C7FF_4B56_A77E_D45893415718_.wvu.Cols" localSheetId="9" hidden="1">'Ligne 03'!$B:$G,'Ligne 03'!$I:$O,'Ligne 03'!$Q:$W,'Ligne 03'!$Y:$AE,'Ligne 03'!$AG:$AM,'Ligne 03'!$AO:$AU</definedName>
    <definedName name="Z_15592DE5_C7FF_4B56_A77E_D45893415718_.wvu.Cols" localSheetId="7" hidden="1">'Ligne 11'!$I:$O,'Ligne 11'!$Q:$W,'Ligne 11'!$Y:$AE,'Ligne 11'!$AG:$AM,'Ligne 11'!$AO:$AU,'Ligne 11'!$AW:$BC,'Ligne 11'!$BE:$BK,'Ligne 11'!$BM:$BS,'Ligne 11'!$BU:$CA</definedName>
    <definedName name="Z_15592DE5_C7FF_4B56_A77E_D45893415718_.wvu.Cols" localSheetId="8" hidden="1">'Ligne 12'!$B:$G,'Ligne 12'!$I:$O,'Ligne 12'!$Q:$W,'Ligne 12'!$Y:$AE,'Ligne 12'!$AG:$AM,'Ligne 12'!$AO:$AU,'Ligne 12'!$AW:$BC,'Ligne 12'!$BE:$BK,'Ligne 12'!$BM:$BS,'Ligne 12'!$BU:$CA,'Ligne 12'!$CC:$CI</definedName>
    <definedName name="Z_15592DE5_C7FF_4B56_A77E_D45893415718_.wvu.Cols" localSheetId="11" hidden="1">'Ligne 13'!$B:$G,'Ligne 13'!$I:$O,'Ligne 13'!$Q:$W,'Ligne 13'!$Y:$AE,'Ligne 13'!$AG:$AM,'Ligne 13'!$AO:$AU,'Ligne 13'!$AW:$BC,'Ligne 13'!$BE:$BK,'Ligne 13'!$BM:$BS,'Ligne 13'!$BU:$CA</definedName>
    <definedName name="Z_15592DE5_C7FF_4B56_A77E_D45893415718_.wvu.Cols" localSheetId="12" hidden="1">'Ligne 14'!$I:$O,'Ligne 14'!$Q:$W,'Ligne 14'!$Y:$AE,'Ligne 14'!$AG:$AM,'Ligne 14'!$AO:$AU,'Ligne 14'!$AW:$BC,'Ligne 14'!$BE:$BK,'Ligne 14'!$BM:$BS</definedName>
    <definedName name="Z_15592DE5_C7FF_4B56_A77E_D45893415718_.wvu.Cols" localSheetId="10" hidden="1">'Ligne 15'!$I:$O,'Ligne 15'!$Q:$W,'Ligne 15'!$Y:$AE,'Ligne 15'!$AG:$AM,'Ligne 15'!$AO:$AU,'Ligne 15'!$AW:$BC</definedName>
    <definedName name="Z_15592DE5_C7FF_4B56_A77E_D45893415718_.wvu.Cols" localSheetId="13" hidden="1">'Ligne 16'!$B:$G,'Ligne 16'!$I:$O,'Ligne 16'!$Q:$W,'Ligne 16'!$Y:$AE,'Ligne 16'!$AG:$AM,'Ligne 16'!$AO:$AU,'Ligne 16'!$AW:$BC,'Ligne 16'!$BE:$BK,'Ligne 16'!$BM:$BS</definedName>
    <definedName name="Z_15592DE5_C7FF_4B56_A77E_D45893415718_.wvu.Cols" localSheetId="6" hidden="1">'Ligne 21'!$B:$G,'Ligne 21'!$I:$O,'Ligne 21'!$Q:$W,'Ligne 21'!$Y:$AE,'Ligne 21'!$AG:$AM</definedName>
    <definedName name="Z_15592DE5_C7FF_4B56_A77E_D45893415718_.wvu.Cols" localSheetId="4" hidden="1">'Ligne 31'!$B:$G,'Ligne 31'!$I:$O,'Ligne 31'!$Q:$W,'Ligne 31'!$Y:$AE</definedName>
    <definedName name="Z_15592DE5_C7FF_4B56_A77E_D45893415718_.wvu.Cols" localSheetId="3" hidden="1">'Ligne 41'!$B:$G,'Ligne 41'!$I:$O,'Ligne 41'!$Q:$W,'Ligne 41'!$Y:$AE</definedName>
    <definedName name="Z_15592DE5_C7FF_4B56_A77E_D45893415718_.wvu.Cols" localSheetId="2" hidden="1">SUIVIPROD!$F:$H</definedName>
    <definedName name="Z_15592DE5_C7FF_4B56_A77E_D45893415718_.wvu.FilterData" localSheetId="2" hidden="1">SUIVIPROD!$A$1:$N$565</definedName>
    <definedName name="Z_15592DE5_C7FF_4B56_A77E_D45893415718_.wvu.FilterData" localSheetId="15" hidden="1">SUIVIQUALITE!$A$1:$F$1</definedName>
    <definedName name="Z_15592DE5_C7FF_4B56_A77E_D45893415718_.wvu.PrintArea" localSheetId="2" hidden="1">SUIVIPROD!$A$133:$J$297</definedName>
    <definedName name="Z_15592DE5_C7FF_4B56_A77E_D45893415718_.wvu.Rows" localSheetId="0" hidden="1">ACCUEIL!$17:$19,ACCUEIL!$34:$46,ACCUEIL!$49:$52</definedName>
    <definedName name="Z_15592DE5_C7FF_4B56_A77E_D45893415718_.wvu.Rows" localSheetId="1" hidden="1">AIDE!$29:$37,AIDE!$40:$65</definedName>
    <definedName name="Z_160C0333_9BDA_4DC1_8D94_BA31AC903FE9_.wvu.FilterData" localSheetId="2" hidden="1">SUIVIPROD!$A$1:$N$295</definedName>
    <definedName name="Z_16A98541_5EA7_4645_8B9E_63DA44C6390C_.wvu.Cols" localSheetId="5" hidden="1">'Ligne 02'!$B:$G,'Ligne 02'!$I:$O,'Ligne 02'!$Q:$W,'Ligne 02'!$Y:$AE,'Ligne 02'!$AG:$AM,'Ligne 02'!$AO:$AU,'Ligne 02'!$AW:$BC,'Ligne 02'!$BE:$BK,'Ligne 02'!$BM:$BS,'Ligne 02'!$BU:$CA,'Ligne 02'!$CC:$CI</definedName>
    <definedName name="Z_16A98541_5EA7_4645_8B9E_63DA44C6390C_.wvu.Cols" localSheetId="9" hidden="1">'Ligne 03'!$B:$G,'Ligne 03'!$I:$O,'Ligne 03'!$Q:$W,'Ligne 03'!$Y:$AE,'Ligne 03'!$AG:$AM,'Ligne 03'!$AO:$AU</definedName>
    <definedName name="Z_16A98541_5EA7_4645_8B9E_63DA44C6390C_.wvu.Cols" localSheetId="7" hidden="1">'Ligne 11'!$B:$G,'Ligne 11'!$I:$O,'Ligne 11'!$Q:$W,'Ligne 11'!$Y:$AE,'Ligne 11'!$AG:$AM,'Ligne 11'!$AO:$AU,'Ligne 11'!$AW:$BC,'Ligne 11'!$BE:$BK,'Ligne 11'!$BM:$BS,'Ligne 11'!$BU:$CA</definedName>
    <definedName name="Z_16A98541_5EA7_4645_8B9E_63DA44C6390C_.wvu.Cols" localSheetId="8" hidden="1">'Ligne 12'!$B:$G,'Ligne 12'!$I:$O,'Ligne 12'!$Q:$W,'Ligne 12'!$Y:$AE,'Ligne 12'!$AG:$AM,'Ligne 12'!$AW:$BC,'Ligne 12'!$BE:$BK,'Ligne 12'!$BM:$BS,'Ligne 12'!$BU:$CA,'Ligne 12'!$CC:$CI</definedName>
    <definedName name="Z_16A98541_5EA7_4645_8B9E_63DA44C6390C_.wvu.Cols" localSheetId="11" hidden="1">'Ligne 13'!$B:$G,'Ligne 13'!$I:$O,'Ligne 13'!$Q:$W,'Ligne 13'!$Y:$AE,'Ligne 13'!$AG:$AM,'Ligne 13'!$AO:$AU,'Ligne 13'!$AW:$BC,'Ligne 13'!$BE:$BK,'Ligne 13'!$BM:$BS,'Ligne 13'!$BU:$CA</definedName>
    <definedName name="Z_16A98541_5EA7_4645_8B9E_63DA44C6390C_.wvu.Cols" localSheetId="12" hidden="1">'Ligne 14'!$B:$G,'Ligne 14'!$I:$O,'Ligne 14'!$Q:$W,'Ligne 14'!$Y:$AE,'Ligne 14'!$AG:$AM,'Ligne 14'!$AO:$AU,'Ligne 14'!$AW:$BC,'Ligne 14'!$BE:$BK</definedName>
    <definedName name="Z_16A98541_5EA7_4645_8B9E_63DA44C6390C_.wvu.Cols" localSheetId="10" hidden="1">'Ligne 15'!$B:$G,'Ligne 15'!$I:$O,'Ligne 15'!$Q:$W,'Ligne 15'!$Y:$AE,'Ligne 15'!$AG:$AM,'Ligne 15'!$AO:$AU,'Ligne 15'!$AW:$BC</definedName>
    <definedName name="Z_16A98541_5EA7_4645_8B9E_63DA44C6390C_.wvu.Cols" localSheetId="13" hidden="1">'Ligne 16'!$B:$G,'Ligne 16'!#REF!,'Ligne 16'!$I:$O,'Ligne 16'!$Q:$W,'Ligne 16'!$Y:$AE,'Ligne 16'!$AG:$AM,'Ligne 16'!$AO:$AU,'Ligne 16'!$AW:$BC,'Ligne 16'!$BE:$BK,'Ligne 16'!$BM:$BS</definedName>
    <definedName name="Z_16A98541_5EA7_4645_8B9E_63DA44C6390C_.wvu.Cols" localSheetId="6" hidden="1">'Ligne 21'!$B:$G,'Ligne 21'!$I:$O,'Ligne 21'!$Q:$W,'Ligne 21'!$Y:$AE,'Ligne 21'!$AG:$AM</definedName>
    <definedName name="Z_16A98541_5EA7_4645_8B9E_63DA44C6390C_.wvu.Cols" localSheetId="4" hidden="1">'Ligne 31'!$B:$G,'Ligne 31'!$I:$O,'Ligne 31'!$Q:$W,'Ligne 31'!$Y:$AE</definedName>
    <definedName name="Z_16A98541_5EA7_4645_8B9E_63DA44C6390C_.wvu.Cols" localSheetId="3" hidden="1">'Ligne 41'!$B:$G,'Ligne 41'!$I:$O,'Ligne 41'!$Q:$W,'Ligne 41'!$Y:$AE</definedName>
    <definedName name="Z_16A98541_5EA7_4645_8B9E_63DA44C6390C_.wvu.Cols" localSheetId="2" hidden="1">SUIVIPROD!#REF!</definedName>
    <definedName name="Z_16A98541_5EA7_4645_8B9E_63DA44C6390C_.wvu.FilterData" localSheetId="2" hidden="1">SUIVIPROD!$A$1:$N$295</definedName>
    <definedName name="Z_16A98541_5EA7_4645_8B9E_63DA44C6390C_.wvu.FilterData" localSheetId="15" hidden="1">SUIVIQUALITE!$A$1:$F$19</definedName>
    <definedName name="Z_16A98541_5EA7_4645_8B9E_63DA44C6390C_.wvu.Rows" localSheetId="0" hidden="1">ACCUEIL!$17:$19,ACCUEIL!$22:$31,ACCUEIL!$34:$46,ACCUEIL!$49:$52</definedName>
    <definedName name="Z_16A98541_5EA7_4645_8B9E_63DA44C6390C_.wvu.Rows" localSheetId="1" hidden="1">AIDE!$4:$17,AIDE!$20:$26,AIDE!$29:$37,AIDE!$40:$65,AIDE!$70:$77</definedName>
    <definedName name="Z_22486BA6_FD36_45E2_A6EC_21436D42C718_.wvu.FilterData" localSheetId="2" hidden="1">SUIVIPROD!$A$1:$N$295</definedName>
    <definedName name="Z_26C42BC2_D8E6_4EC7_89A7_CFD06A4AE160_.wvu.FilterData" localSheetId="2" hidden="1">SUIVIPROD!$A$1:$N$295</definedName>
    <definedName name="Z_2DE8BE7E_8477_4AFE_9EB5_E18512921E0C_.wvu.FilterData" localSheetId="2" hidden="1">SUIVIPROD!$A$1:$N$295</definedName>
    <definedName name="Z_3ED02DA8_0013_4C86_B822_FF604B55B0EE_.wvu.Cols" localSheetId="5" hidden="1">'Ligne 02'!$B:$G,'Ligne 02'!$I:$O,'Ligne 02'!$Q:$W,'Ligne 02'!$Y:$AE,'Ligne 02'!$AG:$AM,'Ligne 02'!$AO:$AU,'Ligne 02'!$AW:$BC,'Ligne 02'!$BE:$BK,'Ligne 02'!$BM:$BS,'Ligne 02'!$BU:$CA,'Ligne 02'!$CC:$CI</definedName>
    <definedName name="Z_3ED02DA8_0013_4C86_B822_FF604B55B0EE_.wvu.Cols" localSheetId="9" hidden="1">'Ligne 03'!$B:$G,'Ligne 03'!$I:$O,'Ligne 03'!$Q:$W,'Ligne 03'!$Y:$AE,'Ligne 03'!$AG:$AM,'Ligne 03'!$AO:$AU</definedName>
    <definedName name="Z_3ED02DA8_0013_4C86_B822_FF604B55B0EE_.wvu.Cols" localSheetId="7" hidden="1">'Ligne 11'!$B:$G,'Ligne 11'!$I:$O,'Ligne 11'!$Q:$W,'Ligne 11'!$Y:$AE,'Ligne 11'!$AG:$AM,'Ligne 11'!$AO:$AU,'Ligne 11'!$AW:$BC,'Ligne 11'!$BE:$BK,'Ligne 11'!$BM:$BS,'Ligne 11'!$BU:$CA</definedName>
    <definedName name="Z_3ED02DA8_0013_4C86_B822_FF604B55B0EE_.wvu.Cols" localSheetId="8" hidden="1">'Ligne 12'!$B:$G,'Ligne 12'!$I:$O,'Ligne 12'!$Q:$W,'Ligne 12'!$Y:$AE,'Ligne 12'!$AG:$AM,'Ligne 12'!$AW:$BC,'Ligne 12'!$BE:$BK,'Ligne 12'!$BM:$BS,'Ligne 12'!$BU:$CA,'Ligne 12'!$CC:$CI</definedName>
    <definedName name="Z_3ED02DA8_0013_4C86_B822_FF604B55B0EE_.wvu.Cols" localSheetId="11" hidden="1">'Ligne 13'!$B:$G,'Ligne 13'!$I:$O,'Ligne 13'!$Q:$W,'Ligne 13'!$Y:$AE,'Ligne 13'!$AG:$AM,'Ligne 13'!$AO:$AU,'Ligne 13'!$AW:$BC,'Ligne 13'!$BE:$BK,'Ligne 13'!$BM:$BS,'Ligne 13'!$BU:$CA</definedName>
    <definedName name="Z_3ED02DA8_0013_4C86_B822_FF604B55B0EE_.wvu.Cols" localSheetId="12" hidden="1">'Ligne 14'!$B:$G,'Ligne 14'!$I:$O,'Ligne 14'!$Q:$W,'Ligne 14'!$Y:$AE,'Ligne 14'!$AG:$AM,'Ligne 14'!$AO:$AU,'Ligne 14'!$AW:$BC,'Ligne 14'!$BE:$BK,'Ligne 14'!$BM:$BS</definedName>
    <definedName name="Z_3ED02DA8_0013_4C86_B822_FF604B55B0EE_.wvu.Cols" localSheetId="10" hidden="1">'Ligne 15'!$B:$G,'Ligne 15'!$I:$O,'Ligne 15'!$Q:$W,'Ligne 15'!$Y:$AE,'Ligne 15'!$AG:$AM,'Ligne 15'!$AO:$AU,'Ligne 15'!$AW:$BC</definedName>
    <definedName name="Z_3ED02DA8_0013_4C86_B822_FF604B55B0EE_.wvu.Cols" localSheetId="13" hidden="1">'Ligne 16'!$B:$G,'Ligne 16'!#REF!,'Ligne 16'!$I:$O,'Ligne 16'!$Q:$W,'Ligne 16'!$Y:$AE,'Ligne 16'!$AG:$AM,'Ligne 16'!$AO:$AU,'Ligne 16'!$AW:$BC,'Ligne 16'!$BE:$BK,'Ligne 16'!$BM:$BS</definedName>
    <definedName name="Z_3ED02DA8_0013_4C86_B822_FF604B55B0EE_.wvu.Cols" localSheetId="6" hidden="1">'Ligne 21'!$B:$G,'Ligne 21'!$I:$O,'Ligne 21'!$Q:$W,'Ligne 21'!$AG:$AM</definedName>
    <definedName name="Z_3ED02DA8_0013_4C86_B822_FF604B55B0EE_.wvu.Cols" localSheetId="4" hidden="1">'Ligne 31'!$B:$G,'Ligne 31'!$I:$O,'Ligne 31'!$Q:$W,'Ligne 31'!$Y:$AE</definedName>
    <definedName name="Z_3ED02DA8_0013_4C86_B822_FF604B55B0EE_.wvu.Cols" localSheetId="3" hidden="1">'Ligne 41'!$B:$G,'Ligne 41'!$I:$O,'Ligne 41'!$Q:$W,'Ligne 41'!$Y:$AE</definedName>
    <definedName name="Z_3ED02DA8_0013_4C86_B822_FF604B55B0EE_.wvu.FilterData" localSheetId="2" hidden="1">SUIVIPROD!$A$1:$N$295</definedName>
    <definedName name="Z_3ED02DA8_0013_4C86_B822_FF604B55B0EE_.wvu.FilterData" localSheetId="15" hidden="1">SUIVIQUALITE!$A$1:$F$1</definedName>
    <definedName name="Z_3ED02DA8_0013_4C86_B822_FF604B55B0EE_.wvu.Rows" localSheetId="1" hidden="1">AIDE!$4:$17,AIDE!$20:$26,AIDE!$29:$37,AIDE!$70:$77</definedName>
    <definedName name="Z_3F7F3A28_A2E2_433A_AF6E_3ECDEBC09935_.wvu.FilterData" localSheetId="2" hidden="1">SUIVIPROD!$A$1:$N$295</definedName>
    <definedName name="Z_434B6855_F13B_4702_8F4C_6D02421A3BDD_.wvu.Cols" localSheetId="5" hidden="1">'Ligne 02'!$B:$G,'Ligne 02'!$I:$O,'Ligne 02'!$Q:$W,'Ligne 02'!$Y:$AE,'Ligne 02'!$AG:$AM,'Ligne 02'!$AO:$AU,'Ligne 02'!$AW:$BC,'Ligne 02'!$BE:$BK,'Ligne 02'!$BM:$BS,'Ligne 02'!$BU:$CA,'Ligne 02'!$CC:$CI</definedName>
    <definedName name="Z_434B6855_F13B_4702_8F4C_6D02421A3BDD_.wvu.Cols" localSheetId="9" hidden="1">'Ligne 03'!$B:$G,'Ligne 03'!$I:$O,'Ligne 03'!$Q:$W,'Ligne 03'!$Y:$AE,'Ligne 03'!$AG:$AM,'Ligne 03'!$AO:$AU</definedName>
    <definedName name="Z_434B6855_F13B_4702_8F4C_6D02421A3BDD_.wvu.Cols" localSheetId="7" hidden="1">'Ligne 11'!$B:$G,'Ligne 11'!$I:$O,'Ligne 11'!$Q:$W,'Ligne 11'!$Y:$AE,'Ligne 11'!$AG:$AM,'Ligne 11'!$AO:$AU,'Ligne 11'!$AW:$BC,'Ligne 11'!$BE:$BK,'Ligne 11'!$BM:$BS,'Ligne 11'!$BU:$CA</definedName>
    <definedName name="Z_434B6855_F13B_4702_8F4C_6D02421A3BDD_.wvu.Cols" localSheetId="8" hidden="1">'Ligne 12'!$B:$G,'Ligne 12'!$I:$O,'Ligne 12'!$Q:$W,'Ligne 12'!$Y:$AE,'Ligne 12'!$AG:$AM,'Ligne 12'!$AW:$BC,'Ligne 12'!$BE:$BK,'Ligne 12'!$BM:$BS,'Ligne 12'!$BU:$CA,'Ligne 12'!$CC:$CI</definedName>
    <definedName name="Z_434B6855_F13B_4702_8F4C_6D02421A3BDD_.wvu.Cols" localSheetId="11" hidden="1">'Ligne 13'!$B:$G,'Ligne 13'!$I:$O,'Ligne 13'!$Q:$W,'Ligne 13'!$Y:$AE,'Ligne 13'!$AG:$AM,'Ligne 13'!$AO:$AU,'Ligne 13'!$AW:$BC,'Ligne 13'!$BE:$BK,'Ligne 13'!$BM:$BS,'Ligne 13'!$BU:$CA</definedName>
    <definedName name="Z_434B6855_F13B_4702_8F4C_6D02421A3BDD_.wvu.Cols" localSheetId="12" hidden="1">'Ligne 14'!$B:$G,'Ligne 14'!$I:$O,'Ligne 14'!$Q:$W,'Ligne 14'!$Y:$AE,'Ligne 14'!$AG:$AM,'Ligne 14'!$AO:$AU,'Ligne 14'!$AW:$BC,'Ligne 14'!$BE:$BK,'Ligne 14'!$BM:$BS</definedName>
    <definedName name="Z_434B6855_F13B_4702_8F4C_6D02421A3BDD_.wvu.Cols" localSheetId="10" hidden="1">'Ligne 15'!$B:$G,'Ligne 15'!$I:$O,'Ligne 15'!$Q:$W,'Ligne 15'!$Y:$AE,'Ligne 15'!$AG:$AM,'Ligne 15'!$AO:$AU,'Ligne 15'!$AW:$BC</definedName>
    <definedName name="Z_434B6855_F13B_4702_8F4C_6D02421A3BDD_.wvu.Cols" localSheetId="13" hidden="1">'Ligne 16'!$B:$G,'Ligne 16'!#REF!,'Ligne 16'!$I:$O,'Ligne 16'!$Q:$W,'Ligne 16'!$Y:$AE,'Ligne 16'!$AG:$AM,'Ligne 16'!$AO:$AU,'Ligne 16'!$AW:$BC,'Ligne 16'!$BE:$BK,'Ligne 16'!$BM:$BS</definedName>
    <definedName name="Z_434B6855_F13B_4702_8F4C_6D02421A3BDD_.wvu.Cols" localSheetId="6" hidden="1">'Ligne 21'!$B:$G,'Ligne 21'!$I:$O,'Ligne 21'!$Q:$W,'Ligne 21'!$AG:$AM</definedName>
    <definedName name="Z_434B6855_F13B_4702_8F4C_6D02421A3BDD_.wvu.Cols" localSheetId="4" hidden="1">'Ligne 31'!$B:$G,'Ligne 31'!$I:$O,'Ligne 31'!$Q:$W,'Ligne 31'!$Y:$AE</definedName>
    <definedName name="Z_434B6855_F13B_4702_8F4C_6D02421A3BDD_.wvu.Cols" localSheetId="3" hidden="1">'Ligne 41'!$B:$G,'Ligne 41'!$I:$O,'Ligne 41'!$Q:$W,'Ligne 41'!$Y:$AE</definedName>
    <definedName name="Z_434B6855_F13B_4702_8F4C_6D02421A3BDD_.wvu.FilterData" localSheetId="2" hidden="1">SUIVIPROD!$A$1:$N$295</definedName>
    <definedName name="Z_434B6855_F13B_4702_8F4C_6D02421A3BDD_.wvu.FilterData" localSheetId="15" hidden="1">SUIVIQUALITE!$A$1:$F$1</definedName>
    <definedName name="Z_434B6855_F13B_4702_8F4C_6D02421A3BDD_.wvu.Rows" localSheetId="1" hidden="1">AIDE!$4:$17,AIDE!$20:$26,AIDE!$29:$37,AIDE!$70:$77</definedName>
    <definedName name="Z_4B7B0CE7_33BF_4FA8_AFEA_AD9EB05ED0E0_.wvu.FilterData" localSheetId="2" hidden="1">SUIVIPROD!$A$1:$N$295</definedName>
    <definedName name="Z_4FF0261A_279D_430C_B2DD_E54ED988E313_.wvu.Cols" localSheetId="5" hidden="1">'Ligne 02'!$B:$G,'Ligne 02'!$I:$O,'Ligne 02'!$Q:$W,'Ligne 02'!$Y:$AE,'Ligne 02'!$AG:$AM,'Ligne 02'!$AO:$AU,'Ligne 02'!$AW:$BC,'Ligne 02'!$BE:$BK,'Ligne 02'!$BM:$BS,'Ligne 02'!$BU:$CA,'Ligne 02'!$CC:$CI</definedName>
    <definedName name="Z_4FF0261A_279D_430C_B2DD_E54ED988E313_.wvu.Cols" localSheetId="9" hidden="1">'Ligne 03'!$B:$G,'Ligne 03'!$I:$O,'Ligne 03'!$Q:$W,'Ligne 03'!$Y:$AE,'Ligne 03'!$AG:$AM,'Ligne 03'!$AO:$AU</definedName>
    <definedName name="Z_4FF0261A_279D_430C_B2DD_E54ED988E313_.wvu.Cols" localSheetId="7" hidden="1">'Ligne 11'!$I:$O,'Ligne 11'!$Q:$W,'Ligne 11'!$Y:$AE,'Ligne 11'!$AG:$AM,'Ligne 11'!$AO:$AU,'Ligne 11'!$AW:$BC,'Ligne 11'!$BE:$BK,'Ligne 11'!$BM:$BS,'Ligne 11'!$BU:$CA</definedName>
    <definedName name="Z_4FF0261A_279D_430C_B2DD_E54ED988E313_.wvu.Cols" localSheetId="8" hidden="1">'Ligne 12'!$B:$G,'Ligne 12'!$I:$O,'Ligne 12'!$Q:$W,'Ligne 12'!$Y:$AE,'Ligne 12'!$AG:$AM,'Ligne 12'!$AO:$AU,'Ligne 12'!$AW:$BC,'Ligne 12'!$BE:$BK,'Ligne 12'!$BM:$BS,'Ligne 12'!$BU:$CA,'Ligne 12'!$CC:$CI</definedName>
    <definedName name="Z_4FF0261A_279D_430C_B2DD_E54ED988E313_.wvu.Cols" localSheetId="11" hidden="1">'Ligne 13'!$B:$G,'Ligne 13'!$I:$O,'Ligne 13'!$Q:$W,'Ligne 13'!$Y:$AE,'Ligne 13'!$AG:$AM,'Ligne 13'!$AO:$AU,'Ligne 13'!$AW:$BC,'Ligne 13'!$BE:$BK,'Ligne 13'!$BM:$BS,'Ligne 13'!$BU:$CA</definedName>
    <definedName name="Z_4FF0261A_279D_430C_B2DD_E54ED988E313_.wvu.Cols" localSheetId="12" hidden="1">'Ligne 14'!$I:$O,'Ligne 14'!$Q:$W,'Ligne 14'!$Y:$AE,'Ligne 14'!$AG:$AM,'Ligne 14'!$AO:$AU,'Ligne 14'!$AW:$BC,'Ligne 14'!$BE:$BK,'Ligne 14'!$BM:$BS</definedName>
    <definedName name="Z_4FF0261A_279D_430C_B2DD_E54ED988E313_.wvu.Cols" localSheetId="10" hidden="1">'Ligne 15'!$I:$O,'Ligne 15'!$Q:$W,'Ligne 15'!$Y:$AE,'Ligne 15'!$AG:$AM,'Ligne 15'!$AO:$AU,'Ligne 15'!$AW:$BC</definedName>
    <definedName name="Z_4FF0261A_279D_430C_B2DD_E54ED988E313_.wvu.Cols" localSheetId="13" hidden="1">'Ligne 16'!$B:$G,'Ligne 16'!$I:$O,'Ligne 16'!$Q:$W,'Ligne 16'!$Y:$AE,'Ligne 16'!$AG:$AM,'Ligne 16'!$AO:$AU,'Ligne 16'!$AW:$BC,'Ligne 16'!$BE:$BK,'Ligne 16'!$BM:$BS</definedName>
    <definedName name="Z_4FF0261A_279D_430C_B2DD_E54ED988E313_.wvu.Cols" localSheetId="6" hidden="1">'Ligne 21'!$B:$G,'Ligne 21'!$I:$O,'Ligne 21'!$Q:$W,'Ligne 21'!$Y:$AE,'Ligne 21'!$AG:$AM</definedName>
    <definedName name="Z_4FF0261A_279D_430C_B2DD_E54ED988E313_.wvu.Cols" localSheetId="4" hidden="1">'Ligne 31'!$B:$G,'Ligne 31'!$I:$O,'Ligne 31'!$Q:$W,'Ligne 31'!$Y:$AE</definedName>
    <definedName name="Z_4FF0261A_279D_430C_B2DD_E54ED988E313_.wvu.Cols" localSheetId="3" hidden="1">'Ligne 41'!$B:$G,'Ligne 41'!$I:$O,'Ligne 41'!$Q:$W,'Ligne 41'!$Y:$AE</definedName>
    <definedName name="Z_4FF0261A_279D_430C_B2DD_E54ED988E313_.wvu.Cols" localSheetId="2" hidden="1">SUIVIPROD!$F:$H</definedName>
    <definedName name="Z_4FF0261A_279D_430C_B2DD_E54ED988E313_.wvu.FilterData" localSheetId="2" hidden="1">SUIVIPROD!$A$1:$N$565</definedName>
    <definedName name="Z_4FF0261A_279D_430C_B2DD_E54ED988E313_.wvu.FilterData" localSheetId="15" hidden="1">SUIVIQUALITE!$A$1:$F$1</definedName>
    <definedName name="Z_4FF0261A_279D_430C_B2DD_E54ED988E313_.wvu.PrintArea" localSheetId="2" hidden="1">SUIVIPROD!$A$133:$J$297</definedName>
    <definedName name="Z_4FF0261A_279D_430C_B2DD_E54ED988E313_.wvu.Rows" localSheetId="0" hidden="1">ACCUEIL!$17:$19,ACCUEIL!$34:$46,ACCUEIL!$49:$52</definedName>
    <definedName name="Z_4FF0261A_279D_430C_B2DD_E54ED988E313_.wvu.Rows" localSheetId="1" hidden="1">AIDE!$29:$37,AIDE!$40:$65</definedName>
    <definedName name="Z_5556133E_346B_4363_8A17_BF99987CF02E_.wvu.FilterData" localSheetId="2" hidden="1">SUIVIPROD!$A$1:$N$295</definedName>
    <definedName name="Z_5A36A4B1_EA91_463A_855D_9B0FF542940E_.wvu.FilterData" localSheetId="2" hidden="1">SUIVIPROD!$A$1:$N$295</definedName>
    <definedName name="Z_69137E3C_E37A_47B0_97BB_C8584C9906E2_.wvu.FilterData" localSheetId="2" hidden="1">SUIVIPROD!$A$1:$N$295</definedName>
    <definedName name="Z_69EC66F8_5CC3_4BBA_B82F_5B91681ED8D3_.wvu.FilterData" localSheetId="2" hidden="1">SUIVIPROD!$A$1:$N$295</definedName>
    <definedName name="Z_89F7D8BC_16C0_4D6A_BCB4_819A5E7A16EA_.wvu.FilterData" localSheetId="2" hidden="1">SUIVIPROD!$A$1:$N$295</definedName>
    <definedName name="Z_9D98338C_B02F_486D_A708_7C1CE2402B62_.wvu.FilterData" localSheetId="2" hidden="1">SUIVIPROD!$A$1:$N$295</definedName>
    <definedName name="Z_A0EEC314_16F1_4DF3_8165_656D359AD9BA_.wvu.Cols" localSheetId="5" hidden="1">'Ligne 02'!$B:$G,'Ligne 02'!$I:$O,'Ligne 02'!$Q:$W,'Ligne 02'!$Y:$AE,'Ligne 02'!$AG:$AM,'Ligne 02'!$AO:$AU,'Ligne 02'!$AW:$BC,'Ligne 02'!$BE:$BK,'Ligne 02'!$BM:$BS,'Ligne 02'!$BU:$CA,'Ligne 02'!$CC:$CI</definedName>
    <definedName name="Z_A0EEC314_16F1_4DF3_8165_656D359AD9BA_.wvu.Cols" localSheetId="9" hidden="1">'Ligne 03'!$B:$G,'Ligne 03'!$I:$O,'Ligne 03'!$Q:$W,'Ligne 03'!$Y:$AE,'Ligne 03'!$AG:$AM,'Ligne 03'!$AO:$AU</definedName>
    <definedName name="Z_A0EEC314_16F1_4DF3_8165_656D359AD9BA_.wvu.Cols" localSheetId="7" hidden="1">'Ligne 11'!$B:$G,'Ligne 11'!$I:$O,'Ligne 11'!$Q:$W,'Ligne 11'!$Y:$AE,'Ligne 11'!$AG:$AM,'Ligne 11'!$AO:$AU,'Ligne 11'!$AW:$BC,'Ligne 11'!$BE:$BK,'Ligne 11'!$BM:$BS,'Ligne 11'!$BU:$CA</definedName>
    <definedName name="Z_A0EEC314_16F1_4DF3_8165_656D359AD9BA_.wvu.Cols" localSheetId="8" hidden="1">'Ligne 12'!$B:$G,'Ligne 12'!$I:$O,'Ligne 12'!$Q:$W,'Ligne 12'!$Y:$AE,'Ligne 12'!$AG:$AM,'Ligne 12'!$AW:$BC,'Ligne 12'!$BE:$BK,'Ligne 12'!$BM:$BS,'Ligne 12'!$BU:$CA,'Ligne 12'!$CC:$CI</definedName>
    <definedName name="Z_A0EEC314_16F1_4DF3_8165_656D359AD9BA_.wvu.Cols" localSheetId="11" hidden="1">'Ligne 13'!$B:$G,'Ligne 13'!$I:$O,'Ligne 13'!$Q:$W,'Ligne 13'!$Y:$AE,'Ligne 13'!$AG:$AM,'Ligne 13'!$AO:$AU,'Ligne 13'!$AW:$BC,'Ligne 13'!$BE:$BK,'Ligne 13'!$BM:$BS,'Ligne 13'!$BU:$CA</definedName>
    <definedName name="Z_A0EEC314_16F1_4DF3_8165_656D359AD9BA_.wvu.Cols" localSheetId="12" hidden="1">'Ligne 14'!$B:$G,'Ligne 14'!$I:$O,'Ligne 14'!$Q:$W,'Ligne 14'!$Y:$AE,'Ligne 14'!$AG:$AM,'Ligne 14'!$AO:$AU,'Ligne 14'!$AW:$BC,'Ligne 14'!$BE:$BK</definedName>
    <definedName name="Z_A0EEC314_16F1_4DF3_8165_656D359AD9BA_.wvu.Cols" localSheetId="10" hidden="1">'Ligne 15'!$B:$G,'Ligne 15'!$I:$O,'Ligne 15'!$Q:$W,'Ligne 15'!$Y:$AE,'Ligne 15'!$AG:$AM,'Ligne 15'!$AO:$AU,'Ligne 15'!$AW:$BC</definedName>
    <definedName name="Z_A0EEC314_16F1_4DF3_8165_656D359AD9BA_.wvu.Cols" localSheetId="13" hidden="1">'Ligne 16'!$B:$G,'Ligne 16'!#REF!,'Ligne 16'!$I:$O,'Ligne 16'!$Q:$W,'Ligne 16'!$Y:$AE,'Ligne 16'!$AG:$AM,'Ligne 16'!$AO:$AU,'Ligne 16'!$AW:$BC,'Ligne 16'!$BE:$BK,'Ligne 16'!$BM:$BS</definedName>
    <definedName name="Z_A0EEC314_16F1_4DF3_8165_656D359AD9BA_.wvu.Cols" localSheetId="6" hidden="1">'Ligne 21'!$B:$G,'Ligne 21'!$I:$O,'Ligne 21'!$Q:$W,'Ligne 21'!$Y:$AE,'Ligne 21'!$AG:$AM</definedName>
    <definedName name="Z_A0EEC314_16F1_4DF3_8165_656D359AD9BA_.wvu.Cols" localSheetId="4" hidden="1">'Ligne 31'!$B:$G,'Ligne 31'!$I:$O,'Ligne 31'!$Q:$W,'Ligne 31'!$Y:$AE</definedName>
    <definedName name="Z_A0EEC314_16F1_4DF3_8165_656D359AD9BA_.wvu.Cols" localSheetId="3" hidden="1">'Ligne 41'!$B:$G,'Ligne 41'!$I:$O,'Ligne 41'!$Q:$W,'Ligne 41'!$Y:$AE</definedName>
    <definedName name="Z_A0EEC314_16F1_4DF3_8165_656D359AD9BA_.wvu.Cols" localSheetId="2" hidden="1">SUIVIPROD!#REF!</definedName>
    <definedName name="Z_A0EEC314_16F1_4DF3_8165_656D359AD9BA_.wvu.FilterData" localSheetId="2" hidden="1">SUIVIPROD!$A$1:$N$295</definedName>
    <definedName name="Z_A0EEC314_16F1_4DF3_8165_656D359AD9BA_.wvu.FilterData" localSheetId="15" hidden="1">SUIVIQUALITE!$A$1:$F$19</definedName>
    <definedName name="Z_A0EEC314_16F1_4DF3_8165_656D359AD9BA_.wvu.Rows" localSheetId="0" hidden="1">ACCUEIL!$17:$19,ACCUEIL!$22:$31,ACCUEIL!$34:$46,ACCUEIL!$49:$52</definedName>
    <definedName name="Z_A0EEC314_16F1_4DF3_8165_656D359AD9BA_.wvu.Rows" localSheetId="1" hidden="1">AIDE!$4:$17,AIDE!$20:$26,AIDE!$29:$37,AIDE!$40:$65,AIDE!$70:$77</definedName>
    <definedName name="Z_AC76C8A2_0565_4A7F_A8B3_3D24073F25D1_.wvu.Cols" localSheetId="5" hidden="1">'Ligne 02'!$B:$G,'Ligne 02'!$I:$O,'Ligne 02'!$Q:$W,'Ligne 02'!$Y:$AE,'Ligne 02'!$AG:$AM,'Ligne 02'!$AO:$AU,'Ligne 02'!$AW:$BC,'Ligne 02'!$BE:$BK,'Ligne 02'!$BM:$BS,'Ligne 02'!$BU:$CA,'Ligne 02'!$CC:$CI</definedName>
    <definedName name="Z_AC76C8A2_0565_4A7F_A8B3_3D24073F25D1_.wvu.Cols" localSheetId="9" hidden="1">'Ligne 03'!$B:$G,'Ligne 03'!$I:$O,'Ligne 03'!$Q:$W,'Ligne 03'!$Y:$AE,'Ligne 03'!$AG:$AM,'Ligne 03'!$AO:$AU</definedName>
    <definedName name="Z_AC76C8A2_0565_4A7F_A8B3_3D24073F25D1_.wvu.Cols" localSheetId="7" hidden="1">'Ligne 11'!$B:$G,'Ligne 11'!$I:$O,'Ligne 11'!$Q:$W,'Ligne 11'!$Y:$AE,'Ligne 11'!$AG:$AM,'Ligne 11'!$AO:$AU,'Ligne 11'!$AW:$BC,'Ligne 11'!$BE:$BK,'Ligne 11'!$BM:$BS,'Ligne 11'!$BU:$CA</definedName>
    <definedName name="Z_AC76C8A2_0565_4A7F_A8B3_3D24073F25D1_.wvu.Cols" localSheetId="8" hidden="1">'Ligne 12'!$B:$G,'Ligne 12'!$I:$O,'Ligne 12'!$Q:$W,'Ligne 12'!$Y:$AE,'Ligne 12'!$AG:$AM,'Ligne 12'!$AW:$BC,'Ligne 12'!$BE:$BK,'Ligne 12'!$BM:$BS,'Ligne 12'!$BU:$CA,'Ligne 12'!$CC:$CI</definedName>
    <definedName name="Z_AC76C8A2_0565_4A7F_A8B3_3D24073F25D1_.wvu.Cols" localSheetId="11" hidden="1">'Ligne 13'!$B:$G,'Ligne 13'!$I:$O,'Ligne 13'!$Q:$W,'Ligne 13'!$Y:$AE,'Ligne 13'!$AG:$AM,'Ligne 13'!$AO:$AU,'Ligne 13'!$AW:$BC,'Ligne 13'!$BE:$BK,'Ligne 13'!$BM:$BS,'Ligne 13'!$BU:$CA</definedName>
    <definedName name="Z_AC76C8A2_0565_4A7F_A8B3_3D24073F25D1_.wvu.Cols" localSheetId="12" hidden="1">'Ligne 14'!$B:$G,'Ligne 14'!$I:$O,'Ligne 14'!$Q:$W,'Ligne 14'!$Y:$AE,'Ligne 14'!$AG:$AM,'Ligne 14'!$AO:$AU,'Ligne 14'!$AW:$BC,'Ligne 14'!$BE:$BK,'Ligne 14'!$BM:$BS</definedName>
    <definedName name="Z_AC76C8A2_0565_4A7F_A8B3_3D24073F25D1_.wvu.Cols" localSheetId="10" hidden="1">'Ligne 15'!$B:$G,'Ligne 15'!$I:$O,'Ligne 15'!$Q:$W,'Ligne 15'!$Y:$AE,'Ligne 15'!$AG:$AM,'Ligne 15'!$AO:$AU,'Ligne 15'!$AW:$BC</definedName>
    <definedName name="Z_AC76C8A2_0565_4A7F_A8B3_3D24073F25D1_.wvu.Cols" localSheetId="13" hidden="1">'Ligne 16'!$B:$G,'Ligne 16'!#REF!,'Ligne 16'!$I:$O,'Ligne 16'!$Q:$W,'Ligne 16'!$Y:$AE,'Ligne 16'!$AG:$AM,'Ligne 16'!$AO:$AU,'Ligne 16'!$AW:$BC,'Ligne 16'!$BE:$BK,'Ligne 16'!$BM:$BS</definedName>
    <definedName name="Z_AC76C8A2_0565_4A7F_A8B3_3D24073F25D1_.wvu.Cols" localSheetId="6" hidden="1">'Ligne 21'!$B:$G,'Ligne 21'!$I:$O,'Ligne 21'!$Q:$W,'Ligne 21'!$Y:$AE,'Ligne 21'!$AG:$AM</definedName>
    <definedName name="Z_AC76C8A2_0565_4A7F_A8B3_3D24073F25D1_.wvu.Cols" localSheetId="4" hidden="1">'Ligne 31'!$B:$G,'Ligne 31'!$I:$O,'Ligne 31'!$Q:$W,'Ligne 31'!$Y:$AE</definedName>
    <definedName name="Z_AC76C8A2_0565_4A7F_A8B3_3D24073F25D1_.wvu.Cols" localSheetId="3" hidden="1">'Ligne 41'!$B:$G,'Ligne 41'!$I:$O,'Ligne 41'!$Q:$W,'Ligne 41'!$Y:$AE</definedName>
    <definedName name="Z_AC76C8A2_0565_4A7F_A8B3_3D24073F25D1_.wvu.FilterData" localSheetId="2" hidden="1">SUIVIPROD!$A$1:$N$295</definedName>
    <definedName name="Z_AC76C8A2_0565_4A7F_A8B3_3D24073F25D1_.wvu.FilterData" localSheetId="15" hidden="1">SUIVIQUALITE!$A$1:$F$1</definedName>
    <definedName name="Z_AC76C8A2_0565_4A7F_A8B3_3D24073F25D1_.wvu.Rows" localSheetId="0" hidden="1">ACCUEIL!$17:$19,ACCUEIL!$22:$31,ACCUEIL!$34:$46,ACCUEIL!$49:$52</definedName>
    <definedName name="Z_AC76C8A2_0565_4A7F_A8B3_3D24073F25D1_.wvu.Rows" localSheetId="1" hidden="1">AIDE!$4:$17,AIDE!$20:$26,AIDE!$29:$37,AIDE!$40:$65,AIDE!$70:$77</definedName>
    <definedName name="Z_AD42A01E_959D_485F_9822_3A45054CD417_.wvu.FilterData" localSheetId="2" hidden="1">SUIVIPROD!$A$1:$N$295</definedName>
    <definedName name="Z_BF23FD18_187F_49EA_AFFA_9E99E9077684_.wvu.FilterData" localSheetId="2" hidden="1">SUIVIPROD!$A$1:$N$295</definedName>
    <definedName name="Z_CD6DC76A_4EC6_433A_86E6_5DCC34291966_.wvu.FilterData" localSheetId="2" hidden="1">SUIVIPROD!$A$1:$N$295</definedName>
    <definedName name="Z_ECC8A43B_56D0_4A53_A82F_BBB47F88679D_.wvu.FilterData" localSheetId="2" hidden="1">SUIVIPROD!$A$1:$N$295</definedName>
    <definedName name="Z_ECC8A43B_56D0_4A53_A82F_BBB47F88679D_.wvu.FilterData" localSheetId="15" hidden="1">SUIVIQUALITE!$A$1:$F$19</definedName>
    <definedName name="_xlnm.Print_Area" localSheetId="2">SUIVIPROD!$A$133:$J$297</definedName>
  </definedNames>
  <calcPr calcId="145621"/>
  <customWorkbookViews>
    <customWorkbookView name="Sandra Domenech - Affichage personnalisé" guid="{15592DE5-C7FF-4B56-A77E-D45893415718}" mergeInterval="0" personalView="1" maximized="1" xWindow="-9" yWindow="-9" windowWidth="1698" windowHeight="1020" tabRatio="855" activeSheetId="3"/>
    <customWorkbookView name="Condvig15 CONDVIG15 - Affichage personnalisé" guid="{434B6855-F13B-4702-8F4C-6D02421A3BDD}" mergeInterval="0" personalView="1" maximized="1" xWindow="-8" yWindow="-8" windowWidth="1696" windowHeight="1026" tabRatio="855" activeSheetId="3"/>
    <customWorkbookView name="Weapon - Affichage personnalisé" guid="{3ED02DA8-0013-4C86-B822-FF604B55B0EE}" mergeInterval="0" personalView="1" maximized="1" xWindow="-8" yWindow="-8" windowWidth="1936" windowHeight="1056" tabRatio="855" activeSheetId="3"/>
    <customWorkbookView name="Sandrine PINAUD - Affichage personnalisé" guid="{A0EEC314-16F1-4DF3-8165-656D359AD9BA}" mergeInterval="0" personalView="1" maximized="1" xWindow="-8" yWindow="-8" windowWidth="1696" windowHeight="1026" tabRatio="716" activeSheetId="3"/>
    <customWorkbookView name="Nicolas TODOROVIC - Affichage personnalisé" guid="{16A98541-5EA7-4645-8B9E-63DA44C6390C}" mergeInterval="0" personalView="1" maximized="1" xWindow="-8" yWindow="-8" windowWidth="1382" windowHeight="744" tabRatio="716" activeSheetId="3"/>
    <customWorkbookView name="Condvig13 CONDVIG13 - Affichage personnalisé" guid="{AC76C8A2-0565-4A7F-A8B3-3D24073F25D1}" mergeInterval="0" personalView="1" maximized="1" xWindow="-8" yWindow="-8" windowWidth="1696" windowHeight="1026" tabRatio="716" activeSheetId="3"/>
    <customWorkbookView name="Anne-Pauline Broine - Affichage personnalisé" guid="{4FF0261A-279D-430C-B2DD-E54ED988E313}" mergeInterval="0" personalView="1" maximized="1" xWindow="-9" yWindow="-9" windowWidth="1698" windowHeight="1020" tabRatio="855" activeSheetId="3"/>
  </customWorkbookViews>
  <pivotCaches>
    <pivotCache cacheId="1" r:id="rId21"/>
  </pivotCaches>
</workbook>
</file>

<file path=xl/calcChain.xml><?xml version="1.0" encoding="utf-8"?>
<calcChain xmlns="http://schemas.openxmlformats.org/spreadsheetml/2006/main">
  <c r="AJ45" i="13" l="1"/>
  <c r="AI45" i="13"/>
  <c r="AG45" i="13"/>
  <c r="T44" i="13"/>
  <c r="S44" i="13"/>
  <c r="Q44" i="13"/>
  <c r="AZ43" i="13"/>
  <c r="AY43" i="13"/>
  <c r="AW43" i="13"/>
  <c r="T41" i="13"/>
  <c r="S41" i="13"/>
  <c r="Q41" i="13"/>
  <c r="L41" i="13"/>
  <c r="K41" i="13"/>
  <c r="I41" i="13"/>
  <c r="T40" i="13"/>
  <c r="S40" i="13"/>
  <c r="Q40" i="13"/>
  <c r="L40" i="13"/>
  <c r="K40" i="13"/>
  <c r="I40" i="13"/>
  <c r="AZ39" i="13"/>
  <c r="AY39" i="13"/>
  <c r="AW39" i="13"/>
  <c r="AJ39" i="13"/>
  <c r="AI39" i="13"/>
  <c r="AG39" i="13"/>
  <c r="AJ38" i="13"/>
  <c r="AI38" i="13"/>
  <c r="AG38" i="13"/>
  <c r="AB38" i="13"/>
  <c r="AA38" i="13"/>
  <c r="Y38" i="13"/>
  <c r="BH37" i="13"/>
  <c r="BG37" i="13"/>
  <c r="BE37" i="13"/>
  <c r="T36" i="13"/>
  <c r="S36" i="13"/>
  <c r="Q36" i="13"/>
  <c r="L36" i="13"/>
  <c r="K36" i="13"/>
  <c r="I36" i="13"/>
  <c r="AR35" i="13"/>
  <c r="AQ35" i="13"/>
  <c r="AO35" i="13"/>
  <c r="AR34" i="13"/>
  <c r="AQ34" i="13"/>
  <c r="AO34" i="13"/>
  <c r="AR33" i="13"/>
  <c r="AQ33" i="13"/>
  <c r="AO33" i="13"/>
  <c r="BH32" i="13"/>
  <c r="BG32" i="13"/>
  <c r="BE32" i="13"/>
  <c r="AB32" i="13"/>
  <c r="AA32" i="13"/>
  <c r="Y32" i="13"/>
  <c r="AR31" i="13"/>
  <c r="AQ31" i="13"/>
  <c r="AO31" i="13"/>
  <c r="AZ27" i="13"/>
  <c r="AY27" i="13"/>
  <c r="AW27" i="13"/>
  <c r="BH24" i="13"/>
  <c r="BG24" i="13"/>
  <c r="BE24" i="13"/>
  <c r="BH22" i="13"/>
  <c r="BG22" i="13"/>
  <c r="BE22" i="13"/>
  <c r="AZ22" i="13"/>
  <c r="AY22" i="13"/>
  <c r="AW22" i="13"/>
  <c r="BH21" i="13"/>
  <c r="BG21" i="13"/>
  <c r="BE21" i="13"/>
  <c r="AZ20" i="13"/>
  <c r="AY20" i="13"/>
  <c r="AW20" i="13"/>
  <c r="BH19" i="13"/>
  <c r="BG19" i="13"/>
  <c r="BE19" i="13"/>
  <c r="AR18" i="13"/>
  <c r="AQ18" i="13"/>
  <c r="AO18" i="13"/>
  <c r="BP17" i="13"/>
  <c r="BO17" i="13"/>
  <c r="BM17" i="13"/>
  <c r="AR17" i="13"/>
  <c r="AQ17" i="13"/>
  <c r="AO17" i="13"/>
  <c r="BH14" i="13"/>
  <c r="BG14" i="13"/>
  <c r="BE14" i="13"/>
  <c r="AR13" i="13"/>
  <c r="AQ13" i="13"/>
  <c r="AO13" i="13"/>
  <c r="AR11" i="13"/>
  <c r="AQ11" i="13"/>
  <c r="AO11" i="13"/>
  <c r="AR8" i="13"/>
  <c r="AQ8" i="13"/>
  <c r="AO8" i="13"/>
  <c r="AR4" i="13"/>
  <c r="AQ4" i="13"/>
  <c r="AO4" i="13"/>
  <c r="AB3" i="13"/>
  <c r="AA3" i="13"/>
  <c r="Y3" i="13"/>
  <c r="BP2" i="13"/>
  <c r="BO2" i="13"/>
  <c r="BM2" i="13"/>
  <c r="BH2" i="13"/>
  <c r="BG2" i="13"/>
  <c r="BE2" i="13"/>
  <c r="AZ2" i="13"/>
  <c r="AY2" i="13"/>
  <c r="AW2" i="13"/>
  <c r="AR2" i="13"/>
  <c r="AQ2" i="13"/>
  <c r="AO2" i="13"/>
  <c r="AJ2" i="13"/>
  <c r="AI2" i="13"/>
  <c r="AG2" i="13"/>
  <c r="AB2" i="13"/>
  <c r="AA2" i="13"/>
  <c r="Y2" i="13"/>
  <c r="T2" i="13"/>
  <c r="S2" i="13"/>
  <c r="Q2" i="13"/>
  <c r="L2" i="13"/>
  <c r="K2" i="13"/>
  <c r="I2" i="13"/>
  <c r="BP2" i="14"/>
  <c r="BO2" i="14"/>
  <c r="BM2" i="14"/>
  <c r="BH2" i="14"/>
  <c r="BG2" i="14"/>
  <c r="BE2" i="14"/>
  <c r="AZ2" i="14"/>
  <c r="AY2" i="14"/>
  <c r="AW2" i="14"/>
  <c r="AR2" i="14"/>
  <c r="AQ2" i="14"/>
  <c r="AO2" i="14"/>
  <c r="AJ2" i="14"/>
  <c r="AI2" i="14"/>
  <c r="AG2" i="14"/>
  <c r="AB2" i="14"/>
  <c r="AA2" i="14"/>
  <c r="Y2" i="14"/>
  <c r="T2" i="14"/>
  <c r="S2" i="14"/>
  <c r="Q2" i="14"/>
  <c r="L2" i="14"/>
  <c r="K2" i="14"/>
  <c r="I2" i="14"/>
  <c r="AB3" i="4"/>
  <c r="AA3" i="4"/>
  <c r="Y3" i="4"/>
  <c r="T3" i="4"/>
  <c r="S3" i="4"/>
  <c r="Q3" i="4"/>
  <c r="L3" i="4"/>
  <c r="K3" i="4"/>
  <c r="I3" i="4"/>
  <c r="AB2" i="4"/>
  <c r="AA2" i="4"/>
  <c r="Y2" i="4"/>
  <c r="T2" i="4"/>
  <c r="S2" i="4"/>
  <c r="Q2" i="4"/>
  <c r="L2" i="4"/>
  <c r="K2" i="4"/>
  <c r="I2" i="4"/>
  <c r="AB2" i="5"/>
  <c r="AA2" i="5"/>
  <c r="Y2" i="5"/>
  <c r="T2" i="5"/>
  <c r="S2" i="5"/>
  <c r="Q2" i="5"/>
  <c r="L2" i="5"/>
  <c r="K2" i="5"/>
  <c r="I2" i="5"/>
  <c r="AZ16" i="6"/>
  <c r="AW16" i="6"/>
  <c r="CF15" i="6"/>
  <c r="CE15" i="6"/>
  <c r="CC15" i="6"/>
  <c r="AZ15" i="6"/>
  <c r="AW15" i="6"/>
  <c r="AZ14" i="6"/>
  <c r="AW14" i="6"/>
  <c r="AZ13" i="6"/>
  <c r="AW13" i="6"/>
  <c r="AZ12" i="6"/>
  <c r="AW12" i="6"/>
  <c r="AZ11" i="6"/>
  <c r="AW11" i="6"/>
  <c r="AZ10" i="6"/>
  <c r="AW10" i="6"/>
  <c r="AZ9" i="6"/>
  <c r="AW9" i="6"/>
  <c r="AZ8" i="6"/>
  <c r="AY8" i="6"/>
  <c r="AW8" i="6"/>
  <c r="AJ8" i="6"/>
  <c r="AI8" i="6"/>
  <c r="AG8" i="6"/>
  <c r="AZ3" i="6"/>
  <c r="AY3" i="6"/>
  <c r="AW3" i="6"/>
  <c r="CF2" i="6"/>
  <c r="CE2" i="6"/>
  <c r="CC2" i="6"/>
  <c r="BX2" i="6"/>
  <c r="BW2" i="6"/>
  <c r="BU2" i="6"/>
  <c r="BP2" i="6"/>
  <c r="BO2" i="6"/>
  <c r="BM2" i="6"/>
  <c r="BH2" i="6"/>
  <c r="BG2" i="6"/>
  <c r="BE2" i="6"/>
  <c r="AZ2" i="6"/>
  <c r="AY2" i="6"/>
  <c r="AW2" i="6"/>
  <c r="AR2" i="6"/>
  <c r="AQ2" i="6"/>
  <c r="AO2" i="6"/>
  <c r="AJ2" i="6"/>
  <c r="AI2" i="6"/>
  <c r="AG2" i="6"/>
  <c r="AB2" i="6"/>
  <c r="AA2" i="6"/>
  <c r="Y2" i="6"/>
  <c r="T2" i="6"/>
  <c r="S2" i="6"/>
  <c r="Q2" i="6"/>
  <c r="L2" i="6"/>
  <c r="K2" i="6"/>
  <c r="I2" i="6"/>
  <c r="AB26" i="7"/>
  <c r="AA26" i="7"/>
  <c r="Y26" i="7"/>
  <c r="AB25" i="7"/>
  <c r="AA25" i="7"/>
  <c r="Y25" i="7"/>
  <c r="T6" i="7"/>
  <c r="S6" i="7"/>
  <c r="Q6" i="7"/>
  <c r="L6" i="7"/>
  <c r="K6" i="7"/>
  <c r="I6" i="7"/>
  <c r="T4" i="7"/>
  <c r="S4" i="7"/>
  <c r="Q4" i="7"/>
  <c r="L4" i="7"/>
  <c r="K4" i="7"/>
  <c r="I4" i="7"/>
  <c r="AB3" i="7"/>
  <c r="AA3" i="7"/>
  <c r="Y3" i="7"/>
  <c r="T3" i="7"/>
  <c r="S3" i="7"/>
  <c r="Q3" i="7"/>
  <c r="L3" i="7"/>
  <c r="K3" i="7"/>
  <c r="I3" i="7"/>
  <c r="AJ2" i="7"/>
  <c r="AI2" i="7"/>
  <c r="AG2" i="7"/>
  <c r="AB2" i="7"/>
  <c r="AA2" i="7"/>
  <c r="Y2" i="7"/>
  <c r="T2" i="7"/>
  <c r="S2" i="7"/>
  <c r="Q2" i="7"/>
  <c r="L2" i="7"/>
  <c r="K2" i="7"/>
  <c r="I2" i="7"/>
  <c r="AJ49" i="8"/>
  <c r="AI49" i="8"/>
  <c r="AG49" i="8"/>
  <c r="AB47" i="8"/>
  <c r="AA47" i="8"/>
  <c r="Y47" i="8"/>
  <c r="AZ45" i="8"/>
  <c r="AY45" i="8"/>
  <c r="AW45" i="8"/>
  <c r="AR43" i="8"/>
  <c r="AQ43" i="8"/>
  <c r="AO43" i="8"/>
  <c r="AJ36" i="8"/>
  <c r="AI36" i="8"/>
  <c r="AG36" i="8"/>
  <c r="AZ33" i="8"/>
  <c r="AY33" i="8"/>
  <c r="AW33" i="8"/>
  <c r="BX30" i="8"/>
  <c r="BW30" i="8"/>
  <c r="BU30" i="8"/>
  <c r="BP30" i="8"/>
  <c r="BO30" i="8"/>
  <c r="BM30" i="8"/>
  <c r="BH30" i="8"/>
  <c r="BG30" i="8"/>
  <c r="BE30" i="8"/>
  <c r="AZ30" i="8"/>
  <c r="AY30" i="8"/>
  <c r="AW30" i="8"/>
  <c r="AR30" i="8"/>
  <c r="AQ30" i="8"/>
  <c r="AO30" i="8"/>
  <c r="AJ30" i="8"/>
  <c r="AI30" i="8"/>
  <c r="AG30" i="8"/>
  <c r="AB30" i="8"/>
  <c r="AA30" i="8"/>
  <c r="Y30" i="8"/>
  <c r="T30" i="8"/>
  <c r="S30" i="8"/>
  <c r="Q30" i="8"/>
  <c r="L30" i="8"/>
  <c r="K30" i="8"/>
  <c r="I30" i="8"/>
  <c r="AB29" i="8"/>
  <c r="AA29" i="8"/>
  <c r="Y29" i="8"/>
  <c r="AJ25" i="8"/>
  <c r="AI25" i="8"/>
  <c r="AG25" i="8"/>
  <c r="AB23" i="8"/>
  <c r="AA23" i="8"/>
  <c r="Y23" i="8"/>
  <c r="BP21" i="8"/>
  <c r="BO21" i="8"/>
  <c r="BM21" i="8"/>
  <c r="AZ9" i="8"/>
  <c r="AY9" i="8"/>
  <c r="AW9" i="8"/>
  <c r="BP6" i="8"/>
  <c r="BO6" i="8"/>
  <c r="BM6" i="8"/>
  <c r="BP5" i="8"/>
  <c r="BO5" i="8"/>
  <c r="BM5" i="8"/>
  <c r="AR3" i="8"/>
  <c r="AQ3" i="8"/>
  <c r="AO3" i="8"/>
  <c r="AB3" i="8"/>
  <c r="AA3" i="8"/>
  <c r="Y3" i="8"/>
  <c r="T3" i="8"/>
  <c r="S3" i="8"/>
  <c r="Q3" i="8"/>
  <c r="L3" i="8"/>
  <c r="K3" i="8"/>
  <c r="I3" i="8"/>
  <c r="AZ43" i="9"/>
  <c r="AR43" i="9"/>
  <c r="AQ43" i="9"/>
  <c r="AO43" i="9"/>
  <c r="AJ43" i="9"/>
  <c r="AI43" i="9"/>
  <c r="AG43" i="9"/>
  <c r="AR41" i="9"/>
  <c r="AQ41" i="9"/>
  <c r="AO41" i="9"/>
  <c r="BH39" i="9"/>
  <c r="BG39" i="9"/>
  <c r="BE39" i="9"/>
  <c r="AZ39" i="9"/>
  <c r="AW39" i="9"/>
  <c r="AR39" i="9"/>
  <c r="AQ39" i="9"/>
  <c r="AO39" i="9"/>
  <c r="AR38" i="9"/>
  <c r="AQ38" i="9"/>
  <c r="AO38" i="9"/>
  <c r="AR26" i="9"/>
  <c r="AQ26" i="9"/>
  <c r="AO26" i="9"/>
  <c r="AB25" i="9"/>
  <c r="AA25" i="9"/>
  <c r="Y25" i="9"/>
  <c r="AR24" i="9"/>
  <c r="AQ24" i="9"/>
  <c r="AO24" i="9"/>
  <c r="AR21" i="9"/>
  <c r="AQ21" i="9"/>
  <c r="AO21" i="9"/>
  <c r="AZ17" i="9"/>
  <c r="AY17" i="9"/>
  <c r="AW17" i="9"/>
  <c r="AR17" i="9"/>
  <c r="AQ17" i="9"/>
  <c r="AO17" i="9"/>
  <c r="T17" i="9"/>
  <c r="S17" i="9"/>
  <c r="Q17" i="9"/>
  <c r="AR16" i="9"/>
  <c r="AQ16" i="9"/>
  <c r="AO16" i="9"/>
  <c r="BP13" i="9"/>
  <c r="BO13" i="9"/>
  <c r="BM13" i="9"/>
  <c r="AR13" i="9"/>
  <c r="AQ13" i="9"/>
  <c r="AO13" i="9"/>
  <c r="AR12" i="9"/>
  <c r="AQ12" i="9"/>
  <c r="AO12" i="9"/>
  <c r="AR6" i="9"/>
  <c r="AQ6" i="9"/>
  <c r="AO6" i="9"/>
  <c r="AJ5" i="9"/>
  <c r="AI5" i="9"/>
  <c r="AG5" i="9"/>
  <c r="AR4" i="9"/>
  <c r="AQ4" i="9"/>
  <c r="AO4" i="9"/>
  <c r="CF2" i="9"/>
  <c r="CE2" i="9"/>
  <c r="CC2" i="9"/>
  <c r="BX2" i="9"/>
  <c r="BW2" i="9"/>
  <c r="BU2" i="9"/>
  <c r="BP2" i="9"/>
  <c r="BO2" i="9"/>
  <c r="BM2" i="9"/>
  <c r="BH2" i="9"/>
  <c r="BG2" i="9"/>
  <c r="BE2" i="9"/>
  <c r="AZ2" i="9"/>
  <c r="AY2" i="9"/>
  <c r="AW2" i="9"/>
  <c r="AR2" i="9"/>
  <c r="AQ2" i="9"/>
  <c r="AO2" i="9"/>
  <c r="AJ2" i="9"/>
  <c r="AI2" i="9"/>
  <c r="AG2" i="9"/>
  <c r="AB2" i="9"/>
  <c r="AA2" i="9"/>
  <c r="Y2" i="9"/>
  <c r="T2" i="9"/>
  <c r="S2" i="9"/>
  <c r="Q2" i="9"/>
  <c r="L2" i="9"/>
  <c r="K2" i="9"/>
  <c r="I2" i="9"/>
  <c r="AR29" i="10"/>
  <c r="AQ29" i="10"/>
  <c r="AO29" i="10"/>
  <c r="AJ29" i="10"/>
  <c r="AI29" i="10"/>
  <c r="AG29" i="10"/>
  <c r="AB29" i="10"/>
  <c r="AA29" i="10"/>
  <c r="Y29" i="10"/>
  <c r="T29" i="10"/>
  <c r="S29" i="10"/>
  <c r="Q29" i="10"/>
  <c r="L29" i="10"/>
  <c r="K29" i="10"/>
  <c r="I29" i="10"/>
  <c r="AR28" i="10"/>
  <c r="AQ28" i="10"/>
  <c r="AO28" i="10"/>
  <c r="AJ28" i="10"/>
  <c r="AI28" i="10"/>
  <c r="AG28" i="10"/>
  <c r="AB28" i="10"/>
  <c r="AA28" i="10"/>
  <c r="Y28" i="10"/>
  <c r="T28" i="10"/>
  <c r="S28" i="10"/>
  <c r="Q28" i="10"/>
  <c r="L28" i="10"/>
  <c r="K28" i="10"/>
  <c r="I28" i="10"/>
  <c r="AJ27" i="10"/>
  <c r="AI27" i="10"/>
  <c r="AG27" i="10"/>
  <c r="S26" i="10"/>
  <c r="Q26" i="10"/>
  <c r="L20" i="10"/>
  <c r="K20" i="10"/>
  <c r="I20" i="10"/>
  <c r="AJ18" i="10"/>
  <c r="AI18" i="10"/>
  <c r="AG18" i="10"/>
  <c r="AB16" i="10"/>
  <c r="AA16" i="10"/>
  <c r="Y16" i="10"/>
  <c r="AR14" i="10"/>
  <c r="AQ14" i="10"/>
  <c r="AO14" i="10"/>
  <c r="AJ13" i="10"/>
  <c r="AI13" i="10"/>
  <c r="AG13" i="10"/>
  <c r="T11" i="10"/>
  <c r="S11" i="10"/>
  <c r="Q11" i="10"/>
  <c r="AR8" i="10"/>
  <c r="AQ8" i="10"/>
  <c r="AO8" i="10"/>
  <c r="AJ6" i="10"/>
  <c r="AI6" i="10"/>
  <c r="AG6" i="10"/>
  <c r="AJ3" i="10"/>
  <c r="AI3" i="10"/>
  <c r="AG3" i="10"/>
  <c r="AR2" i="10"/>
  <c r="AQ2" i="10"/>
  <c r="AO2" i="10"/>
  <c r="AJ2" i="10"/>
  <c r="AI2" i="10"/>
  <c r="AG2" i="10"/>
  <c r="AB2" i="10"/>
  <c r="AA2" i="10"/>
  <c r="Y2" i="10"/>
  <c r="T2" i="10"/>
  <c r="S2" i="10"/>
  <c r="Q2" i="10"/>
  <c r="L2" i="10"/>
  <c r="K2" i="10"/>
  <c r="I2" i="10"/>
  <c r="AR38" i="11"/>
  <c r="AQ38" i="11"/>
  <c r="AO38" i="11"/>
  <c r="AB38" i="11"/>
  <c r="AA38" i="11"/>
  <c r="Y38" i="11"/>
  <c r="AZ30" i="11"/>
  <c r="AY30" i="11"/>
  <c r="AW30" i="11"/>
  <c r="AJ30" i="11"/>
  <c r="AI30" i="11"/>
  <c r="AG30" i="11"/>
  <c r="AJ29" i="11"/>
  <c r="AI29" i="11"/>
  <c r="AG29" i="11"/>
  <c r="AZ28" i="11"/>
  <c r="AY28" i="11"/>
  <c r="AW28" i="11"/>
  <c r="AR26" i="11"/>
  <c r="AQ26" i="11"/>
  <c r="AO26" i="11"/>
  <c r="L23" i="11"/>
  <c r="K23" i="11"/>
  <c r="I23" i="11"/>
  <c r="AR21" i="11"/>
  <c r="AQ21" i="11"/>
  <c r="AO21" i="11"/>
  <c r="L18" i="11"/>
  <c r="K18" i="11"/>
  <c r="I18" i="11"/>
  <c r="AR15" i="11"/>
  <c r="AQ15" i="11"/>
  <c r="AO15" i="11"/>
  <c r="AR14" i="11"/>
  <c r="AQ14" i="11"/>
  <c r="AO14" i="11"/>
  <c r="L14" i="11"/>
  <c r="K14" i="11"/>
  <c r="I14" i="11"/>
  <c r="AR13" i="11"/>
  <c r="AQ13" i="11"/>
  <c r="AO13" i="11"/>
  <c r="AZ9" i="11"/>
  <c r="AY9" i="11"/>
  <c r="AW9" i="11"/>
  <c r="AR9" i="11"/>
  <c r="AQ9" i="11"/>
  <c r="AO9" i="11"/>
  <c r="AJ9" i="11"/>
  <c r="AI9" i="11"/>
  <c r="AG9" i="11"/>
  <c r="AB9" i="11"/>
  <c r="AA9" i="11"/>
  <c r="Y9" i="11"/>
  <c r="T9" i="11"/>
  <c r="S9" i="11"/>
  <c r="Q9" i="11"/>
  <c r="L9" i="11"/>
  <c r="K9" i="11"/>
  <c r="I9" i="11"/>
  <c r="AR8" i="11"/>
  <c r="AQ8" i="11"/>
  <c r="AO8" i="11"/>
  <c r="AR7" i="11"/>
  <c r="AQ7" i="11"/>
  <c r="AO7" i="11"/>
  <c r="AB7" i="11"/>
  <c r="AA7" i="11"/>
  <c r="Y7" i="11"/>
  <c r="T7" i="11"/>
  <c r="S7" i="11"/>
  <c r="Q7" i="11"/>
  <c r="AB5" i="11"/>
  <c r="AA5" i="11"/>
  <c r="Y5" i="11"/>
  <c r="T5" i="11"/>
  <c r="S5" i="11"/>
  <c r="Q5" i="11"/>
  <c r="L5" i="11"/>
  <c r="K5" i="11"/>
  <c r="I5" i="11"/>
  <c r="AJ4" i="11"/>
  <c r="AI4" i="11"/>
  <c r="AG4" i="11"/>
  <c r="AB4" i="11"/>
  <c r="AA4" i="11"/>
  <c r="Y4" i="11"/>
  <c r="T4" i="11"/>
  <c r="S4" i="11"/>
  <c r="Q4" i="11"/>
  <c r="AR3" i="11"/>
  <c r="AQ3" i="11"/>
  <c r="AO3" i="11"/>
  <c r="AJ3" i="11"/>
  <c r="AI3" i="11"/>
  <c r="AG3" i="11"/>
  <c r="AB3" i="11"/>
  <c r="AA3" i="11"/>
  <c r="Y3" i="11"/>
  <c r="T3" i="11"/>
  <c r="S3" i="11"/>
  <c r="Q3" i="11"/>
  <c r="L3" i="11"/>
  <c r="K3" i="11"/>
  <c r="I3" i="11"/>
  <c r="AZ2" i="11"/>
  <c r="AY2" i="11"/>
  <c r="AW2" i="11"/>
  <c r="AR2" i="11"/>
  <c r="AQ2" i="11"/>
  <c r="AO2" i="11"/>
  <c r="AJ2" i="11"/>
  <c r="AI2" i="11"/>
  <c r="AG2" i="11"/>
  <c r="AB2" i="11"/>
  <c r="AA2" i="11"/>
  <c r="Y2" i="11"/>
  <c r="T2" i="11"/>
  <c r="S2" i="11"/>
  <c r="Q2" i="11"/>
  <c r="L2" i="11"/>
  <c r="K2" i="11"/>
  <c r="I2" i="11"/>
  <c r="AZ38" i="12"/>
  <c r="AY38" i="12"/>
  <c r="AW38" i="12"/>
  <c r="T37" i="12"/>
  <c r="S37" i="12"/>
  <c r="Q37" i="12"/>
  <c r="AJ36" i="12"/>
  <c r="AI36" i="12"/>
  <c r="AG36" i="12"/>
  <c r="AB35" i="12"/>
  <c r="AA35" i="12"/>
  <c r="Y35" i="12"/>
  <c r="T35" i="12"/>
  <c r="S35" i="12"/>
  <c r="Q35" i="12"/>
  <c r="AZ34" i="12"/>
  <c r="AY34" i="12"/>
  <c r="AW34" i="12"/>
  <c r="AJ33" i="12"/>
  <c r="AI33" i="12"/>
  <c r="AG33" i="12"/>
  <c r="AB29" i="12"/>
  <c r="AA29" i="12"/>
  <c r="Y29" i="12"/>
  <c r="BP27" i="12"/>
  <c r="BO27" i="12"/>
  <c r="BM27" i="12"/>
  <c r="BH27" i="12"/>
  <c r="BG27" i="12"/>
  <c r="BE27" i="12"/>
  <c r="AB19" i="12"/>
  <c r="AA19" i="12"/>
  <c r="Y19" i="12"/>
  <c r="BP18" i="12"/>
  <c r="BO18" i="12"/>
  <c r="AR18" i="12"/>
  <c r="AQ18" i="12"/>
  <c r="AO18" i="12"/>
  <c r="AJ13" i="12"/>
  <c r="AI13" i="12"/>
  <c r="AG13" i="12"/>
  <c r="BH12" i="12"/>
  <c r="BG12" i="12"/>
  <c r="BE12" i="12"/>
  <c r="AB12" i="12"/>
  <c r="AA12" i="12"/>
  <c r="Y12" i="12"/>
  <c r="BH11" i="12"/>
  <c r="BG11" i="12"/>
  <c r="BE11" i="12"/>
  <c r="BP7" i="12"/>
  <c r="BO7" i="12"/>
  <c r="BM7" i="12"/>
  <c r="BH7" i="12"/>
  <c r="BG7" i="12"/>
  <c r="BE7" i="12"/>
  <c r="BO6" i="12"/>
  <c r="BH6" i="12"/>
  <c r="BG6" i="12"/>
  <c r="BE6" i="12"/>
  <c r="BX2" i="12"/>
  <c r="BW2" i="12"/>
  <c r="BU2" i="12"/>
  <c r="BP2" i="12"/>
  <c r="BO2" i="12"/>
  <c r="BM2" i="12"/>
  <c r="BH2" i="12"/>
  <c r="BG2" i="12"/>
  <c r="BE2" i="12"/>
  <c r="AZ2" i="12"/>
  <c r="AY2" i="12"/>
  <c r="AW2" i="12"/>
  <c r="AR2" i="12"/>
  <c r="AQ2" i="12"/>
  <c r="AO2" i="12"/>
  <c r="AJ2" i="12"/>
  <c r="AI2" i="12"/>
  <c r="AG2" i="12"/>
  <c r="AB2" i="12"/>
  <c r="AA2" i="12"/>
  <c r="Y2" i="12"/>
  <c r="T2" i="12"/>
  <c r="S2" i="12"/>
  <c r="Q2" i="12"/>
  <c r="L2" i="12"/>
  <c r="K2" i="12"/>
  <c r="I2" i="12"/>
  <c r="AM49" i="8"/>
  <c r="BC45" i="8"/>
  <c r="AU43" i="8"/>
  <c r="AM36" i="8"/>
  <c r="BC33" i="8"/>
  <c r="CA30" i="8"/>
  <c r="BS30" i="8"/>
  <c r="BK30" i="8"/>
  <c r="BC30" i="8"/>
  <c r="AU30" i="8"/>
  <c r="AM30" i="8"/>
  <c r="AE30" i="8"/>
  <c r="W30" i="8"/>
  <c r="O30" i="8"/>
  <c r="AE29" i="8"/>
  <c r="AM25" i="8"/>
  <c r="AE23" i="8"/>
  <c r="BS21" i="8"/>
  <c r="BC9" i="8"/>
  <c r="BS6" i="8"/>
  <c r="BS5" i="8"/>
  <c r="AU3" i="8"/>
  <c r="AE3" i="8"/>
  <c r="W3" i="8"/>
  <c r="O3" i="8"/>
  <c r="BC43" i="9"/>
  <c r="AU43" i="9"/>
  <c r="AM43" i="9"/>
  <c r="AU41" i="9"/>
  <c r="BK39" i="9"/>
  <c r="BC39" i="9"/>
  <c r="AU39" i="9"/>
  <c r="AU38" i="9"/>
  <c r="AU26" i="9"/>
  <c r="AE25" i="9"/>
  <c r="AU24" i="9"/>
  <c r="AU21" i="9"/>
  <c r="BC17" i="9"/>
  <c r="AU17" i="9"/>
  <c r="W17" i="9"/>
  <c r="AU16" i="9"/>
  <c r="BS13" i="9"/>
  <c r="AU13" i="9"/>
  <c r="AU12" i="9"/>
  <c r="AU6" i="9"/>
  <c r="AM5" i="9"/>
  <c r="AU4" i="9"/>
  <c r="CI2" i="9"/>
  <c r="CA2" i="9"/>
  <c r="BS2" i="9"/>
  <c r="BK2" i="9"/>
  <c r="BC2" i="9"/>
  <c r="AU2" i="9"/>
  <c r="AM2" i="9"/>
  <c r="AE2" i="9"/>
  <c r="W2" i="9"/>
  <c r="O2" i="9"/>
  <c r="AU29" i="10"/>
  <c r="AM29" i="10"/>
  <c r="AE29" i="10"/>
  <c r="W29" i="10"/>
  <c r="O29" i="10"/>
  <c r="AU28" i="10"/>
  <c r="AM28" i="10"/>
  <c r="AE28" i="10"/>
  <c r="W28" i="10"/>
  <c r="O28" i="10"/>
  <c r="AM27" i="10"/>
  <c r="W26" i="10"/>
  <c r="O20" i="10"/>
  <c r="AM18" i="10"/>
  <c r="AE16" i="10"/>
  <c r="AU14" i="10"/>
  <c r="AM13" i="10"/>
  <c r="W11" i="10"/>
  <c r="AU8" i="10"/>
  <c r="AM6" i="10"/>
  <c r="AM3" i="10"/>
  <c r="AU2" i="10"/>
  <c r="AM2" i="10"/>
  <c r="AE2" i="10"/>
  <c r="W2" i="10"/>
  <c r="O2" i="10"/>
  <c r="AU38" i="11"/>
  <c r="AE38" i="11"/>
  <c r="BC30" i="11"/>
  <c r="AM30" i="11"/>
  <c r="AM29" i="11"/>
  <c r="BC28" i="11"/>
  <c r="AU26" i="11"/>
  <c r="O23" i="11"/>
  <c r="AU21" i="11"/>
  <c r="O18" i="11"/>
  <c r="AU15" i="11"/>
  <c r="AU14" i="11"/>
  <c r="O14" i="11"/>
  <c r="AU13" i="11"/>
  <c r="BC9" i="11"/>
  <c r="AU9" i="11"/>
  <c r="AM9" i="11"/>
  <c r="AE9" i="11"/>
  <c r="W9" i="11"/>
  <c r="O9" i="11"/>
  <c r="AU8" i="11"/>
  <c r="AU7" i="11"/>
  <c r="AE7" i="11"/>
  <c r="W7" i="11"/>
  <c r="AE5" i="11"/>
  <c r="W5" i="11"/>
  <c r="O5" i="11"/>
  <c r="AM4" i="11"/>
  <c r="AE4" i="11"/>
  <c r="W4" i="11"/>
  <c r="AU3" i="11"/>
  <c r="AM3" i="11"/>
  <c r="AE3" i="11"/>
  <c r="W3" i="11"/>
  <c r="O3" i="11"/>
  <c r="BC2" i="11"/>
  <c r="AU2" i="11"/>
  <c r="AM2" i="11"/>
  <c r="AE2" i="11"/>
  <c r="W2" i="11"/>
  <c r="O2" i="11"/>
  <c r="BC38" i="12"/>
  <c r="W37" i="12"/>
  <c r="AM36" i="12"/>
  <c r="AE35" i="12"/>
  <c r="W35" i="12"/>
  <c r="BC34" i="12"/>
  <c r="AM33" i="12"/>
  <c r="AE29" i="12"/>
  <c r="BS27" i="12"/>
  <c r="BK27" i="12"/>
  <c r="AE19" i="12"/>
  <c r="BS18" i="12"/>
  <c r="AU18" i="12"/>
  <c r="AM13" i="12"/>
  <c r="BS12" i="12"/>
  <c r="BK12" i="12"/>
  <c r="AE12" i="12"/>
  <c r="BS11" i="12"/>
  <c r="BK11" i="12"/>
  <c r="BS7" i="12"/>
  <c r="BK7" i="12"/>
  <c r="BS6" i="12"/>
  <c r="BK6" i="12"/>
  <c r="CA2" i="12"/>
  <c r="BS2" i="12"/>
  <c r="BK2" i="12"/>
  <c r="BC2" i="12"/>
  <c r="AU2" i="12"/>
  <c r="AM2" i="12"/>
  <c r="AE2" i="12"/>
  <c r="W2" i="12"/>
  <c r="O2" i="12"/>
  <c r="AM45" i="13"/>
  <c r="W44" i="13"/>
  <c r="BC43" i="13"/>
  <c r="W41" i="13"/>
  <c r="O41" i="13"/>
  <c r="W40" i="13"/>
  <c r="O40" i="13"/>
  <c r="BC39" i="13"/>
  <c r="AM39" i="13"/>
  <c r="AM38" i="13"/>
  <c r="AE38" i="13"/>
  <c r="BK37" i="13"/>
  <c r="W36" i="13"/>
  <c r="O36" i="13"/>
  <c r="AU35" i="13"/>
  <c r="AU34" i="13"/>
  <c r="AU33" i="13"/>
  <c r="BK32" i="13"/>
  <c r="AE32" i="13"/>
  <c r="AU31" i="13"/>
  <c r="BC27" i="13"/>
  <c r="BK24" i="13"/>
  <c r="BK22" i="13"/>
  <c r="BC22" i="13"/>
  <c r="BK21" i="13"/>
  <c r="BC20" i="13"/>
  <c r="BK19" i="13"/>
  <c r="AU18" i="13"/>
  <c r="BS17" i="13"/>
  <c r="AU17" i="13"/>
  <c r="BK14" i="13"/>
  <c r="AU13" i="13"/>
  <c r="AU11" i="13"/>
  <c r="AU8" i="13"/>
  <c r="AU4" i="13"/>
  <c r="AE3" i="13"/>
  <c r="BS2" i="13"/>
  <c r="BK2" i="13"/>
  <c r="BC2" i="13"/>
  <c r="AU2" i="13"/>
  <c r="AM2" i="13"/>
  <c r="AE2" i="13"/>
  <c r="W2" i="13"/>
  <c r="O2" i="13"/>
  <c r="BS2" i="14"/>
  <c r="BK2" i="14"/>
  <c r="BC2" i="14"/>
  <c r="AU2" i="14"/>
  <c r="AM2" i="14"/>
  <c r="AE2" i="14"/>
  <c r="W2" i="14"/>
  <c r="O2" i="14"/>
  <c r="CI15" i="6"/>
  <c r="BC8" i="6"/>
  <c r="AM8" i="6"/>
  <c r="BC3" i="6"/>
  <c r="CI2" i="6"/>
  <c r="CA2" i="6"/>
  <c r="BS2" i="6"/>
  <c r="BK2" i="6"/>
  <c r="BC2" i="6"/>
  <c r="AU2" i="6"/>
  <c r="AM2" i="6"/>
  <c r="AE2" i="6"/>
  <c r="W2" i="6"/>
  <c r="O2" i="6"/>
  <c r="AE26" i="7"/>
  <c r="AE25" i="7"/>
  <c r="W6" i="7"/>
  <c r="O6" i="7"/>
  <c r="W4" i="7"/>
  <c r="O4" i="7"/>
  <c r="AE3" i="7"/>
  <c r="W3" i="7"/>
  <c r="O3" i="7"/>
  <c r="AM2" i="7"/>
  <c r="AE2" i="7"/>
  <c r="W2" i="7"/>
  <c r="O2" i="7"/>
  <c r="H37" i="7" l="1"/>
  <c r="H15" i="6"/>
  <c r="H16" i="6"/>
  <c r="H23" i="8" l="1"/>
  <c r="H14" i="10" l="1"/>
  <c r="H29" i="10"/>
  <c r="H28" i="10"/>
  <c r="H3" i="11" l="1"/>
  <c r="H9" i="11" l="1"/>
  <c r="H47" i="9" l="1"/>
  <c r="H43" i="13" l="1"/>
  <c r="H42" i="13"/>
  <c r="H27" i="10" l="1"/>
  <c r="H38" i="12" l="1"/>
  <c r="H37" i="12"/>
  <c r="H36" i="12"/>
  <c r="H35" i="12"/>
  <c r="H34" i="12"/>
  <c r="H41" i="13"/>
  <c r="H40" i="13"/>
  <c r="H39" i="13"/>
  <c r="H38" i="13"/>
  <c r="H45" i="13"/>
  <c r="H44" i="13"/>
  <c r="H37" i="13"/>
  <c r="H2" i="13"/>
  <c r="H36" i="13"/>
  <c r="H33" i="12" l="1"/>
  <c r="H26" i="10" l="1"/>
  <c r="H38" i="11"/>
  <c r="H40" i="9" l="1"/>
  <c r="H45" i="8"/>
  <c r="H3" i="8"/>
  <c r="H15" i="8" l="1"/>
  <c r="H19" i="4" l="1"/>
  <c r="H18" i="4"/>
  <c r="H17" i="4"/>
  <c r="H16" i="4"/>
  <c r="H15" i="4"/>
  <c r="H14" i="4"/>
  <c r="H13" i="4"/>
  <c r="H12" i="4"/>
  <c r="H11" i="4"/>
  <c r="H10" i="4"/>
  <c r="H9" i="4"/>
  <c r="H8" i="4"/>
  <c r="H7" i="4"/>
  <c r="H6" i="4"/>
  <c r="H5" i="4"/>
  <c r="H4" i="4"/>
  <c r="H3" i="4"/>
  <c r="H2" i="4"/>
  <c r="H2" i="14" l="1"/>
  <c r="H2" i="12" l="1"/>
  <c r="H26" i="11"/>
  <c r="H15" i="11"/>
  <c r="H2" i="11"/>
  <c r="H2" i="10"/>
  <c r="H2" i="9"/>
  <c r="H30" i="8"/>
  <c r="H2" i="7"/>
  <c r="H2" i="6"/>
  <c r="D24" i="15" l="1"/>
  <c r="E24" i="15"/>
  <c r="F27" i="15"/>
  <c r="C24" i="15"/>
  <c r="F24" i="15"/>
  <c r="H9" i="9" l="1"/>
  <c r="H3" i="9" l="1"/>
  <c r="H35" i="13" l="1"/>
  <c r="H20" i="8"/>
  <c r="H17" i="9"/>
  <c r="H33" i="13"/>
  <c r="H32" i="13"/>
  <c r="H11" i="9"/>
  <c r="H20" i="13"/>
  <c r="H4" i="5"/>
  <c r="H6" i="5"/>
  <c r="H44" i="8"/>
  <c r="H26" i="8"/>
  <c r="H53" i="8"/>
  <c r="H52" i="8"/>
  <c r="H51" i="8"/>
  <c r="H50" i="8"/>
  <c r="H49" i="8"/>
  <c r="H48" i="8"/>
  <c r="H47" i="8"/>
  <c r="H46" i="8"/>
  <c r="H39" i="9"/>
  <c r="H22" i="9"/>
  <c r="H46" i="9"/>
  <c r="H45" i="9"/>
  <c r="H44" i="9"/>
  <c r="H43" i="9"/>
  <c r="H42" i="9"/>
  <c r="H41" i="9"/>
  <c r="H43" i="8"/>
  <c r="H42" i="8"/>
  <c r="H41" i="8"/>
  <c r="H40" i="8"/>
  <c r="H39" i="8"/>
  <c r="H38" i="8"/>
  <c r="H37" i="8"/>
  <c r="H36" i="8"/>
  <c r="H35" i="8"/>
  <c r="H34" i="8"/>
  <c r="H33" i="8"/>
  <c r="H32" i="8"/>
  <c r="H31" i="8"/>
  <c r="H29" i="8"/>
  <c r="H28" i="8"/>
  <c r="H27" i="8"/>
  <c r="H25" i="8"/>
  <c r="H24" i="8"/>
  <c r="H22" i="8"/>
  <c r="H21" i="8"/>
  <c r="H19" i="8"/>
  <c r="H18" i="8"/>
  <c r="H17" i="8"/>
  <c r="H16" i="8"/>
  <c r="H14" i="8"/>
  <c r="H13" i="8"/>
  <c r="H12" i="8"/>
  <c r="H11" i="8"/>
  <c r="H10" i="8"/>
  <c r="H38" i="9"/>
  <c r="H37" i="9"/>
  <c r="H36" i="9"/>
  <c r="H35" i="9"/>
  <c r="H34" i="9"/>
  <c r="H33" i="9"/>
  <c r="H32" i="9"/>
  <c r="H31" i="9"/>
  <c r="H30" i="9"/>
  <c r="H29" i="9"/>
  <c r="H28" i="9"/>
  <c r="H27" i="9"/>
  <c r="H26" i="9"/>
  <c r="H25" i="9"/>
  <c r="H24" i="9"/>
  <c r="H23" i="9"/>
  <c r="H14" i="9"/>
  <c r="H15" i="9"/>
  <c r="H16" i="9"/>
  <c r="H18" i="9"/>
  <c r="H19" i="9"/>
  <c r="H20" i="9"/>
  <c r="H21" i="9"/>
  <c r="H7" i="9"/>
  <c r="H8" i="9"/>
  <c r="H10" i="9"/>
  <c r="H12" i="9"/>
  <c r="H13" i="9"/>
  <c r="H6" i="9"/>
  <c r="H22" i="12"/>
  <c r="H19" i="12"/>
  <c r="H9" i="10"/>
  <c r="H32" i="12"/>
  <c r="H31" i="12"/>
  <c r="H30" i="12"/>
  <c r="H29" i="12"/>
  <c r="H28" i="12"/>
  <c r="H27" i="12"/>
  <c r="H26" i="12"/>
  <c r="H25" i="12"/>
  <c r="H24" i="12"/>
  <c r="H23" i="12"/>
  <c r="H21" i="12"/>
  <c r="H20" i="12"/>
  <c r="H18" i="12"/>
  <c r="H17" i="12"/>
  <c r="H16" i="12"/>
  <c r="H15" i="12"/>
  <c r="H14" i="12"/>
  <c r="H13" i="12"/>
  <c r="H12" i="12"/>
  <c r="H11" i="12"/>
  <c r="H10" i="12"/>
  <c r="H9" i="12"/>
  <c r="H8" i="12"/>
  <c r="H7" i="12"/>
  <c r="H6" i="12"/>
  <c r="H5" i="12"/>
  <c r="H4" i="12"/>
  <c r="H3" i="12"/>
  <c r="H4" i="9"/>
  <c r="H5" i="9"/>
  <c r="H19" i="5"/>
  <c r="H18" i="5"/>
  <c r="H17" i="5"/>
  <c r="H16" i="5"/>
  <c r="H15" i="5"/>
  <c r="H14" i="5"/>
  <c r="H12" i="5"/>
  <c r="H11" i="5"/>
  <c r="H10" i="5"/>
  <c r="H9" i="5"/>
  <c r="H8" i="5"/>
  <c r="H7" i="5"/>
  <c r="H13" i="5"/>
  <c r="H5" i="5"/>
  <c r="H3" i="5"/>
  <c r="H2" i="5"/>
  <c r="H36" i="7"/>
  <c r="H35" i="7"/>
  <c r="H34" i="7"/>
  <c r="H33" i="7"/>
  <c r="H32" i="7"/>
  <c r="H31" i="7"/>
  <c r="H30" i="7"/>
  <c r="H29" i="7"/>
  <c r="H28" i="7"/>
  <c r="H27" i="7"/>
  <c r="H26" i="7"/>
  <c r="H25" i="7"/>
  <c r="H24" i="7"/>
  <c r="H23" i="7"/>
  <c r="H22" i="7"/>
  <c r="H21" i="7"/>
  <c r="H20" i="7"/>
  <c r="H19" i="7"/>
  <c r="H18" i="7"/>
  <c r="H17" i="7"/>
  <c r="H16" i="7"/>
  <c r="H15" i="7"/>
  <c r="H14" i="7"/>
  <c r="H13" i="7"/>
  <c r="H12" i="7"/>
  <c r="H11" i="7"/>
  <c r="H10" i="7"/>
  <c r="H9" i="7"/>
  <c r="H8" i="7"/>
  <c r="H7" i="7"/>
  <c r="H6" i="7"/>
  <c r="H5" i="7"/>
  <c r="H4" i="7"/>
  <c r="H3" i="7"/>
  <c r="H34" i="13"/>
  <c r="H31" i="13"/>
  <c r="H30" i="13"/>
  <c r="H29" i="13"/>
  <c r="H28" i="13"/>
  <c r="H27" i="13"/>
  <c r="H26" i="13"/>
  <c r="H25" i="13"/>
  <c r="H24" i="13"/>
  <c r="H23" i="13"/>
  <c r="H22" i="13"/>
  <c r="H21" i="13"/>
  <c r="H19" i="13"/>
  <c r="H18" i="13"/>
  <c r="H17" i="13"/>
  <c r="H16" i="13"/>
  <c r="H15" i="13"/>
  <c r="H14" i="13"/>
  <c r="H13" i="13"/>
  <c r="H12" i="13"/>
  <c r="H11" i="13"/>
  <c r="H10" i="13"/>
  <c r="H9" i="13"/>
  <c r="H8" i="13"/>
  <c r="H7" i="13"/>
  <c r="H6" i="13"/>
  <c r="H5" i="13"/>
  <c r="H4" i="13"/>
  <c r="H3" i="13"/>
  <c r="H9" i="8"/>
  <c r="H8" i="8"/>
  <c r="H7" i="8"/>
  <c r="H6" i="8"/>
  <c r="H5" i="8"/>
  <c r="H4" i="8"/>
  <c r="H2" i="8"/>
  <c r="H25" i="10"/>
  <c r="H24" i="10"/>
  <c r="H23" i="10"/>
  <c r="H22" i="10"/>
  <c r="H21" i="10"/>
  <c r="H20" i="10"/>
  <c r="H19" i="10"/>
  <c r="H18" i="10"/>
  <c r="H17" i="10"/>
  <c r="H16" i="10"/>
  <c r="H15" i="10"/>
  <c r="H13" i="10"/>
  <c r="H12" i="10"/>
  <c r="H11" i="10"/>
  <c r="H10" i="10"/>
  <c r="H8" i="10"/>
  <c r="H7" i="10"/>
  <c r="H6" i="10"/>
  <c r="H5" i="10"/>
  <c r="H4" i="10"/>
  <c r="H3" i="10"/>
  <c r="H23" i="11"/>
  <c r="H11" i="6"/>
  <c r="H14" i="6"/>
  <c r="H12" i="6"/>
  <c r="H9" i="6"/>
  <c r="H4" i="11"/>
  <c r="H3" i="6"/>
  <c r="H4" i="6"/>
  <c r="H5" i="6"/>
  <c r="H6" i="6"/>
  <c r="H7" i="6"/>
  <c r="H8" i="6"/>
  <c r="H10" i="6"/>
  <c r="H13" i="6"/>
  <c r="H5" i="11"/>
  <c r="H6" i="11"/>
  <c r="H7" i="11"/>
  <c r="H8" i="11"/>
  <c r="H10" i="11"/>
  <c r="H11" i="11"/>
  <c r="H12" i="11"/>
  <c r="H13" i="11"/>
  <c r="H14" i="11"/>
  <c r="H16" i="11"/>
  <c r="H17" i="11"/>
  <c r="H18" i="11"/>
  <c r="H19" i="11"/>
  <c r="H20" i="11"/>
  <c r="H21" i="11"/>
  <c r="H22" i="11"/>
  <c r="H24" i="11"/>
  <c r="H25" i="11"/>
  <c r="H27" i="11"/>
  <c r="H28" i="11"/>
  <c r="H29" i="11"/>
  <c r="H30" i="11"/>
  <c r="H31" i="11"/>
  <c r="H32" i="11"/>
  <c r="H33" i="11"/>
  <c r="H34" i="11"/>
  <c r="H35" i="11"/>
  <c r="H36" i="11"/>
  <c r="H37" i="11"/>
  <c r="F26" i="15" l="1"/>
</calcChain>
</file>

<file path=xl/comments1.xml><?xml version="1.0" encoding="utf-8"?>
<comments xmlns="http://schemas.openxmlformats.org/spreadsheetml/2006/main">
  <authors>
    <author>Weapon</author>
    <author>Christine BIFFI</author>
  </authors>
  <commentList>
    <comment ref="B1" authorId="0">
      <text>
        <r>
          <rPr>
            <b/>
            <sz val="9"/>
            <color indexed="81"/>
            <rFont val="Tahoma"/>
            <family val="2"/>
          </rPr>
          <t xml:space="preserve">Nicolas Todorovic :
</t>
        </r>
        <r>
          <rPr>
            <sz val="8"/>
            <color indexed="81"/>
            <rFont val="Tahoma"/>
            <family val="2"/>
          </rPr>
          <t>De la part des superviseurs, merci de rentrer vos initiales de CDL quand vous tapez les formations, plus facile pour vous contacter ensuite !</t>
        </r>
        <r>
          <rPr>
            <sz val="9"/>
            <color indexed="81"/>
            <rFont val="Tahoma"/>
            <family val="2"/>
          </rPr>
          <t xml:space="preserve">
</t>
        </r>
      </text>
    </comment>
    <comment ref="E803" authorId="1">
      <text>
        <r>
          <rPr>
            <b/>
            <sz val="9"/>
            <color indexed="81"/>
            <rFont val="Tahoma"/>
            <family val="2"/>
          </rPr>
          <t>Christine BIFFI:</t>
        </r>
        <r>
          <rPr>
            <sz val="9"/>
            <color indexed="81"/>
            <rFont val="Tahoma"/>
            <family val="2"/>
          </rPr>
          <t xml:space="preserve">
</t>
        </r>
        <r>
          <rPr>
            <b/>
            <u val="double"/>
            <sz val="9"/>
            <color indexed="81"/>
            <rFont val="Tahoma"/>
            <family val="2"/>
          </rPr>
          <t>SAISI PAR CBIFFI</t>
        </r>
        <r>
          <rPr>
            <sz val="9"/>
            <color indexed="81"/>
            <rFont val="Tahoma"/>
            <family val="2"/>
          </rPr>
          <t xml:space="preserve">
</t>
        </r>
        <r>
          <rPr>
            <b/>
            <sz val="9"/>
            <color indexed="10"/>
            <rFont val="Tahoma"/>
            <family val="2"/>
          </rPr>
          <t>merci de votre confirmation et finir saisie</t>
        </r>
      </text>
    </comment>
  </commentList>
</comments>
</file>

<file path=xl/comments2.xml><?xml version="1.0" encoding="utf-8"?>
<comments xmlns="http://schemas.openxmlformats.org/spreadsheetml/2006/main">
  <authors>
    <author>Weapon</author>
  </authors>
  <commentList>
    <comment ref="A1" authorId="0">
      <text>
        <r>
          <rPr>
            <b/>
            <sz val="9"/>
            <color indexed="81"/>
            <rFont val="Tahoma"/>
            <family val="2"/>
          </rPr>
          <t>Nota :
Personnel_PF</t>
        </r>
        <r>
          <rPr>
            <sz val="9"/>
            <color indexed="81"/>
            <rFont val="Tahoma"/>
            <family val="2"/>
          </rPr>
          <t xml:space="preserve"> possède une mise à jour automatique, cf onglet Formules / Noms
</t>
        </r>
      </text>
    </comment>
    <comment ref="B1" authorId="0">
      <text>
        <r>
          <rPr>
            <b/>
            <sz val="9"/>
            <color indexed="81"/>
            <rFont val="Tahoma"/>
            <family val="2"/>
          </rPr>
          <t xml:space="preserve">Nota :
</t>
        </r>
        <r>
          <rPr>
            <sz val="9"/>
            <color indexed="81"/>
            <rFont val="Tahoma"/>
            <family val="2"/>
          </rPr>
          <t xml:space="preserve">Superviseur_Prod possède une mise à jour automatique, cf onglet Formules / Noms
</t>
        </r>
      </text>
    </comment>
    <comment ref="C1" authorId="0">
      <text>
        <r>
          <rPr>
            <b/>
            <sz val="9"/>
            <color indexed="81"/>
            <rFont val="Tahoma"/>
            <family val="2"/>
          </rPr>
          <t xml:space="preserve">Nota :
</t>
        </r>
        <r>
          <rPr>
            <sz val="9"/>
            <color indexed="81"/>
            <rFont val="Tahoma"/>
            <family val="2"/>
          </rPr>
          <t xml:space="preserve">Lignes possède une mise à jour automatique, cf onglet Formules / Noms
</t>
        </r>
      </text>
    </comment>
    <comment ref="F1" authorId="0">
      <text>
        <r>
          <rPr>
            <b/>
            <sz val="9"/>
            <color indexed="81"/>
            <rFont val="Tahoma"/>
            <family val="2"/>
          </rPr>
          <t xml:space="preserve">Nota :
</t>
        </r>
        <r>
          <rPr>
            <sz val="9"/>
            <color indexed="81"/>
            <rFont val="Tahoma"/>
            <family val="2"/>
          </rPr>
          <t xml:space="preserve">La plage de sélection des fonctions est fixe, cf onglet Formules / Noms
</t>
        </r>
      </text>
    </comment>
    <comment ref="G1" authorId="0">
      <text>
        <r>
          <rPr>
            <b/>
            <sz val="9"/>
            <color indexed="81"/>
            <rFont val="Tahoma"/>
            <family val="2"/>
          </rPr>
          <t xml:space="preserve">Nota :
</t>
        </r>
        <r>
          <rPr>
            <sz val="9"/>
            <color indexed="81"/>
            <rFont val="Tahoma"/>
            <family val="2"/>
          </rPr>
          <t xml:space="preserve">La plage de sélection des Contrats est une zone fixe, cf onglet Formules / Noms
</t>
        </r>
      </text>
    </comment>
    <comment ref="H1" authorId="0">
      <text>
        <r>
          <rPr>
            <b/>
            <sz val="9"/>
            <color indexed="81"/>
            <rFont val="Tahoma"/>
            <family val="2"/>
          </rPr>
          <t xml:space="preserve">Nota :
</t>
        </r>
        <r>
          <rPr>
            <sz val="9"/>
            <color indexed="81"/>
            <rFont val="Tahoma"/>
            <family val="2"/>
          </rPr>
          <t xml:space="preserve">Controleur_Qualité est une plage fixe de sélection, cf onglet Formules / Noms
</t>
        </r>
      </text>
    </comment>
    <comment ref="I1" authorId="0">
      <text>
        <r>
          <rPr>
            <b/>
            <sz val="9"/>
            <color indexed="81"/>
            <rFont val="Tahoma"/>
            <family val="2"/>
          </rPr>
          <t xml:space="preserve">Nota :
</t>
        </r>
        <r>
          <rPr>
            <sz val="9"/>
            <color indexed="81"/>
            <rFont val="Tahoma"/>
            <family val="2"/>
          </rPr>
          <t xml:space="preserve">Validations_modules est une plage fixe de sélection, cf onglet Formules / Noms
</t>
        </r>
      </text>
    </comment>
    <comment ref="M1" authorId="0">
      <text>
        <r>
          <rPr>
            <b/>
            <sz val="9"/>
            <color indexed="81"/>
            <rFont val="Tahoma"/>
            <family val="2"/>
          </rPr>
          <t xml:space="preserve">Nota : 
</t>
        </r>
        <r>
          <rPr>
            <sz val="9"/>
            <color indexed="81"/>
            <rFont val="Tahoma"/>
            <family val="2"/>
          </rPr>
          <t>La plage de sélection des modules est fixe, CF onglet Formules / Noms</t>
        </r>
      </text>
    </comment>
    <comment ref="N1" authorId="0">
      <text>
        <r>
          <rPr>
            <b/>
            <sz val="9"/>
            <color indexed="81"/>
            <rFont val="Tahoma"/>
            <family val="2"/>
          </rPr>
          <t xml:space="preserve">Nota : 
</t>
        </r>
        <r>
          <rPr>
            <sz val="9"/>
            <color indexed="81"/>
            <rFont val="Tahoma"/>
            <family val="2"/>
          </rPr>
          <t>La plage de sélection des modules est fixe, CF onglet Formules / Noms</t>
        </r>
      </text>
    </comment>
    <comment ref="O1" authorId="0">
      <text>
        <r>
          <rPr>
            <b/>
            <sz val="9"/>
            <color indexed="81"/>
            <rFont val="Tahoma"/>
            <family val="2"/>
          </rPr>
          <t xml:space="preserve">Nota : 
</t>
        </r>
        <r>
          <rPr>
            <sz val="9"/>
            <color indexed="81"/>
            <rFont val="Tahoma"/>
            <family val="2"/>
          </rPr>
          <t>La plage de sélection des modules est fixe, CF onglet Formules / Noms</t>
        </r>
      </text>
    </comment>
    <comment ref="P1" authorId="0">
      <text>
        <r>
          <rPr>
            <b/>
            <sz val="9"/>
            <color indexed="81"/>
            <rFont val="Tahoma"/>
            <family val="2"/>
          </rPr>
          <t xml:space="preserve">Nota : 
</t>
        </r>
        <r>
          <rPr>
            <sz val="9"/>
            <color indexed="81"/>
            <rFont val="Tahoma"/>
            <family val="2"/>
          </rPr>
          <t>La plage de sélection des modules est fixe, CF onglet Formules / Noms</t>
        </r>
      </text>
    </comment>
    <comment ref="Q1" authorId="0">
      <text>
        <r>
          <rPr>
            <b/>
            <sz val="9"/>
            <color indexed="81"/>
            <rFont val="Tahoma"/>
            <family val="2"/>
          </rPr>
          <t xml:space="preserve">Nota : 
</t>
        </r>
        <r>
          <rPr>
            <sz val="9"/>
            <color indexed="81"/>
            <rFont val="Tahoma"/>
            <family val="2"/>
          </rPr>
          <t>La plage de sélection des modules est fixe, CF onglet Formules / Noms</t>
        </r>
      </text>
    </comment>
    <comment ref="R1" authorId="0">
      <text>
        <r>
          <rPr>
            <b/>
            <sz val="9"/>
            <color indexed="81"/>
            <rFont val="Tahoma"/>
            <family val="2"/>
          </rPr>
          <t xml:space="preserve">Nota : 
</t>
        </r>
        <r>
          <rPr>
            <sz val="9"/>
            <color indexed="81"/>
            <rFont val="Tahoma"/>
            <family val="2"/>
          </rPr>
          <t>La plage de sélection des modules est fixe, CF onglet Formules / Noms</t>
        </r>
      </text>
    </comment>
    <comment ref="S1" authorId="0">
      <text>
        <r>
          <rPr>
            <b/>
            <sz val="9"/>
            <color indexed="81"/>
            <rFont val="Tahoma"/>
            <family val="2"/>
          </rPr>
          <t xml:space="preserve">Nota : 
</t>
        </r>
        <r>
          <rPr>
            <sz val="9"/>
            <color indexed="81"/>
            <rFont val="Tahoma"/>
            <family val="2"/>
          </rPr>
          <t>La plage de sélection des modules est fixe, CF onglet Formules / Noms</t>
        </r>
      </text>
    </comment>
    <comment ref="T1" authorId="0">
      <text>
        <r>
          <rPr>
            <b/>
            <sz val="9"/>
            <color indexed="81"/>
            <rFont val="Tahoma"/>
            <family val="2"/>
          </rPr>
          <t xml:space="preserve">Nota : 
</t>
        </r>
        <r>
          <rPr>
            <sz val="9"/>
            <color indexed="81"/>
            <rFont val="Tahoma"/>
            <family val="2"/>
          </rPr>
          <t>La plage de sélection des modules est fixe, CF onglet Formules / Noms</t>
        </r>
      </text>
    </comment>
    <comment ref="U1" authorId="0">
      <text>
        <r>
          <rPr>
            <b/>
            <sz val="9"/>
            <color indexed="81"/>
            <rFont val="Tahoma"/>
            <family val="2"/>
          </rPr>
          <t xml:space="preserve">Nota : 
</t>
        </r>
        <r>
          <rPr>
            <sz val="9"/>
            <color indexed="81"/>
            <rFont val="Tahoma"/>
            <family val="2"/>
          </rPr>
          <t>La plage de sélection des modules est fixe, CF onglet Formules / Noms</t>
        </r>
      </text>
    </comment>
    <comment ref="V1" authorId="0">
      <text>
        <r>
          <rPr>
            <b/>
            <sz val="9"/>
            <color indexed="81"/>
            <rFont val="Tahoma"/>
            <family val="2"/>
          </rPr>
          <t xml:space="preserve">Nota : 
</t>
        </r>
        <r>
          <rPr>
            <sz val="9"/>
            <color indexed="81"/>
            <rFont val="Tahoma"/>
            <family val="2"/>
          </rPr>
          <t>La plage de sélection des modules est fixe, CF onglet Formules / Noms</t>
        </r>
      </text>
    </comment>
    <comment ref="C15" authorId="0">
      <text>
        <r>
          <rPr>
            <b/>
            <sz val="9"/>
            <color indexed="81"/>
            <rFont val="Tahoma"/>
            <family val="2"/>
          </rPr>
          <t>Nota : les trois colonnes sont directement reliées aux sélections automatiques de l'onglet GeneralProd (certaines colonnes sont cachées)</t>
        </r>
        <r>
          <rPr>
            <sz val="9"/>
            <color indexed="81"/>
            <rFont val="Tahoma"/>
            <family val="2"/>
          </rPr>
          <t xml:space="preserve">
</t>
        </r>
      </text>
    </comment>
    <comment ref="M20" authorId="0">
      <text>
        <r>
          <rPr>
            <b/>
            <sz val="9"/>
            <color indexed="81"/>
            <rFont val="Tahoma"/>
            <family val="2"/>
          </rPr>
          <t xml:space="preserve">Nota : 
</t>
        </r>
        <r>
          <rPr>
            <sz val="9"/>
            <color indexed="81"/>
            <rFont val="Tahoma"/>
            <family val="2"/>
          </rPr>
          <t>La plage de sélection des produits est fixe, CF onglet Formules / Noms</t>
        </r>
      </text>
    </comment>
    <comment ref="N20" authorId="0">
      <text>
        <r>
          <rPr>
            <b/>
            <sz val="9"/>
            <color indexed="81"/>
            <rFont val="Tahoma"/>
            <family val="2"/>
          </rPr>
          <t xml:space="preserve">Nota : 
</t>
        </r>
        <r>
          <rPr>
            <sz val="9"/>
            <color indexed="81"/>
            <rFont val="Tahoma"/>
            <family val="2"/>
          </rPr>
          <t>La plage de sélection des produits est fixe, CF onglet Formules / Noms</t>
        </r>
      </text>
    </comment>
    <comment ref="O20" authorId="0">
      <text>
        <r>
          <rPr>
            <b/>
            <sz val="9"/>
            <color indexed="81"/>
            <rFont val="Tahoma"/>
            <family val="2"/>
          </rPr>
          <t xml:space="preserve">Nota : 
</t>
        </r>
        <r>
          <rPr>
            <sz val="9"/>
            <color indexed="81"/>
            <rFont val="Tahoma"/>
            <family val="2"/>
          </rPr>
          <t>La plage de sélection des produits est fixe, CF onglet Formules / Noms</t>
        </r>
      </text>
    </comment>
    <comment ref="P20" authorId="0">
      <text>
        <r>
          <rPr>
            <b/>
            <sz val="9"/>
            <color indexed="81"/>
            <rFont val="Tahoma"/>
            <family val="2"/>
          </rPr>
          <t xml:space="preserve">Nota : 
</t>
        </r>
        <r>
          <rPr>
            <sz val="9"/>
            <color indexed="81"/>
            <rFont val="Tahoma"/>
            <family val="2"/>
          </rPr>
          <t>La plage de sélection des produits est fixe, CF onglet Formules / Noms</t>
        </r>
      </text>
    </comment>
    <comment ref="Q20" authorId="0">
      <text>
        <r>
          <rPr>
            <b/>
            <sz val="9"/>
            <color indexed="81"/>
            <rFont val="Tahoma"/>
            <family val="2"/>
          </rPr>
          <t xml:space="preserve">Nota : 
</t>
        </r>
        <r>
          <rPr>
            <sz val="9"/>
            <color indexed="81"/>
            <rFont val="Tahoma"/>
            <family val="2"/>
          </rPr>
          <t>La plage de sélection des produits est fixe, CF onglet Formules / Noms</t>
        </r>
      </text>
    </comment>
    <comment ref="R20" authorId="0">
      <text>
        <r>
          <rPr>
            <b/>
            <sz val="9"/>
            <color indexed="81"/>
            <rFont val="Tahoma"/>
            <family val="2"/>
          </rPr>
          <t xml:space="preserve">Nota : 
</t>
        </r>
        <r>
          <rPr>
            <sz val="9"/>
            <color indexed="81"/>
            <rFont val="Tahoma"/>
            <family val="2"/>
          </rPr>
          <t>La plage de sélection des produits est fixe, CF onglet Formules / Noms</t>
        </r>
      </text>
    </comment>
    <comment ref="S20" authorId="0">
      <text>
        <r>
          <rPr>
            <b/>
            <sz val="9"/>
            <color indexed="81"/>
            <rFont val="Tahoma"/>
            <family val="2"/>
          </rPr>
          <t xml:space="preserve">Nota : 
</t>
        </r>
        <r>
          <rPr>
            <sz val="9"/>
            <color indexed="81"/>
            <rFont val="Tahoma"/>
            <family val="2"/>
          </rPr>
          <t>La plage de sélection des produits est fixe, CF onglet Formules / Noms</t>
        </r>
      </text>
    </comment>
    <comment ref="T20" authorId="0">
      <text>
        <r>
          <rPr>
            <b/>
            <sz val="9"/>
            <color indexed="81"/>
            <rFont val="Tahoma"/>
            <family val="2"/>
          </rPr>
          <t xml:space="preserve">Nota : 
</t>
        </r>
        <r>
          <rPr>
            <sz val="9"/>
            <color indexed="81"/>
            <rFont val="Tahoma"/>
            <family val="2"/>
          </rPr>
          <t>La plage de sélection des produits est fixe, CF onglet Formules / Noms</t>
        </r>
      </text>
    </comment>
    <comment ref="U20" authorId="0">
      <text>
        <r>
          <rPr>
            <b/>
            <sz val="9"/>
            <color indexed="81"/>
            <rFont val="Tahoma"/>
            <family val="2"/>
          </rPr>
          <t xml:space="preserve">Nota : 
</t>
        </r>
        <r>
          <rPr>
            <sz val="9"/>
            <color indexed="81"/>
            <rFont val="Tahoma"/>
            <family val="2"/>
          </rPr>
          <t>La plage de sélection des produits est fixe, CF onglet Formules / Noms</t>
        </r>
      </text>
    </comment>
    <comment ref="V20" authorId="0">
      <text>
        <r>
          <rPr>
            <b/>
            <sz val="9"/>
            <color indexed="81"/>
            <rFont val="Tahoma"/>
            <family val="2"/>
          </rPr>
          <t xml:space="preserve">Nota : 
</t>
        </r>
        <r>
          <rPr>
            <sz val="9"/>
            <color indexed="81"/>
            <rFont val="Tahoma"/>
            <family val="2"/>
          </rPr>
          <t>La plage de sélection des produits est fixe, CF onglet Formules / Noms</t>
        </r>
      </text>
    </comment>
  </commentList>
</comments>
</file>

<file path=xl/sharedStrings.xml><?xml version="1.0" encoding="utf-8"?>
<sst xmlns="http://schemas.openxmlformats.org/spreadsheetml/2006/main" count="13816" uniqueCount="923">
  <si>
    <t>BIENVENUE dans FIDJI !</t>
  </si>
  <si>
    <t xml:space="preserve">BRAVO A LA TEAM FIDJI : </t>
  </si>
  <si>
    <t>Nicolas TODOROVIC (Stage école d'ingénieur)</t>
  </si>
  <si>
    <t>Version test au 11/07/16</t>
  </si>
  <si>
    <t>Stéphanie CABARET (Conducteur de ligne)</t>
  </si>
  <si>
    <t>Hendrick BOUYER (Conducteur de ligne)</t>
  </si>
  <si>
    <t>Déploiement prévu pour fin juillet 2016</t>
  </si>
  <si>
    <t>Guillaume GIRAUDON (Conducteur de ligne)</t>
  </si>
  <si>
    <t>Benjamin MARTEAU (Conducteur de ligne)</t>
  </si>
  <si>
    <t>Vous trouverez sur cette page d'accueil des explications et des aides sur le remplissage de ce fichier</t>
  </si>
  <si>
    <t>François MOUZE (Conducteur de ligne)</t>
  </si>
  <si>
    <t>Vous pouvez ouvrir une fiche d'aide en appuyant sur le + correspondant</t>
  </si>
  <si>
    <t>Thibault ALLARD (Conducteur de ligne)</t>
  </si>
  <si>
    <t>Avec l'aide de :</t>
  </si>
  <si>
    <t>Sandra DOMENECH (Superviseur de Production)</t>
  </si>
  <si>
    <t>Jean-Philippe DESCAT (Superviseur de Production)</t>
  </si>
  <si>
    <t>Marie-Line DALDOSS (Controleur Qualité Fabrication)</t>
  </si>
  <si>
    <t>Découvrir le principe de FIDJI</t>
  </si>
  <si>
    <t>Cet outil simplifie la recherche, la saisie et l'enregistrement des jours de formation.</t>
  </si>
  <si>
    <t>Les différents onglets de FIDJI</t>
  </si>
  <si>
    <t>ACCUEIL : un onglet qui reprend ce qu'il faut savoir avant d'utiliser le fichier</t>
  </si>
  <si>
    <t>AIDE : quelques astuces techniques pour mettre à jour des données, des couleurs, des listes, avec des exemples de réalisation</t>
  </si>
  <si>
    <t>SUIVIPROD : tous les conducteurs de toutes les lignes viennent enregistrer une formation sur un module</t>
  </si>
  <si>
    <t>Ligne XX : chaque ligne possède un onglet qui récapitule l'état d'acquisition des compétences de son équipe en fonction des modules</t>
  </si>
  <si>
    <t>EvalOP : un onglet qui donne des pistes de discussion entre conducteurs, formateurs et superviseurs pour aborder tous les sujets lors des bilans d'acquisition</t>
  </si>
  <si>
    <t>TABLE : des listes de références produits, gammes, personnels pour faciliter les saisies</t>
  </si>
  <si>
    <t>TABLEDUREES : tableau donnant des indications sur les durées théoriques des formations (à mettre à jour)</t>
  </si>
  <si>
    <t>Première étape : la saisie des informations dans l'onglet "SUIVIPROD"</t>
  </si>
  <si>
    <t xml:space="preserve">Ce premier onglet permet de saisir une "unité de formation", constituée de : </t>
  </si>
  <si>
    <t>Une ligne de production</t>
  </si>
  <si>
    <t>Liste déroulante des groupes depuis TABLE</t>
  </si>
  <si>
    <t>Une date</t>
  </si>
  <si>
    <t>Saisie manuelle</t>
  </si>
  <si>
    <t>Un formé</t>
  </si>
  <si>
    <t>Liste déroulante du personnel depuis TABLE</t>
  </si>
  <si>
    <t>Son contrat (CDI, Intérim, Apprentis)</t>
  </si>
  <si>
    <t>Liste déroulante des contrats depuis TABLE</t>
  </si>
  <si>
    <t>Sa fonction (Agent de production, Machiniste, Apprentis, Conducteur)</t>
  </si>
  <si>
    <t>Son superviseur</t>
  </si>
  <si>
    <t>Liste déroulante des superviseurs depuis TABLEID</t>
  </si>
  <si>
    <t>Un formateur</t>
  </si>
  <si>
    <t>Le module enseigné</t>
  </si>
  <si>
    <t>Liste déroulante des modules relatifs uniquement à la ligne (substitution de listes déroulantes)</t>
  </si>
  <si>
    <t>Le produit vu en conduite</t>
  </si>
  <si>
    <t>Liste déroulante des produits relatifs à la ligne (substitution de listes déroulantes)</t>
  </si>
  <si>
    <t>Les éventuelles références des produits reconfigurés</t>
  </si>
  <si>
    <t>Une fois ces informations saisies, plusieurs traitements interviennent pour constituer des synthèses et des indicateurs, dans les autres onglets</t>
  </si>
  <si>
    <t>Deuxième étape : l'onglet de la ligne XX</t>
  </si>
  <si>
    <t>Chaque ligne dispose d'un onglet réservé, tous construits sur le même principe : les personnes en ligne, les modules de la ligne en colonne</t>
  </si>
  <si>
    <t>Nous disposons d'un aperçu rapide de l'acquisition des modules par différentes personnes</t>
  </si>
  <si>
    <t xml:space="preserve">Il est possible d'afficher plus ou moins de détails en cliquant sur un + au dessus du module </t>
  </si>
  <si>
    <t>On peut alors découvrir plusieurs indicateurs qui aident à la décision lors de l'échange entre conducteurs et superviseurs</t>
  </si>
  <si>
    <t>FICHE D'AIDE TECHNIQUE</t>
  </si>
  <si>
    <t>GRIS = Cellule de paramètres</t>
  </si>
  <si>
    <t>Comment créer une liste déroulante depuis une zone du classeur</t>
  </si>
  <si>
    <t xml:space="preserve">Pour faciliter le remplissage des cellules et éviter les erreurs, il est souvent plus facile de sélectionner des données dans une liste conçue pour l'occasion. </t>
  </si>
  <si>
    <t>La solution la plus simple pour effectuer cela est de suivre les étapes suivantes :</t>
  </si>
  <si>
    <t>Créer un onglet "Paramètres" ou "Tables" (il vous servira à rassembler tous les paramètres de votre classeur excel), dans notre cas il y en a plusieurs</t>
  </si>
  <si>
    <t>Ecrire sur une seule colonne les paramètres que vous souhaitez voir défiler</t>
  </si>
  <si>
    <t>Sélectionner ensuite les cellules où vous souhaitez que la liste déroulante existe</t>
  </si>
  <si>
    <t xml:space="preserve">Cliquer sur Données / Validation de données </t>
  </si>
  <si>
    <t>Dans l'onglet "options", sélectionner "liste" puis dans "source", indiquez l'emplacement des paramètres</t>
  </si>
  <si>
    <t>Valider</t>
  </si>
  <si>
    <t>Bonus : pour préciser l'utilisation de la validation de données</t>
  </si>
  <si>
    <t>a</t>
  </si>
  <si>
    <t>Sélectionner toutes les cellules qui sont affectées par la validation de données</t>
  </si>
  <si>
    <t>b</t>
  </si>
  <si>
    <t>c</t>
  </si>
  <si>
    <t>Dans l'onglet "options", vous trouverez "message de saisie" et "alerte d'erreur"</t>
  </si>
  <si>
    <t>"Message de saisie" : si un texte est écrit dans cette partie, il s'affichera lorsque la cellule sera sélectionnée sous la forme d'un commentaire</t>
  </si>
  <si>
    <t>"Alerte d'erreur" : vous pouvez choisir de bloquer complètement / demander confirmation / informer l'utilisateur lorsque que les données tapées dans la cellule sont différentes des données prévues par la validation</t>
  </si>
  <si>
    <t>Comment créer une liste déroulante en utilisant des noms</t>
  </si>
  <si>
    <t>Au préalable, merci de lire le point précédent.</t>
  </si>
  <si>
    <t>Le principe est sensiblement le même, sauf que nous allons donner un nom à la plage de cellules contenant les paramètres plutôt que d'indiquer directement leur position.</t>
  </si>
  <si>
    <t xml:space="preserve">Pour cela, une fois que vous avez tapé dans une seule colonne les valeurs de vos paramètres, il faut : </t>
  </si>
  <si>
    <t>Cliquer sur Formules / Gestionnaire de noms</t>
  </si>
  <si>
    <t>Choisir "Nouveau" puis entrer un titre ainsi que l'emplacement des paramètres</t>
  </si>
  <si>
    <t>Sauvegarder et fermer</t>
  </si>
  <si>
    <t>Une fois cette étape faite, vous pourrez mentionner le nom de la plage dans la Validation de Données, et c'est plus facile pour appeler toujours la même source !</t>
  </si>
  <si>
    <t>Comment créer une liste déroulante à mise à jour automatique</t>
  </si>
  <si>
    <t>Comme vous avez pu constater, choisir un plage de données de référence FIXE les données.</t>
  </si>
  <si>
    <t>Si vous ajoutez un paramètre en dessous de la sélection, cette nouvelle cellule ne sera pas prise en compte, sauf si :</t>
  </si>
  <si>
    <t>Dans la validation de données, vous étendez la plage de sélection dans le cas 1</t>
  </si>
  <si>
    <t>Dans le gestionnaire de noms, vous allez corriger la source</t>
  </si>
  <si>
    <t xml:space="preserve">Il existe une fonction DECALER qui permet de mettre à jour automatiquement les paramètres de la liste déroulante. </t>
  </si>
  <si>
    <t xml:space="preserve">Cette fonction prend en compte toutes les cellules remplies dans la colonne de vos paramètres. </t>
  </si>
  <si>
    <t>Il faut donc que la colonne soit exclusivement dédiée à cette liste de paramètres.</t>
  </si>
  <si>
    <t>Attention : la fonction DECALER renvoie à une référence d'une cellule et pas à son contenu, ce qui peut poser problème dans le cas des listes à substitutions.</t>
  </si>
  <si>
    <t>Comment créer une liste déroulante à substitutions</t>
  </si>
  <si>
    <t>Une liste déroulante à substitution permet de créer des listes déroulantes "conditionnelles". Voyons sur un exemple.</t>
  </si>
  <si>
    <t xml:space="preserve">Je construis des listes de paramètres dans un tableau : </t>
  </si>
  <si>
    <t>NOMS</t>
  </si>
  <si>
    <t>LISTE1</t>
  </si>
  <si>
    <t>LISTE2</t>
  </si>
  <si>
    <t>Paramètres</t>
  </si>
  <si>
    <t>e</t>
  </si>
  <si>
    <t>f</t>
  </si>
  <si>
    <t>g</t>
  </si>
  <si>
    <t>d</t>
  </si>
  <si>
    <t>h</t>
  </si>
  <si>
    <t>Je crée ensuite des noms dans le gestionnaire de noms : LISTE1 renvoie à "a,b,c,d" et LISTE2 renvoie à "e,f,g,h"</t>
  </si>
  <si>
    <t xml:space="preserve">Je crée alors une liste LISTE0 qui contient "LISTE1, LISTE2". Attention, il est important que tous les noms soient identiques. </t>
  </si>
  <si>
    <t>Je peux ensuite proposer une tableau avec plusieurs niveaux de validation. Pour le choix de liste, j'utilise la validation de données pour ne proposer que la LISTE0.</t>
  </si>
  <si>
    <t>Choix de liste</t>
  </si>
  <si>
    <t xml:space="preserve">Je souhaite ensuite pouvoir sélectionner uniquement les paramètres de chaque liste, en fonction du choix effectué. </t>
  </si>
  <si>
    <t>Je définis alors dans la validation de données la fonction INDIRECT(SUBSTITUE) pour la zone des paramètres B63:C65</t>
  </si>
  <si>
    <t>Mise à jour</t>
  </si>
  <si>
    <t>Comment ajouter une nouvelle personne</t>
  </si>
  <si>
    <t xml:space="preserve">Lorsqu'une nouvelle personne rejoint le plateau de la Mise en Bouteille, et que l'on sait que l'on souhaite enregistrer les formations qu'elle va suivre (pas pour les stagiaires d'un mois par exemple), il faut </t>
  </si>
  <si>
    <t>Sélectionner l'onglet TABLE</t>
  </si>
  <si>
    <t>Oter la protection de l'onglet dans Révision / Oter la protection</t>
  </si>
  <si>
    <t>Taper le mot de passe</t>
  </si>
  <si>
    <t>Parcourir l'ordre alphabétique pour aller directement ajouter au bon endroit dans la liste</t>
  </si>
  <si>
    <t>Clic droit, Insérer Décaler vers le bas</t>
  </si>
  <si>
    <t xml:space="preserve">Taper le NOM et le PRENOM en MAJUSCULES </t>
  </si>
  <si>
    <t>La liste déroulante des personnes se met automatiquement à jour (pour plus d'informations, voir Données / Gestionnaires des noms / Personnel_PF et analyser comment la liste déroulante est constituée par une fonction DECALER)</t>
  </si>
  <si>
    <t>Comment modifier la liste des modules d'une ligne</t>
  </si>
  <si>
    <t>Comment modifier les références produits qui déroulent</t>
  </si>
  <si>
    <t>LIGNE</t>
  </si>
  <si>
    <t>DATE</t>
  </si>
  <si>
    <t>NOM PRENOM</t>
  </si>
  <si>
    <t>CONTRAT</t>
  </si>
  <si>
    <t>FONCTION</t>
  </si>
  <si>
    <t>SUPERVISEUR</t>
  </si>
  <si>
    <t>Formé par</t>
  </si>
  <si>
    <t>MODULE DE FORMATION</t>
  </si>
  <si>
    <t>FORMAT DE PROD</t>
  </si>
  <si>
    <t>FORMAT DE RECONF 1</t>
  </si>
  <si>
    <t>FORMAT DE RECONF 2</t>
  </si>
  <si>
    <t>FORMAT DE RECONF 3</t>
  </si>
  <si>
    <t>GR 11</t>
  </si>
  <si>
    <t>INTERIM</t>
  </si>
  <si>
    <t>AGT</t>
  </si>
  <si>
    <t>DOMENECH Sandra</t>
  </si>
  <si>
    <t>ALLARD THIBAULT</t>
  </si>
  <si>
    <t>Encaisseuse L11</t>
  </si>
  <si>
    <t>12 BTL 70 VS UPG SE</t>
  </si>
  <si>
    <t>12 BTL 70 CLASSIVM SE</t>
  </si>
  <si>
    <t>GR 12</t>
  </si>
  <si>
    <t>FINK NICOLAS</t>
  </si>
  <si>
    <t>MR</t>
  </si>
  <si>
    <t>BIAIS YVAN</t>
  </si>
  <si>
    <t>Dépalettiseur L12</t>
  </si>
  <si>
    <t>12 1/2 35 VS SE UPG</t>
  </si>
  <si>
    <t>Capsuleuse L11</t>
  </si>
  <si>
    <t>12 BTL 70 VS SE GUALA UPG</t>
  </si>
  <si>
    <t>GR 14</t>
  </si>
  <si>
    <t>Sleever L11</t>
  </si>
  <si>
    <t>12 BTL 75 XO SE</t>
  </si>
  <si>
    <t>12 BTL 70 VS ET UPG</t>
  </si>
  <si>
    <t>GR 13</t>
  </si>
  <si>
    <t>Etiqueteuse L13</t>
  </si>
  <si>
    <t>12 BTL 100CL BLACK SE</t>
  </si>
  <si>
    <t>Dépalettiseur L11</t>
  </si>
  <si>
    <t>12 BTL 70 VST SE UPG</t>
  </si>
  <si>
    <t>BELFQUIH IMAD</t>
  </si>
  <si>
    <t>APPRENTIS</t>
  </si>
  <si>
    <t>Etiqueteuse L11</t>
  </si>
  <si>
    <t>12 BTL 75 VS UPG   ET</t>
  </si>
  <si>
    <t>GR 02</t>
  </si>
  <si>
    <t>SRB L02</t>
  </si>
  <si>
    <t>1 CAR 70 PARADIS 2007</t>
  </si>
  <si>
    <t>Etuyeuse L11</t>
  </si>
  <si>
    <t>6 BTL 70 VSOP ET</t>
  </si>
  <si>
    <t>6 BTL 70 VSOP ET GUALA</t>
  </si>
  <si>
    <t>Capsuleuse L12</t>
  </si>
  <si>
    <t>12 1/2 35 VSOP ET</t>
  </si>
  <si>
    <t>12 1/2 35 VSOP SE HOLO</t>
  </si>
  <si>
    <t>LIGNE 02</t>
  </si>
  <si>
    <t>MIRAGE</t>
  </si>
  <si>
    <t>GENERAL PLCD11</t>
  </si>
  <si>
    <t>TRACABILITE DEHOUSSAGE</t>
  </si>
  <si>
    <t>NB de jours en formation</t>
  </si>
  <si>
    <t>NB de jours théoriques</t>
  </si>
  <si>
    <t>NB de reconf realisées</t>
  </si>
  <si>
    <t>NB de reconf théoriques</t>
  </si>
  <si>
    <t>Validation OP</t>
  </si>
  <si>
    <t>VALIDATION QUALITE du module</t>
  </si>
  <si>
    <t>Souffleuse L02</t>
  </si>
  <si>
    <t>Visseuse L02</t>
  </si>
  <si>
    <t>Capsuleuse L02</t>
  </si>
  <si>
    <t>Machine à Godet L02</t>
  </si>
  <si>
    <t>Etiqueteuse L02</t>
  </si>
  <si>
    <t>Sleever L02</t>
  </si>
  <si>
    <t>Marquage L02</t>
  </si>
  <si>
    <t>Palettiseur L02</t>
  </si>
  <si>
    <t>Conducteur de ligne L02</t>
  </si>
  <si>
    <t xml:space="preserve">Ligne modèle pour les formules </t>
  </si>
  <si>
    <t>Oui</t>
  </si>
  <si>
    <t>En cours</t>
  </si>
  <si>
    <t>OK</t>
  </si>
  <si>
    <t>LAMOTTE DELPHINE</t>
  </si>
  <si>
    <t>MONROUX VIRGINIE</t>
  </si>
  <si>
    <t>STENOU STEPHANIE</t>
  </si>
  <si>
    <t>ROBERT FABIEN</t>
  </si>
  <si>
    <t>OLEJNICZAK MICHELLE</t>
  </si>
  <si>
    <t>MARIAUD DIDIER</t>
  </si>
  <si>
    <t>VEILLON ROMAIN</t>
  </si>
  <si>
    <t>CABARET STEPHANIE</t>
  </si>
  <si>
    <t>DANIAUX LOIC</t>
  </si>
  <si>
    <t>BARON RENE</t>
  </si>
  <si>
    <t>CLARKE BENJAMIN</t>
  </si>
  <si>
    <t>BENET MONIA</t>
  </si>
  <si>
    <t>CAURRAZE REGIS</t>
  </si>
  <si>
    <t>YGORRA PAULINE</t>
  </si>
  <si>
    <t>THIBAUD VALERIE</t>
  </si>
  <si>
    <t>MAILLET BRIGITTE</t>
  </si>
  <si>
    <t>LIGNE 21</t>
  </si>
  <si>
    <t>TIREUSE L21</t>
  </si>
  <si>
    <t>SLEEVER L21</t>
  </si>
  <si>
    <t>PALETTISEUR L21</t>
  </si>
  <si>
    <t>Conducteur de ligne L21</t>
  </si>
  <si>
    <t>BERLUREAU FLORIAN</t>
  </si>
  <si>
    <t>BLAIS ROMAIN</t>
  </si>
  <si>
    <t>CAILLIAUD FABIENNE</t>
  </si>
  <si>
    <t>CHALIFOUR TONY</t>
  </si>
  <si>
    <t>CHARDONNET WILLIAM</t>
  </si>
  <si>
    <t>CORREïA PHILIPPE</t>
  </si>
  <si>
    <t>GAILDRAT ANNE-MARIE</t>
  </si>
  <si>
    <t>GARNIER KARINE</t>
  </si>
  <si>
    <t>GIRAUD GREGORY</t>
  </si>
  <si>
    <t>GIRAUDON GUILLAUME</t>
  </si>
  <si>
    <t>GRILLON MARIO</t>
  </si>
  <si>
    <t>JACQUETON ERIC</t>
  </si>
  <si>
    <t>JALLET JAMY</t>
  </si>
  <si>
    <t>JOSSE JULIEN</t>
  </si>
  <si>
    <t>JOUGIER LOIC</t>
  </si>
  <si>
    <t>LEVESQUE FLORENT</t>
  </si>
  <si>
    <t>MENARD KEVIN</t>
  </si>
  <si>
    <t>MIGNE ROMAIN</t>
  </si>
  <si>
    <t>MITAYNE THIERRY</t>
  </si>
  <si>
    <t>PREVAUDEAU BRENDON</t>
  </si>
  <si>
    <t>PREVERAUD FLORIAN</t>
  </si>
  <si>
    <t>RAFFIER FREDERIC</t>
  </si>
  <si>
    <t>RASTAU ADRIEN</t>
  </si>
  <si>
    <t>REAU MANSAUD ROMAIN</t>
  </si>
  <si>
    <t>RENOU JEAN-FRANCOIS</t>
  </si>
  <si>
    <t>RIVET BRIAN</t>
  </si>
  <si>
    <t>ROUX J-FRANCOIS</t>
  </si>
  <si>
    <t>TAFFORIN EMMANUEL</t>
  </si>
  <si>
    <t>TOURRAIS DAMIEN</t>
  </si>
  <si>
    <t>TURLAIS J-PIERRE</t>
  </si>
  <si>
    <t>LIGNE 11</t>
  </si>
  <si>
    <t>Déhoussage L11</t>
  </si>
  <si>
    <t>SRB L11</t>
  </si>
  <si>
    <t>CAPSULEUSE L11</t>
  </si>
  <si>
    <t>ETIQUETEUSE L11</t>
  </si>
  <si>
    <t>ETUYEUSE L11</t>
  </si>
  <si>
    <t>ENCAISSEUSE L11</t>
  </si>
  <si>
    <t>Conducteur de ligne L11</t>
  </si>
  <si>
    <t>BARREAU LIONEL</t>
  </si>
  <si>
    <t>BASPEYRAS AURELIEN</t>
  </si>
  <si>
    <t>BELIN RABOCELLI Alex</t>
  </si>
  <si>
    <t>BONNEFON NICOLAS</t>
  </si>
  <si>
    <t>BOUHOURS ALEXIS</t>
  </si>
  <si>
    <t>BOURDIN MATHIAS</t>
  </si>
  <si>
    <t>BOUYER HENDRICK</t>
  </si>
  <si>
    <t>BROUSSE FREDERIC</t>
  </si>
  <si>
    <t>CHAUMETTE MATHIEU</t>
  </si>
  <si>
    <t>COUTINHO DE CARVALHO DAVID</t>
  </si>
  <si>
    <t>DOURSON ANTHONY</t>
  </si>
  <si>
    <t>DREVELLE FREDERIC</t>
  </si>
  <si>
    <t>DUCLUZEAU JULIEN</t>
  </si>
  <si>
    <t>DUPUIS TOMMY</t>
  </si>
  <si>
    <t>GALLET JEREMY</t>
  </si>
  <si>
    <t>GOURSAUD WILFRIED</t>
  </si>
  <si>
    <t>GUESDON DIMITRI</t>
  </si>
  <si>
    <t>GUILLET JOEY</t>
  </si>
  <si>
    <t>HERIOT RAPHAEL</t>
  </si>
  <si>
    <t>JOLLIET KEVIN</t>
  </si>
  <si>
    <t>STOP</t>
  </si>
  <si>
    <t>LABAU GAETAN</t>
  </si>
  <si>
    <t>LOUISON YOANN</t>
  </si>
  <si>
    <t>MARTEAU BENJAMIN</t>
  </si>
  <si>
    <t>MARTINAUD SYLVAIN</t>
  </si>
  <si>
    <t>MASSELOT JULIE</t>
  </si>
  <si>
    <t>MOSNIER PATRICK</t>
  </si>
  <si>
    <t>NOUREAU PATRICE</t>
  </si>
  <si>
    <t>PELLET JOHAN</t>
  </si>
  <si>
    <t>PERROTEAU THIERRY</t>
  </si>
  <si>
    <t>RENAUDIE JULIEN</t>
  </si>
  <si>
    <t>RICHARD CEDRIC</t>
  </si>
  <si>
    <t>RIVET JESSY</t>
  </si>
  <si>
    <t>ROGER CHRISTELLE</t>
  </si>
  <si>
    <t>ROLLET NATHALIE</t>
  </si>
  <si>
    <t>ROUHAUD MAEL</t>
  </si>
  <si>
    <t>SANFOURCHE DANIEL</t>
  </si>
  <si>
    <t>SAVIN DAMIEN</t>
  </si>
  <si>
    <t>TAMISIER VIRGINIE</t>
  </si>
  <si>
    <t>VALEGEAS J-FRANCOIS</t>
  </si>
  <si>
    <t>VAUVERT LOIC</t>
  </si>
  <si>
    <t>ZABORSKY PASCAL</t>
  </si>
  <si>
    <t>ZIELINSKI NICOLAS</t>
  </si>
  <si>
    <t>LIGNE 12</t>
  </si>
  <si>
    <t>Déhoussage L12</t>
  </si>
  <si>
    <t>SRB L12</t>
  </si>
  <si>
    <t>CAPSULEUSE L12</t>
  </si>
  <si>
    <t>SLEEVER L12</t>
  </si>
  <si>
    <t>ETIQUETEUSE L12</t>
  </si>
  <si>
    <t>ETUYEUSE L12</t>
  </si>
  <si>
    <t>ENCAISSEUSE L12</t>
  </si>
  <si>
    <t>Conducteur de ligne L12</t>
  </si>
  <si>
    <t>CHEVRIER OLIVIER</t>
  </si>
  <si>
    <t>OUI</t>
  </si>
  <si>
    <t>LIGNE 03</t>
  </si>
  <si>
    <t>Dépalettiseur L03</t>
  </si>
  <si>
    <t>TIREUSE L03</t>
  </si>
  <si>
    <t>ETIQUETEUSE L03</t>
  </si>
  <si>
    <t>ENCAISSEUSE L03</t>
  </si>
  <si>
    <t>Conducteur de ligne L03</t>
  </si>
  <si>
    <t>ANDRIEUX PIERRICK</t>
  </si>
  <si>
    <t>BROUILLAUD THOMAS</t>
  </si>
  <si>
    <t>A former</t>
  </si>
  <si>
    <t>ROBERT MORGAN</t>
  </si>
  <si>
    <t>LIGNE 15</t>
  </si>
  <si>
    <t>Dépalettiseur L15</t>
  </si>
  <si>
    <t>TIREUSE L15</t>
  </si>
  <si>
    <t>Etiqueteuse L15</t>
  </si>
  <si>
    <t>FORMEUSE L15</t>
  </si>
  <si>
    <t>ENCAISSEUSE L15</t>
  </si>
  <si>
    <t>Conducteur de ligne L15</t>
  </si>
  <si>
    <t>LIGNE 13</t>
  </si>
  <si>
    <t>Déhoussage L13</t>
  </si>
  <si>
    <t>Dépalettiseur L13</t>
  </si>
  <si>
    <t>SRB L13</t>
  </si>
  <si>
    <t>CAPSULEUSE L13</t>
  </si>
  <si>
    <t>SLEEVER L13</t>
  </si>
  <si>
    <t>ETIQUETEUSE L13</t>
  </si>
  <si>
    <t>ETUYEUSE L13</t>
  </si>
  <si>
    <t>ENCAISSEUSE L13</t>
  </si>
  <si>
    <t>Conducteur de ligne L13</t>
  </si>
  <si>
    <t>BRACHET GARY</t>
  </si>
  <si>
    <t>BOUTINOT XAVIER</t>
  </si>
  <si>
    <t>CARRARA VIRGINIE</t>
  </si>
  <si>
    <t>CRAGNOLINI FRANCK</t>
  </si>
  <si>
    <t>DA ROCHA BENOIT</t>
  </si>
  <si>
    <t>DOUCET ANTHONY</t>
  </si>
  <si>
    <t>ELIE GUILLAUME</t>
  </si>
  <si>
    <t>FAVREAU ALISON</t>
  </si>
  <si>
    <t>GAUTRON ROMAIN</t>
  </si>
  <si>
    <t>GUILLAUME AMAURY</t>
  </si>
  <si>
    <t>GOUGUET ALAIN</t>
  </si>
  <si>
    <t>LABADIE THOMAS</t>
  </si>
  <si>
    <t>MAURIN MATTHIEU</t>
  </si>
  <si>
    <t>MICHOT MICHAEL</t>
  </si>
  <si>
    <t>MOUZE FRANCOIS</t>
  </si>
  <si>
    <t>PIGEAUD PATRICK</t>
  </si>
  <si>
    <t>POUILLAT NELSON</t>
  </si>
  <si>
    <t>RENELLEAU NICOLAS</t>
  </si>
  <si>
    <t>ROUGIER JONATHAN</t>
  </si>
  <si>
    <t>RUELLAN ADRIEN</t>
  </si>
  <si>
    <t>SURAUD GUILLAUME</t>
  </si>
  <si>
    <t>VESSAT ROMAIN</t>
  </si>
  <si>
    <t>VILLETTE ANTHONY</t>
  </si>
  <si>
    <t>LIGNE 14</t>
  </si>
  <si>
    <t>Dépalettiseur L14</t>
  </si>
  <si>
    <t>SRB L14</t>
  </si>
  <si>
    <t>CAPSULEUSE L14</t>
  </si>
  <si>
    <t>ETIQUETEUSE L14</t>
  </si>
  <si>
    <t>BERGER TONY</t>
  </si>
  <si>
    <t>CORBIN ELISA</t>
  </si>
  <si>
    <t>COUZINET MICKAEL</t>
  </si>
  <si>
    <t>DEFARGE AUDREY</t>
  </si>
  <si>
    <t>DESSET SEBASTIEN</t>
  </si>
  <si>
    <t>DEZEMERIE NOEMIE</t>
  </si>
  <si>
    <t>ETOURNEAUD YANN</t>
  </si>
  <si>
    <t>FAVREL EMMANUEL</t>
  </si>
  <si>
    <t>GUESDON GUILLAUME</t>
  </si>
  <si>
    <t>JORDANS JEROME</t>
  </si>
  <si>
    <t>LACHKAR YASSINE</t>
  </si>
  <si>
    <t>MIGNE BRICE</t>
  </si>
  <si>
    <t>MONROUX CLEMENT</t>
  </si>
  <si>
    <t>OUIRNI ABDENASSER</t>
  </si>
  <si>
    <t>PINEAU AUBRY</t>
  </si>
  <si>
    <t>PIQUERES JEREMY</t>
  </si>
  <si>
    <t>POUMEROULIE RENE</t>
  </si>
  <si>
    <t>THOMAS VALENTIN</t>
  </si>
  <si>
    <t>THUBERT LAURENCE</t>
  </si>
  <si>
    <t>LIGNE 31</t>
  </si>
  <si>
    <t>DEBUT DE LIGNE L31</t>
  </si>
  <si>
    <t>FIN DE LIGNE L31</t>
  </si>
  <si>
    <t>Conducteur de ligne L31</t>
  </si>
  <si>
    <t>Aide mémoire pour échanger</t>
  </si>
  <si>
    <t>Sécurité Environnement</t>
  </si>
  <si>
    <t>Respect des consignes</t>
  </si>
  <si>
    <t>EPI</t>
  </si>
  <si>
    <t>Intervention</t>
  </si>
  <si>
    <t>Arrêts d'urgence</t>
  </si>
  <si>
    <t>Tri des déchets</t>
  </si>
  <si>
    <t>Conduite</t>
  </si>
  <si>
    <t>Diagnostic</t>
  </si>
  <si>
    <t>Autonomie</t>
  </si>
  <si>
    <t>Nettoyage</t>
  </si>
  <si>
    <t>Maintenance niv1</t>
  </si>
  <si>
    <t>WMS au poste</t>
  </si>
  <si>
    <t>Qualité</t>
  </si>
  <si>
    <t>Autocontroles</t>
  </si>
  <si>
    <t>Rigueur</t>
  </si>
  <si>
    <t>Reconf</t>
  </si>
  <si>
    <t>Délais</t>
  </si>
  <si>
    <t>Démarrage</t>
  </si>
  <si>
    <t>Participation</t>
  </si>
  <si>
    <t>Amélioration continue</t>
  </si>
  <si>
    <t>Communication</t>
  </si>
  <si>
    <t>Entraide</t>
  </si>
  <si>
    <t>Calcul pondéré</t>
  </si>
  <si>
    <t>Encore</t>
  </si>
  <si>
    <t>CONTROLEUR Q</t>
  </si>
  <si>
    <t>LIBELLE PRECIS</t>
  </si>
  <si>
    <t>VALIDATION</t>
  </si>
  <si>
    <t>Dépalettiseur</t>
  </si>
  <si>
    <t>Etiqueteuse</t>
  </si>
  <si>
    <t>Tireuse</t>
  </si>
  <si>
    <t>Capsuleuse</t>
  </si>
  <si>
    <t>Holosleeves</t>
  </si>
  <si>
    <t>MODULES</t>
  </si>
  <si>
    <t>QUI</t>
  </si>
  <si>
    <t>NOM FORMATION QUALITE</t>
  </si>
  <si>
    <t>REF</t>
  </si>
  <si>
    <t>NOTIONS</t>
  </si>
  <si>
    <t>NOM DES MODULES</t>
  </si>
  <si>
    <t>Accueil</t>
  </si>
  <si>
    <t>OPERATEURS</t>
  </si>
  <si>
    <t>Formation Environnement</t>
  </si>
  <si>
    <t>FE</t>
  </si>
  <si>
    <t>POSTE</t>
  </si>
  <si>
    <t>Accueil SA</t>
  </si>
  <si>
    <t>Formation Sécurité Alimentaire</t>
  </si>
  <si>
    <t>FSA</t>
  </si>
  <si>
    <t>QUALITE</t>
  </si>
  <si>
    <t>Accueil Env.</t>
  </si>
  <si>
    <t>Formation Sensibilisation Qualité</t>
  </si>
  <si>
    <t>FSQ</t>
  </si>
  <si>
    <t>SA</t>
  </si>
  <si>
    <t>Accueil Qualité</t>
  </si>
  <si>
    <t>MACHINISTES Lignes auto</t>
  </si>
  <si>
    <t>Contrôle encolleuse, capsuleuse, sertisseuse</t>
  </si>
  <si>
    <t>ILCD07</t>
  </si>
  <si>
    <t>TRACABILITE</t>
  </si>
  <si>
    <t>PLCD11</t>
  </si>
  <si>
    <t>CDL</t>
  </si>
  <si>
    <t>CDL, Tous modules</t>
  </si>
  <si>
    <t>Spécification, identification, traçabilité</t>
  </si>
  <si>
    <t>ALCD01</t>
  </si>
  <si>
    <t>ENVIRONNEMENT</t>
  </si>
  <si>
    <t>Spécification, identification caisses</t>
  </si>
  <si>
    <t>ALCD03</t>
  </si>
  <si>
    <t>Affichage des palettes et gestion NC</t>
  </si>
  <si>
    <t>ALCD04</t>
  </si>
  <si>
    <t>Déhoussage</t>
  </si>
  <si>
    <t>Régle fonctionnement en production</t>
  </si>
  <si>
    <t>ILCD27</t>
  </si>
  <si>
    <t>Pesage des caisses</t>
  </si>
  <si>
    <t>ILCD70</t>
  </si>
  <si>
    <t>Encaisseuse</t>
  </si>
  <si>
    <t>Essai Industriel</t>
  </si>
  <si>
    <t>ILCQ21</t>
  </si>
  <si>
    <t>Contrôle conducteur de ligne</t>
  </si>
  <si>
    <t>ILDC11</t>
  </si>
  <si>
    <t>Etuyeuse</t>
  </si>
  <si>
    <t>Traitement, correction des produits et matières NC</t>
  </si>
  <si>
    <t>PLCD07</t>
  </si>
  <si>
    <t>Formation générale contrôle et auto contrôle</t>
  </si>
  <si>
    <t>Lignes manuelles</t>
  </si>
  <si>
    <t>Contrôle déhoussage</t>
  </si>
  <si>
    <t>ILCD05</t>
  </si>
  <si>
    <t>Traçabilité verrerie</t>
  </si>
  <si>
    <t>ILCD66</t>
  </si>
  <si>
    <t>Matières sèches</t>
  </si>
  <si>
    <t>Contrôle dépalettiseur automatique</t>
  </si>
  <si>
    <t>SCHUBERT</t>
  </si>
  <si>
    <t>Etiquetage caisses Agedis</t>
  </si>
  <si>
    <t>Contrôle encaisseuse</t>
  </si>
  <si>
    <t>ILCD06</t>
  </si>
  <si>
    <t>Contrôle étiqueteuse</t>
  </si>
  <si>
    <t>ILCD04</t>
  </si>
  <si>
    <t>Contrôle étuyeuse</t>
  </si>
  <si>
    <t>ILCD08</t>
  </si>
  <si>
    <t>Contrôle Holosleeves</t>
  </si>
  <si>
    <t>ILCD19</t>
  </si>
  <si>
    <t>MACHINISTES Lignes semi auto et manuelles</t>
  </si>
  <si>
    <t>Consignes distribution bouchons/capsules</t>
  </si>
  <si>
    <t>ILCD84</t>
  </si>
  <si>
    <t>Consignes tireuse, boucheuse, capsuleuse</t>
  </si>
  <si>
    <t>ILCD71</t>
  </si>
  <si>
    <t>Contrôle des volumes de remplissage</t>
  </si>
  <si>
    <t>ILCD03</t>
  </si>
  <si>
    <t>Contrôle ligne semi auto et manuelle</t>
  </si>
  <si>
    <t>ILCD13</t>
  </si>
  <si>
    <t>PLDC11</t>
  </si>
  <si>
    <t>Traçabilité bouchon</t>
  </si>
  <si>
    <t>ILCD21</t>
  </si>
  <si>
    <t>Bris de verre</t>
  </si>
  <si>
    <t>ILCD01</t>
  </si>
  <si>
    <t>Contrôle tirage, bouchage, capsulage</t>
  </si>
  <si>
    <t>ILCD02</t>
  </si>
  <si>
    <t>Personnel PF</t>
  </si>
  <si>
    <t>Superviseurs Prod</t>
  </si>
  <si>
    <t>Lignes</t>
  </si>
  <si>
    <t>Modules</t>
  </si>
  <si>
    <t>Produits</t>
  </si>
  <si>
    <t>Fonction</t>
  </si>
  <si>
    <t>Contrats</t>
  </si>
  <si>
    <t>CQF</t>
  </si>
  <si>
    <t>Validations</t>
  </si>
  <si>
    <t>Modules_02</t>
  </si>
  <si>
    <t>Modules_03</t>
  </si>
  <si>
    <t>Modules_11</t>
  </si>
  <si>
    <t>Modules_12</t>
  </si>
  <si>
    <t>Modules_13</t>
  </si>
  <si>
    <t>Modules_14</t>
  </si>
  <si>
    <t>Modules_15</t>
  </si>
  <si>
    <t>Modules_21</t>
  </si>
  <si>
    <t>Modules_31</t>
  </si>
  <si>
    <t>Produits_02</t>
  </si>
  <si>
    <t>CDI</t>
  </si>
  <si>
    <t>Tireuse L21</t>
  </si>
  <si>
    <t>Début de ligne L31</t>
  </si>
  <si>
    <t>DESCAT Jean-Philippe</t>
  </si>
  <si>
    <t>GR 03</t>
  </si>
  <si>
    <t>Produits_03</t>
  </si>
  <si>
    <t>Tireuse L03</t>
  </si>
  <si>
    <t>Tireuse L15</t>
  </si>
  <si>
    <t>Sleever L21</t>
  </si>
  <si>
    <t>Fin de ligne L31</t>
  </si>
  <si>
    <t>Produits_11</t>
  </si>
  <si>
    <t>Etiqueteuse L03</t>
  </si>
  <si>
    <t>Capsuleuse L14</t>
  </si>
  <si>
    <t>Palettiseur L21</t>
  </si>
  <si>
    <t>Produits_12</t>
  </si>
  <si>
    <t>APP</t>
  </si>
  <si>
    <t>Encaisseuse L03</t>
  </si>
  <si>
    <t>Capsuleuse L13</t>
  </si>
  <si>
    <t>Etiqueteuse L14</t>
  </si>
  <si>
    <t>Formeuse L15</t>
  </si>
  <si>
    <t>Agent de Production ligne L31</t>
  </si>
  <si>
    <t>ARRAMY DOMINIQUE</t>
  </si>
  <si>
    <t>LALUE Jean-Pierre</t>
  </si>
  <si>
    <t>Produits_13</t>
  </si>
  <si>
    <t>Sleever L12</t>
  </si>
  <si>
    <t>Sleever L13</t>
  </si>
  <si>
    <t>Etuyeuse SCHUBERT L14</t>
  </si>
  <si>
    <t>Encaisseuse L15</t>
  </si>
  <si>
    <t>Agent de Production ligne L21</t>
  </si>
  <si>
    <t>BARBEAU MELANIE</t>
  </si>
  <si>
    <t>OUIRNI Samir</t>
  </si>
  <si>
    <t>Produits_14</t>
  </si>
  <si>
    <t>Agent de Production ligne L03</t>
  </si>
  <si>
    <t>Etiqueteuse L12</t>
  </si>
  <si>
    <t>Encaisseuse ARIES L14</t>
  </si>
  <si>
    <t>GR 15</t>
  </si>
  <si>
    <t>Produits_15</t>
  </si>
  <si>
    <t>Etuyeuse L12</t>
  </si>
  <si>
    <t>Etuyeuse L13</t>
  </si>
  <si>
    <t>Conducteur de ligne L14</t>
  </si>
  <si>
    <t>Agent de Production ligne L15</t>
  </si>
  <si>
    <t>GR 21</t>
  </si>
  <si>
    <t>Produits_21</t>
  </si>
  <si>
    <t>Encaisseuse L12</t>
  </si>
  <si>
    <t>Encaisseuse L13</t>
  </si>
  <si>
    <t>Agent de Production ligne L14</t>
  </si>
  <si>
    <t>GR 31</t>
  </si>
  <si>
    <t>Produits_31</t>
  </si>
  <si>
    <t>Agent de Production ligne L11</t>
  </si>
  <si>
    <t>Agent de Production ligne L12</t>
  </si>
  <si>
    <t>Agent de Production ligne L13</t>
  </si>
  <si>
    <t>Agent de Production ligne L02</t>
  </si>
  <si>
    <t>Ne pas déplacer les colonnes</t>
  </si>
  <si>
    <t xml:space="preserve">1 BTL 70 EDV DIV </t>
  </si>
  <si>
    <t>120 MIN 5 BLACK SE COATING</t>
  </si>
  <si>
    <t>12 BTL 100 VS ET UPG</t>
  </si>
  <si>
    <t>12 BTL 70 XO COF</t>
  </si>
  <si>
    <t>12 FLK 37,5 VS SE UPG</t>
  </si>
  <si>
    <t>12 BTL 1L FOV ET</t>
  </si>
  <si>
    <t>4 MAG 300 VSOP ET</t>
  </si>
  <si>
    <t>120 MIN 5 FDC SE</t>
  </si>
  <si>
    <t>12 BTL 70 VS ET GUALA UPG</t>
  </si>
  <si>
    <t>12 BTL 100 VS UPG SE</t>
  </si>
  <si>
    <t>12 BTL 70 XO EC4 METAL SLEEVE SE</t>
  </si>
  <si>
    <t>12 FLK 37,5 VSOP SE</t>
  </si>
  <si>
    <t>12 CAR 70 NAP BIBLI NUE</t>
  </si>
  <si>
    <t>4 MAG 300 VSOP ET HOLO</t>
  </si>
  <si>
    <t>12 CRFE 70 PRIVE SANS ETUI M13</t>
  </si>
  <si>
    <t>120 MIN 5 VS UPG</t>
  </si>
  <si>
    <t>12 1/2 35 VSOP ET HOLO</t>
  </si>
  <si>
    <t>12 BTL 100 VSOP ET</t>
  </si>
  <si>
    <t>12 BTL 70 XO HOLO COF</t>
  </si>
  <si>
    <t>24 FLK 20 classivm SE UPG</t>
  </si>
  <si>
    <t>12 CAR 70 NAP COF BIBLI</t>
  </si>
  <si>
    <t>4 MAG 300 VSOP METAL SLEEVE ET</t>
  </si>
  <si>
    <t>3 CAR 70 PARADIS UPGRADE 2013</t>
  </si>
  <si>
    <t>120 MIN 5 VSOP</t>
  </si>
  <si>
    <t>12 1/2 35 VSOP SE</t>
  </si>
  <si>
    <t>12 BTL 100 VSOP ET HOLO</t>
  </si>
  <si>
    <t>12 BTL 70 XO SE</t>
  </si>
  <si>
    <t>24 FLK 20 VS SE UPG</t>
  </si>
  <si>
    <t>12 CAR 70 NAP COF BIBLI TIMBRE</t>
  </si>
  <si>
    <t>4 MAG 300 XO ET</t>
  </si>
  <si>
    <t>3 CAR 75 PARADIS UPGRADE 2013</t>
  </si>
  <si>
    <t>120 MIN 5 VST</t>
  </si>
  <si>
    <t>12 BTL 100 VSOP METAL SLEEVE SE</t>
  </si>
  <si>
    <t>12 BTL 75 XO COF</t>
  </si>
  <si>
    <t>24 FLK 20 VSOP SE</t>
  </si>
  <si>
    <t>2 CAR 70/75CL RICHARD COF M07</t>
  </si>
  <si>
    <t>4 MAG 300 XO ET HOLO</t>
  </si>
  <si>
    <t>6 BTL 100 JAMESH COFFRET</t>
  </si>
  <si>
    <t>120 MIN 5 XO SE</t>
  </si>
  <si>
    <t>12 BTL 70 VSOP ET</t>
  </si>
  <si>
    <t>12 1/2 35 VST ET UPGRADE 2013</t>
  </si>
  <si>
    <t>12 BTL 100 VST ET UPG</t>
  </si>
  <si>
    <t>24 FLK 20 VST SE UPG</t>
  </si>
  <si>
    <t>3 CAR 150 PARADIS</t>
  </si>
  <si>
    <t>4 MAG 300 XO EC4 METAL SLEEVE ET</t>
  </si>
  <si>
    <t>6 BTL 70 HPW SE</t>
  </si>
  <si>
    <t>120 MIN 5 XO SE METALLISE</t>
  </si>
  <si>
    <t>12 BTL 70 VST ET UPG</t>
  </si>
  <si>
    <t>12 1/2 35 VST SE UPG</t>
  </si>
  <si>
    <t>12 BTL 100 VST SE UPG</t>
  </si>
  <si>
    <t>24 1/2 35 XO COF HOLO M2</t>
  </si>
  <si>
    <t>24 FLK 35 VS SE</t>
  </si>
  <si>
    <t>3 CAR 70/75 PARADIS IMPERIA + SLEEVE COF</t>
  </si>
  <si>
    <t>6 CAR 100 H250</t>
  </si>
  <si>
    <t>120 MIN 5 VSOP METALLISEE</t>
  </si>
  <si>
    <t>12 1/2 37,5 BLACK TEINTE MASSE</t>
  </si>
  <si>
    <t>24 1/2 35 XO COF M12</t>
  </si>
  <si>
    <t>24 FLK 35 VST SE</t>
  </si>
  <si>
    <t>6 CAR 75 PARADIS 2000: 2007</t>
  </si>
  <si>
    <t>144 MIN 3 VS</t>
  </si>
  <si>
    <t>12 BTL 75 BLACK ET</t>
  </si>
  <si>
    <t>12 1/2 37,5 VS UPG  SE</t>
  </si>
  <si>
    <t>6 MAG 150 CLASSIVM CHINE</t>
  </si>
  <si>
    <t>6 BTL 100 XO COF</t>
  </si>
  <si>
    <t>24 FLK 50 VS SE</t>
  </si>
  <si>
    <t>6 CRFE 70 PRIVE COFFRET M13</t>
  </si>
  <si>
    <t>144 MIN 3 VST</t>
  </si>
  <si>
    <t>12 BTL 75 BLACK SE</t>
  </si>
  <si>
    <t>12 1/2 37,5 VSOP ET</t>
  </si>
  <si>
    <t>6 MAG 150 VS ETQ INV</t>
  </si>
  <si>
    <t>6 BTL 100 XO COF HOLO</t>
  </si>
  <si>
    <t>24 FLK 50 VSOP SE</t>
  </si>
  <si>
    <t>6 MAG 175 VSOP SE</t>
  </si>
  <si>
    <t>96 FLK 10 VS UPGRADE</t>
  </si>
  <si>
    <t>12 1/2 37,5 VST SE UPGRADE 2013</t>
  </si>
  <si>
    <t>6 MAG 150 VS SE UPG</t>
  </si>
  <si>
    <t>6 BTL 70 FINDC SE</t>
  </si>
  <si>
    <t>6 PARADIS 70 SE</t>
  </si>
  <si>
    <t>96 FLK 10 VST</t>
  </si>
  <si>
    <t>12 BTL 75 VS UPG SE</t>
  </si>
  <si>
    <t>12 1/2 50 VS SE</t>
  </si>
  <si>
    <t>6 MAG 150 VSOP ET</t>
  </si>
  <si>
    <t>6 BTL 70 XO COF</t>
  </si>
  <si>
    <t>12 BTL 75 VSOP ET</t>
  </si>
  <si>
    <t>12 1/2 50 VST ET UPGRADE 2013</t>
  </si>
  <si>
    <t>6 MAG 150 VSOP ET HOLO</t>
  </si>
  <si>
    <t>6 BTL 75 XO COF</t>
  </si>
  <si>
    <t>12 BTL 75 VST ET UPG</t>
  </si>
  <si>
    <t>12 BTL 50 VS ET UPG</t>
  </si>
  <si>
    <t>6 MAG 150 VSOP METAL SLEEVE SE</t>
  </si>
  <si>
    <t>6 MAG 150 XO COF</t>
  </si>
  <si>
    <t>12 BTL 75 VST SE UPG</t>
  </si>
  <si>
    <t>12 BTL 50 VS SE UPG</t>
  </si>
  <si>
    <t>6 MAG 150 VST SE UPG</t>
  </si>
  <si>
    <t>6 MAG 150 XO EC4 METAL SLEEVE SE</t>
  </si>
  <si>
    <t>12 BTL 50 VSOP ETUI</t>
  </si>
  <si>
    <t xml:space="preserve">6 MAG 175 VS UPG SE </t>
  </si>
  <si>
    <t xml:space="preserve">6 MAG 150 XO HOLO COF </t>
  </si>
  <si>
    <t>12 BTL 50 VSOP SE</t>
  </si>
  <si>
    <t>6 BTL 70 HPW SE GUALA</t>
  </si>
  <si>
    <t>12 BTL 50 VSOP SE HOLO</t>
  </si>
  <si>
    <t>CHABERNAUD MARIE-CLAUDE</t>
  </si>
  <si>
    <t>6 BTL 70 VS ET UPG</t>
  </si>
  <si>
    <t>12 BTL 50 VST SE UPG</t>
  </si>
  <si>
    <t>6 BTL 70 VS SE UPG</t>
  </si>
  <si>
    <t>12 BTL 70 VSOP ET HOLO</t>
  </si>
  <si>
    <t>6 BTL 70 VST ET GUALA UPG</t>
  </si>
  <si>
    <t>12 BTL 70 VSOP FC SE</t>
  </si>
  <si>
    <t>6 BTL 70 VST ET UPG</t>
  </si>
  <si>
    <t>12 BTL 70 VSOP METAL SLEEVE SE</t>
  </si>
  <si>
    <t>12 BTL 70 VSOP SE</t>
  </si>
  <si>
    <t>12 BTL 70 VSOP SE HOLO</t>
  </si>
  <si>
    <t>12 BTL 75 VSOP SE</t>
  </si>
  <si>
    <t>COUVIDAT COSETTE</t>
  </si>
  <si>
    <t>CROASSANT PASCAL</t>
  </si>
  <si>
    <t>DUVERNEUIL CORINE</t>
  </si>
  <si>
    <t>FERMIGIER DOMINIQUE</t>
  </si>
  <si>
    <t>FOUCHER PATRICIA</t>
  </si>
  <si>
    <t>GUICHARD JEAN CHRISTOPHE</t>
  </si>
  <si>
    <t>HAY MARTINE</t>
  </si>
  <si>
    <t>LORET CHANTAL</t>
  </si>
  <si>
    <t>MONET MARTINE</t>
  </si>
  <si>
    <t>MORTON SYLVIE</t>
  </si>
  <si>
    <t>PHILIPPE PASCAL</t>
  </si>
  <si>
    <t>ROUSSET  CHRISTINE</t>
  </si>
  <si>
    <t>Durée théorique (jour)</t>
  </si>
  <si>
    <t>Etiquetteuse L11</t>
  </si>
  <si>
    <t>Étiquettes de lignes</t>
  </si>
  <si>
    <t>Nombre de DATE</t>
  </si>
  <si>
    <t>Total général</t>
  </si>
  <si>
    <t>DUREE (2 = 1 journée)</t>
  </si>
  <si>
    <t>Tracabilité bouchons</t>
  </si>
  <si>
    <t>Tracabilité verrerie</t>
  </si>
  <si>
    <t xml:space="preserve">6 CAR 100 H250 SANS COF </t>
  </si>
  <si>
    <t>3 PAR 70 PARADIS UP DOUBLE SLEEVE</t>
  </si>
  <si>
    <t>12 FLK 37,5 MASTER BLENDER</t>
  </si>
  <si>
    <t>12 FLK 75 MASTER BLENDER</t>
  </si>
  <si>
    <t>12 BTLG 70 HVSOP ET</t>
  </si>
  <si>
    <t>12 BTL 70 CLASSIVM ET</t>
  </si>
  <si>
    <t>DUREE (en demi-journées)</t>
  </si>
  <si>
    <t>Holosleeve L14</t>
  </si>
  <si>
    <t>ETUYEUSE SCHUBERT L14</t>
  </si>
  <si>
    <t>ENCAISSEUSE ARIES L14</t>
  </si>
  <si>
    <t>Le précédent fichier (2000-2016) se trouve dans / Commun (J) / QUAINDUS / HACCP MEB / Formations / MEB affect Opérateurs</t>
  </si>
  <si>
    <t>SRB L15</t>
  </si>
  <si>
    <t>LESUEUR Elodie</t>
  </si>
  <si>
    <t>SLEEVER L11</t>
  </si>
  <si>
    <t>SLEEVER L14</t>
  </si>
  <si>
    <t>Sleever</t>
  </si>
  <si>
    <t>x</t>
  </si>
  <si>
    <t>Pour avoir tout dans le vert !</t>
  </si>
  <si>
    <t>Avancement</t>
  </si>
  <si>
    <t>Détails &amp; Reconfs</t>
  </si>
  <si>
    <t>12j fonctionnement + 2 Reconf° par format</t>
  </si>
  <si>
    <t>Etiquetteuse L02</t>
  </si>
  <si>
    <t>8j dépal sous soul // 10j dépal flask</t>
  </si>
  <si>
    <t>12j + 6 reconf + 2 changement de tete</t>
  </si>
  <si>
    <t>12j + 8 reconf</t>
  </si>
  <si>
    <t>14j + 8 reconf</t>
  </si>
  <si>
    <t>4j fonctionnement + 2 Reconf°</t>
  </si>
  <si>
    <t>Aller sur la 12</t>
  </si>
  <si>
    <t>16j fonctionnement sur prod° variées  + 2 Reconf° par format (4j si déjà L12)</t>
  </si>
  <si>
    <t>10j fonctionnement + 2 Reconf° par format</t>
  </si>
  <si>
    <t>1j + formation tracabilité</t>
  </si>
  <si>
    <t>12j fonctionnement +  2 Reconf° par format</t>
  </si>
  <si>
    <t>8j fonctionnement + 2 Reconf° par format</t>
  </si>
  <si>
    <t>16j fonctionnement sur prod° variées  + 2 Reconf° par format</t>
  </si>
  <si>
    <t>8j fonctionnement + 1 Reconf° par format</t>
  </si>
  <si>
    <t>12j fonctionnement + 1 Reconf° par format</t>
  </si>
  <si>
    <t>2j + formation tracabilité</t>
  </si>
  <si>
    <t>4j + 1 Reconf° par format</t>
  </si>
  <si>
    <t>12j + 2 Reconf° par format</t>
  </si>
  <si>
    <t>12j fonctionnement + 2 Reconf° par format + 2 changement de tête</t>
  </si>
  <si>
    <t>12j + 1 Reconf° par format</t>
  </si>
  <si>
    <t>16j fonctionnement sur prod° variées  + 2 Reconf° (normal et VSOP)</t>
  </si>
  <si>
    <t>Fait par le CDL</t>
  </si>
  <si>
    <t>16j fonctionnement  + 5 Reconf°</t>
  </si>
  <si>
    <t>Modules 21 : Tireuse</t>
  </si>
  <si>
    <t>12j + 2 Reconf°</t>
  </si>
  <si>
    <t>8j fonctionnement + 3 Reconf°dont Etiqueteuse</t>
  </si>
  <si>
    <t>Tireuse L02</t>
  </si>
  <si>
    <t>Tireuse L11</t>
  </si>
  <si>
    <t>Tireuse L12</t>
  </si>
  <si>
    <t>Tireuse L13</t>
  </si>
  <si>
    <t>Tireuse L14</t>
  </si>
  <si>
    <t>Conducteur</t>
  </si>
  <si>
    <t>L'outil de gestion des formations pour la mise en bouteille</t>
  </si>
  <si>
    <t xml:space="preserve">Tests sur les lignes du 11 au 18 juillet, </t>
  </si>
  <si>
    <t>Déploiement effectif le 8 aout 2016</t>
  </si>
  <si>
    <t>FIDJI est un fichier EXCEL qui permet d'enregistrer les formations des personnes travaillant sur les lignes de production.</t>
  </si>
  <si>
    <t>Il est possible de suivre les modifications en temps réel afin d'avoir toujours la dernière information</t>
  </si>
  <si>
    <t>SUIVIQUALITE : le fichier de remplissage du service qualité et de ses formations, au fur et à mesure</t>
  </si>
  <si>
    <t>TABLEQUALITE : des listes de paramètres pour créer des listes déroulantes de formations qualité (à définir)</t>
  </si>
  <si>
    <t>Une durée (en demi-journée)</t>
  </si>
  <si>
    <t>GR 16</t>
  </si>
  <si>
    <t>Modules_16</t>
  </si>
  <si>
    <t>Produits_16</t>
  </si>
  <si>
    <t>Dépalettiseur L16</t>
  </si>
  <si>
    <t>Tireuse L16</t>
  </si>
  <si>
    <t>Capsuleuse L16</t>
  </si>
  <si>
    <t>Etiqueteuse L16</t>
  </si>
  <si>
    <t>Etuyeuse L16</t>
  </si>
  <si>
    <t>Encaisseuse L16</t>
  </si>
  <si>
    <t>Conducteur de ligne L16</t>
  </si>
  <si>
    <t>Agent de Production ligne L16</t>
  </si>
  <si>
    <t>ACF L16</t>
  </si>
  <si>
    <t>LIGNE 16</t>
  </si>
  <si>
    <t>CAPSULEUSE L16</t>
  </si>
  <si>
    <t>ETIQUETEUSE L16</t>
  </si>
  <si>
    <t>ETUYEUSE L16</t>
  </si>
  <si>
    <t>ENCAISSEUSE L16</t>
  </si>
  <si>
    <t xml:space="preserve">DANIAUX  LOIC </t>
  </si>
  <si>
    <t>INITIALES CDL</t>
  </si>
  <si>
    <t>ACCUEIL SA</t>
  </si>
  <si>
    <t>ACCUEIL Env.</t>
  </si>
  <si>
    <t>ACCUEIL SQ</t>
  </si>
  <si>
    <t>ACCUEIL</t>
  </si>
  <si>
    <t>(Tous)</t>
  </si>
  <si>
    <t>TM</t>
  </si>
  <si>
    <t>TA</t>
  </si>
  <si>
    <t>HB</t>
  </si>
  <si>
    <t>OC</t>
  </si>
  <si>
    <t>AD</t>
  </si>
  <si>
    <t>FM</t>
  </si>
  <si>
    <t>JG</t>
  </si>
  <si>
    <t>JFR</t>
  </si>
  <si>
    <t>JJ</t>
  </si>
  <si>
    <t>SC</t>
  </si>
  <si>
    <t>MC</t>
  </si>
  <si>
    <t>RJF</t>
  </si>
  <si>
    <t>JFV</t>
  </si>
  <si>
    <t>GG</t>
  </si>
  <si>
    <t>DL</t>
  </si>
  <si>
    <t>YL</t>
  </si>
  <si>
    <t>DA</t>
  </si>
  <si>
    <t>LIGNE 41</t>
  </si>
  <si>
    <t>Copacking L41</t>
  </si>
  <si>
    <t>Machiniste L41</t>
  </si>
  <si>
    <t>Conducteur de ligne L41</t>
  </si>
  <si>
    <t>Modules_41</t>
  </si>
  <si>
    <t>Produits_41</t>
  </si>
  <si>
    <t>GR 41</t>
  </si>
  <si>
    <t>GR 42</t>
  </si>
  <si>
    <t>GR 43</t>
  </si>
  <si>
    <t>JPT</t>
  </si>
  <si>
    <t>GIBAUD B</t>
  </si>
  <si>
    <t>copacking L41</t>
  </si>
  <si>
    <t>RE</t>
  </si>
  <si>
    <t>LY</t>
  </si>
  <si>
    <t>DEZEMERIE LEA</t>
  </si>
  <si>
    <t>AT</t>
  </si>
  <si>
    <t>MF</t>
  </si>
  <si>
    <t>RG</t>
  </si>
  <si>
    <t>MB</t>
  </si>
  <si>
    <t>CP</t>
  </si>
  <si>
    <t>da</t>
  </si>
  <si>
    <t>MUSSARD TONY</t>
  </si>
  <si>
    <t>MD</t>
  </si>
  <si>
    <t>CRAGNILINI FRANCK</t>
  </si>
  <si>
    <t>DC</t>
  </si>
  <si>
    <t>BAZINETTE SIMON</t>
  </si>
  <si>
    <t>GUERARD STEPHANIE</t>
  </si>
  <si>
    <t>BACQUET MARIE</t>
  </si>
  <si>
    <t>MISSARD TONY</t>
  </si>
  <si>
    <t>GR21</t>
  </si>
  <si>
    <t xml:space="preserve">MONROUX VIRGINIE </t>
  </si>
  <si>
    <t>GW</t>
  </si>
  <si>
    <t>LAVOIX SIMON</t>
  </si>
  <si>
    <t>PAUMIER MATHIEU</t>
  </si>
  <si>
    <t>ACF L12</t>
  </si>
  <si>
    <t>GR13</t>
  </si>
  <si>
    <t>MOUHAUD MAEL</t>
  </si>
  <si>
    <t>PE</t>
  </si>
  <si>
    <t>ADESIR RODRIGUE</t>
  </si>
  <si>
    <t>BERTHONNEAU QUENTIN</t>
  </si>
  <si>
    <t>SALLOT FRANCOIS</t>
  </si>
  <si>
    <t>GOASGUEN PAUL</t>
  </si>
  <si>
    <t>DELMOTTE DELPHINE</t>
  </si>
  <si>
    <t>JFR / MD</t>
  </si>
  <si>
    <t>RODRIGUE ADESIR</t>
  </si>
  <si>
    <t>BALDACCHINO WALTER</t>
  </si>
  <si>
    <t>BOUROUMEAU LOIC</t>
  </si>
  <si>
    <t>CONIGLIO JORDAN</t>
  </si>
  <si>
    <t>FAGOT LOIC</t>
  </si>
  <si>
    <t>FORT GUERRIC</t>
  </si>
  <si>
    <t>FOUCHER JEAN PHILIPPE</t>
  </si>
  <si>
    <t>GOMME EMILIE</t>
  </si>
  <si>
    <t>LOMBARD ERIC</t>
  </si>
  <si>
    <t>SIMONELIG AURELIEN</t>
  </si>
  <si>
    <t>VIOLLEAU QUENTIN</t>
  </si>
  <si>
    <t xml:space="preserve">JFR </t>
  </si>
  <si>
    <t>DM</t>
  </si>
  <si>
    <t>gg</t>
  </si>
  <si>
    <t>MAURIN MATHIEU</t>
  </si>
  <si>
    <t>CS</t>
  </si>
  <si>
    <t>P E</t>
  </si>
  <si>
    <t>WG</t>
  </si>
  <si>
    <t>MOUZE.F</t>
  </si>
  <si>
    <t>MORIN MARC</t>
  </si>
  <si>
    <t>RAMBAUD YANNEGAN</t>
  </si>
  <si>
    <t>RESNIER CATHERINE</t>
  </si>
  <si>
    <t>VEQUEAU NATHALIE</t>
  </si>
  <si>
    <t>DEVARS ANGELIQUE</t>
  </si>
  <si>
    <t>FREYER NATHALIE</t>
  </si>
  <si>
    <t>BARRETEAU MAEVA</t>
  </si>
  <si>
    <t>MT</t>
  </si>
  <si>
    <t>GR15</t>
  </si>
  <si>
    <t>ELIE.GUILLAUME</t>
  </si>
  <si>
    <t>MAURIN.MATHIEU</t>
  </si>
  <si>
    <t>GOUGUET.ALAIN</t>
  </si>
  <si>
    <t>FAVRAU.ALISON</t>
  </si>
  <si>
    <t>JOLLIET.KEVIN</t>
  </si>
  <si>
    <t>GAUTRON.R</t>
  </si>
  <si>
    <t>POIGNIE SANDRINE</t>
  </si>
  <si>
    <t>CHOBLET MORGAN</t>
  </si>
  <si>
    <t>BUORD LAURA</t>
  </si>
  <si>
    <t>PAVERNE ELODIE</t>
  </si>
  <si>
    <t>ALLARD ANATHELIE</t>
  </si>
  <si>
    <t>MAZIERE EMMA</t>
  </si>
  <si>
    <t>NEBOUD ANTHONY</t>
  </si>
  <si>
    <t>DURAND FLORIAN</t>
  </si>
  <si>
    <t>BONNIN STEPHANE</t>
  </si>
  <si>
    <t>CHALAS SIMON</t>
  </si>
  <si>
    <t>COIRIER MAJDA</t>
  </si>
  <si>
    <t>DAKDAKI LAHCEN</t>
  </si>
  <si>
    <t>DECLIDE GERALD</t>
  </si>
  <si>
    <t>DUPUY MAGALI</t>
  </si>
  <si>
    <t>FAVREAU VIRGINIE</t>
  </si>
  <si>
    <t>FEIGNON ERIC</t>
  </si>
  <si>
    <t>GAUDIN ANNE MARIE</t>
  </si>
  <si>
    <t>HAMOUR REMY</t>
  </si>
  <si>
    <t>LAUBERTON JEREMY</t>
  </si>
  <si>
    <t>LONGUEPEE CHRISTIANE</t>
  </si>
  <si>
    <t>MACHEFERT VINCENT</t>
  </si>
  <si>
    <t>MADIGOUT DAMIEN</t>
  </si>
  <si>
    <t>MENARD AURELIEN</t>
  </si>
  <si>
    <t>POLICAIN JEROME</t>
  </si>
  <si>
    <t>POUILLOUX THEO</t>
  </si>
  <si>
    <t>RENOU FABIEN</t>
  </si>
  <si>
    <t>ROUGER QUENTIN</t>
  </si>
  <si>
    <t>SARDIN AURELIE</t>
  </si>
  <si>
    <t>SILVAGNI LAURENT</t>
  </si>
  <si>
    <t>TRUFFANDIER CHRISTEL</t>
  </si>
  <si>
    <t>VARACHE ANGELIQUE</t>
  </si>
  <si>
    <t>DROUILLARD MELODY</t>
  </si>
  <si>
    <t>GR</t>
  </si>
  <si>
    <t>GR31</t>
  </si>
  <si>
    <t>MARIAUD DIDIDER</t>
  </si>
  <si>
    <t>DANIAUX L</t>
  </si>
  <si>
    <t>Palettiseur</t>
  </si>
  <si>
    <t>ROUX JEAN FRANCOIS</t>
  </si>
  <si>
    <t>Oc</t>
  </si>
  <si>
    <t>GRAGNOLINI FRANCK</t>
  </si>
  <si>
    <t>PF</t>
  </si>
  <si>
    <t>BM</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</si>
</sst>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0.00\ &quot;€&quot;;[Red]\-#,##0.00\ &quot;€&quot;"/>
    <numFmt numFmtId="164" formatCode="dd/mm/yy;@"/>
  </numFmts>
  <fonts count="33" x14ac:knownFonts="1">
    <font>
      <sz val="11"/>
      <color theme="1"/>
      <name val="Calibri"/>
      <family val="2"/>
      <scheme val="minor"/>
    </font>
    <font>
      <b/>
      <sz val="10"/>
      <color theme="1"/>
      <name val="Arial"/>
      <family val="2"/>
    </font>
    <font>
      <sz val="10"/>
      <color theme="1"/>
      <name val="Arial"/>
      <family val="2"/>
    </font>
    <font>
      <b/>
      <sz val="9"/>
      <color theme="1"/>
      <name val="Arial"/>
      <family val="2"/>
    </font>
    <font>
      <sz val="9"/>
      <color theme="1"/>
      <name val="Arial"/>
      <family val="2"/>
    </font>
    <font>
      <sz val="10"/>
      <name val="Arial"/>
      <family val="2"/>
    </font>
    <font>
      <sz val="11"/>
      <color theme="1"/>
      <name val="Arial"/>
      <family val="2"/>
    </font>
    <font>
      <b/>
      <sz val="11"/>
      <color theme="1"/>
      <name val="Arial"/>
      <family val="2"/>
    </font>
    <font>
      <b/>
      <sz val="12"/>
      <color theme="1"/>
      <name val="Arial"/>
      <family val="2"/>
    </font>
    <font>
      <b/>
      <sz val="24"/>
      <color rgb="FF0070C0"/>
      <name val="Arial"/>
      <family val="2"/>
    </font>
    <font>
      <sz val="11"/>
      <color rgb="FFFF0000"/>
      <name val="Arial"/>
      <family val="2"/>
    </font>
    <font>
      <sz val="9"/>
      <color indexed="81"/>
      <name val="Tahoma"/>
      <family val="2"/>
    </font>
    <font>
      <b/>
      <sz val="9"/>
      <color indexed="81"/>
      <name val="Tahoma"/>
      <family val="2"/>
    </font>
    <font>
      <sz val="9"/>
      <color rgb="FFFF0000"/>
      <name val="Arial"/>
      <family val="2"/>
    </font>
    <font>
      <sz val="10"/>
      <color rgb="FFFF0000"/>
      <name val="Arial"/>
      <family val="2"/>
    </font>
    <font>
      <sz val="9"/>
      <name val="Arial"/>
      <family val="2"/>
    </font>
    <font>
      <sz val="9"/>
      <color theme="0"/>
      <name val="Arial"/>
      <family val="2"/>
    </font>
    <font>
      <sz val="11"/>
      <color theme="1"/>
      <name val="Calibri"/>
      <family val="2"/>
      <scheme val="minor"/>
    </font>
    <font>
      <b/>
      <sz val="11"/>
      <color rgb="FFFF0000"/>
      <name val="Arial"/>
      <family val="2"/>
    </font>
    <font>
      <i/>
      <sz val="11"/>
      <color theme="1"/>
      <name val="Arial"/>
      <family val="2"/>
    </font>
    <font>
      <b/>
      <i/>
      <sz val="8"/>
      <color theme="1"/>
      <name val="Arial"/>
      <family val="2"/>
    </font>
    <font>
      <b/>
      <sz val="24"/>
      <color rgb="FF7030A0"/>
      <name val="Arial"/>
      <family val="2"/>
    </font>
    <font>
      <b/>
      <sz val="24"/>
      <color rgb="FFFF0000"/>
      <name val="Arial"/>
      <family val="2"/>
    </font>
    <font>
      <b/>
      <sz val="24"/>
      <color rgb="FFFFC000"/>
      <name val="Arial"/>
      <family val="2"/>
    </font>
    <font>
      <b/>
      <sz val="24"/>
      <color rgb="FF00B050"/>
      <name val="Arial"/>
      <family val="2"/>
    </font>
    <font>
      <b/>
      <sz val="24"/>
      <color rgb="FF00B0F0"/>
      <name val="Arial"/>
      <family val="2"/>
    </font>
    <font>
      <b/>
      <sz val="24"/>
      <color rgb="FF002060"/>
      <name val="Arial"/>
      <family val="2"/>
    </font>
    <font>
      <b/>
      <i/>
      <sz val="10"/>
      <color theme="1"/>
      <name val="Arial"/>
      <family val="2"/>
    </font>
    <font>
      <i/>
      <sz val="10"/>
      <color theme="1"/>
      <name val="Arial"/>
      <family val="2"/>
    </font>
    <font>
      <strike/>
      <sz val="10"/>
      <color theme="1"/>
      <name val="Arial"/>
      <family val="2"/>
    </font>
    <font>
      <sz val="8"/>
      <color indexed="81"/>
      <name val="Tahoma"/>
      <family val="2"/>
    </font>
    <font>
      <b/>
      <sz val="9"/>
      <color indexed="10"/>
      <name val="Tahoma"/>
      <family val="2"/>
    </font>
    <font>
      <b/>
      <u val="double"/>
      <sz val="9"/>
      <color indexed="81"/>
      <name val="Tahoma"/>
      <family val="2"/>
    </font>
  </fonts>
  <fills count="16">
    <fill>
      <patternFill patternType="none"/>
    </fill>
    <fill>
      <patternFill patternType="gray125"/>
    </fill>
    <fill>
      <patternFill patternType="solid">
        <fgColor rgb="FF92D050"/>
        <bgColor indexed="64"/>
      </patternFill>
    </fill>
    <fill>
      <patternFill patternType="solid">
        <fgColor theme="0" tint="-0.14999847407452621"/>
        <bgColor indexed="64"/>
      </patternFill>
    </fill>
    <fill>
      <patternFill patternType="solid">
        <fgColor rgb="FFFFFF00"/>
        <bgColor indexed="64"/>
      </patternFill>
    </fill>
    <fill>
      <patternFill patternType="solid">
        <fgColor rgb="FFFFC000"/>
        <bgColor indexed="64"/>
      </patternFill>
    </fill>
    <fill>
      <patternFill patternType="solid">
        <fgColor theme="0" tint="-0.249977111117893"/>
        <bgColor indexed="64"/>
      </patternFill>
    </fill>
    <fill>
      <patternFill patternType="solid">
        <fgColor rgb="FFFF0000"/>
        <bgColor indexed="64"/>
      </patternFill>
    </fill>
    <fill>
      <patternFill patternType="solid">
        <fgColor rgb="FFA5A5A5"/>
        <bgColor indexed="64"/>
      </patternFill>
    </fill>
    <fill>
      <patternFill patternType="solid">
        <fgColor rgb="FFBFBFBF"/>
        <bgColor indexed="64"/>
      </patternFill>
    </fill>
    <fill>
      <patternFill patternType="solid">
        <fgColor theme="7" tint="0.59999389629810485"/>
        <bgColor indexed="64"/>
      </patternFill>
    </fill>
    <fill>
      <patternFill patternType="solid">
        <fgColor rgb="FF00B050"/>
        <bgColor indexed="64"/>
      </patternFill>
    </fill>
    <fill>
      <patternFill patternType="solid">
        <fgColor theme="4" tint="0.39997558519241921"/>
        <bgColor indexed="64"/>
      </patternFill>
    </fill>
    <fill>
      <patternFill patternType="darkVertical">
        <bgColor theme="0" tint="-0.14993743705557422"/>
      </patternFill>
    </fill>
    <fill>
      <patternFill patternType="solid">
        <fgColor theme="0"/>
        <bgColor indexed="64"/>
      </patternFill>
    </fill>
    <fill>
      <patternFill patternType="solid">
        <fgColor rgb="FF00FF00"/>
        <bgColor indexed="64"/>
      </patternFill>
    </fill>
  </fills>
  <borders count="3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style="thin">
        <color indexed="64"/>
      </top>
      <bottom/>
      <diagonal/>
    </border>
    <border>
      <left style="thin">
        <color indexed="64"/>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medium">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right style="thin">
        <color indexed="64"/>
      </right>
      <top style="thin">
        <color indexed="64"/>
      </top>
      <bottom/>
      <diagonal/>
    </border>
    <border>
      <left style="thin">
        <color indexed="64"/>
      </left>
      <right style="thin">
        <color indexed="64"/>
      </right>
      <top/>
      <bottom style="thin">
        <color indexed="64"/>
      </bottom>
      <diagonal/>
    </border>
  </borders>
  <cellStyleXfs count="2">
    <xf numFmtId="0" fontId="0" fillId="0" borderId="0"/>
    <xf numFmtId="9" fontId="17" fillId="0" borderId="0" applyFont="0" applyFill="0" applyBorder="0" applyAlignment="0" applyProtection="0"/>
  </cellStyleXfs>
  <cellXfs count="248">
    <xf numFmtId="0" fontId="0" fillId="0" borderId="0" xfId="0"/>
    <xf numFmtId="0" fontId="2" fillId="0" borderId="0" xfId="0" applyFont="1"/>
    <xf numFmtId="0" fontId="4" fillId="0" borderId="0" xfId="0" applyFont="1"/>
    <xf numFmtId="0" fontId="1" fillId="0" borderId="1" xfId="0" applyFont="1" applyBorder="1" applyAlignment="1">
      <alignment horizontal="center" vertical="center"/>
    </xf>
    <xf numFmtId="0" fontId="1" fillId="0" borderId="1" xfId="0" applyFont="1" applyBorder="1" applyAlignment="1">
      <alignment horizontal="center" vertical="center" wrapText="1"/>
    </xf>
    <xf numFmtId="0" fontId="1" fillId="0" borderId="1" xfId="0" applyFont="1" applyFill="1" applyBorder="1" applyAlignment="1">
      <alignment horizontal="center" vertical="center"/>
    </xf>
    <xf numFmtId="0" fontId="5" fillId="0" borderId="0" xfId="0" applyFont="1" applyFill="1" applyBorder="1" applyAlignment="1">
      <alignment horizontal="left" vertical="center" wrapText="1"/>
    </xf>
    <xf numFmtId="0" fontId="2" fillId="0" borderId="0" xfId="0" applyFont="1" applyFill="1" applyBorder="1"/>
    <xf numFmtId="0" fontId="5" fillId="0" borderId="0" xfId="0" applyFont="1" applyFill="1" applyBorder="1" applyAlignment="1">
      <alignment horizontal="left" vertical="center"/>
    </xf>
    <xf numFmtId="0" fontId="2" fillId="0" borderId="0" xfId="0" applyFont="1" applyFill="1" applyBorder="1" applyAlignment="1"/>
    <xf numFmtId="0" fontId="2" fillId="0" borderId="0" xfId="0" applyFont="1" applyFill="1" applyBorder="1" applyAlignment="1">
      <alignment horizontal="left" vertical="center"/>
    </xf>
    <xf numFmtId="0" fontId="6" fillId="3" borderId="1" xfId="0" applyFont="1" applyFill="1" applyBorder="1" applyAlignment="1">
      <alignment horizontal="center" vertical="center"/>
    </xf>
    <xf numFmtId="0" fontId="6" fillId="0" borderId="0" xfId="0" applyFont="1"/>
    <xf numFmtId="0" fontId="6" fillId="0" borderId="0" xfId="0" applyFont="1" applyFill="1"/>
    <xf numFmtId="0" fontId="7" fillId="0" borderId="17" xfId="0" applyFont="1" applyBorder="1" applyAlignment="1">
      <alignment horizontal="center" vertical="center"/>
    </xf>
    <xf numFmtId="0" fontId="6" fillId="0" borderId="18" xfId="0" applyFont="1" applyBorder="1"/>
    <xf numFmtId="0" fontId="6" fillId="0" borderId="19" xfId="0" applyFont="1" applyBorder="1"/>
    <xf numFmtId="0" fontId="6" fillId="0" borderId="20" xfId="0" applyFont="1" applyBorder="1"/>
    <xf numFmtId="0" fontId="7" fillId="0" borderId="19" xfId="0" applyFont="1" applyBorder="1"/>
    <xf numFmtId="0" fontId="7" fillId="0" borderId="0" xfId="0" applyFont="1"/>
    <xf numFmtId="0" fontId="8" fillId="0" borderId="0" xfId="0" applyFont="1"/>
    <xf numFmtId="0" fontId="6" fillId="3" borderId="1" xfId="0" applyFont="1" applyFill="1" applyBorder="1" applyAlignment="1">
      <alignment horizontal="center" vertical="center" wrapText="1"/>
    </xf>
    <xf numFmtId="0" fontId="6" fillId="0" borderId="0" xfId="0" applyFont="1" applyFill="1" applyBorder="1"/>
    <xf numFmtId="0" fontId="6" fillId="0" borderId="0" xfId="0" applyFont="1" applyBorder="1"/>
    <xf numFmtId="0" fontId="4" fillId="0" borderId="0" xfId="0" applyFont="1" applyBorder="1"/>
    <xf numFmtId="0" fontId="10" fillId="0" borderId="0" xfId="0" applyFont="1" applyAlignment="1">
      <alignment horizontal="right"/>
    </xf>
    <xf numFmtId="0" fontId="10" fillId="0" borderId="0" xfId="0" applyFont="1"/>
    <xf numFmtId="0" fontId="7" fillId="0" borderId="6" xfId="0" applyFont="1" applyBorder="1" applyAlignment="1">
      <alignment horizontal="center" vertical="center"/>
    </xf>
    <xf numFmtId="0" fontId="6" fillId="0" borderId="0" xfId="0" applyFont="1" applyBorder="1" applyAlignment="1">
      <alignment horizontal="center" vertical="center"/>
    </xf>
    <xf numFmtId="0" fontId="6" fillId="0" borderId="10" xfId="0" applyFont="1" applyBorder="1" applyAlignment="1">
      <alignment horizontal="center" vertical="center"/>
    </xf>
    <xf numFmtId="0" fontId="6" fillId="0" borderId="12" xfId="0" applyFont="1" applyBorder="1" applyAlignment="1">
      <alignment horizontal="center" vertical="center"/>
    </xf>
    <xf numFmtId="0" fontId="6" fillId="0" borderId="13" xfId="0" applyFont="1" applyBorder="1" applyAlignment="1">
      <alignment horizontal="center" vertical="center"/>
    </xf>
    <xf numFmtId="0" fontId="7" fillId="0" borderId="21" xfId="0" applyFont="1" applyBorder="1" applyAlignment="1">
      <alignment horizontal="center" vertical="center"/>
    </xf>
    <xf numFmtId="0" fontId="7" fillId="0" borderId="22" xfId="0" applyFont="1" applyBorder="1" applyAlignment="1">
      <alignment horizontal="center" vertical="center"/>
    </xf>
    <xf numFmtId="0" fontId="7" fillId="0" borderId="23" xfId="0" applyFont="1" applyBorder="1" applyAlignment="1">
      <alignment horizontal="center" vertical="center"/>
    </xf>
    <xf numFmtId="0" fontId="7" fillId="0" borderId="17" xfId="0" applyFont="1" applyBorder="1" applyAlignment="1">
      <alignment horizontal="center"/>
    </xf>
    <xf numFmtId="0" fontId="6" fillId="0" borderId="8" xfId="0" applyFont="1" applyBorder="1"/>
    <xf numFmtId="0" fontId="6" fillId="0" borderId="10" xfId="0" applyFont="1" applyBorder="1"/>
    <xf numFmtId="0" fontId="6" fillId="0" borderId="13" xfId="0" applyFont="1" applyBorder="1"/>
    <xf numFmtId="0" fontId="7" fillId="0" borderId="18" xfId="0" applyFont="1" applyBorder="1" applyAlignment="1">
      <alignment horizontal="center"/>
    </xf>
    <xf numFmtId="0" fontId="6" fillId="2" borderId="8" xfId="0" applyFont="1" applyFill="1" applyBorder="1"/>
    <xf numFmtId="0" fontId="6" fillId="2" borderId="10" xfId="0" applyFont="1" applyFill="1" applyBorder="1"/>
    <xf numFmtId="0" fontId="6" fillId="2" borderId="13" xfId="0" applyFont="1" applyFill="1" applyBorder="1"/>
    <xf numFmtId="0" fontId="6" fillId="2" borderId="18" xfId="0" applyFont="1" applyFill="1" applyBorder="1"/>
    <xf numFmtId="0" fontId="6" fillId="2" borderId="19" xfId="0" applyFont="1" applyFill="1" applyBorder="1"/>
    <xf numFmtId="0" fontId="6" fillId="2" borderId="20" xfId="0" applyFont="1" applyFill="1" applyBorder="1"/>
    <xf numFmtId="0" fontId="1" fillId="3" borderId="1" xfId="0" applyFont="1" applyFill="1" applyBorder="1" applyAlignment="1">
      <alignment horizontal="center" vertical="center"/>
    </xf>
    <xf numFmtId="0" fontId="2" fillId="3" borderId="0" xfId="0" applyFont="1" applyFill="1"/>
    <xf numFmtId="0" fontId="0" fillId="3" borderId="0" xfId="0" applyFill="1"/>
    <xf numFmtId="0" fontId="4" fillId="3" borderId="0" xfId="0" applyFont="1" applyFill="1" applyBorder="1"/>
    <xf numFmtId="0" fontId="1" fillId="3" borderId="15" xfId="0" applyFont="1" applyFill="1" applyBorder="1" applyAlignment="1">
      <alignment horizontal="center" vertical="center"/>
    </xf>
    <xf numFmtId="0" fontId="1" fillId="3" borderId="24" xfId="0" applyFont="1" applyFill="1" applyBorder="1" applyAlignment="1">
      <alignment horizontal="center" vertical="center"/>
    </xf>
    <xf numFmtId="0" fontId="3" fillId="3" borderId="25" xfId="0" applyFont="1" applyFill="1" applyBorder="1" applyAlignment="1">
      <alignment horizontal="center" vertical="center"/>
    </xf>
    <xf numFmtId="0" fontId="3" fillId="3" borderId="26" xfId="0" applyFont="1" applyFill="1" applyBorder="1" applyAlignment="1">
      <alignment horizontal="center" vertical="center"/>
    </xf>
    <xf numFmtId="0" fontId="2" fillId="3" borderId="9" xfId="0" applyFont="1" applyFill="1" applyBorder="1"/>
    <xf numFmtId="0" fontId="2" fillId="3" borderId="9" xfId="0" applyNumberFormat="1" applyFont="1" applyFill="1" applyBorder="1"/>
    <xf numFmtId="0" fontId="4" fillId="3" borderId="10" xfId="0" applyFont="1" applyFill="1" applyBorder="1"/>
    <xf numFmtId="0" fontId="2" fillId="0" borderId="9" xfId="0" applyFont="1" applyBorder="1"/>
    <xf numFmtId="0" fontId="4" fillId="0" borderId="10" xfId="0" applyFont="1" applyBorder="1"/>
    <xf numFmtId="0" fontId="2" fillId="3" borderId="12" xfId="0" applyFont="1" applyFill="1" applyBorder="1"/>
    <xf numFmtId="0" fontId="13" fillId="3" borderId="12" xfId="0" applyFont="1" applyFill="1" applyBorder="1"/>
    <xf numFmtId="0" fontId="13" fillId="3" borderId="0" xfId="0" applyFont="1" applyFill="1" applyBorder="1"/>
    <xf numFmtId="0" fontId="2" fillId="3" borderId="11" xfId="0" applyFont="1" applyFill="1" applyBorder="1"/>
    <xf numFmtId="0" fontId="4" fillId="3" borderId="13" xfId="0" applyFont="1" applyFill="1" applyBorder="1"/>
    <xf numFmtId="0" fontId="14" fillId="3" borderId="9" xfId="0" applyFont="1" applyFill="1" applyBorder="1"/>
    <xf numFmtId="0" fontId="5" fillId="3" borderId="10" xfId="0" applyFont="1" applyFill="1" applyBorder="1"/>
    <xf numFmtId="0" fontId="15" fillId="3" borderId="10" xfId="0" applyFont="1" applyFill="1" applyBorder="1"/>
    <xf numFmtId="0" fontId="1" fillId="2" borderId="1" xfId="0" applyFont="1" applyFill="1" applyBorder="1" applyAlignment="1" applyProtection="1">
      <alignment horizontal="center" vertical="center"/>
    </xf>
    <xf numFmtId="0" fontId="1" fillId="2" borderId="1" xfId="0" applyFont="1" applyFill="1" applyBorder="1" applyAlignment="1" applyProtection="1">
      <alignment horizontal="center" vertical="center" wrapText="1"/>
    </xf>
    <xf numFmtId="0" fontId="1" fillId="0" borderId="1" xfId="0" applyFont="1" applyBorder="1" applyAlignment="1" applyProtection="1">
      <alignment horizontal="center" vertical="center"/>
    </xf>
    <xf numFmtId="0" fontId="2" fillId="0" borderId="0" xfId="0" applyFont="1" applyProtection="1"/>
    <xf numFmtId="0" fontId="6" fillId="0" borderId="0" xfId="0" applyFont="1" applyBorder="1" applyAlignment="1">
      <alignment horizontal="center"/>
    </xf>
    <xf numFmtId="0" fontId="3" fillId="3" borderId="1" xfId="0" applyFont="1" applyFill="1" applyBorder="1" applyAlignment="1">
      <alignment horizontal="center" vertical="center"/>
    </xf>
    <xf numFmtId="0" fontId="4" fillId="3" borderId="4" xfId="0" applyFont="1" applyFill="1" applyBorder="1"/>
    <xf numFmtId="0" fontId="4" fillId="3" borderId="5" xfId="0" applyFont="1" applyFill="1" applyBorder="1"/>
    <xf numFmtId="0" fontId="4" fillId="3" borderId="2" xfId="0" applyFont="1" applyFill="1" applyBorder="1"/>
    <xf numFmtId="0" fontId="4" fillId="3" borderId="3" xfId="0" applyFont="1" applyFill="1" applyBorder="1"/>
    <xf numFmtId="0" fontId="4" fillId="3" borderId="3" xfId="0" applyNumberFormat="1" applyFont="1" applyFill="1" applyBorder="1"/>
    <xf numFmtId="0" fontId="4" fillId="3" borderId="30" xfId="0" applyFont="1" applyFill="1" applyBorder="1"/>
    <xf numFmtId="0" fontId="3" fillId="3" borderId="15" xfId="0" applyFont="1" applyFill="1" applyBorder="1" applyAlignment="1">
      <alignment horizontal="center" vertical="center"/>
    </xf>
    <xf numFmtId="0" fontId="2" fillId="0" borderId="0" xfId="0" applyFont="1" applyFill="1"/>
    <xf numFmtId="0" fontId="0" fillId="0" borderId="0" xfId="0" applyFill="1"/>
    <xf numFmtId="0" fontId="2" fillId="6" borderId="0" xfId="0" applyFont="1" applyFill="1"/>
    <xf numFmtId="0" fontId="1" fillId="6" borderId="1" xfId="0" applyFont="1" applyFill="1" applyBorder="1" applyAlignment="1">
      <alignment horizontal="center" vertical="center"/>
    </xf>
    <xf numFmtId="0" fontId="2" fillId="6" borderId="0" xfId="0" applyFont="1" applyFill="1" applyBorder="1"/>
    <xf numFmtId="0" fontId="1" fillId="6" borderId="0" xfId="0" applyFont="1" applyFill="1" applyBorder="1" applyAlignment="1">
      <alignment horizontal="center" vertical="center"/>
    </xf>
    <xf numFmtId="0" fontId="0" fillId="6" borderId="0" xfId="0" applyFill="1"/>
    <xf numFmtId="0" fontId="2" fillId="0" borderId="0" xfId="0" applyFont="1" applyFill="1" applyAlignment="1">
      <alignment wrapText="1"/>
    </xf>
    <xf numFmtId="0" fontId="2" fillId="4" borderId="0" xfId="0" applyFont="1" applyFill="1"/>
    <xf numFmtId="0" fontId="2" fillId="0" borderId="0" xfId="0" applyFont="1" applyAlignment="1" applyProtection="1">
      <alignment horizontal="center"/>
      <protection locked="0"/>
    </xf>
    <xf numFmtId="0" fontId="2" fillId="0" borderId="0" xfId="0" applyFont="1" applyProtection="1">
      <protection locked="0"/>
    </xf>
    <xf numFmtId="0" fontId="2" fillId="0" borderId="0" xfId="0" applyFont="1" applyFill="1" applyProtection="1">
      <protection locked="0"/>
    </xf>
    <xf numFmtId="0" fontId="3" fillId="3" borderId="16" xfId="0" applyFont="1" applyFill="1" applyBorder="1" applyAlignment="1">
      <alignment horizontal="center" vertical="center"/>
    </xf>
    <xf numFmtId="0" fontId="2" fillId="7" borderId="0" xfId="0" applyFont="1" applyFill="1"/>
    <xf numFmtId="0" fontId="4" fillId="3" borderId="2" xfId="0" applyNumberFormat="1" applyFont="1" applyFill="1" applyBorder="1"/>
    <xf numFmtId="0" fontId="16" fillId="3" borderId="30" xfId="0" applyFont="1" applyFill="1" applyBorder="1"/>
    <xf numFmtId="0" fontId="6" fillId="0" borderId="0" xfId="0" applyNumberFormat="1" applyFont="1" applyAlignment="1">
      <alignment horizontal="center"/>
    </xf>
    <xf numFmtId="0" fontId="6" fillId="0" borderId="0" xfId="0" applyFont="1" applyFill="1" applyAlignment="1">
      <alignment horizontal="center"/>
    </xf>
    <xf numFmtId="14" fontId="6" fillId="0" borderId="0" xfId="0" applyNumberFormat="1" applyFont="1" applyAlignment="1">
      <alignment horizontal="center"/>
    </xf>
    <xf numFmtId="0" fontId="6" fillId="0" borderId="9" xfId="0" applyFont="1" applyBorder="1"/>
    <xf numFmtId="0" fontId="6" fillId="0" borderId="11" xfId="0" applyFont="1" applyBorder="1"/>
    <xf numFmtId="0" fontId="6" fillId="0" borderId="12" xfId="0" applyFont="1" applyBorder="1"/>
    <xf numFmtId="0" fontId="6" fillId="0" borderId="10" xfId="0" applyFont="1" applyBorder="1" applyAlignment="1">
      <alignment horizontal="center"/>
    </xf>
    <xf numFmtId="0" fontId="6" fillId="0" borderId="12" xfId="0" applyFont="1" applyBorder="1" applyAlignment="1">
      <alignment horizontal="center"/>
    </xf>
    <xf numFmtId="0" fontId="6" fillId="0" borderId="13" xfId="0" applyFont="1" applyBorder="1" applyAlignment="1">
      <alignment horizontal="center"/>
    </xf>
    <xf numFmtId="0" fontId="6" fillId="3" borderId="7" xfId="0" applyFont="1" applyFill="1" applyBorder="1" applyAlignment="1">
      <alignment horizontal="center"/>
    </xf>
    <xf numFmtId="0" fontId="6" fillId="3" borderId="8" xfId="0" applyFont="1" applyFill="1" applyBorder="1" applyAlignment="1">
      <alignment horizontal="center"/>
    </xf>
    <xf numFmtId="0" fontId="6" fillId="3" borderId="0" xfId="0" applyFont="1" applyFill="1" applyBorder="1" applyAlignment="1">
      <alignment horizontal="center"/>
    </xf>
    <xf numFmtId="0" fontId="6" fillId="3" borderId="10" xfId="0" applyFont="1" applyFill="1" applyBorder="1" applyAlignment="1">
      <alignment horizontal="center"/>
    </xf>
    <xf numFmtId="0" fontId="6" fillId="3" borderId="9" xfId="0" applyFont="1" applyFill="1" applyBorder="1"/>
    <xf numFmtId="0" fontId="6" fillId="3" borderId="0" xfId="0" applyFont="1" applyFill="1" applyBorder="1"/>
    <xf numFmtId="0" fontId="6" fillId="3" borderId="7" xfId="0" applyFont="1" applyFill="1" applyBorder="1"/>
    <xf numFmtId="0" fontId="6" fillId="3" borderId="6" xfId="0" applyFont="1" applyFill="1" applyBorder="1"/>
    <xf numFmtId="0" fontId="6" fillId="0" borderId="9" xfId="0" applyFont="1" applyFill="1" applyBorder="1"/>
    <xf numFmtId="0" fontId="6" fillId="0" borderId="0" xfId="0" applyFont="1" applyFill="1" applyBorder="1" applyAlignment="1">
      <alignment horizontal="center"/>
    </xf>
    <xf numFmtId="0" fontId="7" fillId="0" borderId="6" xfId="0" applyFont="1" applyBorder="1" applyAlignment="1">
      <alignment horizontal="center"/>
    </xf>
    <xf numFmtId="0" fontId="18" fillId="0" borderId="11" xfId="0" applyFont="1" applyFill="1" applyBorder="1" applyAlignment="1">
      <alignment horizontal="center"/>
    </xf>
    <xf numFmtId="0" fontId="6" fillId="0" borderId="10" xfId="0" applyFont="1" applyFill="1" applyBorder="1" applyAlignment="1">
      <alignment horizontal="center"/>
    </xf>
    <xf numFmtId="0" fontId="1" fillId="0" borderId="1" xfId="0" applyFont="1" applyFill="1" applyBorder="1" applyAlignment="1">
      <alignment horizontal="center" vertical="center" wrapText="1"/>
    </xf>
    <xf numFmtId="0" fontId="20" fillId="3" borderId="1" xfId="0" applyFont="1" applyFill="1" applyBorder="1" applyAlignment="1">
      <alignment horizontal="center" vertical="center" wrapText="1"/>
    </xf>
    <xf numFmtId="0" fontId="19" fillId="3" borderId="0" xfId="0" applyFont="1" applyFill="1" applyAlignment="1">
      <alignment horizontal="left"/>
    </xf>
    <xf numFmtId="1" fontId="6" fillId="0" borderId="13" xfId="1" applyNumberFormat="1" applyFont="1" applyBorder="1" applyAlignment="1">
      <alignment horizontal="center"/>
    </xf>
    <xf numFmtId="9" fontId="7" fillId="0" borderId="8" xfId="1" applyFont="1" applyBorder="1" applyAlignment="1">
      <alignment horizontal="center"/>
    </xf>
    <xf numFmtId="0" fontId="6" fillId="0" borderId="0" xfId="0" applyFont="1" applyBorder="1" applyAlignment="1">
      <alignment horizontal="right"/>
    </xf>
    <xf numFmtId="0" fontId="4" fillId="0" borderId="0" xfId="0" applyFont="1" applyFill="1" applyBorder="1"/>
    <xf numFmtId="0" fontId="6" fillId="6" borderId="0" xfId="0" applyFont="1" applyFill="1"/>
    <xf numFmtId="0" fontId="0" fillId="0" borderId="0" xfId="0" pivotButton="1"/>
    <xf numFmtId="0" fontId="0" fillId="0" borderId="0" xfId="0" applyAlignment="1">
      <alignment horizontal="left"/>
    </xf>
    <xf numFmtId="0" fontId="0" fillId="0" borderId="0" xfId="0" applyNumberFormat="1"/>
    <xf numFmtId="0" fontId="2" fillId="0" borderId="0" xfId="0" applyFont="1" applyFill="1" applyAlignment="1" applyProtection="1">
      <alignment horizontal="center"/>
      <protection locked="0"/>
    </xf>
    <xf numFmtId="14" fontId="2" fillId="0" borderId="0" xfId="0" applyNumberFormat="1" applyFont="1" applyFill="1" applyAlignment="1" applyProtection="1">
      <alignment horizontal="center" vertical="center"/>
      <protection locked="0"/>
    </xf>
    <xf numFmtId="0" fontId="2" fillId="0" borderId="0" xfId="0" applyFont="1" applyFill="1" applyAlignment="1" applyProtection="1">
      <alignment horizontal="center"/>
    </xf>
    <xf numFmtId="0" fontId="2" fillId="0" borderId="0" xfId="0" applyFont="1" applyFill="1" applyProtection="1"/>
    <xf numFmtId="0" fontId="1" fillId="0" borderId="0" xfId="0" applyFont="1" applyBorder="1" applyAlignment="1">
      <alignment horizontal="center" vertical="center"/>
    </xf>
    <xf numFmtId="0" fontId="3" fillId="0" borderId="1" xfId="0" applyFont="1" applyBorder="1" applyAlignment="1">
      <alignment horizontal="center" vertical="center" wrapText="1"/>
    </xf>
    <xf numFmtId="0" fontId="3" fillId="0" borderId="1" xfId="0" applyFont="1" applyBorder="1" applyAlignment="1">
      <alignment horizontal="center" vertical="center"/>
    </xf>
    <xf numFmtId="0" fontId="6" fillId="5" borderId="0" xfId="0" applyFont="1" applyFill="1"/>
    <xf numFmtId="0" fontId="7" fillId="0" borderId="31" xfId="0" applyFont="1" applyFill="1" applyBorder="1" applyAlignment="1">
      <alignment horizontal="center" vertical="center"/>
    </xf>
    <xf numFmtId="0" fontId="7" fillId="0" borderId="32" xfId="0" applyFont="1" applyFill="1" applyBorder="1" applyAlignment="1">
      <alignment horizontal="center" vertical="center"/>
    </xf>
    <xf numFmtId="0" fontId="7" fillId="0" borderId="14" xfId="0" applyFont="1" applyFill="1" applyBorder="1" applyAlignment="1">
      <alignment horizontal="center" vertical="center"/>
    </xf>
    <xf numFmtId="0" fontId="1" fillId="0" borderId="0" xfId="0" applyFont="1" applyBorder="1" applyAlignment="1">
      <alignment horizontal="center" vertical="center"/>
    </xf>
    <xf numFmtId="0" fontId="21" fillId="0" borderId="0" xfId="0" applyFont="1" applyAlignment="1">
      <alignment horizontal="center" vertical="center"/>
    </xf>
    <xf numFmtId="0" fontId="22" fillId="0" borderId="0" xfId="0" applyFont="1" applyAlignment="1">
      <alignment horizontal="center" vertical="center"/>
    </xf>
    <xf numFmtId="0" fontId="1" fillId="5" borderId="1" xfId="0" applyFont="1" applyFill="1" applyBorder="1" applyAlignment="1" applyProtection="1">
      <alignment horizontal="center" vertical="center"/>
    </xf>
    <xf numFmtId="0" fontId="1" fillId="5" borderId="1" xfId="0" applyFont="1" applyFill="1" applyBorder="1" applyAlignment="1">
      <alignment horizontal="center" vertical="center"/>
    </xf>
    <xf numFmtId="0" fontId="5" fillId="6" borderId="0" xfId="0" applyFont="1" applyFill="1" applyBorder="1" applyAlignment="1">
      <alignment horizontal="left" vertical="center"/>
    </xf>
    <xf numFmtId="0" fontId="2" fillId="6" borderId="0" xfId="0" applyFont="1" applyFill="1" applyBorder="1" applyAlignment="1">
      <alignment horizontal="left" vertical="center"/>
    </xf>
    <xf numFmtId="0" fontId="23" fillId="0" borderId="0" xfId="0" applyFont="1" applyAlignment="1">
      <alignment horizontal="center" vertical="center"/>
    </xf>
    <xf numFmtId="0" fontId="24" fillId="0" borderId="0" xfId="0" applyFont="1" applyAlignment="1">
      <alignment horizontal="center" vertical="center"/>
    </xf>
    <xf numFmtId="0" fontId="25" fillId="0" borderId="0" xfId="0" applyFont="1" applyAlignment="1">
      <alignment horizontal="center" vertical="center"/>
    </xf>
    <xf numFmtId="0" fontId="26" fillId="0" borderId="0" xfId="0" applyFont="1" applyAlignment="1">
      <alignment horizontal="center" vertical="center"/>
    </xf>
    <xf numFmtId="0" fontId="6" fillId="8" borderId="0" xfId="0" applyFont="1" applyFill="1"/>
    <xf numFmtId="164" fontId="1" fillId="5" borderId="1" xfId="0" applyNumberFormat="1" applyFont="1" applyFill="1" applyBorder="1" applyAlignment="1">
      <alignment horizontal="center" vertical="center"/>
    </xf>
    <xf numFmtId="164" fontId="2" fillId="0" borderId="0" xfId="0" applyNumberFormat="1" applyFont="1" applyAlignment="1">
      <alignment horizontal="center" vertical="center"/>
    </xf>
    <xf numFmtId="14" fontId="1" fillId="2" borderId="1" xfId="0" applyNumberFormat="1" applyFont="1" applyFill="1" applyBorder="1" applyAlignment="1" applyProtection="1">
      <alignment horizontal="center" vertical="center"/>
    </xf>
    <xf numFmtId="14" fontId="2" fillId="0" borderId="0" xfId="0" applyNumberFormat="1" applyFont="1" applyAlignment="1" applyProtection="1">
      <alignment horizontal="center" vertical="center"/>
      <protection locked="0"/>
    </xf>
    <xf numFmtId="0" fontId="6" fillId="0" borderId="0" xfId="0" applyFont="1" applyAlignment="1">
      <alignment horizontal="center"/>
    </xf>
    <xf numFmtId="0" fontId="6" fillId="0" borderId="0" xfId="0" applyFont="1" applyAlignment="1">
      <alignment horizontal="center"/>
    </xf>
    <xf numFmtId="0" fontId="24" fillId="0" borderId="0" xfId="0" applyFont="1" applyAlignment="1" applyProtection="1">
      <alignment horizontal="center" vertical="center"/>
      <protection locked="0"/>
    </xf>
    <xf numFmtId="0" fontId="3" fillId="0" borderId="1" xfId="0" applyFont="1" applyBorder="1" applyAlignment="1" applyProtection="1">
      <alignment horizontal="center" vertical="center"/>
      <protection locked="0"/>
    </xf>
    <xf numFmtId="0" fontId="3" fillId="0" borderId="1" xfId="0" applyFont="1" applyBorder="1" applyAlignment="1" applyProtection="1">
      <alignment horizontal="center" vertical="center" wrapText="1"/>
      <protection locked="0"/>
    </xf>
    <xf numFmtId="0" fontId="1" fillId="0" borderId="1" xfId="0" applyFont="1" applyBorder="1" applyAlignment="1" applyProtection="1">
      <alignment horizontal="center" vertical="center" wrapText="1"/>
      <protection locked="0"/>
    </xf>
    <xf numFmtId="0" fontId="6" fillId="3" borderId="1" xfId="0" applyFont="1" applyFill="1" applyBorder="1" applyAlignment="1" applyProtection="1">
      <alignment horizontal="center" vertical="center"/>
      <protection locked="0"/>
    </xf>
    <xf numFmtId="0" fontId="1" fillId="0" borderId="1" xfId="0" applyFont="1" applyFill="1" applyBorder="1" applyAlignment="1" applyProtection="1">
      <alignment horizontal="center" vertical="center" wrapText="1"/>
      <protection locked="0"/>
    </xf>
    <xf numFmtId="0" fontId="20" fillId="3" borderId="1" xfId="0" applyFont="1" applyFill="1" applyBorder="1" applyAlignment="1" applyProtection="1">
      <alignment horizontal="center" vertical="center" wrapText="1"/>
      <protection locked="0"/>
    </xf>
    <xf numFmtId="0" fontId="6" fillId="3" borderId="1" xfId="0" applyFont="1" applyFill="1" applyBorder="1" applyAlignment="1" applyProtection="1">
      <alignment horizontal="center" vertical="center" wrapText="1"/>
      <protection locked="0"/>
    </xf>
    <xf numFmtId="0" fontId="1" fillId="0" borderId="0" xfId="0" applyFont="1" applyBorder="1" applyAlignment="1" applyProtection="1">
      <alignment horizontal="center" vertical="center"/>
      <protection locked="0"/>
    </xf>
    <xf numFmtId="0" fontId="6" fillId="0" borderId="0" xfId="0" applyFont="1" applyProtection="1">
      <protection locked="0"/>
    </xf>
    <xf numFmtId="0" fontId="6" fillId="0" borderId="0" xfId="0" applyNumberFormat="1" applyFont="1" applyAlignment="1" applyProtection="1">
      <alignment horizontal="center"/>
      <protection locked="0"/>
    </xf>
    <xf numFmtId="0" fontId="7" fillId="0" borderId="0" xfId="0" applyFont="1" applyProtection="1">
      <protection locked="0"/>
    </xf>
    <xf numFmtId="0" fontId="19" fillId="3" borderId="0" xfId="0" applyFont="1" applyFill="1" applyAlignment="1" applyProtection="1">
      <alignment horizontal="left"/>
      <protection locked="0"/>
    </xf>
    <xf numFmtId="14" fontId="6" fillId="0" borderId="0" xfId="0" applyNumberFormat="1" applyFont="1" applyAlignment="1" applyProtection="1">
      <alignment horizontal="center"/>
      <protection locked="0"/>
    </xf>
    <xf numFmtId="0" fontId="6" fillId="0" borderId="0" xfId="0" applyFont="1" applyBorder="1" applyProtection="1">
      <protection locked="0"/>
    </xf>
    <xf numFmtId="0" fontId="6" fillId="0" borderId="0" xfId="0" applyFont="1" applyAlignment="1" applyProtection="1">
      <alignment horizontal="center"/>
      <protection locked="0"/>
    </xf>
    <xf numFmtId="0" fontId="6" fillId="0" borderId="0" xfId="0" applyFont="1" applyFill="1" applyBorder="1" applyProtection="1">
      <protection locked="0"/>
    </xf>
    <xf numFmtId="0" fontId="4" fillId="0" borderId="0" xfId="0" applyFont="1" applyFill="1" applyBorder="1" applyProtection="1">
      <protection locked="0"/>
    </xf>
    <xf numFmtId="0" fontId="6" fillId="0" borderId="0" xfId="0" applyFont="1" applyFill="1" applyAlignment="1" applyProtection="1">
      <alignment horizontal="center"/>
      <protection locked="0"/>
    </xf>
    <xf numFmtId="0" fontId="6" fillId="0" borderId="0" xfId="0" applyFont="1" applyFill="1" applyProtection="1">
      <protection locked="0"/>
    </xf>
    <xf numFmtId="0" fontId="6" fillId="9" borderId="0" xfId="0" applyFont="1" applyFill="1" applyProtection="1">
      <protection locked="0"/>
    </xf>
    <xf numFmtId="0" fontId="1" fillId="0" borderId="1" xfId="0" applyFont="1" applyFill="1" applyBorder="1" applyAlignment="1" applyProtection="1">
      <alignment horizontal="center" vertical="center" wrapText="1"/>
    </xf>
    <xf numFmtId="0" fontId="20" fillId="3" borderId="1" xfId="0" applyFont="1" applyFill="1" applyBorder="1" applyAlignment="1" applyProtection="1">
      <alignment horizontal="center" vertical="center" wrapText="1"/>
    </xf>
    <xf numFmtId="0" fontId="7" fillId="0" borderId="0" xfId="0" applyFont="1" applyProtection="1"/>
    <xf numFmtId="0" fontId="19" fillId="3" borderId="0" xfId="0" applyFont="1" applyFill="1" applyAlignment="1" applyProtection="1">
      <alignment horizontal="left"/>
    </xf>
    <xf numFmtId="0" fontId="6" fillId="0" borderId="0" xfId="0" applyFont="1" applyProtection="1"/>
    <xf numFmtId="0" fontId="6" fillId="0" borderId="0" xfId="0" applyNumberFormat="1" applyFont="1" applyAlignment="1" applyProtection="1">
      <alignment horizontal="center"/>
    </xf>
    <xf numFmtId="0" fontId="1" fillId="10" borderId="1" xfId="0" applyFont="1" applyFill="1" applyBorder="1" applyAlignment="1" applyProtection="1">
      <alignment horizontal="center" vertical="center"/>
    </xf>
    <xf numFmtId="0" fontId="1" fillId="11" borderId="1" xfId="0" applyFont="1" applyFill="1" applyBorder="1" applyAlignment="1" applyProtection="1">
      <alignment horizontal="center" vertical="center" wrapText="1"/>
    </xf>
    <xf numFmtId="0" fontId="1" fillId="11" borderId="1" xfId="0" applyFont="1" applyFill="1" applyBorder="1" applyAlignment="1" applyProtection="1">
      <alignment horizontal="center" vertical="center"/>
    </xf>
    <xf numFmtId="0" fontId="6" fillId="0" borderId="0" xfId="0" applyFont="1" applyAlignment="1">
      <alignment horizontal="center"/>
    </xf>
    <xf numFmtId="0" fontId="4" fillId="0" borderId="0" xfId="0" applyFont="1" applyFill="1"/>
    <xf numFmtId="0" fontId="4" fillId="3" borderId="33" xfId="0" applyFont="1" applyFill="1" applyBorder="1"/>
    <xf numFmtId="0" fontId="6" fillId="0" borderId="0" xfId="0" applyFont="1" applyAlignment="1">
      <alignment horizontal="center"/>
    </xf>
    <xf numFmtId="0" fontId="1" fillId="0" borderId="1" xfId="0" applyFont="1" applyBorder="1" applyAlignment="1">
      <alignment horizontal="left" vertical="center"/>
    </xf>
    <xf numFmtId="0" fontId="6" fillId="0" borderId="0" xfId="0" applyFont="1" applyAlignment="1">
      <alignment horizontal="center"/>
    </xf>
    <xf numFmtId="0" fontId="1" fillId="5" borderId="1" xfId="0" applyFont="1" applyFill="1" applyBorder="1" applyAlignment="1" applyProtection="1">
      <alignment horizontal="center" vertical="center" wrapText="1"/>
    </xf>
    <xf numFmtId="0" fontId="27" fillId="2" borderId="1" xfId="0" applyFont="1" applyFill="1" applyBorder="1" applyAlignment="1" applyProtection="1">
      <alignment horizontal="center" vertical="center" wrapText="1"/>
    </xf>
    <xf numFmtId="0" fontId="2" fillId="0" borderId="2" xfId="0" applyFont="1" applyFill="1" applyBorder="1"/>
    <xf numFmtId="0" fontId="2" fillId="0" borderId="3" xfId="0" applyFont="1" applyFill="1" applyBorder="1"/>
    <xf numFmtId="0" fontId="5" fillId="4" borderId="3" xfId="0" applyFont="1" applyFill="1" applyBorder="1"/>
    <xf numFmtId="0" fontId="5" fillId="4" borderId="0" xfId="0" applyFont="1" applyFill="1"/>
    <xf numFmtId="0" fontId="5" fillId="4" borderId="34" xfId="0" applyFont="1" applyFill="1" applyBorder="1"/>
    <xf numFmtId="0" fontId="2" fillId="4" borderId="3" xfId="0" applyFont="1" applyFill="1" applyBorder="1"/>
    <xf numFmtId="0" fontId="2" fillId="4" borderId="34" xfId="0" applyFont="1" applyFill="1" applyBorder="1"/>
    <xf numFmtId="0" fontId="28" fillId="0" borderId="0" xfId="0" applyFont="1" applyFill="1"/>
    <xf numFmtId="0" fontId="2" fillId="12" borderId="1" xfId="0" applyFont="1" applyFill="1" applyBorder="1"/>
    <xf numFmtId="0" fontId="2" fillId="12" borderId="0" xfId="0" applyFont="1" applyFill="1"/>
    <xf numFmtId="0" fontId="6" fillId="0" borderId="0" xfId="0" applyFont="1" applyAlignment="1">
      <alignment horizontal="center"/>
    </xf>
    <xf numFmtId="0" fontId="29" fillId="0" borderId="0" xfId="0" applyFont="1" applyProtection="1">
      <protection locked="0"/>
    </xf>
    <xf numFmtId="0" fontId="6" fillId="0" borderId="0" xfId="0" applyFont="1" applyAlignment="1">
      <alignment horizontal="center"/>
    </xf>
    <xf numFmtId="0" fontId="2" fillId="4" borderId="0" xfId="0" applyFont="1" applyFill="1" applyAlignment="1" applyProtection="1">
      <alignment horizontal="center"/>
      <protection locked="0"/>
    </xf>
    <xf numFmtId="14" fontId="2" fillId="4" borderId="0" xfId="0" applyNumberFormat="1" applyFont="1" applyFill="1" applyAlignment="1" applyProtection="1">
      <alignment horizontal="center" vertical="center"/>
      <protection locked="0"/>
    </xf>
    <xf numFmtId="0" fontId="2" fillId="4" borderId="0" xfId="0" applyFont="1" applyFill="1" applyProtection="1">
      <protection locked="0"/>
    </xf>
    <xf numFmtId="8" fontId="2" fillId="0" borderId="0" xfId="0" applyNumberFormat="1" applyFont="1" applyAlignment="1" applyProtection="1">
      <alignment horizontal="center"/>
      <protection locked="0"/>
    </xf>
    <xf numFmtId="0" fontId="6" fillId="0" borderId="0" xfId="0" applyFont="1" applyAlignment="1">
      <alignment horizontal="center"/>
    </xf>
    <xf numFmtId="0" fontId="4" fillId="13" borderId="2" xfId="0" applyFont="1" applyFill="1" applyBorder="1"/>
    <xf numFmtId="0" fontId="4" fillId="13" borderId="3" xfId="0" applyFont="1" applyFill="1" applyBorder="1"/>
    <xf numFmtId="0" fontId="4" fillId="13" borderId="30" xfId="0" applyFont="1" applyFill="1" applyBorder="1"/>
    <xf numFmtId="0" fontId="6" fillId="0" borderId="0" xfId="0" applyFont="1" applyAlignment="1">
      <alignment horizontal="center"/>
    </xf>
    <xf numFmtId="0" fontId="6" fillId="0" borderId="0" xfId="0" applyFont="1" applyAlignment="1">
      <alignment horizontal="center"/>
    </xf>
    <xf numFmtId="0" fontId="6" fillId="0" borderId="0" xfId="0" applyFont="1" applyAlignment="1">
      <alignment horizontal="center"/>
    </xf>
    <xf numFmtId="0" fontId="6" fillId="0" borderId="0" xfId="0" applyFont="1" applyAlignment="1">
      <alignment horizontal="center"/>
    </xf>
    <xf numFmtId="0" fontId="6" fillId="0" borderId="0" xfId="0" applyFont="1" applyAlignment="1">
      <alignment horizontal="center"/>
    </xf>
    <xf numFmtId="0" fontId="6" fillId="0" borderId="0" xfId="0" applyFont="1" applyAlignment="1">
      <alignment horizontal="center"/>
    </xf>
    <xf numFmtId="0" fontId="2" fillId="14" borderId="0" xfId="0" applyFont="1" applyFill="1" applyProtection="1">
      <protection locked="0"/>
    </xf>
    <xf numFmtId="0" fontId="2" fillId="15" borderId="0" xfId="0" applyFont="1" applyFill="1" applyAlignment="1" applyProtection="1">
      <alignment horizontal="center"/>
      <protection locked="0"/>
    </xf>
    <xf numFmtId="14" fontId="2" fillId="15" borderId="0" xfId="0" applyNumberFormat="1" applyFont="1" applyFill="1" applyAlignment="1" applyProtection="1">
      <alignment horizontal="center" vertical="center"/>
      <protection locked="0"/>
    </xf>
    <xf numFmtId="0" fontId="2" fillId="15" borderId="0" xfId="0" applyFont="1" applyFill="1" applyProtection="1">
      <protection locked="0"/>
    </xf>
    <xf numFmtId="0" fontId="6" fillId="0" borderId="0" xfId="0" applyFont="1" applyAlignment="1">
      <alignment horizontal="center"/>
    </xf>
    <xf numFmtId="0" fontId="6" fillId="0" borderId="0" xfId="0" applyFont="1" applyAlignment="1">
      <alignment horizontal="center"/>
    </xf>
    <xf numFmtId="0" fontId="6" fillId="14" borderId="0" xfId="0" applyFont="1" applyFill="1"/>
    <xf numFmtId="0" fontId="6" fillId="0" borderId="0" xfId="0" applyFont="1" applyAlignment="1">
      <alignment horizontal="center"/>
    </xf>
    <xf numFmtId="0" fontId="6" fillId="0" borderId="0" xfId="0" applyFont="1" applyAlignment="1">
      <alignment horizontal="center"/>
    </xf>
    <xf numFmtId="0" fontId="6" fillId="0" borderId="0" xfId="0" applyFont="1" applyAlignment="1">
      <alignment horizontal="center"/>
    </xf>
    <xf numFmtId="0" fontId="0" fillId="0" borderId="0" xfId="0" applyAlignment="1">
      <alignment vertical="center"/>
    </xf>
    <xf numFmtId="0" fontId="0" fillId="0" borderId="0" xfId="0" applyFont="1" applyAlignment="1">
      <alignment horizontal="left" vertical="center"/>
    </xf>
    <xf numFmtId="0" fontId="9" fillId="0" borderId="21" xfId="0" applyFont="1" applyBorder="1" applyAlignment="1">
      <alignment horizontal="center" vertical="center"/>
    </xf>
    <xf numFmtId="0" fontId="9" fillId="0" borderId="22" xfId="0" applyFont="1" applyBorder="1" applyAlignment="1">
      <alignment horizontal="center" vertical="center"/>
    </xf>
    <xf numFmtId="0" fontId="9" fillId="0" borderId="23" xfId="0" applyFont="1" applyBorder="1" applyAlignment="1">
      <alignment horizontal="center" vertical="center"/>
    </xf>
    <xf numFmtId="0" fontId="6" fillId="0" borderId="0" xfId="0" applyFont="1" applyAlignment="1">
      <alignment horizontal="center"/>
    </xf>
    <xf numFmtId="0" fontId="9" fillId="0" borderId="0" xfId="0" applyFont="1" applyAlignment="1">
      <alignment horizontal="center"/>
    </xf>
    <xf numFmtId="0" fontId="7" fillId="0" borderId="18" xfId="0" applyFont="1" applyBorder="1" applyAlignment="1">
      <alignment horizontal="center" vertical="center"/>
    </xf>
    <xf numFmtId="0" fontId="7" fillId="0" borderId="19" xfId="0" applyFont="1" applyBorder="1" applyAlignment="1">
      <alignment horizontal="center" vertical="center"/>
    </xf>
    <xf numFmtId="0" fontId="7" fillId="0" borderId="20" xfId="0" applyFont="1" applyBorder="1" applyAlignment="1">
      <alignment horizontal="center" vertical="center"/>
    </xf>
    <xf numFmtId="0" fontId="7" fillId="0" borderId="12" xfId="0" applyFont="1" applyBorder="1" applyAlignment="1">
      <alignment horizontal="center" vertical="center"/>
    </xf>
    <xf numFmtId="0" fontId="7" fillId="0" borderId="13" xfId="0" applyFont="1" applyBorder="1" applyAlignment="1">
      <alignment horizontal="center" vertical="center"/>
    </xf>
    <xf numFmtId="0" fontId="1" fillId="4" borderId="27" xfId="0" applyFont="1" applyFill="1" applyBorder="1" applyAlignment="1">
      <alignment horizontal="center"/>
    </xf>
    <xf numFmtId="0" fontId="1" fillId="4" borderId="28" xfId="0" applyFont="1" applyFill="1" applyBorder="1" applyAlignment="1">
      <alignment horizontal="center"/>
    </xf>
    <xf numFmtId="0" fontId="1" fillId="4" borderId="29" xfId="0" applyFont="1" applyFill="1" applyBorder="1" applyAlignment="1">
      <alignment horizontal="center"/>
    </xf>
  </cellXfs>
  <cellStyles count="2">
    <cellStyle name="Normal" xfId="0" builtinId="0"/>
    <cellStyle name="Pourcentage" xfId="1" builtinId="5"/>
  </cellStyles>
  <dxfs count="1878">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ill>
        <patternFill>
          <bgColor rgb="FFFF000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92D050"/>
        </patternFill>
      </fill>
    </dxf>
    <dxf>
      <font>
        <color theme="0" tint="-0.24994659260841701"/>
      </font>
    </dxf>
    <dxf>
      <fill>
        <patternFill>
          <bgColor rgb="FF92D050"/>
        </patternFill>
      </fill>
    </dxf>
    <dxf>
      <font>
        <color theme="0" tint="-0.24994659260841701"/>
      </font>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92D050"/>
        </patternFill>
      </fill>
    </dxf>
    <dxf>
      <font>
        <color theme="0" tint="-0.24994659260841701"/>
      </font>
    </dxf>
    <dxf>
      <fill>
        <patternFill>
          <bgColor rgb="FF92D05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92D05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ont>
        <b/>
        <i/>
        <color rgb="FFFF0000"/>
      </font>
    </dxf>
    <dxf>
      <font>
        <b/>
        <i/>
        <color rgb="FFFF0000"/>
      </font>
    </dxf>
    <dxf>
      <font>
        <b/>
        <i/>
        <color rgb="FFFF0000"/>
      </font>
    </dxf>
    <dxf>
      <font>
        <b/>
        <i/>
        <color rgb="FFFF0000"/>
      </font>
    </dxf>
    <dxf>
      <font>
        <b/>
        <i/>
        <color rgb="FFFF0000"/>
      </font>
    </dxf>
    <dxf>
      <font>
        <b/>
        <i/>
        <color rgb="FFFF0000"/>
      </font>
    </dxf>
    <dxf>
      <font>
        <b/>
        <i/>
        <color rgb="FFFF0000"/>
      </font>
    </dxf>
    <dxf>
      <font>
        <b/>
        <i/>
        <color rgb="FFFF0000"/>
      </font>
    </dxf>
    <dxf>
      <fill>
        <patternFill>
          <bgColor rgb="FFFFFF00"/>
        </patternFill>
      </fill>
    </dxf>
    <dxf>
      <fill>
        <patternFill>
          <bgColor rgb="FF00B0F0"/>
        </patternFill>
      </fill>
    </dxf>
    <dxf>
      <fill>
        <patternFill>
          <bgColor rgb="FF92D050"/>
        </patternFill>
      </fill>
    </dxf>
    <dxf>
      <font>
        <color theme="0" tint="-0.24994659260841701"/>
      </font>
    </dxf>
    <dxf>
      <font>
        <b/>
        <i/>
        <color rgb="FFFF0000"/>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ont>
        <b/>
        <i/>
        <color rgb="FFFF0000"/>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ont>
        <b/>
        <i/>
        <color rgb="FFFF0000"/>
      </font>
    </dxf>
    <dxf>
      <font>
        <b/>
        <i/>
        <color rgb="FFFF0000"/>
      </font>
    </dxf>
    <dxf>
      <font>
        <b/>
        <i/>
        <color rgb="FFFF0000"/>
      </font>
    </dxf>
    <dxf>
      <font>
        <b/>
        <i/>
        <color rgb="FFFF0000"/>
      </font>
    </dxf>
    <dxf>
      <font>
        <b/>
        <i/>
        <color rgb="FFFF0000"/>
      </font>
    </dxf>
    <dxf>
      <font>
        <b/>
        <i/>
        <color rgb="FFFF0000"/>
      </font>
    </dxf>
    <dxf>
      <font>
        <b/>
        <i/>
        <color rgb="FFFF0000"/>
      </font>
    </dxf>
    <dxf>
      <font>
        <b/>
        <i/>
        <color rgb="FFFF0000"/>
      </font>
    </dxf>
    <dxf>
      <font>
        <b/>
        <i/>
        <color rgb="FFFF0000"/>
      </font>
    </dxf>
    <dxf>
      <font>
        <b/>
        <i/>
        <color rgb="FFFF0000"/>
      </font>
    </dxf>
    <dxf>
      <font>
        <b/>
        <i/>
        <color rgb="FFFF0000"/>
      </font>
    </dxf>
    <dxf>
      <font>
        <b/>
        <i/>
        <color rgb="FFFF0000"/>
      </font>
    </dxf>
    <dxf>
      <font>
        <b/>
        <i/>
        <color rgb="FFFF0000"/>
      </font>
    </dxf>
    <dxf>
      <font>
        <b/>
        <i/>
        <color rgb="FFFF0000"/>
      </font>
    </dxf>
    <dxf>
      <font>
        <b/>
        <i/>
        <color rgb="FFFF0000"/>
      </font>
    </dxf>
    <dxf>
      <font>
        <b/>
        <i/>
        <color rgb="FFFF0000"/>
      </font>
    </dxf>
    <dxf>
      <font>
        <b/>
        <i/>
        <color rgb="FFFF0000"/>
      </font>
    </dxf>
    <dxf>
      <font>
        <b/>
        <i/>
        <color rgb="FFFF0000"/>
      </font>
    </dxf>
    <dxf>
      <font>
        <b/>
        <i/>
        <color rgb="FFFF0000"/>
      </font>
    </dxf>
    <dxf>
      <font>
        <b/>
        <i/>
        <color rgb="FFFF0000"/>
      </font>
    </dxf>
    <dxf>
      <font>
        <b/>
        <i/>
        <color rgb="FFFF0000"/>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ont>
        <b/>
        <i/>
        <color rgb="FFFF0000"/>
      </font>
    </dxf>
    <dxf>
      <font>
        <b/>
        <i/>
        <color rgb="FFFF0000"/>
      </font>
    </dxf>
    <dxf>
      <font>
        <b/>
        <i/>
        <color rgb="FFFF0000"/>
      </font>
    </dxf>
    <dxf>
      <font>
        <b/>
        <i/>
        <color rgb="FFFF0000"/>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ont>
        <b/>
        <i/>
        <color rgb="FFFF0000"/>
      </font>
    </dxf>
    <dxf>
      <font>
        <b/>
        <i/>
        <color rgb="FFFF0000"/>
      </font>
    </dxf>
    <dxf>
      <font>
        <b/>
        <i/>
        <color rgb="FFFF0000"/>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ont>
        <b/>
        <i/>
        <color rgb="FFFF0000"/>
      </font>
    </dxf>
    <dxf>
      <font>
        <b/>
        <i/>
        <color rgb="FFFF0000"/>
      </font>
    </dxf>
    <dxf>
      <font>
        <b/>
        <i/>
        <color rgb="FFFF0000"/>
      </font>
    </dxf>
    <dxf>
      <font>
        <b/>
        <i/>
        <color rgb="FFFF0000"/>
      </font>
      <fill>
        <patternFill patternType="none">
          <bgColor auto="1"/>
        </patternFill>
      </fill>
    </dxf>
    <dxf>
      <font>
        <b/>
        <i/>
        <color rgb="FFFF0000"/>
      </font>
    </dxf>
    <dxf>
      <font>
        <b/>
        <i/>
        <color rgb="FFFF0000"/>
      </font>
    </dxf>
    <dxf>
      <font>
        <b/>
        <i/>
        <color rgb="FFFF0000"/>
      </font>
    </dxf>
    <dxf>
      <font>
        <b/>
        <i/>
        <color rgb="FFFF0000"/>
      </font>
    </dxf>
    <dxf>
      <font>
        <b/>
        <i/>
        <color rgb="FFFF0000"/>
      </font>
    </dxf>
    <dxf>
      <font>
        <b/>
        <i/>
        <color rgb="FFFF0000"/>
      </font>
      <fill>
        <patternFill patternType="none">
          <bgColor auto="1"/>
        </patternFill>
      </fill>
    </dxf>
    <dxf>
      <fill>
        <patternFill>
          <bgColor rgb="FF92D050"/>
        </patternFill>
      </fill>
    </dxf>
    <dxf>
      <font>
        <b/>
        <i/>
        <color rgb="FFFF0000"/>
      </font>
    </dxf>
    <dxf>
      <font>
        <b/>
        <i/>
        <color rgb="FFFF0000"/>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92D050"/>
        </patternFill>
      </fill>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ill>
        <patternFill>
          <bgColor rgb="FFFFFF00"/>
        </patternFill>
      </fill>
    </dxf>
    <dxf>
      <fill>
        <patternFill>
          <bgColor rgb="FF00B0F0"/>
        </patternFill>
      </fill>
    </dxf>
    <dxf>
      <fill>
        <patternFill>
          <bgColor rgb="FF92D050"/>
        </patternFill>
      </fill>
    </dxf>
    <dxf>
      <font>
        <color theme="0" tint="-0.24994659260841701"/>
      </font>
    </dxf>
    <dxf>
      <font>
        <b/>
        <i/>
        <color rgb="FFFF0000"/>
      </font>
    </dxf>
    <dxf>
      <font>
        <b/>
        <i/>
        <color rgb="FFFF0000"/>
      </font>
    </dxf>
    <dxf>
      <font>
        <b/>
        <i/>
        <color rgb="FFFF0000"/>
      </font>
    </dxf>
    <dxf>
      <font>
        <b/>
        <i/>
        <color rgb="FFFF0000"/>
      </font>
      <fill>
        <patternFill patternType="none">
          <bgColor auto="1"/>
        </patternFill>
      </fill>
    </dxf>
  </dxfs>
  <tableStyles count="0" defaultTableStyle="TableStyleMedium2" defaultPivotStyle="PivotStyleMedium9"/>
  <colors>
    <mruColors>
      <color rgb="FF00FF00"/>
      <color rgb="FFA0207B"/>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pivotCacheDefinition" Target="pivotCache/pivotCacheDefinition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theme" Target="theme/theme1.xml"/></Relationships>
</file>

<file path=xl/drawings/_rels/drawing1.xml.rels><?xml version="1.0" encoding="UTF-8" standalone="yes"?>
<Relationships xmlns="http://schemas.openxmlformats.org/package/2006/relationships"><Relationship Id="rId3" Type="http://schemas.openxmlformats.org/officeDocument/2006/relationships/image" Target="../media/image3.jpeg"/><Relationship Id="rId2" Type="http://schemas.openxmlformats.org/officeDocument/2006/relationships/image" Target="../media/image2.jpeg"/><Relationship Id="rId1" Type="http://schemas.openxmlformats.org/officeDocument/2006/relationships/image" Target="../media/image1.jpeg"/><Relationship Id="rId4" Type="http://schemas.openxmlformats.org/officeDocument/2006/relationships/image" Target="../media/image4.jpeg"/></Relationships>
</file>

<file path=xl/drawings/drawing1.xml><?xml version="1.0" encoding="utf-8"?>
<xdr:wsDr xmlns:xdr="http://schemas.openxmlformats.org/drawingml/2006/spreadsheetDrawing" xmlns:a="http://schemas.openxmlformats.org/drawingml/2006/main">
  <xdr:twoCellAnchor editAs="oneCell">
    <xdr:from>
      <xdr:col>2</xdr:col>
      <xdr:colOff>314326</xdr:colOff>
      <xdr:row>0</xdr:row>
      <xdr:rowOff>28576</xdr:rowOff>
    </xdr:from>
    <xdr:to>
      <xdr:col>2</xdr:col>
      <xdr:colOff>674326</xdr:colOff>
      <xdr:row>0</xdr:row>
      <xdr:rowOff>388576</xdr:rowOff>
    </xdr:to>
    <xdr:pic>
      <xdr:nvPicPr>
        <xdr:cNvPr id="2" name="Image 1" descr="Afficher l'image d'origine">
          <a:extLst>
            <a:ext uri="{FF2B5EF4-FFF2-40B4-BE49-F238E27FC236}">
              <a16:creationId xmlns:a16="http://schemas.microsoft.com/office/drawing/2014/main" xmlns="" id="{00000000-0008-0000-0500-00000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838451" y="28576"/>
          <a:ext cx="360000" cy="360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228600</xdr:colOff>
      <xdr:row>0</xdr:row>
      <xdr:rowOff>28575</xdr:rowOff>
    </xdr:from>
    <xdr:to>
      <xdr:col>3</xdr:col>
      <xdr:colOff>588600</xdr:colOff>
      <xdr:row>0</xdr:row>
      <xdr:rowOff>388575</xdr:rowOff>
    </xdr:to>
    <xdr:pic>
      <xdr:nvPicPr>
        <xdr:cNvPr id="3" name="Image 2" descr="Slightly adapted driving smiley">
          <a:extLst>
            <a:ext uri="{FF2B5EF4-FFF2-40B4-BE49-F238E27FC236}">
              <a16:creationId xmlns:a16="http://schemas.microsoft.com/office/drawing/2014/main" xmlns="" id="{00000000-0008-0000-0500-000003000000}"/>
            </a:ext>
          </a:extLst>
        </xdr:cNvPr>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3686175" y="28575"/>
          <a:ext cx="360000" cy="360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200025</xdr:colOff>
      <xdr:row>0</xdr:row>
      <xdr:rowOff>38100</xdr:rowOff>
    </xdr:from>
    <xdr:to>
      <xdr:col>4</xdr:col>
      <xdr:colOff>560025</xdr:colOff>
      <xdr:row>0</xdr:row>
      <xdr:rowOff>398100</xdr:rowOff>
    </xdr:to>
    <xdr:pic>
      <xdr:nvPicPr>
        <xdr:cNvPr id="4" name="Image 3" descr="Correct driving smiley">
          <a:extLst>
            <a:ext uri="{FF2B5EF4-FFF2-40B4-BE49-F238E27FC236}">
              <a16:creationId xmlns:a16="http://schemas.microsoft.com/office/drawing/2014/main" xmlns="" id="{00000000-0008-0000-0500-000004000000}"/>
            </a:ext>
          </a:extLst>
        </xdr:cNvPr>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4419600" y="38100"/>
          <a:ext cx="360000" cy="360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209550</xdr:colOff>
      <xdr:row>0</xdr:row>
      <xdr:rowOff>28575</xdr:rowOff>
    </xdr:from>
    <xdr:to>
      <xdr:col>5</xdr:col>
      <xdr:colOff>569550</xdr:colOff>
      <xdr:row>0</xdr:row>
      <xdr:rowOff>388575</xdr:rowOff>
    </xdr:to>
    <xdr:pic>
      <xdr:nvPicPr>
        <xdr:cNvPr id="5" name="Image 4" descr="Very good driving smiley">
          <a:extLst>
            <a:ext uri="{FF2B5EF4-FFF2-40B4-BE49-F238E27FC236}">
              <a16:creationId xmlns:a16="http://schemas.microsoft.com/office/drawing/2014/main" xmlns="" id="{00000000-0008-0000-0500-000005000000}"/>
            </a:ext>
          </a:extLst>
        </xdr:cNvPr>
        <xdr:cNvPicPr>
          <a:picLocks noChangeAspect="1"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a:stretch>
          <a:fillRect/>
        </a:stretch>
      </xdr:blipFill>
      <xdr:spPr bwMode="auto">
        <a:xfrm>
          <a:off x="5191125" y="28575"/>
          <a:ext cx="360000" cy="360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Weapon" refreshedDate="42614.632166319447" createdVersion="5" refreshedVersion="6" minRefreshableVersion="3" recordCount="990">
  <cacheSource type="worksheet">
    <worksheetSource ref="A1:N1048576" sheet="SUIVIPROD"/>
  </cacheSource>
  <cacheFields count="13">
    <cacheField name="LIGNE" numFmtId="0">
      <sharedItems containsBlank="1" count="8">
        <s v="GR 13"/>
        <s v="GR 11"/>
        <s v="GR 02"/>
        <s v="GR 15"/>
        <s v="GR 12"/>
        <s v="GR 03"/>
        <s v="GR 14"/>
        <m/>
      </sharedItems>
    </cacheField>
    <cacheField name="DATE" numFmtId="14">
      <sharedItems containsNonDate="0" containsDate="1" containsString="0" containsBlank="1" minDate="2016-08-08T00:00:00" maxDate="2016-09-02T00:00:00"/>
    </cacheField>
    <cacheField name="DUREE (2 = 1 journée)" numFmtId="0">
      <sharedItems containsString="0" containsBlank="1" containsNumber="1" containsInteger="1" minValue="1" maxValue="2"/>
    </cacheField>
    <cacheField name="NOM PRENOM" numFmtId="0">
      <sharedItems containsBlank="1" count="39">
        <s v="VESSAT ROMAIN"/>
        <s v="BELFQUIH IMAD"/>
        <s v="DANIAUX LOIC"/>
        <s v="GARNIER KARINE"/>
        <s v="SURAUD GUILLAUME"/>
        <s v="CAURRAZE REGIS"/>
        <s v="ROUHAUD MAEL"/>
        <s v="ROLLET NATHALIE"/>
        <s v="MIGNE ROMAIN"/>
        <s v="THOMAS VALENTIN"/>
        <s v="GAUTRON ROMAIN"/>
        <s v="RENELLEAU NICOLAS"/>
        <s v="BERGER TONY"/>
        <s v="PHILIPPE PASCAL"/>
        <s v="LACHKAR YASSINE"/>
        <s v="MICHOT MICHAEL"/>
        <s v="POUILLAT NELSON"/>
        <s v="FINK NICOLAS"/>
        <s v="DEFARGE AUDREY"/>
        <s v="BERLUREAU FLORIAN"/>
        <s v="JOLLIET KEVIN"/>
        <s v="GUICHARD JEAN CHRISTOPHE"/>
        <s v="MIGNE BRICE"/>
        <s v="FAVREAU ALISON"/>
        <s v="PIQUERES JEREMY"/>
        <s v="CRAGNOLINI FRANCK"/>
        <m/>
        <s v="FERRARO-MERAI ANNE MARIE" u="1"/>
        <s v="GIRAUD GREGORY" u="1"/>
        <s v="STENOU STEPHANIE" u="1"/>
        <s v="CROASSANT PASCAL" u="1"/>
        <s v="MARTINAUD SYLVAIN" u="1"/>
        <s v="RAFFIER FREDERIC" u="1"/>
        <s v="DA ROCHA BENOIT" u="1"/>
        <s v="FOUCHER PATRICIA" u="1"/>
        <s v="NOUREAU PATRICE" u="1"/>
        <s v="TODOROVIC NICOLAS" u="1"/>
        <s v="SAVIN DAMIEN" u="1"/>
        <s v="ARMAND DEBORAH" u="1"/>
      </sharedItems>
    </cacheField>
    <cacheField name="CONTRAT" numFmtId="0">
      <sharedItems containsBlank="1"/>
    </cacheField>
    <cacheField name="FONCTION" numFmtId="0">
      <sharedItems containsBlank="1"/>
    </cacheField>
    <cacheField name="SUPERVISEUR" numFmtId="0">
      <sharedItems containsBlank="1"/>
    </cacheField>
    <cacheField name="Formé par" numFmtId="0">
      <sharedItems containsBlank="1"/>
    </cacheField>
    <cacheField name="MODULE DE FORMATION" numFmtId="0">
      <sharedItems containsBlank="1" count="34">
        <s v="SRB L13"/>
        <s v="Etiqueteuse L11"/>
        <s v="Conducteur de ligne L02"/>
        <s v="Encaisseuse L15"/>
        <s v="Dépalettiseur L12"/>
        <s v="Etiqueteuse L12"/>
        <s v="Etiqueteuse L03"/>
        <s v="Encaisseuse ARIES L14"/>
        <s v="SRB L14"/>
        <s v="Conducteur de ligne L13"/>
        <s v="Encaisseuse L13"/>
        <s v="SRB L15"/>
        <s v="Sleever L12"/>
        <s v="Etiqueteuse L13"/>
        <s v="Etiqueteuse L15"/>
        <s v="Tireuse L03"/>
        <s v="Tireuse L15"/>
        <m/>
        <s v="Etiquetteuse L11" u="1"/>
        <s v="Capsuleuse L02" u="1"/>
        <s v="Dépalettiseur L13" u="1"/>
        <s v="Dépalettiseur L02" u="1"/>
        <s v="Capsuleuse L11" u="1"/>
        <s v="Etuyeuse L11" u="1"/>
        <s v="Conducteur de ligne L14" u="1"/>
        <s v="Capsuleuse L12" u="1"/>
        <s v="Dépalettiseur L11" u="1"/>
        <s v="Dépalettiseur L15" u="1"/>
        <s v="Etuyeuse SCHUBERT L14" u="1"/>
        <s v="SRB L02" u="1"/>
        <s v="Formeuse L15" u="1"/>
        <s v="Encaisseuse L11" u="1"/>
        <s v="Orienteur L15" u="1"/>
        <s v="Sleever L11" u="1"/>
      </sharedItems>
    </cacheField>
    <cacheField name="FORMAT DE PROD" numFmtId="0">
      <sharedItems containsBlank="1"/>
    </cacheField>
    <cacheField name="FORMAT DE RECONF 1" numFmtId="0">
      <sharedItems containsBlank="1"/>
    </cacheField>
    <cacheField name="FORMAT DE RECONF 2" numFmtId="0">
      <sharedItems containsBlank="1"/>
    </cacheField>
    <cacheField name="FORMAT DE RECONF 3" numFmtId="0">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990">
  <r>
    <x v="0"/>
    <d v="2016-08-08T00:00:00"/>
    <n v="2"/>
    <x v="0"/>
    <s v="CDI"/>
    <s v="MR"/>
    <s v="DOMENECH Sandra"/>
    <s v="VESSAT ROMAIN"/>
    <x v="0"/>
    <s v="12 BTL 100 VS UPG SE"/>
    <m/>
    <m/>
    <m/>
  </r>
  <r>
    <x v="1"/>
    <d v="2016-08-08T00:00:00"/>
    <n v="2"/>
    <x v="1"/>
    <s v="APPRENTIS"/>
    <s v="MR"/>
    <s v="DOMENECH Sandra"/>
    <s v="MARTINAUD SYLVAIN"/>
    <x v="1"/>
    <s v="12 BTL 75 VST SE UPG"/>
    <s v="12 BTL 75 VS UPG SE"/>
    <m/>
    <m/>
  </r>
  <r>
    <x v="2"/>
    <d v="2016-08-08T00:00:00"/>
    <n v="2"/>
    <x v="2"/>
    <s v="CDI"/>
    <s v="CDL"/>
    <s v="DESCAT Jean-Philippe"/>
    <s v="GIRAUDON GUILLAUME"/>
    <x v="2"/>
    <m/>
    <m/>
    <m/>
    <m/>
  </r>
  <r>
    <x v="3"/>
    <d v="2016-08-09T00:00:00"/>
    <n v="2"/>
    <x v="3"/>
    <s v="INTERIM"/>
    <s v="MR"/>
    <s v="DESCAT Jean-Philippe"/>
    <s v="RAFFIER FREDERIC"/>
    <x v="3"/>
    <s v="12 FLK 37,5 VS SE UPG"/>
    <s v="24 FLK 20 VSOP SE"/>
    <s v="12 FLK 37,5 VSOP SE"/>
    <m/>
  </r>
  <r>
    <x v="0"/>
    <d v="2016-08-09T00:00:00"/>
    <n v="2"/>
    <x v="4"/>
    <s v="INTERIM"/>
    <s v="MR"/>
    <s v="OUIRNI Samir"/>
    <s v="MAURIN MATTHIEU"/>
    <x v="0"/>
    <m/>
    <m/>
    <m/>
    <m/>
  </r>
  <r>
    <x v="4"/>
    <d v="2016-08-09T00:00:00"/>
    <n v="2"/>
    <x v="5"/>
    <s v="INTERIM"/>
    <s v="MR"/>
    <s v="DOMENECH Sandra"/>
    <s v="GUILLET JOEY"/>
    <x v="4"/>
    <s v="12 BTL 50 VS SE UPG"/>
    <m/>
    <m/>
    <m/>
  </r>
  <r>
    <x v="4"/>
    <d v="2016-08-09T00:00:00"/>
    <n v="2"/>
    <x v="6"/>
    <s v="INTERIM"/>
    <s v="MR"/>
    <s v="DOMENECH Sandra"/>
    <s v="SAVIN DAMIEN"/>
    <x v="5"/>
    <s v="12 1/2 37,5 VS UPG  SE"/>
    <s v="12 1/2 50 VS SE"/>
    <m/>
    <m/>
  </r>
  <r>
    <x v="1"/>
    <d v="2016-08-09T00:00:00"/>
    <n v="2"/>
    <x v="1"/>
    <s v="APPRENTIS"/>
    <s v="MR"/>
    <s v="DOMENECH Sandra"/>
    <s v="MARTINAUD SYLVAIN"/>
    <x v="1"/>
    <s v="12 BTL 75 VS UPG SE"/>
    <m/>
    <m/>
    <m/>
  </r>
  <r>
    <x v="1"/>
    <d v="2016-08-09T00:00:00"/>
    <n v="2"/>
    <x v="7"/>
    <s v="INTERIM"/>
    <s v="MR"/>
    <s v="DOMENECH Sandra"/>
    <s v="BROUSSE FREDERIC"/>
    <x v="1"/>
    <s v="12 BTL 75 VS UPG SE"/>
    <m/>
    <m/>
    <m/>
  </r>
  <r>
    <x v="5"/>
    <d v="2016-08-09T00:00:00"/>
    <n v="2"/>
    <x v="8"/>
    <s v="CDI"/>
    <s v="MR"/>
    <s v="DESCAT Jean-Philippe"/>
    <s v="GRILLON MARIO"/>
    <x v="6"/>
    <s v="120 MIN 5 VSOP METALLISEE"/>
    <s v="120 MIN 5 VSOP"/>
    <m/>
    <m/>
  </r>
  <r>
    <x v="2"/>
    <d v="2016-08-09T00:00:00"/>
    <n v="2"/>
    <x v="2"/>
    <s v="CDI"/>
    <s v="CDL"/>
    <s v="DESCAT Jean-Philippe"/>
    <s v="GIRAUDON GUILLAUME"/>
    <x v="2"/>
    <m/>
    <m/>
    <m/>
    <m/>
  </r>
  <r>
    <x v="6"/>
    <d v="2016-08-10T00:00:00"/>
    <n v="2"/>
    <x v="9"/>
    <s v="INTERIM"/>
    <s v="AGT"/>
    <s v="OUIRNI Samir"/>
    <s v="MONROUX CLEMENT"/>
    <x v="7"/>
    <m/>
    <m/>
    <m/>
    <m/>
  </r>
  <r>
    <x v="0"/>
    <d v="2016-08-10T00:00:00"/>
    <n v="2"/>
    <x v="4"/>
    <s v="INTERIM"/>
    <s v="MR"/>
    <s v="OUIRNI Samir"/>
    <s v="MAURIN MATTHIEU"/>
    <x v="8"/>
    <m/>
    <m/>
    <m/>
    <m/>
  </r>
  <r>
    <x v="4"/>
    <d v="2016-08-10T00:00:00"/>
    <n v="2"/>
    <x v="6"/>
    <s v="INTERIM"/>
    <s v="MR"/>
    <s v="DOMENECH Sandra"/>
    <s v="SAVIN DAMIEN"/>
    <x v="5"/>
    <s v="12 BTL 50 VS SE UPG"/>
    <s v="12 BTL 70 VSOP SE"/>
    <m/>
    <m/>
  </r>
  <r>
    <x v="1"/>
    <d v="2016-08-10T00:00:00"/>
    <n v="2"/>
    <x v="7"/>
    <s v="INTERIM"/>
    <s v="MR"/>
    <s v="DOMENECH Sandra"/>
    <s v="BROUSSE FREDERIC"/>
    <x v="1"/>
    <s v="12 BTL 75 VS UPG SE"/>
    <m/>
    <m/>
    <m/>
  </r>
  <r>
    <x v="5"/>
    <d v="2016-08-10T00:00:00"/>
    <n v="2"/>
    <x v="8"/>
    <s v="CDI"/>
    <s v="MR"/>
    <s v="DESCAT Jean-Philippe"/>
    <s v="GRILLON MARIO"/>
    <x v="6"/>
    <s v="120 MIN 5 VSOP"/>
    <s v="120 MIN 5 VS UPG"/>
    <m/>
    <m/>
  </r>
  <r>
    <x v="2"/>
    <d v="2016-08-10T00:00:00"/>
    <n v="1"/>
    <x v="2"/>
    <s v="CDI"/>
    <s v="CDL"/>
    <s v="DESCAT Jean-Philippe"/>
    <s v="GIRAUDON GUILLAUME"/>
    <x v="2"/>
    <m/>
    <m/>
    <m/>
    <m/>
  </r>
  <r>
    <x v="6"/>
    <d v="2016-08-11T00:00:00"/>
    <n v="2"/>
    <x v="9"/>
    <s v="INTERIM"/>
    <s v="AGT"/>
    <s v="OUIRNI Samir"/>
    <s v="MONROUX CLEMENT"/>
    <x v="7"/>
    <m/>
    <m/>
    <m/>
    <m/>
  </r>
  <r>
    <x v="0"/>
    <d v="2016-08-11T00:00:00"/>
    <n v="2"/>
    <x v="10"/>
    <s v="CDI"/>
    <s v="CDL"/>
    <s v="OUIRNI Samir"/>
    <s v="DOUCET ANTHONY"/>
    <x v="9"/>
    <m/>
    <m/>
    <m/>
    <m/>
  </r>
  <r>
    <x v="0"/>
    <d v="2016-08-11T00:00:00"/>
    <n v="2"/>
    <x v="11"/>
    <s v="CDI"/>
    <s v="MR"/>
    <s v="OUIRNI Samir"/>
    <s v="BRACHET GARY"/>
    <x v="10"/>
    <m/>
    <m/>
    <m/>
    <m/>
  </r>
  <r>
    <x v="0"/>
    <d v="2016-08-11T00:00:00"/>
    <n v="2"/>
    <x v="4"/>
    <s v="INTERIM"/>
    <s v="MR"/>
    <s v="OUIRNI Samir"/>
    <s v="MAURIN MATTHIEU"/>
    <x v="11"/>
    <m/>
    <m/>
    <m/>
    <m/>
  </r>
  <r>
    <x v="4"/>
    <d v="2016-08-11T00:00:00"/>
    <n v="1"/>
    <x v="6"/>
    <s v="INTERIM"/>
    <s v="MR"/>
    <s v="DOMENECH Sandra"/>
    <s v="DUPUIS TOMMY"/>
    <x v="12"/>
    <s v="12 BTL 70 VSOP SE HOLO"/>
    <m/>
    <m/>
    <m/>
  </r>
  <r>
    <x v="1"/>
    <d v="2016-08-11T00:00:00"/>
    <n v="2"/>
    <x v="7"/>
    <s v="INTERIM"/>
    <s v="MR"/>
    <s v="DOMENECH Sandra"/>
    <s v="BROUSSE FREDERIC"/>
    <x v="1"/>
    <s v="12 BTL 75 VS UPG SE"/>
    <m/>
    <m/>
    <m/>
  </r>
  <r>
    <x v="2"/>
    <d v="2016-08-11T00:00:00"/>
    <n v="2"/>
    <x v="2"/>
    <s v="CDI"/>
    <s v="CDL"/>
    <s v="DESCAT Jean-Philippe"/>
    <s v="GIRAUDON GUILLAUME"/>
    <x v="2"/>
    <m/>
    <m/>
    <m/>
    <m/>
  </r>
  <r>
    <x v="0"/>
    <d v="2016-08-12T00:00:00"/>
    <n v="2"/>
    <x v="12"/>
    <s v="INTERIM"/>
    <s v="MR"/>
    <s v="OUIRNI Samir"/>
    <s v="JOLLIET KEVIN"/>
    <x v="13"/>
    <m/>
    <m/>
    <m/>
    <m/>
  </r>
  <r>
    <x v="3"/>
    <d v="2016-08-16T00:00:00"/>
    <n v="2"/>
    <x v="13"/>
    <s v="CDI"/>
    <s v="MR"/>
    <s v="DESCAT Jean-Philippe"/>
    <s v="GAILDRAT ANNE-MARIE"/>
    <x v="3"/>
    <m/>
    <m/>
    <m/>
    <m/>
  </r>
  <r>
    <x v="0"/>
    <d v="2016-08-16T00:00:00"/>
    <n v="2"/>
    <x v="14"/>
    <s v="INTERIM"/>
    <s v="AGT"/>
    <s v="OUIRNI Samir"/>
    <s v="VILLETTE ANTHONY"/>
    <x v="10"/>
    <m/>
    <m/>
    <m/>
    <m/>
  </r>
  <r>
    <x v="0"/>
    <d v="2016-08-16T00:00:00"/>
    <n v="2"/>
    <x v="15"/>
    <s v="INTERIM"/>
    <s v="MR"/>
    <s v="OUIRNI Samir"/>
    <s v="DA ROCHA BENOIT"/>
    <x v="10"/>
    <m/>
    <m/>
    <m/>
    <m/>
  </r>
  <r>
    <x v="0"/>
    <d v="2016-08-16T00:00:00"/>
    <n v="2"/>
    <x v="16"/>
    <s v="INTERIM"/>
    <s v="MR"/>
    <s v="OUIRNI Samir"/>
    <s v="LEVESQUE FLORENT"/>
    <x v="13"/>
    <m/>
    <m/>
    <m/>
    <m/>
  </r>
  <r>
    <x v="5"/>
    <d v="2016-08-16T00:00:00"/>
    <n v="2"/>
    <x v="8"/>
    <s v="CDI"/>
    <s v="MR"/>
    <s v="DESCAT Jean-Philippe"/>
    <s v="TOURRAIS DAMIEN"/>
    <x v="6"/>
    <m/>
    <m/>
    <m/>
    <m/>
  </r>
  <r>
    <x v="3"/>
    <d v="2016-08-17T00:00:00"/>
    <n v="2"/>
    <x v="13"/>
    <s v="CDI"/>
    <s v="MR"/>
    <s v="DESCAT Jean-Philippe"/>
    <s v="GAILDRAT ANNE-MARIE"/>
    <x v="3"/>
    <m/>
    <m/>
    <m/>
    <m/>
  </r>
  <r>
    <x v="0"/>
    <d v="2016-08-17T00:00:00"/>
    <n v="2"/>
    <x v="15"/>
    <s v="INTERIM"/>
    <s v="MR"/>
    <s v="OUIRNI Samir"/>
    <s v="DA ROCHA BENOIT"/>
    <x v="10"/>
    <m/>
    <m/>
    <m/>
    <m/>
  </r>
  <r>
    <x v="4"/>
    <d v="2016-08-17T00:00:00"/>
    <n v="1"/>
    <x v="1"/>
    <s v="APPRENTIS"/>
    <s v="MR"/>
    <s v="DOMENECH Sandra"/>
    <s v="SAVIN DAMIEN"/>
    <x v="5"/>
    <s v="12 BTL 70 VSOP ET"/>
    <s v="12 BTL 70 VSOP ET HOLO"/>
    <m/>
    <m/>
  </r>
  <r>
    <x v="4"/>
    <d v="2016-08-17T00:00:00"/>
    <n v="2"/>
    <x v="17"/>
    <s v="INTERIM"/>
    <s v="MR"/>
    <s v="DOMENECH Sandra"/>
    <s v="COUTINHO DE CARVALHO DAVID"/>
    <x v="5"/>
    <s v="12 BTL 75 VSOP ET"/>
    <s v="12 BTL 70 VSOP ET"/>
    <m/>
    <m/>
  </r>
  <r>
    <x v="3"/>
    <d v="2016-08-18T00:00:00"/>
    <n v="2"/>
    <x v="13"/>
    <s v="CDI"/>
    <s v="MR"/>
    <s v="DESCAT Jean-Philippe"/>
    <s v="GAILDRAT ANNE-MARIE"/>
    <x v="3"/>
    <s v="24 FLK 20 VS SE UPG"/>
    <m/>
    <m/>
    <m/>
  </r>
  <r>
    <x v="6"/>
    <d v="2016-08-18T00:00:00"/>
    <n v="2"/>
    <x v="18"/>
    <s v="INTERIM"/>
    <s v="MR"/>
    <s v="OUIRNI Samir"/>
    <s v="PINEAU AUBRY"/>
    <x v="8"/>
    <s v="12 BTL 70 XO EC4 METAL SLEEVE SE"/>
    <m/>
    <m/>
    <m/>
  </r>
  <r>
    <x v="0"/>
    <d v="2016-08-18T00:00:00"/>
    <n v="2"/>
    <x v="15"/>
    <s v="INTERIM"/>
    <s v="MR"/>
    <s v="OUIRNI Samir"/>
    <s v="BRACHET GARY"/>
    <x v="10"/>
    <m/>
    <m/>
    <m/>
    <m/>
  </r>
  <r>
    <x v="0"/>
    <d v="2016-08-18T00:00:00"/>
    <n v="2"/>
    <x v="4"/>
    <s v="INTERIM"/>
    <s v="MR"/>
    <s v="OUIRNI Samir"/>
    <s v="OUIRNI ABDENASSER"/>
    <x v="10"/>
    <s v="12 BTL 70 XO EC4 METAL SLEEVE SE"/>
    <m/>
    <m/>
    <m/>
  </r>
  <r>
    <x v="0"/>
    <d v="2016-08-19T00:00:00"/>
    <n v="2"/>
    <x v="14"/>
    <s v="INTERIM"/>
    <s v="MR"/>
    <s v="OUIRNI Samir"/>
    <s v="VILLETTE ANTHONY"/>
    <x v="10"/>
    <s v="12 BTL 100 VS UPG SE"/>
    <m/>
    <m/>
    <m/>
  </r>
  <r>
    <x v="3"/>
    <d v="2016-08-22T00:00:00"/>
    <n v="2"/>
    <x v="19"/>
    <s v="CDI"/>
    <s v="MR"/>
    <s v="DESCAT Jean-Philippe"/>
    <s v="TOURRAIS DAMIEN"/>
    <x v="14"/>
    <m/>
    <m/>
    <m/>
    <m/>
  </r>
  <r>
    <x v="0"/>
    <d v="2016-08-22T00:00:00"/>
    <n v="2"/>
    <x v="15"/>
    <s v="INTERIM"/>
    <s v="MR"/>
    <s v="OUIRNI Samir"/>
    <s v="VILLETTE ANTHONY"/>
    <x v="10"/>
    <s v="12 BTL 70 XO EC4 METAL SLEEVE SE"/>
    <m/>
    <m/>
    <m/>
  </r>
  <r>
    <x v="0"/>
    <d v="2016-08-22T00:00:00"/>
    <n v="2"/>
    <x v="20"/>
    <s v="INTERIM"/>
    <s v="MR"/>
    <s v="OUIRNI Samir"/>
    <s v="CARRARA VIRGINIE"/>
    <x v="10"/>
    <m/>
    <m/>
    <m/>
    <m/>
  </r>
  <r>
    <x v="5"/>
    <d v="2016-08-22T00:00:00"/>
    <n v="2"/>
    <x v="21"/>
    <s v="CDI"/>
    <s v="MR"/>
    <s v="DESCAT Jean-Philippe"/>
    <s v="ANDRIEUX PIERRICK"/>
    <x v="15"/>
    <s v="96 FLK 10 VS UPGRADE"/>
    <m/>
    <m/>
    <m/>
  </r>
  <r>
    <x v="3"/>
    <d v="2016-08-23T00:00:00"/>
    <n v="2"/>
    <x v="19"/>
    <s v="CDI"/>
    <s v="MR"/>
    <s v="DESCAT Jean-Philippe"/>
    <s v="TOURRAIS DAMIEN"/>
    <x v="16"/>
    <m/>
    <m/>
    <m/>
    <m/>
  </r>
  <r>
    <x v="6"/>
    <d v="2016-08-23T00:00:00"/>
    <n v="2"/>
    <x v="18"/>
    <s v="INTERIM"/>
    <s v="MR"/>
    <s v="OUIRNI Samir"/>
    <s v="POUMEROULIE RENE"/>
    <x v="8"/>
    <m/>
    <m/>
    <m/>
    <m/>
  </r>
  <r>
    <x v="6"/>
    <d v="2016-08-23T00:00:00"/>
    <n v="2"/>
    <x v="22"/>
    <s v="CDI"/>
    <s v="MR"/>
    <s v="OUIRNI Samir"/>
    <s v="CORBIN ELISA"/>
    <x v="7"/>
    <m/>
    <m/>
    <m/>
    <m/>
  </r>
  <r>
    <x v="0"/>
    <d v="2016-08-23T00:00:00"/>
    <n v="2"/>
    <x v="15"/>
    <s v="INTERIM"/>
    <s v="MR"/>
    <s v="OUIRNI Samir"/>
    <s v="VILLETTE ANTHONY"/>
    <x v="10"/>
    <m/>
    <m/>
    <m/>
    <m/>
  </r>
  <r>
    <x v="0"/>
    <d v="2016-08-23T00:00:00"/>
    <n v="2"/>
    <x v="20"/>
    <s v="INTERIM"/>
    <s v="MR"/>
    <s v="OUIRNI Samir"/>
    <s v="CARRARA VIRGINIE"/>
    <x v="10"/>
    <m/>
    <m/>
    <m/>
    <m/>
  </r>
  <r>
    <x v="5"/>
    <d v="2016-08-23T00:00:00"/>
    <n v="2"/>
    <x v="21"/>
    <s v="CDI"/>
    <s v="MR"/>
    <s v="DESCAT Jean-Philippe"/>
    <s v="ANDRIEUX PIERRICK"/>
    <x v="15"/>
    <s v="96 FLK 10 VS UPGRADE"/>
    <m/>
    <m/>
    <m/>
  </r>
  <r>
    <x v="3"/>
    <d v="2016-08-24T00:00:00"/>
    <n v="2"/>
    <x v="19"/>
    <s v="CDI"/>
    <s v="MR"/>
    <s v="DESCAT Jean-Philippe"/>
    <s v="TOURRAIS DAMIEN"/>
    <x v="14"/>
    <m/>
    <m/>
    <m/>
    <m/>
  </r>
  <r>
    <x v="0"/>
    <d v="2016-08-24T00:00:00"/>
    <n v="2"/>
    <x v="15"/>
    <s v="INTERIM"/>
    <s v="MR"/>
    <s v="OUIRNI Samir"/>
    <s v="VILLETTE ANTHONY"/>
    <x v="10"/>
    <m/>
    <m/>
    <m/>
    <m/>
  </r>
  <r>
    <x v="0"/>
    <d v="2016-08-24T00:00:00"/>
    <n v="1"/>
    <x v="20"/>
    <s v="INTERIM"/>
    <s v="MR"/>
    <s v="OUIRNI Samir"/>
    <s v="CARRARA VIRGINIE"/>
    <x v="10"/>
    <s v="12 BTL 100 VS UPG SE"/>
    <s v="12 BTL 100 VSOP METAL SLEEVE SE"/>
    <m/>
    <m/>
  </r>
  <r>
    <x v="0"/>
    <d v="2016-08-24T00:00:00"/>
    <n v="1"/>
    <x v="23"/>
    <s v="INTERIM"/>
    <s v="MR"/>
    <s v="OUIRNI Samir"/>
    <s v="LABADIE THOMAS"/>
    <x v="0"/>
    <m/>
    <m/>
    <m/>
    <m/>
  </r>
  <r>
    <x v="3"/>
    <d v="2016-08-25T00:00:00"/>
    <n v="1"/>
    <x v="21"/>
    <s v="CDI"/>
    <s v="MR"/>
    <s v="DESCAT Jean-Philippe"/>
    <s v="MIGNE ROMAIN"/>
    <x v="3"/>
    <m/>
    <m/>
    <m/>
    <m/>
  </r>
  <r>
    <x v="3"/>
    <d v="2016-08-25T00:00:00"/>
    <n v="1"/>
    <x v="19"/>
    <s v="CDI"/>
    <s v="MR"/>
    <s v="DESCAT Jean-Philippe"/>
    <s v="TOURRAIS DAMIEN"/>
    <x v="14"/>
    <m/>
    <m/>
    <m/>
    <m/>
  </r>
  <r>
    <x v="0"/>
    <d v="2016-08-25T00:00:00"/>
    <n v="2"/>
    <x v="20"/>
    <s v="INTERIM"/>
    <s v="MR"/>
    <s v="OUIRNI Samir"/>
    <s v="CARRARA VIRGINIE"/>
    <x v="10"/>
    <m/>
    <m/>
    <m/>
    <m/>
  </r>
  <r>
    <x v="0"/>
    <d v="2016-08-25T00:00:00"/>
    <n v="2"/>
    <x v="23"/>
    <s v="INTERIM"/>
    <s v="MR"/>
    <s v="OUIRNI Samir"/>
    <s v="PINEAU AUBRY"/>
    <x v="0"/>
    <m/>
    <m/>
    <m/>
    <m/>
  </r>
  <r>
    <x v="0"/>
    <d v="2016-08-26T00:00:00"/>
    <n v="2"/>
    <x v="15"/>
    <s v="INTERIM"/>
    <s v="MR"/>
    <s v="OUIRNI Samir"/>
    <s v="OUIRNI ABDENASSER"/>
    <x v="0"/>
    <s v="12 BTL 100 VSOP METAL SLEEVE SE"/>
    <s v="12 BTL 100 VS UPG SE"/>
    <m/>
    <m/>
  </r>
  <r>
    <x v="0"/>
    <d v="2016-08-26T00:00:00"/>
    <n v="2"/>
    <x v="23"/>
    <s v="INTERIM"/>
    <s v="MR"/>
    <s v="OUIRNI Samir"/>
    <s v="PINEAU AUBRY"/>
    <x v="0"/>
    <m/>
    <m/>
    <m/>
    <m/>
  </r>
  <r>
    <x v="3"/>
    <d v="2016-08-29T00:00:00"/>
    <n v="2"/>
    <x v="19"/>
    <s v="CDI"/>
    <s v="MR"/>
    <s v="DESCAT Jean-Philippe"/>
    <s v="RASTAU ADRIEN"/>
    <x v="14"/>
    <s v="12 FLK 37,5 VS SE UPG"/>
    <m/>
    <m/>
    <m/>
  </r>
  <r>
    <x v="6"/>
    <d v="2016-08-29T00:00:00"/>
    <n v="2"/>
    <x v="24"/>
    <s v="INTERIM"/>
    <s v="MR"/>
    <s v="OUIRNI Samir"/>
    <s v="POUMEROULIE RENE"/>
    <x v="8"/>
    <s v="6 BTL 70 FINDC SE"/>
    <m/>
    <m/>
    <m/>
  </r>
  <r>
    <x v="0"/>
    <d v="2016-08-29T00:00:00"/>
    <n v="2"/>
    <x v="23"/>
    <s v="INTERIM"/>
    <s v="MR"/>
    <s v="OUIRNI Samir"/>
    <s v="VESSAT ROMAIN"/>
    <x v="0"/>
    <s v="12 BTL 100 VS UPG SE"/>
    <m/>
    <m/>
    <m/>
  </r>
  <r>
    <x v="0"/>
    <d v="2016-08-30T00:00:00"/>
    <n v="2"/>
    <x v="23"/>
    <s v="INTERIM"/>
    <s v="MR"/>
    <s v="OUIRNI Samir"/>
    <s v="VESSAT ROMAIN"/>
    <x v="0"/>
    <s v="12 BTL 100 VS UPG SE"/>
    <m/>
    <m/>
    <m/>
  </r>
  <r>
    <x v="4"/>
    <d v="2016-08-30T00:00:00"/>
    <n v="2"/>
    <x v="6"/>
    <s v="INTERIM"/>
    <s v="MR"/>
    <s v="DOMENECH Sandra"/>
    <s v="SANFOURCHE DANIEL"/>
    <x v="5"/>
    <s v="12 BTL 50 VSOP ETUI"/>
    <s v="12 1/2 37,5 VSOP ET"/>
    <s v="12 1/2 35 VSOP ET"/>
    <m/>
  </r>
  <r>
    <x v="1"/>
    <d v="2016-08-30T00:00:00"/>
    <n v="1"/>
    <x v="17"/>
    <s v="INTERIM"/>
    <s v="MR"/>
    <s v="DOMENECH Sandra"/>
    <s v="BROUSSE FREDERIC"/>
    <x v="1"/>
    <s v="12 BTL 75 VS UPG   ET"/>
    <s v="6 BTL 70 HPW SE GUALA"/>
    <m/>
    <m/>
  </r>
  <r>
    <x v="6"/>
    <d v="2016-08-31T00:00:00"/>
    <n v="2"/>
    <x v="14"/>
    <s v="INTERIM"/>
    <s v="MR"/>
    <s v="OUIRNI Samir"/>
    <s v="GUESDON GUILLAUME"/>
    <x v="7"/>
    <s v="6 BTL 70 FINDC SE"/>
    <m/>
    <m/>
    <m/>
  </r>
  <r>
    <x v="6"/>
    <d v="2016-08-31T00:00:00"/>
    <n v="2"/>
    <x v="24"/>
    <s v="INTERIM"/>
    <s v="MR"/>
    <s v="OUIRNI Samir"/>
    <s v="POUMEROULIE RENE"/>
    <x v="8"/>
    <m/>
    <m/>
    <m/>
    <m/>
  </r>
  <r>
    <x v="0"/>
    <d v="2016-08-31T00:00:00"/>
    <n v="2"/>
    <x v="23"/>
    <s v="INTERIM"/>
    <s v="MR"/>
    <s v="OUIRNI Samir"/>
    <s v="VESSAT ROMAIN"/>
    <x v="0"/>
    <s v="12 BTL 100 VS UPG SE"/>
    <m/>
    <m/>
    <m/>
  </r>
  <r>
    <x v="0"/>
    <d v="2016-08-31T00:00:00"/>
    <n v="2"/>
    <x v="25"/>
    <s v="INTERIM"/>
    <s v="MR"/>
    <s v="OUIRNI Samir"/>
    <s v="ELIE GUILLAUME"/>
    <x v="10"/>
    <s v="12 BTL 100 VS UPG SE"/>
    <m/>
    <m/>
    <m/>
  </r>
  <r>
    <x v="3"/>
    <d v="2016-09-01T00:00:00"/>
    <n v="2"/>
    <x v="3"/>
    <s v="INTERIM"/>
    <s v="MR"/>
    <s v="DESCAT Jean-Philippe"/>
    <s v="PREVERAUD FLORIAN"/>
    <x v="3"/>
    <s v="24 FLK 20 VS SE UPG"/>
    <m/>
    <m/>
    <m/>
  </r>
  <r>
    <x v="4"/>
    <d v="2016-09-01T00:00:00"/>
    <n v="2"/>
    <x v="6"/>
    <s v="INTERIM"/>
    <s v="MR"/>
    <s v="DOMENECH Sandra"/>
    <s v="SANFOURCHE DANIEL"/>
    <x v="5"/>
    <s v="12 1/2 50 VST ET UPGRADE 2013"/>
    <m/>
    <m/>
    <m/>
  </r>
  <r>
    <x v="4"/>
    <d v="2016-09-01T00:00:00"/>
    <n v="2"/>
    <x v="6"/>
    <s v="INTERIM"/>
    <s v="MR"/>
    <s v="DOMENECH Sandra"/>
    <s v="SANFOURCHE DANIEL"/>
    <x v="5"/>
    <s v="12 1/2 35 VS SE UPG"/>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r>
    <x v="7"/>
    <m/>
    <m/>
    <x v="26"/>
    <m/>
    <m/>
    <m/>
    <m/>
    <x v="17"/>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2" cacheId="1" applyNumberFormats="0" applyBorderFormats="0" applyFontFormats="0" applyPatternFormats="0" applyAlignmentFormats="0" applyWidthHeightFormats="1" dataCaption="Valeurs" updatedVersion="6" minRefreshableVersion="3" useAutoFormatting="1" itemPrintTitles="1" createdVersion="5" indent="0" outline="1" outlineData="1" multipleFieldFilters="0">
  <location ref="A5:B7" firstHeaderRow="1" firstDataRow="1" firstDataCol="1" rowPageCount="2" colPageCount="1"/>
  <pivotFields count="13">
    <pivotField axis="axisPage" showAll="0">
      <items count="9">
        <item x="2"/>
        <item x="1"/>
        <item x="4"/>
        <item x="0"/>
        <item x="6"/>
        <item x="3"/>
        <item x="7"/>
        <item x="5"/>
        <item t="default"/>
      </items>
    </pivotField>
    <pivotField dataField="1" showAll="0"/>
    <pivotField showAll="0" defaultSubtotal="0"/>
    <pivotField axis="axisPage" showAll="0">
      <items count="40">
        <item m="1" x="38"/>
        <item m="1" x="30"/>
        <item m="1" x="33"/>
        <item m="1" x="27"/>
        <item m="1" x="34"/>
        <item m="1" x="31"/>
        <item m="1" x="35"/>
        <item m="1" x="37"/>
        <item m="1" x="29"/>
        <item m="1" x="36"/>
        <item x="26"/>
        <item m="1" x="28"/>
        <item m="1" x="32"/>
        <item x="1"/>
        <item x="12"/>
        <item x="5"/>
        <item x="2"/>
        <item x="18"/>
        <item x="17"/>
        <item x="3"/>
        <item x="10"/>
        <item x="14"/>
        <item x="15"/>
        <item x="8"/>
        <item x="13"/>
        <item x="16"/>
        <item x="11"/>
        <item x="7"/>
        <item x="6"/>
        <item x="4"/>
        <item x="9"/>
        <item x="0"/>
        <item x="19"/>
        <item x="20"/>
        <item x="21"/>
        <item x="22"/>
        <item x="23"/>
        <item x="24"/>
        <item x="25"/>
        <item t="default"/>
      </items>
    </pivotField>
    <pivotField showAll="0"/>
    <pivotField showAll="0"/>
    <pivotField showAll="0"/>
    <pivotField showAll="0"/>
    <pivotField axis="axisRow" showAll="0">
      <items count="35">
        <item m="1" x="19"/>
        <item m="1" x="22"/>
        <item m="1" x="25"/>
        <item m="1" x="24"/>
        <item m="1" x="21"/>
        <item m="1" x="26"/>
        <item x="4"/>
        <item m="1" x="20"/>
        <item m="1" x="27"/>
        <item m="1" x="31"/>
        <item x="3"/>
        <item x="14"/>
        <item n="Etiqueteuse L11" m="1" x="18"/>
        <item m="1" x="23"/>
        <item m="1" x="28"/>
        <item m="1" x="32"/>
        <item m="1" x="33"/>
        <item m="1" x="29"/>
        <item x="17"/>
        <item m="1" x="30"/>
        <item n="Etiqueteuse L112" x="1"/>
        <item x="5"/>
        <item x="13"/>
        <item x="2"/>
        <item x="8"/>
        <item x="9"/>
        <item x="10"/>
        <item x="6"/>
        <item x="12"/>
        <item x="0"/>
        <item x="11"/>
        <item x="7"/>
        <item x="15"/>
        <item x="16"/>
        <item t="default"/>
      </items>
    </pivotField>
    <pivotField showAll="0"/>
    <pivotField showAll="0"/>
    <pivotField showAll="0"/>
    <pivotField showAll="0" defaultSubtotal="0"/>
  </pivotFields>
  <rowFields count="1">
    <field x="8"/>
  </rowFields>
  <rowItems count="2">
    <i>
      <x v="25"/>
    </i>
    <i t="grand">
      <x/>
    </i>
  </rowItems>
  <colItems count="1">
    <i/>
  </colItems>
  <pageFields count="2">
    <pageField fld="3" item="20" hier="-1"/>
    <pageField fld="0" hier="-1"/>
  </pageFields>
  <dataFields count="1">
    <dataField name="Nombre de DATE" fld="1" subtotal="count" baseField="0" baseItem="0"/>
  </dataField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8.bin"/><Relationship Id="rId3" Type="http://schemas.openxmlformats.org/officeDocument/2006/relationships/printerSettings" Target="../printerSettings/printerSettings3.bin"/><Relationship Id="rId7" Type="http://schemas.openxmlformats.org/officeDocument/2006/relationships/printerSettings" Target="../printerSettings/printerSettings7.bin"/><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6" Type="http://schemas.openxmlformats.org/officeDocument/2006/relationships/printerSettings" Target="../printerSettings/printerSettings6.bin"/><Relationship Id="rId5" Type="http://schemas.openxmlformats.org/officeDocument/2006/relationships/printerSettings" Target="../printerSettings/printerSettings5.bin"/><Relationship Id="rId4" Type="http://schemas.openxmlformats.org/officeDocument/2006/relationships/printerSettings" Target="../printerSettings/printerSettings4.bin"/></Relationships>
</file>

<file path=xl/worksheets/_rels/sheet2.xml.rels><?xml version="1.0" encoding="UTF-8" standalone="yes"?>
<Relationships xmlns="http://schemas.openxmlformats.org/package/2006/relationships"><Relationship Id="rId8" Type="http://schemas.openxmlformats.org/officeDocument/2006/relationships/printerSettings" Target="../printerSettings/printerSettings16.bin"/><Relationship Id="rId3" Type="http://schemas.openxmlformats.org/officeDocument/2006/relationships/printerSettings" Target="../printerSettings/printerSettings11.bin"/><Relationship Id="rId7" Type="http://schemas.openxmlformats.org/officeDocument/2006/relationships/printerSettings" Target="../printerSettings/printerSettings15.bin"/><Relationship Id="rId2" Type="http://schemas.openxmlformats.org/officeDocument/2006/relationships/printerSettings" Target="../printerSettings/printerSettings10.bin"/><Relationship Id="rId1" Type="http://schemas.openxmlformats.org/officeDocument/2006/relationships/printerSettings" Target="../printerSettings/printerSettings9.bin"/><Relationship Id="rId6" Type="http://schemas.openxmlformats.org/officeDocument/2006/relationships/printerSettings" Target="../printerSettings/printerSettings14.bin"/><Relationship Id="rId5" Type="http://schemas.openxmlformats.org/officeDocument/2006/relationships/printerSettings" Target="../printerSettings/printerSettings13.bin"/><Relationship Id="rId4" Type="http://schemas.openxmlformats.org/officeDocument/2006/relationships/printerSettings" Target="../printerSettings/printerSettings12.bin"/></Relationships>
</file>

<file path=xl/worksheets/_rels/sheet3.xml.rels><?xml version="1.0" encoding="UTF-8" standalone="yes"?>
<Relationships xmlns="http://schemas.openxmlformats.org/package/2006/relationships"><Relationship Id="rId8" Type="http://schemas.openxmlformats.org/officeDocument/2006/relationships/printerSettings" Target="../printerSettings/printerSettings24.bin"/><Relationship Id="rId3" Type="http://schemas.openxmlformats.org/officeDocument/2006/relationships/printerSettings" Target="../printerSettings/printerSettings19.bin"/><Relationship Id="rId7" Type="http://schemas.openxmlformats.org/officeDocument/2006/relationships/printerSettings" Target="../printerSettings/printerSettings23.bin"/><Relationship Id="rId2" Type="http://schemas.openxmlformats.org/officeDocument/2006/relationships/printerSettings" Target="../printerSettings/printerSettings18.bin"/><Relationship Id="rId1" Type="http://schemas.openxmlformats.org/officeDocument/2006/relationships/printerSettings" Target="../printerSettings/printerSettings17.bin"/><Relationship Id="rId6" Type="http://schemas.openxmlformats.org/officeDocument/2006/relationships/printerSettings" Target="../printerSettings/printerSettings22.bin"/><Relationship Id="rId5" Type="http://schemas.openxmlformats.org/officeDocument/2006/relationships/printerSettings" Target="../printerSettings/printerSettings21.bin"/><Relationship Id="rId10" Type="http://schemas.openxmlformats.org/officeDocument/2006/relationships/comments" Target="../comments1.xml"/><Relationship Id="rId4" Type="http://schemas.openxmlformats.org/officeDocument/2006/relationships/printerSettings" Target="../printerSettings/printerSettings20.bin"/><Relationship Id="rId9" Type="http://schemas.openxmlformats.org/officeDocument/2006/relationships/vmlDrawing" Target="../drawings/vmlDrawing1.vml"/></Relationships>
</file>

<file path=xl/worksheets/_rels/sheet4.xml.rels><?xml version="1.0" encoding="UTF-8" standalone="yes"?>
<Relationships xmlns="http://schemas.openxmlformats.org/package/2006/relationships"><Relationship Id="rId3" Type="http://schemas.openxmlformats.org/officeDocument/2006/relationships/printerSettings" Target="../printerSettings/printerSettings27.bin"/><Relationship Id="rId2" Type="http://schemas.openxmlformats.org/officeDocument/2006/relationships/printerSettings" Target="../printerSettings/printerSettings26.bin"/><Relationship Id="rId1" Type="http://schemas.openxmlformats.org/officeDocument/2006/relationships/printerSettings" Target="../printerSettings/printerSettings25.bin"/></Relationships>
</file>

<file path=xl/worksheets/_rels/sheet5.xml.rels><?xml version="1.0" encoding="UTF-8" standalone="yes"?>
<Relationships xmlns="http://schemas.openxmlformats.org/package/2006/relationships"><Relationship Id="rId8" Type="http://schemas.openxmlformats.org/officeDocument/2006/relationships/printerSettings" Target="../printerSettings/printerSettings35.bin"/><Relationship Id="rId3" Type="http://schemas.openxmlformats.org/officeDocument/2006/relationships/printerSettings" Target="../printerSettings/printerSettings30.bin"/><Relationship Id="rId7" Type="http://schemas.openxmlformats.org/officeDocument/2006/relationships/printerSettings" Target="../printerSettings/printerSettings34.bin"/><Relationship Id="rId2" Type="http://schemas.openxmlformats.org/officeDocument/2006/relationships/printerSettings" Target="../printerSettings/printerSettings29.bin"/><Relationship Id="rId1" Type="http://schemas.openxmlformats.org/officeDocument/2006/relationships/printerSettings" Target="../printerSettings/printerSettings28.bin"/><Relationship Id="rId6" Type="http://schemas.openxmlformats.org/officeDocument/2006/relationships/printerSettings" Target="../printerSettings/printerSettings33.bin"/><Relationship Id="rId5" Type="http://schemas.openxmlformats.org/officeDocument/2006/relationships/printerSettings" Target="../printerSettings/printerSettings32.bin"/><Relationship Id="rId4" Type="http://schemas.openxmlformats.org/officeDocument/2006/relationships/printerSettings" Target="../printerSettings/printerSettings31.bin"/></Relationships>
</file>

<file path=xl/worksheets/_rels/sheet6.xml.rels><?xml version="1.0" encoding="UTF-8" standalone="yes"?>
<Relationships xmlns="http://schemas.openxmlformats.org/package/2006/relationships"><Relationship Id="rId8" Type="http://schemas.openxmlformats.org/officeDocument/2006/relationships/printerSettings" Target="../printerSettings/printerSettings43.bin"/><Relationship Id="rId3" Type="http://schemas.openxmlformats.org/officeDocument/2006/relationships/printerSettings" Target="../printerSettings/printerSettings38.bin"/><Relationship Id="rId7" Type="http://schemas.openxmlformats.org/officeDocument/2006/relationships/printerSettings" Target="../printerSettings/printerSettings42.bin"/><Relationship Id="rId2" Type="http://schemas.openxmlformats.org/officeDocument/2006/relationships/printerSettings" Target="../printerSettings/printerSettings37.bin"/><Relationship Id="rId1" Type="http://schemas.openxmlformats.org/officeDocument/2006/relationships/printerSettings" Target="../printerSettings/printerSettings36.bin"/><Relationship Id="rId6" Type="http://schemas.openxmlformats.org/officeDocument/2006/relationships/printerSettings" Target="../printerSettings/printerSettings41.bin"/><Relationship Id="rId5" Type="http://schemas.openxmlformats.org/officeDocument/2006/relationships/printerSettings" Target="../printerSettings/printerSettings40.bin"/><Relationship Id="rId4" Type="http://schemas.openxmlformats.org/officeDocument/2006/relationships/printerSettings" Target="../printerSettings/printerSettings39.bin"/><Relationship Id="rId9" Type="http://schemas.openxmlformats.org/officeDocument/2006/relationships/vmlDrawing" Target="../drawings/vmlDrawing2.vml"/></Relationships>
</file>

<file path=xl/worksheets/_rels/sheet7.xml.rels><?xml version="1.0" encoding="UTF-8" standalone="yes"?>
<Relationships xmlns="http://schemas.openxmlformats.org/package/2006/relationships"><Relationship Id="rId8" Type="http://schemas.openxmlformats.org/officeDocument/2006/relationships/printerSettings" Target="../printerSettings/printerSettings51.bin"/><Relationship Id="rId3" Type="http://schemas.openxmlformats.org/officeDocument/2006/relationships/printerSettings" Target="../printerSettings/printerSettings46.bin"/><Relationship Id="rId7" Type="http://schemas.openxmlformats.org/officeDocument/2006/relationships/printerSettings" Target="../printerSettings/printerSettings50.bin"/><Relationship Id="rId2" Type="http://schemas.openxmlformats.org/officeDocument/2006/relationships/printerSettings" Target="../printerSettings/printerSettings45.bin"/><Relationship Id="rId1" Type="http://schemas.openxmlformats.org/officeDocument/2006/relationships/printerSettings" Target="../printerSettings/printerSettings44.bin"/><Relationship Id="rId6" Type="http://schemas.openxmlformats.org/officeDocument/2006/relationships/printerSettings" Target="../printerSettings/printerSettings49.bin"/><Relationship Id="rId5" Type="http://schemas.openxmlformats.org/officeDocument/2006/relationships/printerSettings" Target="../printerSettings/printerSettings48.bin"/><Relationship Id="rId4" Type="http://schemas.openxmlformats.org/officeDocument/2006/relationships/printerSettings" Target="../printerSettings/printerSettings47.bin"/><Relationship Id="rId9" Type="http://schemas.openxmlformats.org/officeDocument/2006/relationships/vmlDrawing" Target="../drawings/vmlDrawing3.vml"/></Relationships>
</file>

<file path=xl/worksheets/_rels/sheet8.xml.rels><?xml version="1.0" encoding="UTF-8" standalone="yes"?>
<Relationships xmlns="http://schemas.openxmlformats.org/package/2006/relationships"><Relationship Id="rId8" Type="http://schemas.openxmlformats.org/officeDocument/2006/relationships/printerSettings" Target="../printerSettings/printerSettings59.bin"/><Relationship Id="rId3" Type="http://schemas.openxmlformats.org/officeDocument/2006/relationships/printerSettings" Target="../printerSettings/printerSettings54.bin"/><Relationship Id="rId7" Type="http://schemas.openxmlformats.org/officeDocument/2006/relationships/printerSettings" Target="../printerSettings/printerSettings58.bin"/><Relationship Id="rId2" Type="http://schemas.openxmlformats.org/officeDocument/2006/relationships/printerSettings" Target="../printerSettings/printerSettings53.bin"/><Relationship Id="rId1" Type="http://schemas.openxmlformats.org/officeDocument/2006/relationships/printerSettings" Target="../printerSettings/printerSettings52.bin"/><Relationship Id="rId6" Type="http://schemas.openxmlformats.org/officeDocument/2006/relationships/printerSettings" Target="../printerSettings/printerSettings57.bin"/><Relationship Id="rId5" Type="http://schemas.openxmlformats.org/officeDocument/2006/relationships/printerSettings" Target="../printerSettings/printerSettings56.bin"/><Relationship Id="rId4" Type="http://schemas.openxmlformats.org/officeDocument/2006/relationships/printerSettings" Target="../printerSettings/printerSettings55.bin"/><Relationship Id="rId9" Type="http://schemas.openxmlformats.org/officeDocument/2006/relationships/vmlDrawing" Target="../drawings/vmlDrawing4.vml"/></Relationships>
</file>

<file path=xl/worksheets/_rels/sheet9.xml.rels><?xml version="1.0" encoding="UTF-8" standalone="yes"?>
<Relationships xmlns="http://schemas.openxmlformats.org/package/2006/relationships"><Relationship Id="rId8" Type="http://schemas.openxmlformats.org/officeDocument/2006/relationships/printerSettings" Target="../printerSettings/printerSettings67.bin"/><Relationship Id="rId3" Type="http://schemas.openxmlformats.org/officeDocument/2006/relationships/printerSettings" Target="../printerSettings/printerSettings62.bin"/><Relationship Id="rId7" Type="http://schemas.openxmlformats.org/officeDocument/2006/relationships/printerSettings" Target="../printerSettings/printerSettings66.bin"/><Relationship Id="rId2" Type="http://schemas.openxmlformats.org/officeDocument/2006/relationships/printerSettings" Target="../printerSettings/printerSettings61.bin"/><Relationship Id="rId1" Type="http://schemas.openxmlformats.org/officeDocument/2006/relationships/printerSettings" Target="../printerSettings/printerSettings60.bin"/><Relationship Id="rId6" Type="http://schemas.openxmlformats.org/officeDocument/2006/relationships/printerSettings" Target="../printerSettings/printerSettings65.bin"/><Relationship Id="rId5" Type="http://schemas.openxmlformats.org/officeDocument/2006/relationships/printerSettings" Target="../printerSettings/printerSettings64.bin"/><Relationship Id="rId4" Type="http://schemas.openxmlformats.org/officeDocument/2006/relationships/printerSettings" Target="../printerSettings/printerSettings63.bin"/><Relationship Id="rId9" Type="http://schemas.openxmlformats.org/officeDocument/2006/relationships/vmlDrawing" Target="../drawings/vmlDrawing5.vml"/></Relationships>
</file>

<file path=xl/worksheets/_rels/sheet10.xml.rels><?xml version="1.0" encoding="UTF-8" standalone="yes"?>
<Relationships xmlns="http://schemas.openxmlformats.org/package/2006/relationships"><Relationship Id="rId8" Type="http://schemas.openxmlformats.org/officeDocument/2006/relationships/printerSettings" Target="../printerSettings/printerSettings75.bin"/><Relationship Id="rId3" Type="http://schemas.openxmlformats.org/officeDocument/2006/relationships/printerSettings" Target="../printerSettings/printerSettings70.bin"/><Relationship Id="rId7" Type="http://schemas.openxmlformats.org/officeDocument/2006/relationships/printerSettings" Target="../printerSettings/printerSettings74.bin"/><Relationship Id="rId2" Type="http://schemas.openxmlformats.org/officeDocument/2006/relationships/printerSettings" Target="../printerSettings/printerSettings69.bin"/><Relationship Id="rId1" Type="http://schemas.openxmlformats.org/officeDocument/2006/relationships/printerSettings" Target="../printerSettings/printerSettings68.bin"/><Relationship Id="rId6" Type="http://schemas.openxmlformats.org/officeDocument/2006/relationships/printerSettings" Target="../printerSettings/printerSettings73.bin"/><Relationship Id="rId5" Type="http://schemas.openxmlformats.org/officeDocument/2006/relationships/printerSettings" Target="../printerSettings/printerSettings72.bin"/><Relationship Id="rId4" Type="http://schemas.openxmlformats.org/officeDocument/2006/relationships/printerSettings" Target="../printerSettings/printerSettings71.bin"/><Relationship Id="rId9" Type="http://schemas.openxmlformats.org/officeDocument/2006/relationships/vmlDrawing" Target="../drawings/vmlDrawing6.vml"/></Relationships>
</file>

<file path=xl/worksheets/_rels/sheet11.xml.rels><?xml version="1.0" encoding="UTF-8" standalone="yes"?>
<Relationships xmlns="http://schemas.openxmlformats.org/package/2006/relationships"><Relationship Id="rId8" Type="http://schemas.openxmlformats.org/officeDocument/2006/relationships/printerSettings" Target="../printerSettings/printerSettings83.bin"/><Relationship Id="rId3" Type="http://schemas.openxmlformats.org/officeDocument/2006/relationships/printerSettings" Target="../printerSettings/printerSettings78.bin"/><Relationship Id="rId7" Type="http://schemas.openxmlformats.org/officeDocument/2006/relationships/printerSettings" Target="../printerSettings/printerSettings82.bin"/><Relationship Id="rId2" Type="http://schemas.openxmlformats.org/officeDocument/2006/relationships/printerSettings" Target="../printerSettings/printerSettings77.bin"/><Relationship Id="rId1" Type="http://schemas.openxmlformats.org/officeDocument/2006/relationships/printerSettings" Target="../printerSettings/printerSettings76.bin"/><Relationship Id="rId6" Type="http://schemas.openxmlformats.org/officeDocument/2006/relationships/printerSettings" Target="../printerSettings/printerSettings81.bin"/><Relationship Id="rId5" Type="http://schemas.openxmlformats.org/officeDocument/2006/relationships/printerSettings" Target="../printerSettings/printerSettings80.bin"/><Relationship Id="rId4" Type="http://schemas.openxmlformats.org/officeDocument/2006/relationships/printerSettings" Target="../printerSettings/printerSettings79.bin"/><Relationship Id="rId9" Type="http://schemas.openxmlformats.org/officeDocument/2006/relationships/vmlDrawing" Target="../drawings/vmlDrawing7.vml"/></Relationships>
</file>

<file path=xl/worksheets/_rels/sheet12.xml.rels><?xml version="1.0" encoding="UTF-8" standalone="yes"?>
<Relationships xmlns="http://schemas.openxmlformats.org/package/2006/relationships"><Relationship Id="rId8" Type="http://schemas.openxmlformats.org/officeDocument/2006/relationships/printerSettings" Target="../printerSettings/printerSettings91.bin"/><Relationship Id="rId3" Type="http://schemas.openxmlformats.org/officeDocument/2006/relationships/printerSettings" Target="../printerSettings/printerSettings86.bin"/><Relationship Id="rId7" Type="http://schemas.openxmlformats.org/officeDocument/2006/relationships/printerSettings" Target="../printerSettings/printerSettings90.bin"/><Relationship Id="rId2" Type="http://schemas.openxmlformats.org/officeDocument/2006/relationships/printerSettings" Target="../printerSettings/printerSettings85.bin"/><Relationship Id="rId1" Type="http://schemas.openxmlformats.org/officeDocument/2006/relationships/printerSettings" Target="../printerSettings/printerSettings84.bin"/><Relationship Id="rId6" Type="http://schemas.openxmlformats.org/officeDocument/2006/relationships/printerSettings" Target="../printerSettings/printerSettings89.bin"/><Relationship Id="rId5" Type="http://schemas.openxmlformats.org/officeDocument/2006/relationships/printerSettings" Target="../printerSettings/printerSettings88.bin"/><Relationship Id="rId4" Type="http://schemas.openxmlformats.org/officeDocument/2006/relationships/printerSettings" Target="../printerSettings/printerSettings87.bin"/><Relationship Id="rId9" Type="http://schemas.openxmlformats.org/officeDocument/2006/relationships/vmlDrawing" Target="../drawings/vmlDrawing8.vml"/></Relationships>
</file>

<file path=xl/worksheets/_rels/sheet13.xml.rels><?xml version="1.0" encoding="UTF-8" standalone="yes"?>
<Relationships xmlns="http://schemas.openxmlformats.org/package/2006/relationships"><Relationship Id="rId8" Type="http://schemas.openxmlformats.org/officeDocument/2006/relationships/printerSettings" Target="../printerSettings/printerSettings99.bin"/><Relationship Id="rId3" Type="http://schemas.openxmlformats.org/officeDocument/2006/relationships/printerSettings" Target="../printerSettings/printerSettings94.bin"/><Relationship Id="rId7" Type="http://schemas.openxmlformats.org/officeDocument/2006/relationships/printerSettings" Target="../printerSettings/printerSettings98.bin"/><Relationship Id="rId2" Type="http://schemas.openxmlformats.org/officeDocument/2006/relationships/printerSettings" Target="../printerSettings/printerSettings93.bin"/><Relationship Id="rId1" Type="http://schemas.openxmlformats.org/officeDocument/2006/relationships/printerSettings" Target="../printerSettings/printerSettings92.bin"/><Relationship Id="rId6" Type="http://schemas.openxmlformats.org/officeDocument/2006/relationships/printerSettings" Target="../printerSettings/printerSettings97.bin"/><Relationship Id="rId5" Type="http://schemas.openxmlformats.org/officeDocument/2006/relationships/printerSettings" Target="../printerSettings/printerSettings96.bin"/><Relationship Id="rId4" Type="http://schemas.openxmlformats.org/officeDocument/2006/relationships/printerSettings" Target="../printerSettings/printerSettings95.bin"/><Relationship Id="rId9" Type="http://schemas.openxmlformats.org/officeDocument/2006/relationships/vmlDrawing" Target="../drawings/vmlDrawing9.vml"/></Relationships>
</file>

<file path=xl/worksheets/_rels/sheet14.xml.rels><?xml version="1.0" encoding="UTF-8" standalone="yes"?>
<Relationships xmlns="http://schemas.openxmlformats.org/package/2006/relationships"><Relationship Id="rId3" Type="http://schemas.openxmlformats.org/officeDocument/2006/relationships/printerSettings" Target="../printerSettings/printerSettings102.bin"/><Relationship Id="rId2" Type="http://schemas.openxmlformats.org/officeDocument/2006/relationships/printerSettings" Target="../printerSettings/printerSettings101.bin"/><Relationship Id="rId1" Type="http://schemas.openxmlformats.org/officeDocument/2006/relationships/printerSettings" Target="../printerSettings/printerSettings100.bin"/><Relationship Id="rId4" Type="http://schemas.openxmlformats.org/officeDocument/2006/relationships/vmlDrawing" Target="../drawings/vmlDrawing10.vml"/></Relationships>
</file>

<file path=xl/worksheets/_rels/sheet15.xml.rels><?xml version="1.0" encoding="UTF-8" standalone="yes"?>
<Relationships xmlns="http://schemas.openxmlformats.org/package/2006/relationships"><Relationship Id="rId8" Type="http://schemas.openxmlformats.org/officeDocument/2006/relationships/printerSettings" Target="../printerSettings/printerSettings110.bin"/><Relationship Id="rId3" Type="http://schemas.openxmlformats.org/officeDocument/2006/relationships/printerSettings" Target="../printerSettings/printerSettings105.bin"/><Relationship Id="rId7" Type="http://schemas.openxmlformats.org/officeDocument/2006/relationships/printerSettings" Target="../printerSettings/printerSettings109.bin"/><Relationship Id="rId2" Type="http://schemas.openxmlformats.org/officeDocument/2006/relationships/printerSettings" Target="../printerSettings/printerSettings104.bin"/><Relationship Id="rId1" Type="http://schemas.openxmlformats.org/officeDocument/2006/relationships/printerSettings" Target="../printerSettings/printerSettings103.bin"/><Relationship Id="rId6" Type="http://schemas.openxmlformats.org/officeDocument/2006/relationships/printerSettings" Target="../printerSettings/printerSettings108.bin"/><Relationship Id="rId5" Type="http://schemas.openxmlformats.org/officeDocument/2006/relationships/printerSettings" Target="../printerSettings/printerSettings107.bin"/><Relationship Id="rId4" Type="http://schemas.openxmlformats.org/officeDocument/2006/relationships/printerSettings" Target="../printerSettings/printerSettings106.bin"/><Relationship Id="rId9" Type="http://schemas.openxmlformats.org/officeDocument/2006/relationships/drawing" Target="../drawings/drawing1.xml"/></Relationships>
</file>

<file path=xl/worksheets/_rels/sheet16.xml.rels><?xml version="1.0" encoding="UTF-8" standalone="yes"?>
<Relationships xmlns="http://schemas.openxmlformats.org/package/2006/relationships"><Relationship Id="rId8" Type="http://schemas.openxmlformats.org/officeDocument/2006/relationships/printerSettings" Target="../printerSettings/printerSettings118.bin"/><Relationship Id="rId3" Type="http://schemas.openxmlformats.org/officeDocument/2006/relationships/printerSettings" Target="../printerSettings/printerSettings113.bin"/><Relationship Id="rId7" Type="http://schemas.openxmlformats.org/officeDocument/2006/relationships/printerSettings" Target="../printerSettings/printerSettings117.bin"/><Relationship Id="rId2" Type="http://schemas.openxmlformats.org/officeDocument/2006/relationships/printerSettings" Target="../printerSettings/printerSettings112.bin"/><Relationship Id="rId1" Type="http://schemas.openxmlformats.org/officeDocument/2006/relationships/printerSettings" Target="../printerSettings/printerSettings111.bin"/><Relationship Id="rId6" Type="http://schemas.openxmlformats.org/officeDocument/2006/relationships/printerSettings" Target="../printerSettings/printerSettings116.bin"/><Relationship Id="rId5" Type="http://schemas.openxmlformats.org/officeDocument/2006/relationships/printerSettings" Target="../printerSettings/printerSettings115.bin"/><Relationship Id="rId4" Type="http://schemas.openxmlformats.org/officeDocument/2006/relationships/printerSettings" Target="../printerSettings/printerSettings114.bin"/><Relationship Id="rId9" Type="http://schemas.openxmlformats.org/officeDocument/2006/relationships/vmlDrawing" Target="../drawings/vmlDrawing11.vml"/></Relationships>
</file>

<file path=xl/worksheets/_rels/sheet17.xml.rels><?xml version="1.0" encoding="UTF-8" standalone="yes"?>
<Relationships xmlns="http://schemas.openxmlformats.org/package/2006/relationships"><Relationship Id="rId8" Type="http://schemas.openxmlformats.org/officeDocument/2006/relationships/printerSettings" Target="../printerSettings/printerSettings126.bin"/><Relationship Id="rId3" Type="http://schemas.openxmlformats.org/officeDocument/2006/relationships/printerSettings" Target="../printerSettings/printerSettings121.bin"/><Relationship Id="rId7" Type="http://schemas.openxmlformats.org/officeDocument/2006/relationships/printerSettings" Target="../printerSettings/printerSettings125.bin"/><Relationship Id="rId2" Type="http://schemas.openxmlformats.org/officeDocument/2006/relationships/printerSettings" Target="../printerSettings/printerSettings120.bin"/><Relationship Id="rId1" Type="http://schemas.openxmlformats.org/officeDocument/2006/relationships/printerSettings" Target="../printerSettings/printerSettings119.bin"/><Relationship Id="rId6" Type="http://schemas.openxmlformats.org/officeDocument/2006/relationships/printerSettings" Target="../printerSettings/printerSettings124.bin"/><Relationship Id="rId5" Type="http://schemas.openxmlformats.org/officeDocument/2006/relationships/printerSettings" Target="../printerSettings/printerSettings123.bin"/><Relationship Id="rId4" Type="http://schemas.openxmlformats.org/officeDocument/2006/relationships/printerSettings" Target="../printerSettings/printerSettings122.bin"/></Relationships>
</file>

<file path=xl/worksheets/_rels/sheet18.xml.rels><?xml version="1.0" encoding="UTF-8" standalone="yes"?>
<Relationships xmlns="http://schemas.openxmlformats.org/package/2006/relationships"><Relationship Id="rId8" Type="http://schemas.openxmlformats.org/officeDocument/2006/relationships/printerSettings" Target="../printerSettings/printerSettings134.bin"/><Relationship Id="rId3" Type="http://schemas.openxmlformats.org/officeDocument/2006/relationships/printerSettings" Target="../printerSettings/printerSettings129.bin"/><Relationship Id="rId7" Type="http://schemas.openxmlformats.org/officeDocument/2006/relationships/printerSettings" Target="../printerSettings/printerSettings133.bin"/><Relationship Id="rId2" Type="http://schemas.openxmlformats.org/officeDocument/2006/relationships/printerSettings" Target="../printerSettings/printerSettings128.bin"/><Relationship Id="rId1" Type="http://schemas.openxmlformats.org/officeDocument/2006/relationships/printerSettings" Target="../printerSettings/printerSettings127.bin"/><Relationship Id="rId6" Type="http://schemas.openxmlformats.org/officeDocument/2006/relationships/printerSettings" Target="../printerSettings/printerSettings132.bin"/><Relationship Id="rId5" Type="http://schemas.openxmlformats.org/officeDocument/2006/relationships/printerSettings" Target="../printerSettings/printerSettings131.bin"/><Relationship Id="rId10" Type="http://schemas.openxmlformats.org/officeDocument/2006/relationships/comments" Target="../comments2.xml"/><Relationship Id="rId4" Type="http://schemas.openxmlformats.org/officeDocument/2006/relationships/printerSettings" Target="../printerSettings/printerSettings130.bin"/><Relationship Id="rId9" Type="http://schemas.openxmlformats.org/officeDocument/2006/relationships/vmlDrawing" Target="../drawings/vmlDrawing12.vml"/></Relationships>
</file>

<file path=xl/worksheets/_rels/sheet19.xml.rels><?xml version="1.0" encoding="UTF-8" standalone="yes"?>
<Relationships xmlns="http://schemas.openxmlformats.org/package/2006/relationships"><Relationship Id="rId3" Type="http://schemas.openxmlformats.org/officeDocument/2006/relationships/printerSettings" Target="../printerSettings/printerSettings137.bin"/><Relationship Id="rId2" Type="http://schemas.openxmlformats.org/officeDocument/2006/relationships/printerSettings" Target="../printerSettings/printerSettings136.bin"/><Relationship Id="rId1" Type="http://schemas.openxmlformats.org/officeDocument/2006/relationships/printerSettings" Target="../printerSettings/printerSettings135.bin"/></Relationships>
</file>

<file path=xl/worksheets/_rels/sheet20.xml.rels><?xml version="1.0" encoding="UTF-8" standalone="yes"?>
<Relationships xmlns="http://schemas.openxmlformats.org/package/2006/relationships"><Relationship Id="rId2" Type="http://schemas.openxmlformats.org/officeDocument/2006/relationships/vmlDrawing" Target="../drawings/vmlDrawing13.v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4"/>
  </sheetPr>
  <dimension ref="A1:I54"/>
  <sheetViews>
    <sheetView workbookViewId="0">
      <selection activeCell="B13" sqref="B13"/>
    </sheetView>
  </sheetViews>
  <sheetFormatPr baseColWidth="10" defaultColWidth="11.42578125" defaultRowHeight="15" outlineLevelRow="1" x14ac:dyDescent="0.25"/>
  <cols>
    <col min="1" max="1" width="10" customWidth="1"/>
    <col min="2" max="2" width="23.42578125" customWidth="1"/>
    <col min="3" max="3" width="7.28515625" customWidth="1"/>
    <col min="5" max="5" width="22.42578125" customWidth="1"/>
    <col min="6" max="6" width="23.28515625" customWidth="1"/>
    <col min="9" max="9" width="60.28515625" customWidth="1"/>
  </cols>
  <sheetData>
    <row r="1" spans="1:9" ht="52.5" customHeight="1" thickBot="1" x14ac:dyDescent="0.3">
      <c r="A1" s="235" t="s">
        <v>0</v>
      </c>
      <c r="B1" s="236"/>
      <c r="C1" s="236"/>
      <c r="D1" s="236"/>
      <c r="E1" s="236"/>
      <c r="F1" s="236"/>
      <c r="G1" s="237"/>
      <c r="H1" s="12"/>
      <c r="I1" s="12"/>
    </row>
    <row r="2" spans="1:9" ht="16.5" thickBot="1" x14ac:dyDescent="0.3">
      <c r="A2" s="20" t="s">
        <v>754</v>
      </c>
      <c r="B2" s="12"/>
      <c r="C2" s="12"/>
      <c r="D2" s="12"/>
      <c r="E2" s="12"/>
      <c r="F2" s="12"/>
      <c r="G2" s="12"/>
      <c r="H2" s="12"/>
      <c r="I2" s="14" t="s">
        <v>1</v>
      </c>
    </row>
    <row r="3" spans="1:9" x14ac:dyDescent="0.25">
      <c r="A3" s="12"/>
      <c r="B3" s="12"/>
      <c r="C3" s="12"/>
      <c r="D3" s="12"/>
      <c r="E3" s="12"/>
      <c r="F3" s="12"/>
      <c r="G3" s="12"/>
      <c r="H3" s="12"/>
      <c r="I3" s="15" t="s">
        <v>2</v>
      </c>
    </row>
    <row r="4" spans="1:9" x14ac:dyDescent="0.25">
      <c r="A4" s="12" t="s">
        <v>3</v>
      </c>
      <c r="B4" s="12"/>
      <c r="C4" s="12"/>
      <c r="D4" s="12"/>
      <c r="E4" s="12"/>
      <c r="F4" s="12"/>
      <c r="G4" s="12"/>
      <c r="H4" s="12"/>
      <c r="I4" s="16" t="s">
        <v>4</v>
      </c>
    </row>
    <row r="5" spans="1:9" x14ac:dyDescent="0.25">
      <c r="A5" s="12" t="s">
        <v>755</v>
      </c>
      <c r="B5" s="12"/>
      <c r="C5" s="12"/>
      <c r="D5" s="12"/>
      <c r="E5" s="12"/>
      <c r="F5" s="12"/>
      <c r="G5" s="12"/>
      <c r="H5" s="12"/>
      <c r="I5" s="16" t="s">
        <v>5</v>
      </c>
    </row>
    <row r="6" spans="1:9" x14ac:dyDescent="0.25">
      <c r="A6" s="12" t="s">
        <v>6</v>
      </c>
      <c r="B6" s="12"/>
      <c r="C6" s="12"/>
      <c r="D6" s="12"/>
      <c r="E6" s="12"/>
      <c r="F6" s="12"/>
      <c r="G6" s="12"/>
      <c r="H6" s="12"/>
      <c r="I6" s="16" t="s">
        <v>7</v>
      </c>
    </row>
    <row r="7" spans="1:9" ht="15.75" x14ac:dyDescent="0.25">
      <c r="A7" s="20" t="s">
        <v>756</v>
      </c>
      <c r="B7" s="12"/>
      <c r="C7" s="12"/>
      <c r="D7" s="12"/>
      <c r="E7" s="12"/>
      <c r="F7" s="12"/>
      <c r="G7" s="12"/>
      <c r="H7" s="12"/>
      <c r="I7" s="16" t="s">
        <v>8</v>
      </c>
    </row>
    <row r="8" spans="1:9" x14ac:dyDescent="0.25">
      <c r="A8" s="12" t="s">
        <v>9</v>
      </c>
      <c r="B8" s="12"/>
      <c r="C8" s="12"/>
      <c r="D8" s="12"/>
      <c r="E8" s="12"/>
      <c r="F8" s="12"/>
      <c r="G8" s="12"/>
      <c r="H8" s="12"/>
      <c r="I8" s="16" t="s">
        <v>10</v>
      </c>
    </row>
    <row r="9" spans="1:9" x14ac:dyDescent="0.25">
      <c r="A9" s="12" t="s">
        <v>11</v>
      </c>
      <c r="B9" s="12"/>
      <c r="C9" s="12"/>
      <c r="D9" s="12"/>
      <c r="E9" s="12"/>
      <c r="F9" s="12"/>
      <c r="G9" s="12"/>
      <c r="H9" s="12"/>
      <c r="I9" s="16" t="s">
        <v>12</v>
      </c>
    </row>
    <row r="10" spans="1:9" x14ac:dyDescent="0.25">
      <c r="A10" s="12"/>
      <c r="B10" s="12"/>
      <c r="C10" s="12"/>
      <c r="D10" s="12"/>
      <c r="E10" s="12"/>
      <c r="F10" s="12"/>
      <c r="G10" s="12"/>
      <c r="H10" s="12"/>
      <c r="I10" s="16"/>
    </row>
    <row r="11" spans="1:9" x14ac:dyDescent="0.25">
      <c r="A11" s="12"/>
      <c r="B11" s="12"/>
      <c r="C11" s="12"/>
      <c r="D11" s="12"/>
      <c r="E11" s="12"/>
      <c r="F11" s="12"/>
      <c r="G11" s="12"/>
      <c r="H11" s="12"/>
      <c r="I11" s="18" t="s">
        <v>13</v>
      </c>
    </row>
    <row r="12" spans="1:9" x14ac:dyDescent="0.25">
      <c r="A12" s="12"/>
      <c r="B12" s="12"/>
      <c r="C12" s="12"/>
      <c r="D12" s="12"/>
      <c r="E12" s="12"/>
      <c r="F12" s="12"/>
      <c r="G12" s="12"/>
      <c r="H12" s="12"/>
      <c r="I12" s="16" t="s">
        <v>14</v>
      </c>
    </row>
    <row r="13" spans="1:9" x14ac:dyDescent="0.25">
      <c r="A13" s="12"/>
      <c r="B13" s="12"/>
      <c r="C13" s="12"/>
      <c r="D13" s="12"/>
      <c r="E13" s="12"/>
      <c r="F13" s="12"/>
      <c r="G13" s="12"/>
      <c r="H13" s="12"/>
      <c r="I13" s="16" t="s">
        <v>15</v>
      </c>
    </row>
    <row r="14" spans="1:9" ht="15.75" thickBot="1" x14ac:dyDescent="0.3">
      <c r="A14" s="12"/>
      <c r="B14" s="12"/>
      <c r="C14" s="12"/>
      <c r="D14" s="12"/>
      <c r="E14" s="12"/>
      <c r="F14" s="12"/>
      <c r="G14" s="12"/>
      <c r="H14" s="12"/>
      <c r="I14" s="17" t="s">
        <v>16</v>
      </c>
    </row>
    <row r="16" spans="1:9" x14ac:dyDescent="0.25">
      <c r="A16" s="19" t="s">
        <v>17</v>
      </c>
      <c r="B16" s="12"/>
      <c r="C16" s="12"/>
      <c r="D16" s="12"/>
      <c r="E16" s="12"/>
      <c r="F16" s="12"/>
      <c r="G16" s="12"/>
      <c r="H16" s="12"/>
      <c r="I16" s="12"/>
    </row>
    <row r="17" spans="1:6" hidden="1" outlineLevel="1" x14ac:dyDescent="0.25">
      <c r="A17" s="12" t="s">
        <v>757</v>
      </c>
      <c r="B17" s="12"/>
    </row>
    <row r="18" spans="1:6" hidden="1" outlineLevel="1" x14ac:dyDescent="0.25">
      <c r="A18" s="12" t="s">
        <v>18</v>
      </c>
      <c r="B18" s="12"/>
    </row>
    <row r="19" spans="1:6" hidden="1" outlineLevel="1" x14ac:dyDescent="0.25">
      <c r="A19" s="12" t="s">
        <v>758</v>
      </c>
      <c r="B19" s="12"/>
    </row>
    <row r="20" spans="1:6" collapsed="1" x14ac:dyDescent="0.25">
      <c r="A20" s="12"/>
      <c r="B20" s="12"/>
    </row>
    <row r="21" spans="1:6" x14ac:dyDescent="0.25">
      <c r="A21" s="19" t="s">
        <v>19</v>
      </c>
      <c r="B21" s="12"/>
    </row>
    <row r="22" spans="1:6" outlineLevel="1" x14ac:dyDescent="0.25">
      <c r="A22" s="12"/>
      <c r="B22" s="12" t="s">
        <v>20</v>
      </c>
    </row>
    <row r="23" spans="1:6" outlineLevel="1" x14ac:dyDescent="0.25">
      <c r="A23" s="12"/>
      <c r="B23" s="12" t="s">
        <v>21</v>
      </c>
    </row>
    <row r="24" spans="1:6" outlineLevel="1" x14ac:dyDescent="0.25">
      <c r="A24" s="12"/>
      <c r="B24" s="12" t="s">
        <v>22</v>
      </c>
    </row>
    <row r="25" spans="1:6" outlineLevel="1" x14ac:dyDescent="0.25">
      <c r="A25" s="12"/>
      <c r="B25" s="12" t="s">
        <v>23</v>
      </c>
    </row>
    <row r="26" spans="1:6" outlineLevel="1" x14ac:dyDescent="0.25">
      <c r="A26" s="12"/>
      <c r="B26" s="12" t="s">
        <v>24</v>
      </c>
    </row>
    <row r="27" spans="1:6" outlineLevel="1" x14ac:dyDescent="0.25">
      <c r="A27" s="12"/>
      <c r="B27" s="12" t="s">
        <v>759</v>
      </c>
    </row>
    <row r="28" spans="1:6" outlineLevel="1" x14ac:dyDescent="0.25">
      <c r="A28" s="12"/>
      <c r="B28" s="12" t="s">
        <v>760</v>
      </c>
    </row>
    <row r="29" spans="1:6" outlineLevel="1" x14ac:dyDescent="0.25">
      <c r="A29" s="12"/>
      <c r="B29" s="12" t="s">
        <v>25</v>
      </c>
    </row>
    <row r="30" spans="1:6" outlineLevel="1" x14ac:dyDescent="0.25">
      <c r="A30" s="12"/>
      <c r="B30" s="12" t="s">
        <v>26</v>
      </c>
    </row>
    <row r="31" spans="1:6" outlineLevel="1" x14ac:dyDescent="0.25">
      <c r="A31" s="12"/>
      <c r="B31" s="12"/>
      <c r="C31" s="12"/>
      <c r="D31" s="12"/>
      <c r="E31" s="12"/>
      <c r="F31" s="12"/>
    </row>
    <row r="32" spans="1:6" x14ac:dyDescent="0.25">
      <c r="A32" s="12"/>
      <c r="B32" s="12"/>
      <c r="C32" s="12"/>
      <c r="D32" s="12"/>
      <c r="E32" s="12"/>
      <c r="F32" s="12"/>
    </row>
    <row r="33" spans="1:6" x14ac:dyDescent="0.25">
      <c r="A33" s="19" t="s">
        <v>27</v>
      </c>
      <c r="B33" s="12"/>
      <c r="C33" s="12"/>
      <c r="D33" s="12"/>
      <c r="E33" s="12"/>
      <c r="F33" s="12"/>
    </row>
    <row r="34" spans="1:6" hidden="1" outlineLevel="1" x14ac:dyDescent="0.25">
      <c r="A34" s="12" t="s">
        <v>28</v>
      </c>
      <c r="B34" s="12"/>
      <c r="C34" s="12"/>
      <c r="D34" s="12"/>
      <c r="E34" s="12"/>
      <c r="F34" s="12"/>
    </row>
    <row r="35" spans="1:6" hidden="1" outlineLevel="1" x14ac:dyDescent="0.25">
      <c r="A35" s="238"/>
      <c r="B35" s="12" t="s">
        <v>29</v>
      </c>
      <c r="C35" s="12"/>
      <c r="D35" s="12"/>
      <c r="E35" s="12"/>
      <c r="F35" s="12" t="s">
        <v>30</v>
      </c>
    </row>
    <row r="36" spans="1:6" hidden="1" outlineLevel="1" x14ac:dyDescent="0.25">
      <c r="A36" s="238"/>
      <c r="B36" s="12" t="s">
        <v>31</v>
      </c>
      <c r="C36" s="12"/>
      <c r="D36" s="12"/>
      <c r="E36" s="12"/>
      <c r="F36" s="19" t="s">
        <v>32</v>
      </c>
    </row>
    <row r="37" spans="1:6" hidden="1" outlineLevel="1" x14ac:dyDescent="0.25">
      <c r="A37" s="238"/>
      <c r="B37" s="12" t="s">
        <v>761</v>
      </c>
      <c r="C37" s="12"/>
      <c r="D37" s="12"/>
      <c r="E37" s="12"/>
      <c r="F37" s="19" t="s">
        <v>32</v>
      </c>
    </row>
    <row r="38" spans="1:6" hidden="1" outlineLevel="1" x14ac:dyDescent="0.25">
      <c r="A38" s="238"/>
      <c r="B38" s="12" t="s">
        <v>33</v>
      </c>
      <c r="C38" s="12"/>
      <c r="D38" s="12"/>
      <c r="E38" s="12"/>
      <c r="F38" s="12" t="s">
        <v>34</v>
      </c>
    </row>
    <row r="39" spans="1:6" hidden="1" outlineLevel="1" x14ac:dyDescent="0.25">
      <c r="A39" s="238"/>
      <c r="B39" s="12" t="s">
        <v>35</v>
      </c>
      <c r="C39" s="12"/>
      <c r="D39" s="12"/>
      <c r="E39" s="12"/>
      <c r="F39" s="12" t="s">
        <v>36</v>
      </c>
    </row>
    <row r="40" spans="1:6" hidden="1" outlineLevel="1" x14ac:dyDescent="0.25">
      <c r="A40" s="238"/>
      <c r="B40" s="12" t="s">
        <v>37</v>
      </c>
      <c r="C40" s="12"/>
      <c r="D40" s="12"/>
      <c r="E40" s="12"/>
      <c r="F40" s="12" t="s">
        <v>36</v>
      </c>
    </row>
    <row r="41" spans="1:6" hidden="1" outlineLevel="1" x14ac:dyDescent="0.25">
      <c r="A41" s="238"/>
      <c r="B41" s="12" t="s">
        <v>38</v>
      </c>
      <c r="C41" s="12"/>
      <c r="D41" s="12"/>
      <c r="E41" s="12"/>
      <c r="F41" s="12" t="s">
        <v>39</v>
      </c>
    </row>
    <row r="42" spans="1:6" hidden="1" outlineLevel="1" x14ac:dyDescent="0.25">
      <c r="A42" s="238"/>
      <c r="B42" s="12" t="s">
        <v>40</v>
      </c>
      <c r="C42" s="12"/>
      <c r="D42" s="12"/>
      <c r="E42" s="12"/>
      <c r="F42" s="12" t="s">
        <v>34</v>
      </c>
    </row>
    <row r="43" spans="1:6" hidden="1" outlineLevel="1" x14ac:dyDescent="0.25">
      <c r="A43" s="238"/>
      <c r="B43" s="12" t="s">
        <v>41</v>
      </c>
      <c r="C43" s="12"/>
      <c r="D43" s="12"/>
      <c r="E43" s="12"/>
      <c r="F43" s="12" t="s">
        <v>42</v>
      </c>
    </row>
    <row r="44" spans="1:6" hidden="1" outlineLevel="1" x14ac:dyDescent="0.25">
      <c r="A44" s="238"/>
      <c r="B44" s="12" t="s">
        <v>43</v>
      </c>
      <c r="C44" s="12"/>
      <c r="D44" s="12"/>
      <c r="E44" s="12"/>
      <c r="F44" s="12" t="s">
        <v>44</v>
      </c>
    </row>
    <row r="45" spans="1:6" hidden="1" outlineLevel="1" x14ac:dyDescent="0.25">
      <c r="A45" s="238"/>
      <c r="B45" s="12" t="s">
        <v>45</v>
      </c>
      <c r="C45" s="12"/>
      <c r="D45" s="12"/>
      <c r="E45" s="12"/>
      <c r="F45" s="12" t="s">
        <v>44</v>
      </c>
    </row>
    <row r="46" spans="1:6" hidden="1" outlineLevel="1" x14ac:dyDescent="0.25">
      <c r="A46" s="12" t="s">
        <v>46</v>
      </c>
    </row>
    <row r="47" spans="1:6" collapsed="1" x14ac:dyDescent="0.25">
      <c r="A47" s="12"/>
    </row>
    <row r="48" spans="1:6" x14ac:dyDescent="0.25">
      <c r="A48" s="19" t="s">
        <v>47</v>
      </c>
    </row>
    <row r="49" spans="1:1" hidden="1" outlineLevel="1" x14ac:dyDescent="0.25">
      <c r="A49" s="12" t="s">
        <v>48</v>
      </c>
    </row>
    <row r="50" spans="1:1" hidden="1" outlineLevel="1" x14ac:dyDescent="0.25">
      <c r="A50" s="12" t="s">
        <v>49</v>
      </c>
    </row>
    <row r="51" spans="1:1" hidden="1" outlineLevel="1" x14ac:dyDescent="0.25">
      <c r="A51" s="12" t="s">
        <v>50</v>
      </c>
    </row>
    <row r="52" spans="1:1" hidden="1" outlineLevel="1" x14ac:dyDescent="0.25">
      <c r="A52" s="12" t="s">
        <v>51</v>
      </c>
    </row>
    <row r="53" spans="1:1" collapsed="1" x14ac:dyDescent="0.25">
      <c r="A53" s="12"/>
    </row>
    <row r="54" spans="1:1" x14ac:dyDescent="0.25">
      <c r="A54" s="12"/>
    </row>
  </sheetData>
  <customSheetViews>
    <customSheetView guid="{15592DE5-C7FF-4B56-A77E-D45893415718}" hiddenRows="1" topLeftCell="A62">
      <selection activeCell="B13" sqref="B13"/>
      <pageMargins left="0.47244094488188976" right="0.19685039370078741" top="0.59055118110236215" bottom="0.19685039370078741" header="0.23622047244094488" footer="0.19685039370078741"/>
      <pageSetup paperSize="9" orientation="portrait" r:id="rId1"/>
    </customSheetView>
    <customSheetView guid="{434B6855-F13B-4702-8F4C-6D02421A3BDD}">
      <selection activeCell="E24" sqref="E24"/>
      <pageMargins left="0.47244094488188976" right="0.19685039370078741" top="0.59055118110236215" bottom="0.19685039370078741" header="0.23622047244094488" footer="0.19685039370078741"/>
      <pageSetup paperSize="9" orientation="portrait" r:id="rId2"/>
    </customSheetView>
    <customSheetView guid="{3ED02DA8-0013-4C86-B822-FF604B55B0EE}">
      <selection activeCell="E24" sqref="E24"/>
      <pageMargins left="0.47244094488188976" right="0.19685039370078741" top="0.59055118110236215" bottom="0.19685039370078741" header="0.23622047244094488" footer="0.19685039370078741"/>
      <pageSetup paperSize="9" orientation="portrait" r:id="rId3"/>
    </customSheetView>
    <customSheetView guid="{A0EEC314-16F1-4DF3-8165-656D359AD9BA}" hiddenRows="1">
      <selection activeCell="E36" sqref="E36"/>
      <pageMargins left="0.47244094488188976" right="0.19685039370078741" top="0.59055118110236215" bottom="0.19685039370078741" header="0.23622047244094488" footer="0.19685039370078741"/>
      <pageSetup paperSize="9" orientation="portrait" r:id="rId4"/>
    </customSheetView>
    <customSheetView guid="{16A98541-5EA7-4645-8B9E-63DA44C6390C}" hiddenRows="1">
      <selection activeCell="E36" sqref="E36"/>
      <pageMargins left="0.47244094488188976" right="0.19685039370078741" top="0.59055118110236215" bottom="0.19685039370078741" header="0.23622047244094488" footer="0.19685039370078741"/>
      <pageSetup paperSize="9" orientation="portrait" r:id="rId5"/>
    </customSheetView>
    <customSheetView guid="{AC76C8A2-0565-4A7F-A8B3-3D24073F25D1}" hiddenRows="1">
      <selection activeCell="E36" sqref="E36"/>
      <pageMargins left="0.47244094488188976" right="0.19685039370078741" top="0.59055118110236215" bottom="0.19685039370078741" header="0.23622047244094488" footer="0.19685039370078741"/>
      <pageSetup paperSize="9" orientation="portrait" r:id="rId6"/>
    </customSheetView>
    <customSheetView guid="{4FF0261A-279D-430C-B2DD-E54ED988E313}" hiddenRows="1" topLeftCell="A62">
      <selection activeCell="B13" sqref="B13"/>
      <pageMargins left="0.47244094488188976" right="0.19685039370078741" top="0.59055118110236215" bottom="0.19685039370078741" header="0.23622047244094488" footer="0.19685039370078741"/>
      <pageSetup paperSize="9" orientation="portrait" r:id="rId7"/>
    </customSheetView>
  </customSheetViews>
  <mergeCells count="2">
    <mergeCell ref="A1:G1"/>
    <mergeCell ref="A35:A45"/>
  </mergeCells>
  <pageMargins left="0.47244094488188976" right="0.19685039370078741" top="0.59055118110236215" bottom="0.19685039370078741" header="0.23622047244094488" footer="0.19685039370078741"/>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H80"/>
  <sheetViews>
    <sheetView workbookViewId="0">
      <selection activeCell="D79" sqref="D79"/>
    </sheetView>
  </sheetViews>
  <sheetFormatPr baseColWidth="10" defaultColWidth="11.42578125" defaultRowHeight="14.25" outlineLevelRow="1" x14ac:dyDescent="0.2"/>
  <cols>
    <col min="1" max="1" width="13.42578125" style="12" customWidth="1"/>
    <col min="2" max="2" width="16" style="12" customWidth="1"/>
    <col min="3" max="3" width="13.28515625" style="12" customWidth="1"/>
    <col min="4" max="16384" width="11.42578125" style="12"/>
  </cols>
  <sheetData>
    <row r="1" spans="1:8" ht="30" x14ac:dyDescent="0.4">
      <c r="A1" s="239" t="s">
        <v>52</v>
      </c>
      <c r="B1" s="239"/>
      <c r="C1" s="239"/>
      <c r="D1" s="239"/>
      <c r="E1" s="239"/>
      <c r="F1" s="239"/>
      <c r="G1" s="239"/>
    </row>
    <row r="2" spans="1:8" x14ac:dyDescent="0.2">
      <c r="H2" s="12" t="s">
        <v>53</v>
      </c>
    </row>
    <row r="3" spans="1:8" ht="15" x14ac:dyDescent="0.25">
      <c r="A3" s="19" t="s">
        <v>54</v>
      </c>
    </row>
    <row r="4" spans="1:8" outlineLevel="1" x14ac:dyDescent="0.2">
      <c r="A4" s="12" t="s">
        <v>55</v>
      </c>
    </row>
    <row r="5" spans="1:8" outlineLevel="1" x14ac:dyDescent="0.2">
      <c r="A5" s="12" t="s">
        <v>56</v>
      </c>
    </row>
    <row r="6" spans="1:8" outlineLevel="1" x14ac:dyDescent="0.2">
      <c r="A6" s="26">
        <v>1</v>
      </c>
      <c r="B6" s="12" t="s">
        <v>57</v>
      </c>
    </row>
    <row r="7" spans="1:8" outlineLevel="1" x14ac:dyDescent="0.2">
      <c r="A7" s="26">
        <v>2</v>
      </c>
      <c r="B7" s="12" t="s">
        <v>58</v>
      </c>
    </row>
    <row r="8" spans="1:8" outlineLevel="1" x14ac:dyDescent="0.2">
      <c r="A8" s="26">
        <v>3</v>
      </c>
      <c r="B8" s="12" t="s">
        <v>59</v>
      </c>
    </row>
    <row r="9" spans="1:8" outlineLevel="1" x14ac:dyDescent="0.2">
      <c r="A9" s="26">
        <v>4</v>
      </c>
      <c r="B9" s="12" t="s">
        <v>60</v>
      </c>
    </row>
    <row r="10" spans="1:8" outlineLevel="1" x14ac:dyDescent="0.2">
      <c r="A10" s="26">
        <v>5</v>
      </c>
      <c r="B10" s="12" t="s">
        <v>61</v>
      </c>
    </row>
    <row r="11" spans="1:8" outlineLevel="1" x14ac:dyDescent="0.2">
      <c r="A11" s="26">
        <v>6</v>
      </c>
      <c r="B11" s="12" t="s">
        <v>62</v>
      </c>
    </row>
    <row r="12" spans="1:8" outlineLevel="1" x14ac:dyDescent="0.2">
      <c r="A12" s="12" t="s">
        <v>63</v>
      </c>
    </row>
    <row r="13" spans="1:8" outlineLevel="1" x14ac:dyDescent="0.2">
      <c r="A13" s="25" t="s">
        <v>64</v>
      </c>
      <c r="B13" s="12" t="s">
        <v>65</v>
      </c>
    </row>
    <row r="14" spans="1:8" outlineLevel="1" x14ac:dyDescent="0.2">
      <c r="A14" s="25" t="s">
        <v>66</v>
      </c>
      <c r="B14" s="12" t="s">
        <v>60</v>
      </c>
    </row>
    <row r="15" spans="1:8" outlineLevel="1" x14ac:dyDescent="0.2">
      <c r="A15" s="25" t="s">
        <v>67</v>
      </c>
      <c r="B15" s="12" t="s">
        <v>68</v>
      </c>
    </row>
    <row r="16" spans="1:8" outlineLevel="1" x14ac:dyDescent="0.2">
      <c r="C16" s="12" t="s">
        <v>69</v>
      </c>
    </row>
    <row r="17" spans="1:3" outlineLevel="1" x14ac:dyDescent="0.2">
      <c r="C17" s="12" t="s">
        <v>70</v>
      </c>
    </row>
    <row r="19" spans="1:3" ht="15" x14ac:dyDescent="0.25">
      <c r="A19" s="19" t="s">
        <v>71</v>
      </c>
    </row>
    <row r="20" spans="1:3" outlineLevel="1" x14ac:dyDescent="0.2">
      <c r="A20" s="12" t="s">
        <v>72</v>
      </c>
    </row>
    <row r="21" spans="1:3" outlineLevel="1" x14ac:dyDescent="0.2">
      <c r="A21" s="12" t="s">
        <v>73</v>
      </c>
    </row>
    <row r="22" spans="1:3" outlineLevel="1" x14ac:dyDescent="0.2">
      <c r="A22" s="12" t="s">
        <v>74</v>
      </c>
    </row>
    <row r="23" spans="1:3" outlineLevel="1" x14ac:dyDescent="0.2">
      <c r="B23" s="12" t="s">
        <v>75</v>
      </c>
    </row>
    <row r="24" spans="1:3" outlineLevel="1" x14ac:dyDescent="0.2">
      <c r="B24" s="12" t="s">
        <v>76</v>
      </c>
    </row>
    <row r="25" spans="1:3" outlineLevel="1" x14ac:dyDescent="0.2">
      <c r="B25" s="12" t="s">
        <v>77</v>
      </c>
    </row>
    <row r="26" spans="1:3" outlineLevel="1" x14ac:dyDescent="0.2">
      <c r="A26" s="12" t="s">
        <v>78</v>
      </c>
    </row>
    <row r="28" spans="1:3" ht="15" x14ac:dyDescent="0.25">
      <c r="A28" s="19" t="s">
        <v>79</v>
      </c>
    </row>
    <row r="29" spans="1:3" hidden="1" outlineLevel="1" x14ac:dyDescent="0.2">
      <c r="A29" s="12" t="s">
        <v>72</v>
      </c>
    </row>
    <row r="30" spans="1:3" hidden="1" outlineLevel="1" x14ac:dyDescent="0.2">
      <c r="A30" s="12" t="s">
        <v>80</v>
      </c>
    </row>
    <row r="31" spans="1:3" hidden="1" outlineLevel="1" x14ac:dyDescent="0.2">
      <c r="A31" s="12" t="s">
        <v>81</v>
      </c>
    </row>
    <row r="32" spans="1:3" hidden="1" outlineLevel="1" x14ac:dyDescent="0.2">
      <c r="B32" s="12" t="s">
        <v>82</v>
      </c>
    </row>
    <row r="33" spans="1:4" hidden="1" outlineLevel="1" x14ac:dyDescent="0.2">
      <c r="B33" s="12" t="s">
        <v>83</v>
      </c>
    </row>
    <row r="34" spans="1:4" hidden="1" outlineLevel="1" x14ac:dyDescent="0.2">
      <c r="A34" s="12" t="s">
        <v>84</v>
      </c>
    </row>
    <row r="35" spans="1:4" hidden="1" outlineLevel="1" x14ac:dyDescent="0.2">
      <c r="A35" s="12" t="s">
        <v>85</v>
      </c>
    </row>
    <row r="36" spans="1:4" hidden="1" outlineLevel="1" x14ac:dyDescent="0.2">
      <c r="A36" s="12" t="s">
        <v>86</v>
      </c>
    </row>
    <row r="37" spans="1:4" hidden="1" outlineLevel="1" x14ac:dyDescent="0.2">
      <c r="A37" s="12" t="s">
        <v>87</v>
      </c>
    </row>
    <row r="38" spans="1:4" collapsed="1" x14ac:dyDescent="0.2"/>
    <row r="39" spans="1:4" ht="15" x14ac:dyDescent="0.25">
      <c r="A39" s="19" t="s">
        <v>88</v>
      </c>
    </row>
    <row r="40" spans="1:4" hidden="1" outlineLevel="1" x14ac:dyDescent="0.2">
      <c r="A40" s="12" t="s">
        <v>72</v>
      </c>
    </row>
    <row r="41" spans="1:4" hidden="1" outlineLevel="1" x14ac:dyDescent="0.2">
      <c r="A41" s="12" t="s">
        <v>89</v>
      </c>
    </row>
    <row r="42" spans="1:4" hidden="1" outlineLevel="1" x14ac:dyDescent="0.2">
      <c r="A42" s="12" t="s">
        <v>90</v>
      </c>
    </row>
    <row r="43" spans="1:4" ht="15" hidden="1" outlineLevel="1" thickBot="1" x14ac:dyDescent="0.25"/>
    <row r="44" spans="1:4" ht="15.75" hidden="1" outlineLevel="1" thickBot="1" x14ac:dyDescent="0.25">
      <c r="B44" s="14" t="s">
        <v>91</v>
      </c>
      <c r="C44" s="33" t="s">
        <v>92</v>
      </c>
      <c r="D44" s="34" t="s">
        <v>93</v>
      </c>
    </row>
    <row r="45" spans="1:4" ht="14.25" hidden="1" customHeight="1" outlineLevel="1" x14ac:dyDescent="0.2">
      <c r="B45" s="240" t="s">
        <v>94</v>
      </c>
      <c r="C45" s="28" t="s">
        <v>64</v>
      </c>
      <c r="D45" s="29" t="s">
        <v>95</v>
      </c>
    </row>
    <row r="46" spans="1:4" ht="14.25" hidden="1" customHeight="1" outlineLevel="1" x14ac:dyDescent="0.2">
      <c r="B46" s="241"/>
      <c r="C46" s="28" t="s">
        <v>66</v>
      </c>
      <c r="D46" s="29" t="s">
        <v>96</v>
      </c>
    </row>
    <row r="47" spans="1:4" ht="14.25" hidden="1" customHeight="1" outlineLevel="1" x14ac:dyDescent="0.2">
      <c r="B47" s="241"/>
      <c r="C47" s="28" t="s">
        <v>67</v>
      </c>
      <c r="D47" s="29" t="s">
        <v>97</v>
      </c>
    </row>
    <row r="48" spans="1:4" ht="15" hidden="1" customHeight="1" outlineLevel="1" thickBot="1" x14ac:dyDescent="0.25">
      <c r="B48" s="242"/>
      <c r="C48" s="30" t="s">
        <v>98</v>
      </c>
      <c r="D48" s="31" t="s">
        <v>99</v>
      </c>
    </row>
    <row r="49" spans="1:3" hidden="1" outlineLevel="1" x14ac:dyDescent="0.2"/>
    <row r="50" spans="1:3" hidden="1" outlineLevel="1" x14ac:dyDescent="0.2">
      <c r="A50" s="12" t="s">
        <v>100</v>
      </c>
    </row>
    <row r="51" spans="1:3" hidden="1" outlineLevel="1" x14ac:dyDescent="0.2">
      <c r="A51" s="12" t="s">
        <v>101</v>
      </c>
    </row>
    <row r="52" spans="1:3" hidden="1" outlineLevel="1" x14ac:dyDescent="0.2">
      <c r="A52" s="12" t="s">
        <v>102</v>
      </c>
    </row>
    <row r="53" spans="1:3" ht="15" hidden="1" outlineLevel="1" thickBot="1" x14ac:dyDescent="0.25"/>
    <row r="54" spans="1:3" ht="15.75" hidden="1" outlineLevel="1" thickBot="1" x14ac:dyDescent="0.3">
      <c r="B54" s="32" t="s">
        <v>103</v>
      </c>
      <c r="C54" s="35" t="s">
        <v>94</v>
      </c>
    </row>
    <row r="55" spans="1:3" hidden="1" outlineLevel="1" x14ac:dyDescent="0.2">
      <c r="B55" s="43" t="s">
        <v>92</v>
      </c>
      <c r="C55" s="36"/>
    </row>
    <row r="56" spans="1:3" hidden="1" outlineLevel="1" x14ac:dyDescent="0.2">
      <c r="B56" s="44" t="s">
        <v>93</v>
      </c>
      <c r="C56" s="37"/>
    </row>
    <row r="57" spans="1:3" ht="15" hidden="1" outlineLevel="1" thickBot="1" x14ac:dyDescent="0.25">
      <c r="B57" s="45" t="s">
        <v>92</v>
      </c>
      <c r="C57" s="38"/>
    </row>
    <row r="58" spans="1:3" hidden="1" outlineLevel="1" x14ac:dyDescent="0.2"/>
    <row r="59" spans="1:3" hidden="1" outlineLevel="1" x14ac:dyDescent="0.2">
      <c r="A59" s="12" t="s">
        <v>104</v>
      </c>
    </row>
    <row r="60" spans="1:3" hidden="1" outlineLevel="1" x14ac:dyDescent="0.2">
      <c r="A60" s="12" t="s">
        <v>105</v>
      </c>
    </row>
    <row r="61" spans="1:3" ht="15" hidden="1" outlineLevel="1" thickBot="1" x14ac:dyDescent="0.25"/>
    <row r="62" spans="1:3" ht="15.75" hidden="1" outlineLevel="1" thickBot="1" x14ac:dyDescent="0.3">
      <c r="B62" s="27" t="s">
        <v>103</v>
      </c>
      <c r="C62" s="39" t="s">
        <v>94</v>
      </c>
    </row>
    <row r="63" spans="1:3" hidden="1" outlineLevel="1" x14ac:dyDescent="0.2">
      <c r="B63" s="15" t="s">
        <v>92</v>
      </c>
      <c r="C63" s="40" t="s">
        <v>64</v>
      </c>
    </row>
    <row r="64" spans="1:3" hidden="1" outlineLevel="1" x14ac:dyDescent="0.2">
      <c r="B64" s="16" t="s">
        <v>93</v>
      </c>
      <c r="C64" s="41"/>
    </row>
    <row r="65" spans="1:3" ht="15" hidden="1" outlineLevel="1" thickBot="1" x14ac:dyDescent="0.25">
      <c r="B65" s="17" t="s">
        <v>92</v>
      </c>
      <c r="C65" s="42"/>
    </row>
    <row r="66" spans="1:3" collapsed="1" x14ac:dyDescent="0.2"/>
    <row r="68" spans="1:3" x14ac:dyDescent="0.2">
      <c r="A68" s="12" t="s">
        <v>106</v>
      </c>
    </row>
    <row r="69" spans="1:3" ht="15" x14ac:dyDescent="0.25">
      <c r="A69" s="19" t="s">
        <v>107</v>
      </c>
    </row>
    <row r="70" spans="1:3" outlineLevel="1" x14ac:dyDescent="0.2">
      <c r="A70" s="12" t="s">
        <v>108</v>
      </c>
    </row>
    <row r="71" spans="1:3" outlineLevel="1" x14ac:dyDescent="0.2">
      <c r="B71" s="12" t="s">
        <v>109</v>
      </c>
    </row>
    <row r="72" spans="1:3" outlineLevel="1" x14ac:dyDescent="0.2">
      <c r="B72" s="12" t="s">
        <v>110</v>
      </c>
    </row>
    <row r="73" spans="1:3" outlineLevel="1" x14ac:dyDescent="0.2">
      <c r="B73" s="12" t="s">
        <v>111</v>
      </c>
    </row>
    <row r="74" spans="1:3" outlineLevel="1" x14ac:dyDescent="0.2">
      <c r="B74" s="12" t="s">
        <v>112</v>
      </c>
    </row>
    <row r="75" spans="1:3" outlineLevel="1" x14ac:dyDescent="0.2">
      <c r="B75" s="26" t="s">
        <v>113</v>
      </c>
    </row>
    <row r="76" spans="1:3" outlineLevel="1" x14ac:dyDescent="0.2">
      <c r="B76" s="12" t="s">
        <v>114</v>
      </c>
    </row>
    <row r="77" spans="1:3" outlineLevel="1" x14ac:dyDescent="0.2">
      <c r="B77" s="12" t="s">
        <v>115</v>
      </c>
    </row>
    <row r="79" spans="1:3" x14ac:dyDescent="0.2">
      <c r="A79" s="12" t="s">
        <v>116</v>
      </c>
    </row>
    <row r="80" spans="1:3" x14ac:dyDescent="0.2">
      <c r="A80" s="12" t="s">
        <v>117</v>
      </c>
    </row>
  </sheetData>
  <customSheetViews>
    <customSheetView guid="{15592DE5-C7FF-4B56-A77E-D45893415718}" hiddenRows="1" topLeftCell="A22">
      <selection activeCell="D79" sqref="D79"/>
      <pageMargins left="0.7" right="0.7" top="0.75" bottom="0.75" header="0.3" footer="0.3"/>
      <pageSetup paperSize="9" orientation="portrait" r:id="rId1"/>
    </customSheetView>
    <customSheetView guid="{434B6855-F13B-4702-8F4C-6D02421A3BDD}" hiddenRows="1" topLeftCell="A41">
      <selection activeCell="C72" sqref="C72"/>
      <pageMargins left="0.7" right="0.7" top="0.75" bottom="0.75" header="0.3" footer="0.3"/>
      <pageSetup paperSize="9" orientation="portrait" r:id="rId2"/>
    </customSheetView>
    <customSheetView guid="{3ED02DA8-0013-4C86-B822-FF604B55B0EE}" hiddenRows="1" topLeftCell="A41">
      <selection activeCell="C72" sqref="C72"/>
      <pageMargins left="0.7" right="0.7" top="0.75" bottom="0.75" header="0.3" footer="0.3"/>
      <pageSetup paperSize="9" orientation="portrait" r:id="rId3"/>
    </customSheetView>
    <customSheetView guid="{A0EEC314-16F1-4DF3-8165-656D359AD9BA}" hiddenRows="1">
      <selection activeCell="J69" sqref="J69"/>
      <pageMargins left="0.7" right="0.7" top="0.75" bottom="0.75" header="0.3" footer="0.3"/>
      <pageSetup paperSize="9" orientation="portrait" r:id="rId4"/>
    </customSheetView>
    <customSheetView guid="{16A98541-5EA7-4645-8B9E-63DA44C6390C}" hiddenRows="1">
      <selection activeCell="J69" sqref="J69"/>
      <pageMargins left="0.7" right="0.7" top="0.75" bottom="0.75" header="0.3" footer="0.3"/>
      <pageSetup paperSize="9" orientation="portrait" r:id="rId5"/>
    </customSheetView>
    <customSheetView guid="{AC76C8A2-0565-4A7F-A8B3-3D24073F25D1}" hiddenRows="1">
      <selection activeCell="J69" sqref="J69"/>
      <pageMargins left="0.7" right="0.7" top="0.75" bottom="0.75" header="0.3" footer="0.3"/>
      <pageSetup paperSize="9" orientation="portrait" r:id="rId6"/>
    </customSheetView>
    <customSheetView guid="{4FF0261A-279D-430C-B2DD-E54ED988E313}" hiddenRows="1" topLeftCell="A22">
      <selection activeCell="D79" sqref="D79"/>
      <pageMargins left="0.7" right="0.7" top="0.75" bottom="0.75" header="0.3" footer="0.3"/>
      <pageSetup paperSize="9" orientation="portrait" r:id="rId7"/>
    </customSheetView>
  </customSheetViews>
  <mergeCells count="2">
    <mergeCell ref="A1:G1"/>
    <mergeCell ref="B45:B48"/>
  </mergeCells>
  <dataValidations count="2">
    <dataValidation type="list" allowBlank="1" showInputMessage="1" showErrorMessage="1" sqref="B55:B57 B63:B65">
      <formula1>LISTE0</formula1>
    </dataValidation>
    <dataValidation type="list" allowBlank="1" showInputMessage="1" showErrorMessage="1" sqref="C63:C65">
      <formula1>INDIRECT(SUBSTITUTE(B63," ","_"))</formula1>
    </dataValidation>
  </dataValidations>
  <pageMargins left="0.7" right="0.7" top="0.75" bottom="0.75" header="0.3" footer="0.3"/>
  <pageSetup paperSize="9" orientation="portrait" r:id="rId8"/>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FF00"/>
    <pageSetUpPr fitToPage="1"/>
  </sheetPr>
  <dimension ref="A1:W1524"/>
  <sheetViews>
    <sheetView workbookViewId="0">
      <pane ySplit="1" topLeftCell="A1505" activePane="bottomLeft" state="frozen"/>
      <selection pane="bottomLeft" activeCell="I8" sqref="I8"/>
    </sheetView>
  </sheetViews>
  <sheetFormatPr baseColWidth="10" defaultColWidth="9.28515625" defaultRowHeight="12.75" outlineLevelCol="1" x14ac:dyDescent="0.2"/>
  <cols>
    <col min="1" max="1" width="11.28515625" style="89" bestFit="1" customWidth="1"/>
    <col min="2" max="2" width="11.28515625" style="89" customWidth="1"/>
    <col min="3" max="3" width="12.7109375" style="155" customWidth="1"/>
    <col min="4" max="4" width="11.7109375" style="89" customWidth="1"/>
    <col min="5" max="5" width="33.28515625" style="90" customWidth="1"/>
    <col min="6" max="6" width="14.42578125" style="90" hidden="1" customWidth="1" outlineLevel="1"/>
    <col min="7" max="7" width="15.28515625" style="90" hidden="1" customWidth="1" outlineLevel="1"/>
    <col min="8" max="8" width="22.28515625" style="90" hidden="1" customWidth="1" outlineLevel="1"/>
    <col min="9" max="9" width="26.7109375" style="90" customWidth="1" collapsed="1"/>
    <col min="10" max="10" width="26.42578125" style="90" bestFit="1" customWidth="1"/>
    <col min="11" max="13" width="26.28515625" style="90" customWidth="1" outlineLevel="1"/>
    <col min="14" max="14" width="23.5703125" style="90" customWidth="1" outlineLevel="1"/>
    <col min="15" max="16384" width="9.28515625" style="90"/>
  </cols>
  <sheetData>
    <row r="1" spans="1:14" s="69" customFormat="1" ht="49.5" customHeight="1" x14ac:dyDescent="0.25">
      <c r="A1" s="67" t="s">
        <v>118</v>
      </c>
      <c r="B1" s="68" t="s">
        <v>780</v>
      </c>
      <c r="C1" s="154" t="s">
        <v>119</v>
      </c>
      <c r="D1" s="68" t="s">
        <v>698</v>
      </c>
      <c r="E1" s="67" t="s">
        <v>120</v>
      </c>
      <c r="F1" s="185" t="s">
        <v>121</v>
      </c>
      <c r="G1" s="185" t="s">
        <v>122</v>
      </c>
      <c r="H1" s="185" t="s">
        <v>123</v>
      </c>
      <c r="I1" s="187" t="s">
        <v>124</v>
      </c>
      <c r="J1" s="186" t="s">
        <v>125</v>
      </c>
      <c r="K1" s="194" t="s">
        <v>126</v>
      </c>
      <c r="L1" s="195" t="s">
        <v>127</v>
      </c>
      <c r="M1" s="195" t="s">
        <v>128</v>
      </c>
      <c r="N1" s="195" t="s">
        <v>129</v>
      </c>
    </row>
    <row r="2" spans="1:14" x14ac:dyDescent="0.2">
      <c r="F2" s="90" t="s">
        <v>515</v>
      </c>
      <c r="G2" s="90" t="s">
        <v>440</v>
      </c>
      <c r="H2" s="90" t="s">
        <v>518</v>
      </c>
      <c r="J2" s="91"/>
    </row>
    <row r="3" spans="1:14" x14ac:dyDescent="0.2">
      <c r="A3" s="89" t="s">
        <v>130</v>
      </c>
      <c r="B3" s="89" t="s">
        <v>787</v>
      </c>
      <c r="C3" s="155">
        <v>42590</v>
      </c>
      <c r="D3" s="89">
        <v>2</v>
      </c>
      <c r="E3" s="90" t="s">
        <v>155</v>
      </c>
      <c r="F3" s="90" t="s">
        <v>156</v>
      </c>
      <c r="G3" s="90" t="s">
        <v>140</v>
      </c>
      <c r="H3" s="90" t="s">
        <v>133</v>
      </c>
      <c r="I3" s="90" t="s">
        <v>274</v>
      </c>
      <c r="J3" s="91" t="s">
        <v>157</v>
      </c>
      <c r="K3" s="90" t="s">
        <v>659</v>
      </c>
      <c r="L3" s="90" t="s">
        <v>647</v>
      </c>
    </row>
    <row r="4" spans="1:14" x14ac:dyDescent="0.2">
      <c r="A4" s="89" t="s">
        <v>150</v>
      </c>
      <c r="B4" s="89" t="s">
        <v>790</v>
      </c>
      <c r="C4" s="155">
        <v>42590</v>
      </c>
      <c r="D4" s="89">
        <v>2</v>
      </c>
      <c r="E4" s="90" t="s">
        <v>352</v>
      </c>
      <c r="F4" s="90" t="s">
        <v>515</v>
      </c>
      <c r="G4" s="90" t="s">
        <v>140</v>
      </c>
      <c r="H4" s="90" t="s">
        <v>133</v>
      </c>
      <c r="I4" s="90" t="s">
        <v>352</v>
      </c>
      <c r="J4" s="91" t="s">
        <v>324</v>
      </c>
      <c r="K4" s="90" t="s">
        <v>577</v>
      </c>
    </row>
    <row r="5" spans="1:14" x14ac:dyDescent="0.2">
      <c r="F5" s="90" t="s">
        <v>515</v>
      </c>
      <c r="G5" s="90" t="s">
        <v>440</v>
      </c>
      <c r="H5" s="90" t="s">
        <v>518</v>
      </c>
      <c r="J5" s="91"/>
    </row>
    <row r="6" spans="1:14" x14ac:dyDescent="0.2">
      <c r="A6" s="89" t="s">
        <v>519</v>
      </c>
      <c r="B6" s="89" t="s">
        <v>786</v>
      </c>
      <c r="C6" s="155">
        <v>42591</v>
      </c>
      <c r="D6" s="89">
        <v>2</v>
      </c>
      <c r="E6" s="90" t="s">
        <v>229</v>
      </c>
      <c r="F6" s="90" t="s">
        <v>515</v>
      </c>
      <c r="G6" s="90" t="s">
        <v>140</v>
      </c>
      <c r="H6" s="90" t="s">
        <v>518</v>
      </c>
      <c r="I6" s="90" t="s">
        <v>222</v>
      </c>
      <c r="J6" s="91" t="s">
        <v>526</v>
      </c>
      <c r="K6" s="90" t="s">
        <v>622</v>
      </c>
      <c r="L6" s="90" t="s">
        <v>591</v>
      </c>
    </row>
    <row r="7" spans="1:14" x14ac:dyDescent="0.2">
      <c r="A7" s="89" t="s">
        <v>130</v>
      </c>
      <c r="B7" s="89" t="s">
        <v>788</v>
      </c>
      <c r="C7" s="155">
        <v>42591</v>
      </c>
      <c r="D7" s="89">
        <v>2</v>
      </c>
      <c r="E7" s="90" t="s">
        <v>155</v>
      </c>
      <c r="F7" s="90" t="s">
        <v>156</v>
      </c>
      <c r="G7" s="90" t="s">
        <v>140</v>
      </c>
      <c r="H7" s="90" t="s">
        <v>133</v>
      </c>
      <c r="I7" s="90" t="s">
        <v>274</v>
      </c>
      <c r="J7" s="91" t="s">
        <v>157</v>
      </c>
      <c r="K7" s="90" t="s">
        <v>647</v>
      </c>
    </row>
    <row r="8" spans="1:14" x14ac:dyDescent="0.2">
      <c r="A8" s="89" t="s">
        <v>130</v>
      </c>
      <c r="B8" s="89" t="s">
        <v>788</v>
      </c>
      <c r="C8" s="155">
        <v>42591</v>
      </c>
      <c r="D8" s="89">
        <v>2</v>
      </c>
      <c r="E8" s="90" t="s">
        <v>284</v>
      </c>
      <c r="F8" s="90" t="s">
        <v>131</v>
      </c>
      <c r="G8" s="90" t="s">
        <v>140</v>
      </c>
      <c r="H8" s="90" t="s">
        <v>133</v>
      </c>
      <c r="I8" s="90" t="s">
        <v>257</v>
      </c>
      <c r="J8" s="91" t="s">
        <v>157</v>
      </c>
      <c r="K8" s="90" t="s">
        <v>647</v>
      </c>
    </row>
    <row r="9" spans="1:14" x14ac:dyDescent="0.2">
      <c r="A9" s="89" t="s">
        <v>138</v>
      </c>
      <c r="B9" s="89" t="s">
        <v>789</v>
      </c>
      <c r="C9" s="155">
        <v>42591</v>
      </c>
      <c r="D9" s="89">
        <v>2</v>
      </c>
      <c r="E9" s="90" t="s">
        <v>203</v>
      </c>
      <c r="F9" s="90" t="s">
        <v>131</v>
      </c>
      <c r="G9" s="90" t="s">
        <v>140</v>
      </c>
      <c r="H9" s="90" t="s">
        <v>133</v>
      </c>
      <c r="I9" s="90" t="s">
        <v>267</v>
      </c>
      <c r="J9" s="91" t="s">
        <v>142</v>
      </c>
      <c r="K9" s="90" t="s">
        <v>660</v>
      </c>
    </row>
    <row r="10" spans="1:14" x14ac:dyDescent="0.2">
      <c r="A10" s="89" t="s">
        <v>138</v>
      </c>
      <c r="B10" s="89" t="s">
        <v>789</v>
      </c>
      <c r="C10" s="155">
        <v>42591</v>
      </c>
      <c r="D10" s="89">
        <v>2</v>
      </c>
      <c r="E10" s="90" t="s">
        <v>285</v>
      </c>
      <c r="F10" s="90" t="s">
        <v>131</v>
      </c>
      <c r="G10" s="90" t="s">
        <v>140</v>
      </c>
      <c r="H10" s="90" t="s">
        <v>133</v>
      </c>
      <c r="I10" s="90" t="s">
        <v>287</v>
      </c>
      <c r="J10" s="91" t="s">
        <v>548</v>
      </c>
      <c r="K10" s="90" t="s">
        <v>629</v>
      </c>
      <c r="L10" s="90" t="s">
        <v>648</v>
      </c>
    </row>
    <row r="11" spans="1:14" x14ac:dyDescent="0.2">
      <c r="A11" s="89" t="s">
        <v>150</v>
      </c>
      <c r="B11" s="89" t="s">
        <v>790</v>
      </c>
      <c r="C11" s="155">
        <v>42591</v>
      </c>
      <c r="D11" s="89">
        <v>2</v>
      </c>
      <c r="E11" s="90" t="s">
        <v>351</v>
      </c>
      <c r="F11" s="90" t="s">
        <v>131</v>
      </c>
      <c r="G11" s="90" t="s">
        <v>140</v>
      </c>
      <c r="H11" s="90" t="s">
        <v>545</v>
      </c>
      <c r="I11" s="90" t="s">
        <v>343</v>
      </c>
      <c r="J11" s="91" t="s">
        <v>324</v>
      </c>
    </row>
    <row r="12" spans="1:14" x14ac:dyDescent="0.2">
      <c r="A12" s="89" t="s">
        <v>550</v>
      </c>
      <c r="B12" s="89" t="s">
        <v>793</v>
      </c>
      <c r="C12" s="155">
        <v>42591</v>
      </c>
      <c r="D12" s="89">
        <v>2</v>
      </c>
      <c r="E12" s="90" t="s">
        <v>219</v>
      </c>
      <c r="F12" s="90" t="s">
        <v>131</v>
      </c>
      <c r="G12" s="90" t="s">
        <v>140</v>
      </c>
      <c r="H12" s="90" t="s">
        <v>518</v>
      </c>
      <c r="I12" s="90" t="s">
        <v>233</v>
      </c>
      <c r="J12" s="91" t="s">
        <v>542</v>
      </c>
      <c r="K12" s="90" t="s">
        <v>572</v>
      </c>
      <c r="L12" s="90" t="s">
        <v>602</v>
      </c>
      <c r="M12" s="90" t="s">
        <v>579</v>
      </c>
    </row>
    <row r="13" spans="1:14" x14ac:dyDescent="0.2">
      <c r="F13" s="90" t="s">
        <v>515</v>
      </c>
      <c r="G13" s="90" t="s">
        <v>440</v>
      </c>
      <c r="H13" s="90" t="s">
        <v>518</v>
      </c>
      <c r="J13" s="91"/>
    </row>
    <row r="14" spans="1:14" x14ac:dyDescent="0.2">
      <c r="A14" s="89" t="s">
        <v>519</v>
      </c>
      <c r="B14" s="89" t="s">
        <v>786</v>
      </c>
      <c r="C14" s="155">
        <v>42592</v>
      </c>
      <c r="D14" s="89">
        <v>2</v>
      </c>
      <c r="E14" s="90" t="s">
        <v>229</v>
      </c>
      <c r="F14" s="90" t="s">
        <v>515</v>
      </c>
      <c r="G14" s="90" t="s">
        <v>140</v>
      </c>
      <c r="H14" s="90" t="s">
        <v>518</v>
      </c>
      <c r="I14" s="90" t="s">
        <v>222</v>
      </c>
      <c r="J14" s="91" t="s">
        <v>526</v>
      </c>
      <c r="K14" s="90" t="s">
        <v>591</v>
      </c>
      <c r="L14" s="90" t="s">
        <v>583</v>
      </c>
    </row>
    <row r="15" spans="1:14" x14ac:dyDescent="0.2">
      <c r="A15" s="89" t="s">
        <v>130</v>
      </c>
      <c r="B15" s="89" t="s">
        <v>788</v>
      </c>
      <c r="C15" s="155">
        <v>42592</v>
      </c>
      <c r="D15" s="89">
        <v>2</v>
      </c>
      <c r="E15" s="90" t="s">
        <v>284</v>
      </c>
      <c r="F15" s="90" t="s">
        <v>131</v>
      </c>
      <c r="G15" s="90" t="s">
        <v>140</v>
      </c>
      <c r="H15" s="90" t="s">
        <v>133</v>
      </c>
      <c r="I15" s="90" t="s">
        <v>257</v>
      </c>
      <c r="J15" s="91" t="s">
        <v>157</v>
      </c>
      <c r="K15" s="90" t="s">
        <v>647</v>
      </c>
    </row>
    <row r="16" spans="1:14" x14ac:dyDescent="0.2">
      <c r="A16" s="89" t="s">
        <v>138</v>
      </c>
      <c r="B16" s="89" t="s">
        <v>789</v>
      </c>
      <c r="C16" s="155">
        <v>42592</v>
      </c>
      <c r="D16" s="89">
        <v>2</v>
      </c>
      <c r="E16" s="90" t="s">
        <v>285</v>
      </c>
      <c r="F16" s="90" t="s">
        <v>131</v>
      </c>
      <c r="G16" s="90" t="s">
        <v>140</v>
      </c>
      <c r="H16" s="90" t="s">
        <v>133</v>
      </c>
      <c r="I16" s="90" t="s">
        <v>287</v>
      </c>
      <c r="J16" s="91" t="s">
        <v>548</v>
      </c>
      <c r="K16" s="90" t="s">
        <v>660</v>
      </c>
      <c r="L16" s="90" t="s">
        <v>678</v>
      </c>
    </row>
    <row r="17" spans="1:12" x14ac:dyDescent="0.2">
      <c r="A17" s="89" t="s">
        <v>150</v>
      </c>
      <c r="B17" s="89" t="s">
        <v>790</v>
      </c>
      <c r="C17" s="155">
        <v>42592</v>
      </c>
      <c r="D17" s="89">
        <v>2</v>
      </c>
      <c r="E17" s="90" t="s">
        <v>351</v>
      </c>
      <c r="F17" s="90" t="s">
        <v>131</v>
      </c>
      <c r="G17" s="90" t="s">
        <v>140</v>
      </c>
      <c r="H17" s="90" t="s">
        <v>545</v>
      </c>
      <c r="I17" s="90" t="s">
        <v>343</v>
      </c>
      <c r="J17" s="91" t="s">
        <v>356</v>
      </c>
    </row>
    <row r="18" spans="1:12" x14ac:dyDescent="0.2">
      <c r="A18" s="89" t="s">
        <v>146</v>
      </c>
      <c r="B18" s="89" t="s">
        <v>792</v>
      </c>
      <c r="C18" s="155">
        <v>42592</v>
      </c>
      <c r="D18" s="89">
        <v>2</v>
      </c>
      <c r="E18" s="90" t="s">
        <v>376</v>
      </c>
      <c r="F18" s="90" t="s">
        <v>131</v>
      </c>
      <c r="G18" s="90" t="s">
        <v>132</v>
      </c>
      <c r="H18" s="90" t="s">
        <v>545</v>
      </c>
      <c r="I18" s="90" t="s">
        <v>371</v>
      </c>
      <c r="J18" s="91" t="s">
        <v>549</v>
      </c>
    </row>
    <row r="19" spans="1:12" x14ac:dyDescent="0.2">
      <c r="F19" s="90" t="s">
        <v>515</v>
      </c>
      <c r="G19" s="90" t="s">
        <v>440</v>
      </c>
      <c r="H19" s="90" t="s">
        <v>518</v>
      </c>
      <c r="J19" s="91"/>
    </row>
    <row r="20" spans="1:12" x14ac:dyDescent="0.2">
      <c r="A20" s="89" t="s">
        <v>130</v>
      </c>
      <c r="B20" s="89" t="s">
        <v>788</v>
      </c>
      <c r="C20" s="155">
        <v>42593</v>
      </c>
      <c r="D20" s="89">
        <v>2</v>
      </c>
      <c r="E20" s="90" t="s">
        <v>284</v>
      </c>
      <c r="F20" s="90" t="s">
        <v>131</v>
      </c>
      <c r="G20" s="90" t="s">
        <v>140</v>
      </c>
      <c r="H20" s="90" t="s">
        <v>133</v>
      </c>
      <c r="I20" s="90" t="s">
        <v>257</v>
      </c>
      <c r="J20" s="91" t="s">
        <v>157</v>
      </c>
      <c r="K20" s="90" t="s">
        <v>647</v>
      </c>
    </row>
    <row r="21" spans="1:12" x14ac:dyDescent="0.2">
      <c r="A21" s="89" t="s">
        <v>138</v>
      </c>
      <c r="B21" s="89" t="s">
        <v>789</v>
      </c>
      <c r="C21" s="155">
        <v>42593</v>
      </c>
      <c r="D21" s="89">
        <v>1</v>
      </c>
      <c r="E21" s="90" t="s">
        <v>285</v>
      </c>
      <c r="F21" s="90" t="s">
        <v>131</v>
      </c>
      <c r="G21" s="90" t="s">
        <v>140</v>
      </c>
      <c r="H21" s="90" t="s">
        <v>133</v>
      </c>
      <c r="I21" s="90" t="s">
        <v>263</v>
      </c>
      <c r="J21" s="91" t="s">
        <v>539</v>
      </c>
      <c r="K21" s="90" t="s">
        <v>679</v>
      </c>
    </row>
    <row r="22" spans="1:12" x14ac:dyDescent="0.2">
      <c r="A22" s="89" t="s">
        <v>150</v>
      </c>
      <c r="B22" s="89" t="s">
        <v>790</v>
      </c>
      <c r="C22" s="155">
        <v>42593</v>
      </c>
      <c r="D22" s="89">
        <v>2</v>
      </c>
      <c r="E22" s="90" t="s">
        <v>339</v>
      </c>
      <c r="F22" s="90" t="s">
        <v>515</v>
      </c>
      <c r="G22" s="90" t="s">
        <v>440</v>
      </c>
      <c r="H22" s="90" t="s">
        <v>545</v>
      </c>
      <c r="I22" s="90" t="s">
        <v>336</v>
      </c>
      <c r="J22" s="91" t="s">
        <v>330</v>
      </c>
    </row>
    <row r="23" spans="1:12" x14ac:dyDescent="0.2">
      <c r="A23" s="89" t="s">
        <v>150</v>
      </c>
      <c r="B23" s="89" t="s">
        <v>790</v>
      </c>
      <c r="C23" s="155">
        <v>42593</v>
      </c>
      <c r="D23" s="89">
        <v>2</v>
      </c>
      <c r="E23" s="90" t="s">
        <v>348</v>
      </c>
      <c r="F23" s="90" t="s">
        <v>515</v>
      </c>
      <c r="G23" s="90" t="s">
        <v>140</v>
      </c>
      <c r="H23" s="90" t="s">
        <v>545</v>
      </c>
      <c r="I23" s="90" t="s">
        <v>331</v>
      </c>
      <c r="J23" s="91" t="s">
        <v>559</v>
      </c>
    </row>
    <row r="24" spans="1:12" x14ac:dyDescent="0.2">
      <c r="A24" s="89" t="s">
        <v>150</v>
      </c>
      <c r="B24" s="89" t="s">
        <v>790</v>
      </c>
      <c r="C24" s="155">
        <v>42593</v>
      </c>
      <c r="D24" s="89">
        <v>2</v>
      </c>
      <c r="E24" s="90" t="s">
        <v>351</v>
      </c>
      <c r="F24" s="90" t="s">
        <v>131</v>
      </c>
      <c r="G24" s="90" t="s">
        <v>140</v>
      </c>
      <c r="H24" s="90" t="s">
        <v>545</v>
      </c>
      <c r="I24" s="90" t="s">
        <v>343</v>
      </c>
      <c r="J24" s="91" t="s">
        <v>712</v>
      </c>
    </row>
    <row r="25" spans="1:12" x14ac:dyDescent="0.2">
      <c r="A25" s="89" t="s">
        <v>146</v>
      </c>
      <c r="B25" s="89" t="s">
        <v>792</v>
      </c>
      <c r="C25" s="155">
        <v>42593</v>
      </c>
      <c r="D25" s="89">
        <v>2</v>
      </c>
      <c r="E25" s="90" t="s">
        <v>376</v>
      </c>
      <c r="F25" s="90" t="s">
        <v>131</v>
      </c>
      <c r="G25" s="90" t="s">
        <v>132</v>
      </c>
      <c r="H25" s="90" t="s">
        <v>545</v>
      </c>
      <c r="I25" s="90" t="s">
        <v>371</v>
      </c>
      <c r="J25" s="91" t="s">
        <v>549</v>
      </c>
    </row>
    <row r="26" spans="1:12" x14ac:dyDescent="0.2">
      <c r="A26" s="89" t="s">
        <v>150</v>
      </c>
      <c r="B26" s="89" t="s">
        <v>790</v>
      </c>
      <c r="C26" s="155">
        <v>42594</v>
      </c>
      <c r="D26" s="89">
        <v>2</v>
      </c>
      <c r="E26" s="90" t="s">
        <v>359</v>
      </c>
      <c r="F26" s="90" t="s">
        <v>131</v>
      </c>
      <c r="G26" s="90" t="s">
        <v>140</v>
      </c>
      <c r="H26" s="90" t="s">
        <v>545</v>
      </c>
      <c r="I26" s="90" t="s">
        <v>269</v>
      </c>
      <c r="J26" s="91" t="s">
        <v>151</v>
      </c>
    </row>
    <row r="27" spans="1:12" x14ac:dyDescent="0.2">
      <c r="A27" s="89" t="s">
        <v>519</v>
      </c>
      <c r="B27" s="89" t="s">
        <v>786</v>
      </c>
      <c r="C27" s="155">
        <v>42598</v>
      </c>
      <c r="D27" s="89">
        <v>2</v>
      </c>
      <c r="E27" s="90" t="s">
        <v>229</v>
      </c>
      <c r="F27" s="90" t="s">
        <v>515</v>
      </c>
      <c r="G27" s="90" t="s">
        <v>140</v>
      </c>
      <c r="H27" s="90" t="s">
        <v>518</v>
      </c>
      <c r="I27" s="90" t="s">
        <v>240</v>
      </c>
      <c r="J27" s="91" t="s">
        <v>526</v>
      </c>
      <c r="K27" s="90" t="s">
        <v>583</v>
      </c>
    </row>
    <row r="28" spans="1:12" x14ac:dyDescent="0.2">
      <c r="A28" s="89" t="s">
        <v>150</v>
      </c>
      <c r="B28" s="89" t="s">
        <v>790</v>
      </c>
      <c r="C28" s="155">
        <v>42598</v>
      </c>
      <c r="D28" s="89">
        <v>2</v>
      </c>
      <c r="E28" s="90" t="s">
        <v>369</v>
      </c>
      <c r="F28" s="90" t="s">
        <v>131</v>
      </c>
      <c r="G28" s="90" t="s">
        <v>132</v>
      </c>
      <c r="H28" s="90" t="s">
        <v>545</v>
      </c>
      <c r="I28" s="90" t="s">
        <v>353</v>
      </c>
      <c r="J28" s="91" t="s">
        <v>559</v>
      </c>
    </row>
    <row r="29" spans="1:12" x14ac:dyDescent="0.2">
      <c r="A29" s="89" t="s">
        <v>150</v>
      </c>
      <c r="B29" s="89" t="s">
        <v>790</v>
      </c>
      <c r="C29" s="155">
        <v>42598</v>
      </c>
      <c r="D29" s="89">
        <v>2</v>
      </c>
      <c r="E29" s="90" t="s">
        <v>344</v>
      </c>
      <c r="F29" s="90" t="s">
        <v>131</v>
      </c>
      <c r="G29" s="90" t="s">
        <v>140</v>
      </c>
      <c r="H29" s="90" t="s">
        <v>545</v>
      </c>
      <c r="I29" s="90" t="s">
        <v>335</v>
      </c>
      <c r="J29" s="91" t="s">
        <v>559</v>
      </c>
    </row>
    <row r="30" spans="1:12" x14ac:dyDescent="0.2">
      <c r="A30" s="89" t="s">
        <v>150</v>
      </c>
      <c r="B30" s="89" t="s">
        <v>790</v>
      </c>
      <c r="C30" s="155">
        <v>42598</v>
      </c>
      <c r="D30" s="89">
        <v>2</v>
      </c>
      <c r="E30" s="90" t="s">
        <v>347</v>
      </c>
      <c r="F30" s="90" t="s">
        <v>131</v>
      </c>
      <c r="G30" s="90" t="s">
        <v>140</v>
      </c>
      <c r="H30" s="90" t="s">
        <v>545</v>
      </c>
      <c r="I30" s="90" t="s">
        <v>227</v>
      </c>
      <c r="J30" s="91" t="s">
        <v>151</v>
      </c>
    </row>
    <row r="31" spans="1:12" x14ac:dyDescent="0.2">
      <c r="A31" s="89" t="s">
        <v>550</v>
      </c>
      <c r="B31" s="89" t="s">
        <v>793</v>
      </c>
      <c r="C31" s="155">
        <v>42598</v>
      </c>
      <c r="D31" s="89">
        <v>2</v>
      </c>
      <c r="E31" s="90" t="s">
        <v>691</v>
      </c>
      <c r="F31" s="90" t="s">
        <v>515</v>
      </c>
      <c r="G31" s="90" t="s">
        <v>140</v>
      </c>
      <c r="H31" s="90" t="s">
        <v>518</v>
      </c>
      <c r="I31" s="90" t="s">
        <v>218</v>
      </c>
      <c r="J31" s="91" t="s">
        <v>542</v>
      </c>
      <c r="K31" s="90" t="s">
        <v>572</v>
      </c>
    </row>
    <row r="32" spans="1:12" x14ac:dyDescent="0.2">
      <c r="A32" s="89" t="s">
        <v>138</v>
      </c>
      <c r="B32" s="89" t="s">
        <v>789</v>
      </c>
      <c r="C32" s="155">
        <v>42599</v>
      </c>
      <c r="D32" s="89">
        <v>1</v>
      </c>
      <c r="E32" s="90" t="s">
        <v>155</v>
      </c>
      <c r="F32" s="90" t="s">
        <v>156</v>
      </c>
      <c r="G32" s="90" t="s">
        <v>140</v>
      </c>
      <c r="H32" s="90" t="s">
        <v>133</v>
      </c>
      <c r="I32" s="90" t="s">
        <v>287</v>
      </c>
      <c r="J32" s="91" t="s">
        <v>548</v>
      </c>
      <c r="K32" s="90" t="s">
        <v>607</v>
      </c>
      <c r="L32" s="90" t="s">
        <v>673</v>
      </c>
    </row>
    <row r="33" spans="1:12" x14ac:dyDescent="0.2">
      <c r="A33" s="89" t="s">
        <v>138</v>
      </c>
      <c r="B33" s="89" t="s">
        <v>789</v>
      </c>
      <c r="C33" s="155">
        <v>42599</v>
      </c>
      <c r="D33" s="89">
        <v>2</v>
      </c>
      <c r="E33" s="90" t="s">
        <v>139</v>
      </c>
      <c r="F33" s="90" t="s">
        <v>131</v>
      </c>
      <c r="G33" s="90" t="s">
        <v>140</v>
      </c>
      <c r="H33" s="90" t="s">
        <v>133</v>
      </c>
      <c r="I33" s="90" t="s">
        <v>259</v>
      </c>
      <c r="J33" s="91" t="s">
        <v>548</v>
      </c>
      <c r="K33" s="90" t="s">
        <v>651</v>
      </c>
      <c r="L33" s="90" t="s">
        <v>607</v>
      </c>
    </row>
    <row r="34" spans="1:12" x14ac:dyDescent="0.2">
      <c r="A34" s="89" t="s">
        <v>150</v>
      </c>
      <c r="B34" s="89" t="s">
        <v>790</v>
      </c>
      <c r="C34" s="155">
        <v>42599</v>
      </c>
      <c r="D34" s="89">
        <v>2</v>
      </c>
      <c r="E34" s="90" t="s">
        <v>344</v>
      </c>
      <c r="F34" s="90" t="s">
        <v>131</v>
      </c>
      <c r="G34" s="90" t="s">
        <v>140</v>
      </c>
      <c r="H34" s="90" t="s">
        <v>545</v>
      </c>
      <c r="I34" s="90" t="s">
        <v>335</v>
      </c>
      <c r="J34" s="91" t="s">
        <v>559</v>
      </c>
    </row>
    <row r="35" spans="1:12" x14ac:dyDescent="0.2">
      <c r="A35" s="89" t="s">
        <v>550</v>
      </c>
      <c r="B35" s="89" t="s">
        <v>793</v>
      </c>
      <c r="C35" s="155">
        <v>42599</v>
      </c>
      <c r="D35" s="89">
        <v>2</v>
      </c>
      <c r="E35" s="90" t="s">
        <v>691</v>
      </c>
      <c r="F35" s="90" t="s">
        <v>515</v>
      </c>
      <c r="G35" s="90" t="s">
        <v>140</v>
      </c>
      <c r="H35" s="90" t="s">
        <v>518</v>
      </c>
      <c r="I35" s="90" t="s">
        <v>218</v>
      </c>
      <c r="J35" s="91" t="s">
        <v>542</v>
      </c>
      <c r="K35" s="90" t="s">
        <v>572</v>
      </c>
    </row>
    <row r="36" spans="1:12" x14ac:dyDescent="0.2">
      <c r="A36" s="89" t="s">
        <v>150</v>
      </c>
      <c r="B36" s="89" t="s">
        <v>790</v>
      </c>
      <c r="C36" s="155">
        <v>42600</v>
      </c>
      <c r="D36" s="89">
        <v>2</v>
      </c>
      <c r="E36" s="90" t="s">
        <v>344</v>
      </c>
      <c r="F36" s="90" t="s">
        <v>131</v>
      </c>
      <c r="G36" s="90" t="s">
        <v>140</v>
      </c>
      <c r="H36" s="90" t="s">
        <v>545</v>
      </c>
      <c r="I36" s="90" t="s">
        <v>331</v>
      </c>
      <c r="J36" s="91" t="s">
        <v>559</v>
      </c>
    </row>
    <row r="37" spans="1:12" x14ac:dyDescent="0.2">
      <c r="A37" s="89" t="s">
        <v>150</v>
      </c>
      <c r="B37" s="89" t="s">
        <v>790</v>
      </c>
      <c r="C37" s="155">
        <v>42600</v>
      </c>
      <c r="D37" s="89">
        <v>2</v>
      </c>
      <c r="E37" s="90" t="s">
        <v>351</v>
      </c>
      <c r="F37" s="90" t="s">
        <v>131</v>
      </c>
      <c r="G37" s="90" t="s">
        <v>140</v>
      </c>
      <c r="H37" s="90" t="s">
        <v>545</v>
      </c>
      <c r="I37" s="90" t="s">
        <v>372</v>
      </c>
      <c r="J37" s="91" t="s">
        <v>559</v>
      </c>
      <c r="K37" s="90" t="s">
        <v>578</v>
      </c>
    </row>
    <row r="38" spans="1:12" x14ac:dyDescent="0.2">
      <c r="A38" s="89" t="s">
        <v>146</v>
      </c>
      <c r="B38" s="89" t="s">
        <v>792</v>
      </c>
      <c r="C38" s="155">
        <v>42600</v>
      </c>
      <c r="D38" s="89">
        <v>2</v>
      </c>
      <c r="E38" s="90" t="s">
        <v>362</v>
      </c>
      <c r="F38" s="90" t="s">
        <v>131</v>
      </c>
      <c r="G38" s="90" t="s">
        <v>140</v>
      </c>
      <c r="H38" s="90" t="s">
        <v>545</v>
      </c>
      <c r="I38" s="90" t="s">
        <v>373</v>
      </c>
      <c r="J38" s="91" t="s">
        <v>356</v>
      </c>
      <c r="K38" s="90" t="s">
        <v>578</v>
      </c>
    </row>
    <row r="39" spans="1:12" x14ac:dyDescent="0.2">
      <c r="A39" s="89" t="s">
        <v>550</v>
      </c>
      <c r="B39" s="89" t="s">
        <v>793</v>
      </c>
      <c r="C39" s="155">
        <v>42600</v>
      </c>
      <c r="D39" s="89">
        <v>2</v>
      </c>
      <c r="E39" s="90" t="s">
        <v>691</v>
      </c>
      <c r="F39" s="90" t="s">
        <v>515</v>
      </c>
      <c r="G39" s="90" t="s">
        <v>140</v>
      </c>
      <c r="H39" s="90" t="s">
        <v>518</v>
      </c>
      <c r="I39" s="90" t="s">
        <v>218</v>
      </c>
      <c r="J39" s="91" t="s">
        <v>542</v>
      </c>
      <c r="K39" s="90" t="s">
        <v>595</v>
      </c>
    </row>
    <row r="40" spans="1:12" x14ac:dyDescent="0.2">
      <c r="A40" s="89" t="s">
        <v>150</v>
      </c>
      <c r="B40" s="89" t="s">
        <v>790</v>
      </c>
      <c r="C40" s="155">
        <v>42601</v>
      </c>
      <c r="D40" s="89">
        <v>2</v>
      </c>
      <c r="E40" s="90" t="s">
        <v>369</v>
      </c>
      <c r="F40" s="90" t="s">
        <v>131</v>
      </c>
      <c r="G40" s="90" t="s">
        <v>140</v>
      </c>
      <c r="H40" s="90" t="s">
        <v>545</v>
      </c>
      <c r="I40" s="90" t="s">
        <v>353</v>
      </c>
      <c r="J40" s="91" t="s">
        <v>559</v>
      </c>
      <c r="K40" s="90" t="s">
        <v>577</v>
      </c>
    </row>
    <row r="41" spans="1:12" x14ac:dyDescent="0.2">
      <c r="A41" s="89" t="s">
        <v>519</v>
      </c>
      <c r="B41" s="89" t="s">
        <v>786</v>
      </c>
      <c r="C41" s="155">
        <v>42604</v>
      </c>
      <c r="D41" s="89">
        <v>2</v>
      </c>
      <c r="E41" s="90" t="s">
        <v>686</v>
      </c>
      <c r="F41" s="90" t="s">
        <v>515</v>
      </c>
      <c r="G41" s="90" t="s">
        <v>140</v>
      </c>
      <c r="H41" s="90" t="s">
        <v>518</v>
      </c>
      <c r="I41" s="90" t="s">
        <v>310</v>
      </c>
      <c r="J41" s="91" t="s">
        <v>521</v>
      </c>
      <c r="K41" s="90" t="s">
        <v>641</v>
      </c>
    </row>
    <row r="42" spans="1:12" x14ac:dyDescent="0.2">
      <c r="A42" s="89" t="s">
        <v>150</v>
      </c>
      <c r="B42" s="89" t="s">
        <v>790</v>
      </c>
      <c r="C42" s="155">
        <v>42604</v>
      </c>
      <c r="D42" s="89">
        <v>2</v>
      </c>
      <c r="E42" s="90" t="s">
        <v>344</v>
      </c>
      <c r="F42" s="90" t="s">
        <v>131</v>
      </c>
      <c r="G42" s="90" t="s">
        <v>140</v>
      </c>
      <c r="H42" s="90" t="s">
        <v>545</v>
      </c>
      <c r="I42" s="90" t="s">
        <v>353</v>
      </c>
      <c r="J42" s="91" t="s">
        <v>559</v>
      </c>
      <c r="K42" s="90" t="s">
        <v>578</v>
      </c>
    </row>
    <row r="43" spans="1:12" x14ac:dyDescent="0.2">
      <c r="A43" s="89" t="s">
        <v>150</v>
      </c>
      <c r="B43" s="89" t="s">
        <v>790</v>
      </c>
      <c r="C43" s="155">
        <v>42604</v>
      </c>
      <c r="D43" s="89">
        <v>2</v>
      </c>
      <c r="E43" s="90" t="s">
        <v>269</v>
      </c>
      <c r="F43" s="90" t="s">
        <v>131</v>
      </c>
      <c r="G43" s="90" t="s">
        <v>140</v>
      </c>
      <c r="H43" s="90" t="s">
        <v>545</v>
      </c>
      <c r="I43" s="90" t="s">
        <v>333</v>
      </c>
      <c r="J43" s="91" t="s">
        <v>559</v>
      </c>
    </row>
    <row r="44" spans="1:12" x14ac:dyDescent="0.2">
      <c r="A44" s="89" t="s">
        <v>550</v>
      </c>
      <c r="B44" s="89" t="s">
        <v>793</v>
      </c>
      <c r="C44" s="155">
        <v>42604</v>
      </c>
      <c r="D44" s="89">
        <v>2</v>
      </c>
      <c r="E44" s="90" t="s">
        <v>212</v>
      </c>
      <c r="F44" s="90" t="s">
        <v>515</v>
      </c>
      <c r="G44" s="90" t="s">
        <v>140</v>
      </c>
      <c r="H44" s="90" t="s">
        <v>518</v>
      </c>
      <c r="I44" s="90" t="s">
        <v>240</v>
      </c>
      <c r="J44" s="91" t="s">
        <v>317</v>
      </c>
      <c r="K44" s="90" t="s">
        <v>572</v>
      </c>
    </row>
    <row r="45" spans="1:12" x14ac:dyDescent="0.2">
      <c r="A45" s="89" t="s">
        <v>519</v>
      </c>
      <c r="B45" s="89" t="s">
        <v>786</v>
      </c>
      <c r="C45" s="155">
        <v>42605</v>
      </c>
      <c r="D45" s="89">
        <v>2</v>
      </c>
      <c r="E45" s="90" t="s">
        <v>686</v>
      </c>
      <c r="F45" s="90" t="s">
        <v>515</v>
      </c>
      <c r="G45" s="90" t="s">
        <v>140</v>
      </c>
      <c r="H45" s="90" t="s">
        <v>518</v>
      </c>
      <c r="I45" s="90" t="s">
        <v>310</v>
      </c>
      <c r="J45" s="91" t="s">
        <v>521</v>
      </c>
      <c r="K45" s="90" t="s">
        <v>641</v>
      </c>
    </row>
    <row r="46" spans="1:12" x14ac:dyDescent="0.2">
      <c r="A46" s="89" t="s">
        <v>150</v>
      </c>
      <c r="B46" s="89" t="s">
        <v>790</v>
      </c>
      <c r="C46" s="155">
        <v>42605</v>
      </c>
      <c r="D46" s="89">
        <v>2</v>
      </c>
      <c r="E46" s="90" t="s">
        <v>344</v>
      </c>
      <c r="F46" s="90" t="s">
        <v>131</v>
      </c>
      <c r="G46" s="90" t="s">
        <v>140</v>
      </c>
      <c r="H46" s="90" t="s">
        <v>545</v>
      </c>
      <c r="I46" s="90" t="s">
        <v>353</v>
      </c>
      <c r="J46" s="91" t="s">
        <v>559</v>
      </c>
    </row>
    <row r="47" spans="1:12" x14ac:dyDescent="0.2">
      <c r="A47" s="89" t="s">
        <v>150</v>
      </c>
      <c r="B47" s="89" t="s">
        <v>790</v>
      </c>
      <c r="C47" s="155">
        <v>42605</v>
      </c>
      <c r="D47" s="89">
        <v>2</v>
      </c>
      <c r="E47" s="90" t="s">
        <v>269</v>
      </c>
      <c r="F47" s="90" t="s">
        <v>131</v>
      </c>
      <c r="G47" s="90" t="s">
        <v>140</v>
      </c>
      <c r="H47" s="90" t="s">
        <v>545</v>
      </c>
      <c r="I47" s="90" t="s">
        <v>333</v>
      </c>
      <c r="J47" s="91" t="s">
        <v>559</v>
      </c>
    </row>
    <row r="48" spans="1:12" x14ac:dyDescent="0.2">
      <c r="A48" s="89" t="s">
        <v>146</v>
      </c>
      <c r="B48" s="89" t="s">
        <v>792</v>
      </c>
      <c r="C48" s="155">
        <v>42605</v>
      </c>
      <c r="D48" s="89">
        <v>2</v>
      </c>
      <c r="E48" s="90" t="s">
        <v>362</v>
      </c>
      <c r="F48" s="90" t="s">
        <v>131</v>
      </c>
      <c r="G48" s="90" t="s">
        <v>140</v>
      </c>
      <c r="H48" s="90" t="s">
        <v>545</v>
      </c>
      <c r="I48" s="90" t="s">
        <v>375</v>
      </c>
      <c r="J48" s="91" t="s">
        <v>356</v>
      </c>
    </row>
    <row r="49" spans="1:23" x14ac:dyDescent="0.2">
      <c r="A49" s="89" t="s">
        <v>146</v>
      </c>
      <c r="B49" s="89" t="s">
        <v>792</v>
      </c>
      <c r="C49" s="155">
        <v>42605</v>
      </c>
      <c r="D49" s="89">
        <v>2</v>
      </c>
      <c r="E49" s="90" t="s">
        <v>370</v>
      </c>
      <c r="F49" s="90" t="s">
        <v>515</v>
      </c>
      <c r="G49" s="90" t="s">
        <v>140</v>
      </c>
      <c r="H49" s="90" t="s">
        <v>545</v>
      </c>
      <c r="I49" s="90" t="s">
        <v>360</v>
      </c>
      <c r="J49" s="91" t="s">
        <v>549</v>
      </c>
    </row>
    <row r="50" spans="1:23" x14ac:dyDescent="0.2">
      <c r="A50" s="89" t="s">
        <v>550</v>
      </c>
      <c r="B50" s="89" t="s">
        <v>793</v>
      </c>
      <c r="C50" s="155">
        <v>42605</v>
      </c>
      <c r="D50" s="89">
        <v>2</v>
      </c>
      <c r="E50" s="90" t="s">
        <v>212</v>
      </c>
      <c r="F50" s="90" t="s">
        <v>515</v>
      </c>
      <c r="G50" s="90" t="s">
        <v>140</v>
      </c>
      <c r="H50" s="90" t="s">
        <v>518</v>
      </c>
      <c r="I50" s="90" t="s">
        <v>240</v>
      </c>
      <c r="J50" s="91" t="s">
        <v>522</v>
      </c>
      <c r="K50" s="90" t="s">
        <v>572</v>
      </c>
    </row>
    <row r="51" spans="1:23" x14ac:dyDescent="0.2">
      <c r="A51" s="89" t="s">
        <v>150</v>
      </c>
      <c r="B51" s="89" t="s">
        <v>790</v>
      </c>
      <c r="C51" s="155">
        <v>42606</v>
      </c>
      <c r="D51" s="89">
        <v>2</v>
      </c>
      <c r="E51" s="90" t="s">
        <v>344</v>
      </c>
      <c r="F51" s="90" t="s">
        <v>131</v>
      </c>
      <c r="G51" s="90" t="s">
        <v>140</v>
      </c>
      <c r="H51" s="90" t="s">
        <v>545</v>
      </c>
      <c r="I51" s="90" t="s">
        <v>353</v>
      </c>
      <c r="J51" s="91" t="s">
        <v>559</v>
      </c>
    </row>
    <row r="52" spans="1:23" x14ac:dyDescent="0.2">
      <c r="A52" s="89" t="s">
        <v>150</v>
      </c>
      <c r="B52" s="89" t="s">
        <v>790</v>
      </c>
      <c r="C52" s="155">
        <v>42606</v>
      </c>
      <c r="D52" s="89">
        <v>1</v>
      </c>
      <c r="E52" s="90" t="s">
        <v>269</v>
      </c>
      <c r="F52" s="90" t="s">
        <v>131</v>
      </c>
      <c r="G52" s="90" t="s">
        <v>140</v>
      </c>
      <c r="H52" s="90" t="s">
        <v>545</v>
      </c>
      <c r="I52" s="90" t="s">
        <v>333</v>
      </c>
      <c r="J52" s="91" t="s">
        <v>559</v>
      </c>
      <c r="K52" s="90" t="s">
        <v>577</v>
      </c>
      <c r="L52" s="90" t="s">
        <v>600</v>
      </c>
    </row>
    <row r="53" spans="1:23" x14ac:dyDescent="0.2">
      <c r="A53" s="89" t="s">
        <v>150</v>
      </c>
      <c r="B53" s="89" t="s">
        <v>790</v>
      </c>
      <c r="C53" s="155">
        <v>42606</v>
      </c>
      <c r="D53" s="89">
        <v>1</v>
      </c>
      <c r="E53" s="90" t="s">
        <v>338</v>
      </c>
      <c r="F53" s="90" t="s">
        <v>131</v>
      </c>
      <c r="G53" s="90" t="s">
        <v>140</v>
      </c>
      <c r="H53" s="90" t="s">
        <v>545</v>
      </c>
      <c r="I53" s="90" t="s">
        <v>342</v>
      </c>
      <c r="J53" s="91" t="s">
        <v>324</v>
      </c>
    </row>
    <row r="54" spans="1:23" x14ac:dyDescent="0.2">
      <c r="A54" s="89" t="s">
        <v>550</v>
      </c>
      <c r="B54" s="89" t="s">
        <v>793</v>
      </c>
      <c r="C54" s="155">
        <v>42606</v>
      </c>
      <c r="D54" s="89">
        <v>2</v>
      </c>
      <c r="E54" s="90" t="s">
        <v>212</v>
      </c>
      <c r="F54" s="90" t="s">
        <v>515</v>
      </c>
      <c r="G54" s="90" t="s">
        <v>140</v>
      </c>
      <c r="H54" s="90" t="s">
        <v>518</v>
      </c>
      <c r="I54" s="90" t="s">
        <v>240</v>
      </c>
      <c r="J54" s="91" t="s">
        <v>317</v>
      </c>
      <c r="K54" s="90" t="s">
        <v>572</v>
      </c>
    </row>
    <row r="55" spans="1:23" x14ac:dyDescent="0.2">
      <c r="A55" s="89" t="s">
        <v>150</v>
      </c>
      <c r="B55" s="89" t="s">
        <v>790</v>
      </c>
      <c r="C55" s="155">
        <v>42607</v>
      </c>
      <c r="D55" s="89">
        <v>2</v>
      </c>
      <c r="E55" s="90" t="s">
        <v>269</v>
      </c>
      <c r="F55" s="90" t="s">
        <v>131</v>
      </c>
      <c r="G55" s="90" t="s">
        <v>140</v>
      </c>
      <c r="H55" s="90" t="s">
        <v>545</v>
      </c>
      <c r="I55" s="90" t="s">
        <v>333</v>
      </c>
      <c r="J55" s="91" t="s">
        <v>559</v>
      </c>
    </row>
    <row r="56" spans="1:23" x14ac:dyDescent="0.2">
      <c r="A56" s="89" t="s">
        <v>150</v>
      </c>
      <c r="B56" s="89" t="s">
        <v>790</v>
      </c>
      <c r="C56" s="155">
        <v>42607</v>
      </c>
      <c r="D56" s="89">
        <v>2</v>
      </c>
      <c r="E56" s="90" t="s">
        <v>338</v>
      </c>
      <c r="F56" s="90" t="s">
        <v>131</v>
      </c>
      <c r="G56" s="90" t="s">
        <v>140</v>
      </c>
      <c r="H56" s="90" t="s">
        <v>545</v>
      </c>
      <c r="I56" s="90" t="s">
        <v>373</v>
      </c>
      <c r="J56" s="91" t="s">
        <v>324</v>
      </c>
    </row>
    <row r="57" spans="1:23" x14ac:dyDescent="0.2">
      <c r="A57" s="89" t="s">
        <v>550</v>
      </c>
      <c r="B57" s="89" t="s">
        <v>793</v>
      </c>
      <c r="C57" s="155">
        <v>42607</v>
      </c>
      <c r="D57" s="89">
        <v>1</v>
      </c>
      <c r="E57" s="90" t="s">
        <v>686</v>
      </c>
      <c r="F57" s="90" t="s">
        <v>515</v>
      </c>
      <c r="G57" s="90" t="s">
        <v>140</v>
      </c>
      <c r="H57" s="90" t="s">
        <v>518</v>
      </c>
      <c r="I57" s="90" t="s">
        <v>229</v>
      </c>
      <c r="J57" s="91" t="s">
        <v>542</v>
      </c>
      <c r="K57" s="90" t="s">
        <v>572</v>
      </c>
      <c r="O57" s="89"/>
      <c r="P57" s="155"/>
      <c r="Q57" s="89"/>
      <c r="W57" s="91"/>
    </row>
    <row r="58" spans="1:23" x14ac:dyDescent="0.2">
      <c r="A58" s="89" t="s">
        <v>550</v>
      </c>
      <c r="B58" s="89" t="s">
        <v>793</v>
      </c>
      <c r="C58" s="155">
        <v>42607</v>
      </c>
      <c r="D58" s="89">
        <v>1</v>
      </c>
      <c r="E58" s="90" t="s">
        <v>212</v>
      </c>
      <c r="F58" s="90" t="s">
        <v>515</v>
      </c>
      <c r="G58" s="90" t="s">
        <v>140</v>
      </c>
      <c r="H58" s="90" t="s">
        <v>518</v>
      </c>
      <c r="I58" s="90" t="s">
        <v>240</v>
      </c>
      <c r="J58" s="91" t="s">
        <v>317</v>
      </c>
      <c r="K58" s="90" t="s">
        <v>572</v>
      </c>
    </row>
    <row r="59" spans="1:23" x14ac:dyDescent="0.2">
      <c r="A59" s="89" t="s">
        <v>150</v>
      </c>
      <c r="B59" s="89" t="s">
        <v>791</v>
      </c>
      <c r="C59" s="155">
        <v>42608</v>
      </c>
      <c r="D59" s="89">
        <v>2</v>
      </c>
      <c r="E59" s="90" t="s">
        <v>344</v>
      </c>
      <c r="F59" s="90" t="s">
        <v>131</v>
      </c>
      <c r="G59" s="90" t="s">
        <v>140</v>
      </c>
      <c r="H59" s="90" t="s">
        <v>545</v>
      </c>
      <c r="I59" s="90" t="s">
        <v>372</v>
      </c>
      <c r="J59" s="91" t="s">
        <v>324</v>
      </c>
      <c r="K59" s="90" t="s">
        <v>600</v>
      </c>
      <c r="L59" s="90" t="s">
        <v>577</v>
      </c>
    </row>
    <row r="60" spans="1:23" x14ac:dyDescent="0.2">
      <c r="A60" s="89" t="s">
        <v>150</v>
      </c>
      <c r="B60" s="89" t="s">
        <v>791</v>
      </c>
      <c r="C60" s="155">
        <v>42608</v>
      </c>
      <c r="D60" s="89">
        <v>2</v>
      </c>
      <c r="E60" s="90" t="s">
        <v>338</v>
      </c>
      <c r="F60" s="90" t="s">
        <v>131</v>
      </c>
      <c r="G60" s="90" t="s">
        <v>140</v>
      </c>
      <c r="H60" s="90" t="s">
        <v>545</v>
      </c>
      <c r="I60" s="90" t="s">
        <v>373</v>
      </c>
      <c r="J60" s="91" t="s">
        <v>324</v>
      </c>
    </row>
    <row r="61" spans="1:23" x14ac:dyDescent="0.2">
      <c r="A61" s="89" t="s">
        <v>150</v>
      </c>
      <c r="B61" s="89" t="s">
        <v>791</v>
      </c>
      <c r="C61" s="155">
        <v>42611</v>
      </c>
      <c r="D61" s="89">
        <v>2</v>
      </c>
      <c r="E61" s="90" t="s">
        <v>338</v>
      </c>
      <c r="F61" s="90" t="s">
        <v>131</v>
      </c>
      <c r="G61" s="90" t="s">
        <v>140</v>
      </c>
      <c r="H61" s="90" t="s">
        <v>545</v>
      </c>
      <c r="I61" s="90" t="s">
        <v>352</v>
      </c>
      <c r="J61" s="91" t="s">
        <v>324</v>
      </c>
      <c r="K61" s="90" t="s">
        <v>577</v>
      </c>
    </row>
    <row r="62" spans="1:23" x14ac:dyDescent="0.2">
      <c r="A62" s="89" t="s">
        <v>146</v>
      </c>
      <c r="B62" s="89" t="s">
        <v>792</v>
      </c>
      <c r="C62" s="155">
        <v>42611</v>
      </c>
      <c r="D62" s="89">
        <v>2</v>
      </c>
      <c r="E62" s="90" t="s">
        <v>374</v>
      </c>
      <c r="F62" s="90" t="s">
        <v>131</v>
      </c>
      <c r="G62" s="90" t="s">
        <v>140</v>
      </c>
      <c r="H62" s="90" t="s">
        <v>545</v>
      </c>
      <c r="I62" s="90" t="s">
        <v>375</v>
      </c>
      <c r="J62" s="91" t="s">
        <v>356</v>
      </c>
      <c r="K62" s="90" t="s">
        <v>644</v>
      </c>
    </row>
    <row r="63" spans="1:23" x14ac:dyDescent="0.2">
      <c r="A63" s="89" t="s">
        <v>550</v>
      </c>
      <c r="B63" s="89" t="s">
        <v>793</v>
      </c>
      <c r="C63" s="155">
        <v>42611</v>
      </c>
      <c r="D63" s="89">
        <v>2</v>
      </c>
      <c r="E63" s="90" t="s">
        <v>212</v>
      </c>
      <c r="F63" s="90" t="s">
        <v>515</v>
      </c>
      <c r="G63" s="90" t="s">
        <v>140</v>
      </c>
      <c r="H63" s="90" t="s">
        <v>518</v>
      </c>
      <c r="I63" s="90" t="s">
        <v>234</v>
      </c>
      <c r="J63" s="91" t="s">
        <v>317</v>
      </c>
      <c r="K63" s="90" t="s">
        <v>572</v>
      </c>
    </row>
    <row r="64" spans="1:23" x14ac:dyDescent="0.2">
      <c r="A64" s="89" t="s">
        <v>130</v>
      </c>
      <c r="B64" s="89" t="s">
        <v>787</v>
      </c>
      <c r="C64" s="155">
        <v>42612</v>
      </c>
      <c r="D64" s="89">
        <v>1</v>
      </c>
      <c r="E64" s="90" t="s">
        <v>139</v>
      </c>
      <c r="F64" s="90" t="s">
        <v>131</v>
      </c>
      <c r="G64" s="90" t="s">
        <v>140</v>
      </c>
      <c r="H64" s="90" t="s">
        <v>133</v>
      </c>
      <c r="I64" s="90" t="s">
        <v>257</v>
      </c>
      <c r="J64" s="91" t="s">
        <v>157</v>
      </c>
      <c r="K64" s="90" t="s">
        <v>158</v>
      </c>
      <c r="L64" s="90" t="s">
        <v>667</v>
      </c>
    </row>
    <row r="65" spans="1:13" x14ac:dyDescent="0.2">
      <c r="A65" s="89" t="s">
        <v>138</v>
      </c>
      <c r="B65" s="89" t="s">
        <v>789</v>
      </c>
      <c r="C65" s="155">
        <v>42612</v>
      </c>
      <c r="D65" s="89">
        <v>2</v>
      </c>
      <c r="E65" s="90" t="s">
        <v>285</v>
      </c>
      <c r="F65" s="90" t="s">
        <v>131</v>
      </c>
      <c r="G65" s="90" t="s">
        <v>140</v>
      </c>
      <c r="H65" s="90" t="s">
        <v>133</v>
      </c>
      <c r="I65" s="90" t="s">
        <v>286</v>
      </c>
      <c r="J65" s="91" t="s">
        <v>548</v>
      </c>
      <c r="K65" s="90" t="s">
        <v>663</v>
      </c>
      <c r="L65" s="90" t="s">
        <v>636</v>
      </c>
      <c r="M65" s="90" t="s">
        <v>166</v>
      </c>
    </row>
    <row r="66" spans="1:13" x14ac:dyDescent="0.2">
      <c r="A66" s="89" t="s">
        <v>150</v>
      </c>
      <c r="B66" s="89" t="s">
        <v>791</v>
      </c>
      <c r="C66" s="155">
        <v>42612</v>
      </c>
      <c r="D66" s="89">
        <v>2</v>
      </c>
      <c r="E66" s="90" t="s">
        <v>338</v>
      </c>
      <c r="F66" s="90" t="s">
        <v>131</v>
      </c>
      <c r="G66" s="90" t="s">
        <v>140</v>
      </c>
      <c r="H66" s="90" t="s">
        <v>545</v>
      </c>
      <c r="I66" s="90" t="s">
        <v>352</v>
      </c>
      <c r="J66" s="91" t="s">
        <v>324</v>
      </c>
      <c r="K66" s="90" t="s">
        <v>577</v>
      </c>
    </row>
    <row r="67" spans="1:13" x14ac:dyDescent="0.2">
      <c r="A67" s="89" t="s">
        <v>138</v>
      </c>
      <c r="B67" s="89" t="s">
        <v>789</v>
      </c>
      <c r="C67" s="155">
        <v>42613</v>
      </c>
      <c r="D67" s="89">
        <v>2</v>
      </c>
      <c r="E67" s="90" t="s">
        <v>285</v>
      </c>
      <c r="F67" s="90" t="s">
        <v>131</v>
      </c>
      <c r="G67" s="90" t="s">
        <v>140</v>
      </c>
      <c r="H67" s="90" t="s">
        <v>133</v>
      </c>
      <c r="I67" s="90" t="s">
        <v>286</v>
      </c>
      <c r="J67" s="91" t="s">
        <v>548</v>
      </c>
      <c r="K67" s="90" t="s">
        <v>652</v>
      </c>
    </row>
    <row r="68" spans="1:13" x14ac:dyDescent="0.2">
      <c r="A68" s="89" t="s">
        <v>150</v>
      </c>
      <c r="B68" s="89" t="s">
        <v>791</v>
      </c>
      <c r="C68" s="155">
        <v>42613</v>
      </c>
      <c r="D68" s="89">
        <v>2</v>
      </c>
      <c r="E68" s="90" t="s">
        <v>338</v>
      </c>
      <c r="F68" s="90" t="s">
        <v>131</v>
      </c>
      <c r="G68" s="90" t="s">
        <v>140</v>
      </c>
      <c r="H68" s="90" t="s">
        <v>545</v>
      </c>
      <c r="I68" s="90" t="s">
        <v>352</v>
      </c>
      <c r="J68" s="91" t="s">
        <v>324</v>
      </c>
      <c r="K68" s="90" t="s">
        <v>577</v>
      </c>
    </row>
    <row r="69" spans="1:13" x14ac:dyDescent="0.2">
      <c r="A69" s="89" t="s">
        <v>150</v>
      </c>
      <c r="B69" s="89" t="s">
        <v>791</v>
      </c>
      <c r="C69" s="155">
        <v>42613</v>
      </c>
      <c r="D69" s="89">
        <v>2</v>
      </c>
      <c r="E69" s="90" t="s">
        <v>334</v>
      </c>
      <c r="F69" s="90" t="s">
        <v>131</v>
      </c>
      <c r="G69" s="90" t="s">
        <v>140</v>
      </c>
      <c r="H69" s="90" t="s">
        <v>545</v>
      </c>
      <c r="I69" s="90" t="s">
        <v>337</v>
      </c>
      <c r="J69" s="91" t="s">
        <v>559</v>
      </c>
      <c r="K69" s="90" t="s">
        <v>577</v>
      </c>
    </row>
    <row r="70" spans="1:13" x14ac:dyDescent="0.2">
      <c r="A70" s="89" t="s">
        <v>146</v>
      </c>
      <c r="B70" s="89" t="s">
        <v>792</v>
      </c>
      <c r="C70" s="155">
        <v>42613</v>
      </c>
      <c r="D70" s="89">
        <v>2</v>
      </c>
      <c r="E70" s="90" t="s">
        <v>369</v>
      </c>
      <c r="F70" s="90" t="s">
        <v>131</v>
      </c>
      <c r="G70" s="90" t="s">
        <v>140</v>
      </c>
      <c r="H70" s="90" t="s">
        <v>545</v>
      </c>
      <c r="I70" s="90" t="s">
        <v>367</v>
      </c>
      <c r="J70" s="91" t="s">
        <v>549</v>
      </c>
      <c r="K70" s="90" t="s">
        <v>644</v>
      </c>
    </row>
    <row r="71" spans="1:13" x14ac:dyDescent="0.2">
      <c r="A71" s="89" t="s">
        <v>146</v>
      </c>
      <c r="B71" s="89" t="s">
        <v>792</v>
      </c>
      <c r="C71" s="155">
        <v>42613</v>
      </c>
      <c r="D71" s="89">
        <v>2</v>
      </c>
      <c r="E71" s="90" t="s">
        <v>374</v>
      </c>
      <c r="F71" s="90" t="s">
        <v>131</v>
      </c>
      <c r="G71" s="90" t="s">
        <v>140</v>
      </c>
      <c r="H71" s="90" t="s">
        <v>545</v>
      </c>
      <c r="I71" s="90" t="s">
        <v>375</v>
      </c>
      <c r="J71" s="91" t="s">
        <v>356</v>
      </c>
    </row>
    <row r="72" spans="1:13" x14ac:dyDescent="0.2">
      <c r="F72" s="90" t="s">
        <v>131</v>
      </c>
      <c r="G72" s="90" t="s">
        <v>140</v>
      </c>
      <c r="H72" s="90" t="s">
        <v>713</v>
      </c>
      <c r="J72" s="91"/>
    </row>
    <row r="73" spans="1:13" x14ac:dyDescent="0.2">
      <c r="A73" s="89" t="s">
        <v>138</v>
      </c>
      <c r="B73" s="89" t="s">
        <v>789</v>
      </c>
      <c r="C73" s="155">
        <v>42614</v>
      </c>
      <c r="D73" s="89">
        <v>2</v>
      </c>
      <c r="E73" s="90" t="s">
        <v>285</v>
      </c>
      <c r="F73" s="90" t="s">
        <v>131</v>
      </c>
      <c r="G73" s="90" t="s">
        <v>140</v>
      </c>
      <c r="H73" s="90" t="s">
        <v>133</v>
      </c>
      <c r="I73" s="90" t="s">
        <v>286</v>
      </c>
      <c r="J73" s="91" t="s">
        <v>548</v>
      </c>
      <c r="K73" s="90" t="s">
        <v>143</v>
      </c>
    </row>
    <row r="74" spans="1:13" x14ac:dyDescent="0.2">
      <c r="A74" s="89" t="s">
        <v>150</v>
      </c>
      <c r="B74" s="89" t="s">
        <v>791</v>
      </c>
      <c r="C74" s="155">
        <v>42614</v>
      </c>
      <c r="D74" s="89">
        <v>2</v>
      </c>
      <c r="E74" s="90" t="s">
        <v>212</v>
      </c>
      <c r="F74" s="90" t="s">
        <v>515</v>
      </c>
      <c r="G74" s="90" t="s">
        <v>140</v>
      </c>
      <c r="H74" s="90" t="s">
        <v>518</v>
      </c>
      <c r="I74" s="90" t="s">
        <v>353</v>
      </c>
      <c r="J74" s="91" t="s">
        <v>559</v>
      </c>
      <c r="K74" s="90" t="s">
        <v>577</v>
      </c>
    </row>
    <row r="75" spans="1:13" x14ac:dyDescent="0.2">
      <c r="A75" s="89" t="s">
        <v>150</v>
      </c>
      <c r="B75" s="89" t="s">
        <v>791</v>
      </c>
      <c r="C75" s="155">
        <v>42614</v>
      </c>
      <c r="D75" s="89">
        <v>1</v>
      </c>
      <c r="E75" s="90" t="s">
        <v>334</v>
      </c>
      <c r="F75" s="90" t="s">
        <v>131</v>
      </c>
      <c r="G75" s="90" t="s">
        <v>140</v>
      </c>
      <c r="H75" s="90" t="s">
        <v>545</v>
      </c>
      <c r="I75" s="90" t="s">
        <v>337</v>
      </c>
      <c r="J75" s="91" t="s">
        <v>559</v>
      </c>
      <c r="K75" s="90" t="s">
        <v>577</v>
      </c>
      <c r="L75" s="90" t="s">
        <v>570</v>
      </c>
    </row>
    <row r="76" spans="1:13" x14ac:dyDescent="0.2">
      <c r="A76" s="89" t="s">
        <v>146</v>
      </c>
      <c r="B76" s="89" t="s">
        <v>792</v>
      </c>
      <c r="C76" s="155">
        <v>42614</v>
      </c>
      <c r="D76" s="89">
        <v>2</v>
      </c>
      <c r="E76" s="90" t="s">
        <v>374</v>
      </c>
      <c r="F76" s="90" t="s">
        <v>131</v>
      </c>
      <c r="G76" s="90" t="s">
        <v>140</v>
      </c>
      <c r="H76" s="90" t="s">
        <v>545</v>
      </c>
      <c r="I76" s="90" t="s">
        <v>375</v>
      </c>
      <c r="J76" s="91" t="s">
        <v>752</v>
      </c>
      <c r="K76" s="90" t="s">
        <v>624</v>
      </c>
      <c r="L76" s="90" t="s">
        <v>631</v>
      </c>
    </row>
    <row r="77" spans="1:13" x14ac:dyDescent="0.2">
      <c r="A77" s="89" t="s">
        <v>550</v>
      </c>
      <c r="B77" s="89" t="s">
        <v>793</v>
      </c>
      <c r="C77" s="155">
        <v>42614</v>
      </c>
      <c r="D77" s="89">
        <v>2</v>
      </c>
      <c r="E77" s="90" t="s">
        <v>219</v>
      </c>
      <c r="F77" s="90" t="s">
        <v>131</v>
      </c>
      <c r="G77" s="90" t="s">
        <v>140</v>
      </c>
      <c r="H77" s="90" t="s">
        <v>518</v>
      </c>
      <c r="I77" s="90" t="s">
        <v>232</v>
      </c>
      <c r="J77" s="91" t="s">
        <v>542</v>
      </c>
      <c r="K77" s="90" t="s">
        <v>595</v>
      </c>
    </row>
    <row r="78" spans="1:13" x14ac:dyDescent="0.2">
      <c r="F78" s="90" t="s">
        <v>131</v>
      </c>
      <c r="J78" s="91"/>
    </row>
    <row r="79" spans="1:13" x14ac:dyDescent="0.2">
      <c r="A79" s="89" t="s">
        <v>146</v>
      </c>
      <c r="B79" s="212" t="s">
        <v>796</v>
      </c>
      <c r="C79" s="155">
        <v>42618</v>
      </c>
      <c r="D79" s="89">
        <v>1</v>
      </c>
      <c r="E79" s="90" t="s">
        <v>369</v>
      </c>
      <c r="F79" s="90" t="s">
        <v>131</v>
      </c>
      <c r="G79" s="90" t="s">
        <v>140</v>
      </c>
      <c r="H79" s="90" t="s">
        <v>545</v>
      </c>
      <c r="I79" s="90" t="s">
        <v>367</v>
      </c>
      <c r="J79" s="91" t="s">
        <v>549</v>
      </c>
    </row>
    <row r="80" spans="1:13" x14ac:dyDescent="0.2">
      <c r="A80" s="89" t="s">
        <v>550</v>
      </c>
      <c r="B80" s="89" t="s">
        <v>793</v>
      </c>
      <c r="C80" s="155">
        <v>42618</v>
      </c>
      <c r="D80" s="89">
        <v>2</v>
      </c>
      <c r="E80" s="90" t="s">
        <v>219</v>
      </c>
      <c r="F80" s="90" t="s">
        <v>131</v>
      </c>
      <c r="G80" s="90" t="s">
        <v>140</v>
      </c>
      <c r="H80" s="90" t="s">
        <v>518</v>
      </c>
      <c r="I80" s="90" t="s">
        <v>240</v>
      </c>
      <c r="J80" s="91" t="s">
        <v>542</v>
      </c>
      <c r="K80" s="90" t="s">
        <v>595</v>
      </c>
    </row>
    <row r="81" spans="1:14" x14ac:dyDescent="0.2">
      <c r="A81" s="89" t="s">
        <v>146</v>
      </c>
      <c r="B81" s="212" t="s">
        <v>792</v>
      </c>
      <c r="C81" s="155">
        <v>42619</v>
      </c>
      <c r="D81" s="89">
        <v>2</v>
      </c>
      <c r="E81" s="90" t="s">
        <v>369</v>
      </c>
      <c r="F81" s="90" t="s">
        <v>131</v>
      </c>
      <c r="G81" s="90" t="s">
        <v>140</v>
      </c>
      <c r="H81" s="90" t="s">
        <v>545</v>
      </c>
      <c r="I81" s="90" t="s">
        <v>367</v>
      </c>
      <c r="J81" s="91" t="s">
        <v>549</v>
      </c>
    </row>
    <row r="82" spans="1:14" x14ac:dyDescent="0.2">
      <c r="A82" s="89" t="s">
        <v>550</v>
      </c>
      <c r="B82" s="89" t="s">
        <v>793</v>
      </c>
      <c r="C82" s="155">
        <v>42619</v>
      </c>
      <c r="D82" s="89">
        <v>2</v>
      </c>
      <c r="E82" s="90" t="s">
        <v>219</v>
      </c>
      <c r="F82" s="90" t="s">
        <v>131</v>
      </c>
      <c r="G82" s="90" t="s">
        <v>140</v>
      </c>
      <c r="H82" s="90" t="s">
        <v>518</v>
      </c>
      <c r="I82" s="90" t="s">
        <v>240</v>
      </c>
      <c r="J82" s="91" t="s">
        <v>542</v>
      </c>
      <c r="K82" s="90" t="s">
        <v>595</v>
      </c>
    </row>
    <row r="83" spans="1:14" x14ac:dyDescent="0.2">
      <c r="A83" s="89" t="s">
        <v>130</v>
      </c>
      <c r="B83" s="89" t="s">
        <v>787</v>
      </c>
      <c r="C83" s="155">
        <v>42620</v>
      </c>
      <c r="D83" s="89">
        <v>2</v>
      </c>
      <c r="E83" s="90" t="s">
        <v>257</v>
      </c>
      <c r="I83" s="90" t="s">
        <v>265</v>
      </c>
      <c r="J83" s="91" t="s">
        <v>157</v>
      </c>
      <c r="K83" s="90" t="s">
        <v>647</v>
      </c>
    </row>
    <row r="84" spans="1:14" x14ac:dyDescent="0.2">
      <c r="A84" s="89" t="s">
        <v>130</v>
      </c>
      <c r="B84" s="89" t="s">
        <v>787</v>
      </c>
      <c r="C84" s="155">
        <v>42620</v>
      </c>
      <c r="D84" s="89">
        <v>2</v>
      </c>
      <c r="E84" s="90" t="s">
        <v>251</v>
      </c>
      <c r="I84" s="90" t="s">
        <v>258</v>
      </c>
      <c r="J84" s="91" t="s">
        <v>135</v>
      </c>
      <c r="K84" s="90" t="s">
        <v>647</v>
      </c>
    </row>
    <row r="85" spans="1:14" x14ac:dyDescent="0.2">
      <c r="A85" s="89" t="s">
        <v>150</v>
      </c>
      <c r="B85" s="89" t="s">
        <v>791</v>
      </c>
      <c r="C85" s="155">
        <v>42620</v>
      </c>
      <c r="D85" s="89">
        <v>2</v>
      </c>
      <c r="E85" s="90" t="s">
        <v>334</v>
      </c>
      <c r="F85" s="90" t="s">
        <v>131</v>
      </c>
      <c r="G85" s="90" t="s">
        <v>140</v>
      </c>
      <c r="H85" s="90" t="s">
        <v>545</v>
      </c>
      <c r="I85" s="90" t="s">
        <v>337</v>
      </c>
      <c r="J85" s="91" t="s">
        <v>559</v>
      </c>
    </row>
    <row r="86" spans="1:14" x14ac:dyDescent="0.2">
      <c r="A86" s="89" t="s">
        <v>550</v>
      </c>
      <c r="B86" s="89" t="s">
        <v>793</v>
      </c>
      <c r="C86" s="155">
        <v>42620</v>
      </c>
      <c r="D86" s="89">
        <v>2</v>
      </c>
      <c r="E86" s="90" t="s">
        <v>219</v>
      </c>
      <c r="F86" s="90" t="s">
        <v>131</v>
      </c>
      <c r="G86" s="90" t="s">
        <v>140</v>
      </c>
      <c r="H86" s="90" t="s">
        <v>518</v>
      </c>
      <c r="I86" s="90" t="s">
        <v>240</v>
      </c>
      <c r="J86" s="91" t="s">
        <v>542</v>
      </c>
      <c r="K86" s="90" t="s">
        <v>595</v>
      </c>
    </row>
    <row r="87" spans="1:14" x14ac:dyDescent="0.2">
      <c r="A87" s="89" t="s">
        <v>550</v>
      </c>
      <c r="B87" s="89" t="s">
        <v>793</v>
      </c>
      <c r="C87" s="155">
        <v>42621</v>
      </c>
      <c r="D87" s="89">
        <v>1</v>
      </c>
      <c r="E87" s="90" t="s">
        <v>219</v>
      </c>
      <c r="F87" s="90" t="s">
        <v>131</v>
      </c>
      <c r="G87" s="90" t="s">
        <v>140</v>
      </c>
      <c r="H87" s="90" t="s">
        <v>518</v>
      </c>
      <c r="I87" s="90" t="s">
        <v>240</v>
      </c>
      <c r="J87" s="91" t="s">
        <v>542</v>
      </c>
      <c r="K87" s="90" t="s">
        <v>595</v>
      </c>
    </row>
    <row r="88" spans="1:14" s="207" customFormat="1" x14ac:dyDescent="0.2">
      <c r="A88" s="89" t="s">
        <v>519</v>
      </c>
      <c r="B88" s="89" t="s">
        <v>786</v>
      </c>
      <c r="C88" s="155">
        <v>42625</v>
      </c>
      <c r="D88" s="89">
        <v>2</v>
      </c>
      <c r="E88" s="90" t="s">
        <v>229</v>
      </c>
      <c r="F88" s="90" t="s">
        <v>515</v>
      </c>
      <c r="G88" s="90" t="s">
        <v>140</v>
      </c>
      <c r="H88" s="90" t="s">
        <v>518</v>
      </c>
      <c r="I88" s="90" t="s">
        <v>226</v>
      </c>
      <c r="J88" s="90" t="s">
        <v>526</v>
      </c>
      <c r="K88" s="90" t="s">
        <v>591</v>
      </c>
      <c r="L88" s="90" t="s">
        <v>583</v>
      </c>
      <c r="M88" s="90"/>
      <c r="N88" s="90"/>
    </row>
    <row r="89" spans="1:14" x14ac:dyDescent="0.2">
      <c r="A89" s="89" t="s">
        <v>150</v>
      </c>
      <c r="B89" s="89" t="s">
        <v>791</v>
      </c>
      <c r="C89" s="155">
        <v>42626</v>
      </c>
      <c r="D89" s="89">
        <v>1</v>
      </c>
      <c r="E89" s="90" t="s">
        <v>342</v>
      </c>
      <c r="F89" s="90" t="s">
        <v>515</v>
      </c>
      <c r="G89" s="90" t="s">
        <v>140</v>
      </c>
      <c r="H89" s="90" t="s">
        <v>545</v>
      </c>
      <c r="I89" s="90" t="s">
        <v>341</v>
      </c>
      <c r="J89" s="91" t="s">
        <v>151</v>
      </c>
      <c r="K89" s="90" t="s">
        <v>664</v>
      </c>
      <c r="L89" s="90" t="s">
        <v>643</v>
      </c>
    </row>
    <row r="90" spans="1:14" x14ac:dyDescent="0.2">
      <c r="A90" s="89" t="s">
        <v>150</v>
      </c>
      <c r="B90" s="89" t="s">
        <v>791</v>
      </c>
      <c r="C90" s="155">
        <v>42626</v>
      </c>
      <c r="D90" s="89">
        <v>1</v>
      </c>
      <c r="E90" s="90" t="s">
        <v>344</v>
      </c>
      <c r="F90" s="90" t="s">
        <v>131</v>
      </c>
      <c r="G90" s="90" t="s">
        <v>140</v>
      </c>
      <c r="H90" s="90" t="s">
        <v>545</v>
      </c>
      <c r="I90" s="90" t="s">
        <v>331</v>
      </c>
      <c r="J90" s="91" t="s">
        <v>751</v>
      </c>
      <c r="K90" s="90" t="s">
        <v>643</v>
      </c>
      <c r="L90" s="90" t="s">
        <v>152</v>
      </c>
    </row>
    <row r="91" spans="1:14" x14ac:dyDescent="0.2">
      <c r="A91" s="89" t="s">
        <v>146</v>
      </c>
      <c r="B91" s="212" t="s">
        <v>796</v>
      </c>
      <c r="C91" s="155">
        <v>42627</v>
      </c>
      <c r="D91" s="89">
        <v>1</v>
      </c>
      <c r="E91" s="90" t="s">
        <v>369</v>
      </c>
      <c r="F91" s="90" t="s">
        <v>131</v>
      </c>
      <c r="G91" s="90" t="s">
        <v>140</v>
      </c>
      <c r="H91" s="90" t="s">
        <v>545</v>
      </c>
      <c r="I91" s="90" t="s">
        <v>367</v>
      </c>
      <c r="J91" s="91" t="s">
        <v>549</v>
      </c>
      <c r="K91" s="90" t="s">
        <v>601</v>
      </c>
      <c r="L91" s="90" t="s">
        <v>658</v>
      </c>
    </row>
    <row r="92" spans="1:14" x14ac:dyDescent="0.2">
      <c r="A92" s="89" t="s">
        <v>130</v>
      </c>
      <c r="B92" s="89" t="s">
        <v>788</v>
      </c>
      <c r="C92" s="155">
        <v>42629</v>
      </c>
      <c r="D92" s="89">
        <v>1</v>
      </c>
      <c r="E92" s="90" t="s">
        <v>201</v>
      </c>
      <c r="F92" s="90" t="s">
        <v>131</v>
      </c>
      <c r="G92" s="90" t="s">
        <v>140</v>
      </c>
      <c r="H92" s="90" t="s">
        <v>133</v>
      </c>
      <c r="I92" s="90" t="s">
        <v>271</v>
      </c>
      <c r="J92" s="91" t="s">
        <v>135</v>
      </c>
      <c r="K92" s="90" t="s">
        <v>655</v>
      </c>
    </row>
    <row r="93" spans="1:14" x14ac:dyDescent="0.2">
      <c r="A93" s="89" t="s">
        <v>150</v>
      </c>
      <c r="B93" s="89" t="s">
        <v>791</v>
      </c>
      <c r="C93" s="155">
        <v>42629</v>
      </c>
      <c r="D93" s="89">
        <v>2</v>
      </c>
      <c r="E93" s="90" t="s">
        <v>339</v>
      </c>
      <c r="F93" s="90" t="s">
        <v>515</v>
      </c>
      <c r="G93" s="90" t="s">
        <v>440</v>
      </c>
      <c r="H93" s="90" t="s">
        <v>545</v>
      </c>
      <c r="I93" s="90" t="s">
        <v>336</v>
      </c>
      <c r="J93" s="91" t="s">
        <v>330</v>
      </c>
    </row>
    <row r="94" spans="1:14" x14ac:dyDescent="0.2">
      <c r="F94" s="90" t="s">
        <v>515</v>
      </c>
      <c r="G94" s="90" t="s">
        <v>440</v>
      </c>
      <c r="H94" s="90" t="s">
        <v>713</v>
      </c>
      <c r="J94" s="91"/>
    </row>
    <row r="95" spans="1:14" x14ac:dyDescent="0.2">
      <c r="A95" s="89" t="s">
        <v>138</v>
      </c>
      <c r="B95" s="89" t="s">
        <v>789</v>
      </c>
      <c r="C95" s="155">
        <v>42632</v>
      </c>
      <c r="D95" s="89">
        <v>1</v>
      </c>
      <c r="E95" s="90" t="s">
        <v>139</v>
      </c>
      <c r="F95" s="90" t="s">
        <v>131</v>
      </c>
      <c r="G95" s="90" t="s">
        <v>140</v>
      </c>
      <c r="H95" s="90" t="s">
        <v>133</v>
      </c>
      <c r="I95" s="90" t="s">
        <v>267</v>
      </c>
      <c r="J95" s="91" t="s">
        <v>142</v>
      </c>
      <c r="K95" s="90" t="s">
        <v>679</v>
      </c>
    </row>
    <row r="96" spans="1:14" x14ac:dyDescent="0.2">
      <c r="A96" s="89" t="s">
        <v>138</v>
      </c>
      <c r="B96" s="89" t="s">
        <v>789</v>
      </c>
      <c r="C96" s="155">
        <v>42632</v>
      </c>
      <c r="D96" s="89">
        <v>1</v>
      </c>
      <c r="E96" s="90" t="s">
        <v>285</v>
      </c>
      <c r="F96" s="90" t="s">
        <v>131</v>
      </c>
      <c r="G96" s="90" t="s">
        <v>140</v>
      </c>
      <c r="H96" s="90" t="s">
        <v>133</v>
      </c>
      <c r="I96" s="90" t="s">
        <v>286</v>
      </c>
      <c r="J96" s="90" t="s">
        <v>548</v>
      </c>
      <c r="K96" s="90" t="s">
        <v>678</v>
      </c>
    </row>
    <row r="97" spans="1:14" x14ac:dyDescent="0.2">
      <c r="A97" s="89" t="s">
        <v>150</v>
      </c>
      <c r="B97" s="89" t="s">
        <v>791</v>
      </c>
      <c r="C97" s="155">
        <v>42632</v>
      </c>
      <c r="D97" s="89">
        <v>1</v>
      </c>
      <c r="E97" s="90" t="s">
        <v>227</v>
      </c>
      <c r="F97" s="90" t="s">
        <v>131</v>
      </c>
      <c r="G97" s="90" t="s">
        <v>140</v>
      </c>
      <c r="H97" s="90" t="s">
        <v>518</v>
      </c>
      <c r="I97" s="90" t="s">
        <v>332</v>
      </c>
      <c r="J97" s="91" t="s">
        <v>151</v>
      </c>
      <c r="K97" s="90" t="s">
        <v>585</v>
      </c>
      <c r="L97" s="90" t="s">
        <v>593</v>
      </c>
    </row>
    <row r="98" spans="1:14" x14ac:dyDescent="0.2">
      <c r="A98" s="89" t="s">
        <v>150</v>
      </c>
      <c r="B98" s="89" t="s">
        <v>791</v>
      </c>
      <c r="C98" s="155">
        <v>42632</v>
      </c>
      <c r="D98" s="89">
        <v>2</v>
      </c>
      <c r="E98" s="90" t="s">
        <v>350</v>
      </c>
      <c r="F98" s="90" t="s">
        <v>131</v>
      </c>
      <c r="G98" s="90" t="s">
        <v>140</v>
      </c>
      <c r="H98" s="90" t="s">
        <v>545</v>
      </c>
      <c r="I98" s="90" t="s">
        <v>343</v>
      </c>
      <c r="J98" s="91" t="s">
        <v>751</v>
      </c>
    </row>
    <row r="99" spans="1:14" x14ac:dyDescent="0.2">
      <c r="A99" s="89" t="s">
        <v>146</v>
      </c>
      <c r="B99" s="89" t="s">
        <v>796</v>
      </c>
      <c r="C99" s="155">
        <v>42632</v>
      </c>
      <c r="D99" s="89">
        <v>2</v>
      </c>
      <c r="E99" s="90" t="s">
        <v>369</v>
      </c>
      <c r="F99" s="90" t="s">
        <v>131</v>
      </c>
      <c r="G99" s="90" t="s">
        <v>140</v>
      </c>
      <c r="H99" s="90" t="s">
        <v>545</v>
      </c>
      <c r="I99" s="90" t="s">
        <v>367</v>
      </c>
      <c r="J99" s="91" t="s">
        <v>549</v>
      </c>
      <c r="K99" s="90" t="s">
        <v>638</v>
      </c>
    </row>
    <row r="100" spans="1:14" x14ac:dyDescent="0.2">
      <c r="A100" s="89" t="s">
        <v>146</v>
      </c>
      <c r="B100" s="89" t="s">
        <v>796</v>
      </c>
      <c r="C100" s="155">
        <v>42632</v>
      </c>
      <c r="D100" s="89">
        <v>2</v>
      </c>
      <c r="E100" s="90" t="s">
        <v>221</v>
      </c>
      <c r="F100" s="90" t="s">
        <v>515</v>
      </c>
      <c r="G100" s="90" t="s">
        <v>440</v>
      </c>
      <c r="H100" s="90" t="s">
        <v>518</v>
      </c>
      <c r="I100" s="90" t="s">
        <v>361</v>
      </c>
      <c r="J100" s="91" t="s">
        <v>554</v>
      </c>
      <c r="K100" s="90" t="s">
        <v>638</v>
      </c>
    </row>
    <row r="101" spans="1:14" x14ac:dyDescent="0.2">
      <c r="A101" s="89" t="s">
        <v>550</v>
      </c>
      <c r="B101" s="89" t="s">
        <v>794</v>
      </c>
      <c r="C101" s="155">
        <v>42632</v>
      </c>
      <c r="D101" s="89">
        <v>1</v>
      </c>
      <c r="E101" s="90" t="s">
        <v>215</v>
      </c>
      <c r="F101" s="90" t="s">
        <v>515</v>
      </c>
      <c r="G101" s="90" t="s">
        <v>140</v>
      </c>
      <c r="H101" s="90" t="s">
        <v>518</v>
      </c>
      <c r="I101" s="90" t="s">
        <v>219</v>
      </c>
      <c r="J101" s="91" t="s">
        <v>542</v>
      </c>
      <c r="K101" s="90" t="s">
        <v>610</v>
      </c>
    </row>
    <row r="102" spans="1:14" x14ac:dyDescent="0.2">
      <c r="A102" s="89" t="s">
        <v>550</v>
      </c>
      <c r="B102" s="89" t="s">
        <v>794</v>
      </c>
      <c r="C102" s="155">
        <v>42632</v>
      </c>
      <c r="D102" s="89">
        <v>2</v>
      </c>
      <c r="E102" s="90" t="s">
        <v>212</v>
      </c>
      <c r="F102" s="90" t="s">
        <v>515</v>
      </c>
      <c r="G102" s="90" t="s">
        <v>140</v>
      </c>
      <c r="H102" s="90" t="s">
        <v>518</v>
      </c>
      <c r="I102" s="90" t="s">
        <v>226</v>
      </c>
      <c r="J102" s="91" t="s">
        <v>522</v>
      </c>
      <c r="K102" s="90" t="s">
        <v>595</v>
      </c>
    </row>
    <row r="103" spans="1:14" x14ac:dyDescent="0.2">
      <c r="A103" s="89" t="s">
        <v>561</v>
      </c>
      <c r="B103" s="89" t="s">
        <v>795</v>
      </c>
      <c r="C103" s="155">
        <v>42632</v>
      </c>
      <c r="D103" s="89">
        <v>1</v>
      </c>
      <c r="E103" s="90" t="s">
        <v>214</v>
      </c>
      <c r="F103" s="90" t="s">
        <v>515</v>
      </c>
      <c r="G103" s="90" t="s">
        <v>140</v>
      </c>
      <c r="H103" s="90" t="s">
        <v>537</v>
      </c>
      <c r="I103" s="90" t="s">
        <v>544</v>
      </c>
      <c r="J103" s="91" t="s">
        <v>524</v>
      </c>
      <c r="K103" s="90" t="s">
        <v>604</v>
      </c>
      <c r="L103" s="90" t="s">
        <v>574</v>
      </c>
    </row>
    <row r="104" spans="1:14" x14ac:dyDescent="0.2">
      <c r="A104" s="89" t="s">
        <v>550</v>
      </c>
      <c r="B104" s="89" t="s">
        <v>794</v>
      </c>
      <c r="C104" s="155">
        <v>42633</v>
      </c>
      <c r="D104" s="89">
        <v>1</v>
      </c>
      <c r="E104" s="90" t="s">
        <v>212</v>
      </c>
      <c r="F104" s="90" t="s">
        <v>515</v>
      </c>
      <c r="G104" s="90" t="s">
        <v>140</v>
      </c>
      <c r="H104" s="90" t="s">
        <v>518</v>
      </c>
      <c r="I104" s="90" t="s">
        <v>226</v>
      </c>
      <c r="J104" s="91" t="s">
        <v>317</v>
      </c>
      <c r="K104" s="90" t="s">
        <v>595</v>
      </c>
    </row>
    <row r="105" spans="1:14" x14ac:dyDescent="0.2">
      <c r="A105" s="89" t="s">
        <v>150</v>
      </c>
      <c r="B105" s="89" t="s">
        <v>791</v>
      </c>
      <c r="C105" s="155">
        <v>42634</v>
      </c>
      <c r="D105" s="89">
        <v>2</v>
      </c>
      <c r="E105" s="90" t="s">
        <v>227</v>
      </c>
      <c r="F105" s="90" t="s">
        <v>131</v>
      </c>
      <c r="G105" s="90" t="s">
        <v>140</v>
      </c>
      <c r="H105" s="90" t="s">
        <v>545</v>
      </c>
      <c r="I105" s="90" t="s">
        <v>332</v>
      </c>
      <c r="J105" s="91" t="s">
        <v>151</v>
      </c>
      <c r="K105" s="90" t="s">
        <v>585</v>
      </c>
    </row>
    <row r="106" spans="1:14" x14ac:dyDescent="0.2">
      <c r="A106" s="89" t="s">
        <v>550</v>
      </c>
      <c r="B106" s="89" t="s">
        <v>794</v>
      </c>
      <c r="C106" s="155">
        <v>42634</v>
      </c>
      <c r="D106" s="89">
        <v>2</v>
      </c>
      <c r="E106" s="90" t="s">
        <v>223</v>
      </c>
      <c r="F106" s="90" t="s">
        <v>515</v>
      </c>
      <c r="G106" s="90" t="s">
        <v>140</v>
      </c>
      <c r="H106" s="90" t="s">
        <v>518</v>
      </c>
      <c r="I106" s="90" t="s">
        <v>219</v>
      </c>
      <c r="J106" s="91" t="s">
        <v>542</v>
      </c>
      <c r="K106" s="90" t="s">
        <v>595</v>
      </c>
    </row>
    <row r="107" spans="1:14" x14ac:dyDescent="0.2">
      <c r="A107" s="89" t="s">
        <v>550</v>
      </c>
      <c r="B107" s="89" t="s">
        <v>794</v>
      </c>
      <c r="C107" s="155">
        <v>42634</v>
      </c>
      <c r="D107" s="89">
        <v>2</v>
      </c>
      <c r="E107" s="90" t="s">
        <v>212</v>
      </c>
      <c r="F107" s="90" t="s">
        <v>515</v>
      </c>
      <c r="G107" s="90" t="s">
        <v>140</v>
      </c>
      <c r="H107" s="90" t="s">
        <v>518</v>
      </c>
      <c r="I107" s="90" t="s">
        <v>226</v>
      </c>
      <c r="J107" s="91" t="s">
        <v>522</v>
      </c>
      <c r="K107" s="90" t="s">
        <v>595</v>
      </c>
    </row>
    <row r="108" spans="1:14" s="211" customFormat="1" x14ac:dyDescent="0.2">
      <c r="A108" s="89"/>
      <c r="B108" s="89"/>
      <c r="C108" s="155"/>
      <c r="D108" s="89"/>
      <c r="E108" s="90"/>
      <c r="F108" s="90" t="s">
        <v>515</v>
      </c>
      <c r="G108" s="90" t="s">
        <v>440</v>
      </c>
      <c r="H108" s="90" t="s">
        <v>713</v>
      </c>
      <c r="I108" s="90"/>
      <c r="J108" s="91"/>
      <c r="K108" s="90"/>
      <c r="L108" s="90"/>
      <c r="M108" s="90"/>
      <c r="N108" s="90"/>
    </row>
    <row r="109" spans="1:14" x14ac:dyDescent="0.2">
      <c r="A109" s="89" t="s">
        <v>138</v>
      </c>
      <c r="B109" s="89" t="s">
        <v>789</v>
      </c>
      <c r="C109" s="155">
        <v>42635</v>
      </c>
      <c r="D109" s="89">
        <v>1</v>
      </c>
      <c r="E109" s="90" t="s">
        <v>285</v>
      </c>
      <c r="F109" s="90" t="s">
        <v>131</v>
      </c>
      <c r="G109" s="90" t="s">
        <v>140</v>
      </c>
      <c r="H109" s="90" t="s">
        <v>133</v>
      </c>
      <c r="I109" s="90" t="s">
        <v>779</v>
      </c>
      <c r="J109" s="91" t="s">
        <v>548</v>
      </c>
      <c r="K109" s="90" t="s">
        <v>673</v>
      </c>
    </row>
    <row r="110" spans="1:14" x14ac:dyDescent="0.2">
      <c r="A110" s="209" t="s">
        <v>150</v>
      </c>
      <c r="B110" s="209"/>
      <c r="C110" s="210">
        <v>42635</v>
      </c>
      <c r="D110" s="209">
        <v>2</v>
      </c>
      <c r="E110" s="211" t="s">
        <v>227</v>
      </c>
      <c r="F110" s="211" t="s">
        <v>131</v>
      </c>
      <c r="G110" s="211" t="s">
        <v>140</v>
      </c>
      <c r="H110" s="211" t="s">
        <v>518</v>
      </c>
      <c r="I110" s="90" t="s">
        <v>779</v>
      </c>
      <c r="J110" s="211" t="s">
        <v>151</v>
      </c>
      <c r="K110" s="211" t="s">
        <v>585</v>
      </c>
      <c r="L110" s="211"/>
      <c r="M110" s="211"/>
      <c r="N110" s="211"/>
    </row>
    <row r="111" spans="1:14" x14ac:dyDescent="0.2">
      <c r="A111" s="89" t="s">
        <v>550</v>
      </c>
      <c r="B111" s="89" t="s">
        <v>794</v>
      </c>
      <c r="C111" s="155">
        <v>42635</v>
      </c>
      <c r="D111" s="89">
        <v>2</v>
      </c>
      <c r="E111" s="90" t="s">
        <v>212</v>
      </c>
      <c r="F111" s="90" t="s">
        <v>515</v>
      </c>
      <c r="G111" s="90" t="s">
        <v>140</v>
      </c>
      <c r="H111" s="90" t="s">
        <v>518</v>
      </c>
      <c r="I111" s="90" t="s">
        <v>779</v>
      </c>
      <c r="J111" s="90" t="s">
        <v>317</v>
      </c>
      <c r="K111" s="90" t="s">
        <v>595</v>
      </c>
      <c r="L111" s="90" t="s">
        <v>572</v>
      </c>
    </row>
    <row r="112" spans="1:14" x14ac:dyDescent="0.2">
      <c r="A112" s="89" t="s">
        <v>146</v>
      </c>
      <c r="B112" s="89" t="s">
        <v>796</v>
      </c>
      <c r="C112" s="155">
        <v>42635</v>
      </c>
      <c r="D112" s="89">
        <v>2</v>
      </c>
      <c r="E112" s="90" t="s">
        <v>369</v>
      </c>
      <c r="F112" s="90" t="s">
        <v>131</v>
      </c>
      <c r="G112" s="90" t="s">
        <v>140</v>
      </c>
      <c r="H112" s="90" t="s">
        <v>545</v>
      </c>
      <c r="I112" s="90" t="s">
        <v>779</v>
      </c>
      <c r="J112" s="91" t="s">
        <v>549</v>
      </c>
    </row>
    <row r="113" spans="1:12" x14ac:dyDescent="0.2">
      <c r="A113" s="89" t="s">
        <v>150</v>
      </c>
      <c r="B113" s="89" t="s">
        <v>791</v>
      </c>
      <c r="C113" s="155">
        <v>42636</v>
      </c>
      <c r="D113" s="89">
        <v>2</v>
      </c>
      <c r="E113" s="90" t="s">
        <v>264</v>
      </c>
      <c r="F113" s="90" t="s">
        <v>131</v>
      </c>
      <c r="G113" s="90" t="s">
        <v>140</v>
      </c>
      <c r="H113" s="90" t="s">
        <v>133</v>
      </c>
      <c r="I113" s="90" t="s">
        <v>779</v>
      </c>
      <c r="J113" s="91" t="s">
        <v>559</v>
      </c>
      <c r="K113" s="90" t="s">
        <v>585</v>
      </c>
      <c r="L113" s="90" t="s">
        <v>649</v>
      </c>
    </row>
    <row r="114" spans="1:12" x14ac:dyDescent="0.2">
      <c r="A114" s="89" t="s">
        <v>150</v>
      </c>
      <c r="B114" s="89" t="s">
        <v>791</v>
      </c>
      <c r="C114" s="155">
        <v>42636</v>
      </c>
      <c r="D114" s="89">
        <v>2</v>
      </c>
      <c r="E114" s="90" t="s">
        <v>332</v>
      </c>
      <c r="F114" s="90" t="s">
        <v>515</v>
      </c>
      <c r="G114" s="90" t="s">
        <v>140</v>
      </c>
      <c r="H114" s="90" t="s">
        <v>545</v>
      </c>
      <c r="I114" s="90" t="s">
        <v>779</v>
      </c>
      <c r="J114" s="91" t="s">
        <v>751</v>
      </c>
      <c r="K114" s="90" t="s">
        <v>585</v>
      </c>
      <c r="L114" s="90" t="s">
        <v>649</v>
      </c>
    </row>
    <row r="115" spans="1:12" x14ac:dyDescent="0.2">
      <c r="A115" s="89" t="s">
        <v>146</v>
      </c>
      <c r="B115" s="89" t="s">
        <v>796</v>
      </c>
      <c r="C115" s="155">
        <v>42636</v>
      </c>
      <c r="D115" s="89">
        <v>2</v>
      </c>
      <c r="E115" s="90" t="s">
        <v>369</v>
      </c>
      <c r="F115" s="90" t="s">
        <v>131</v>
      </c>
      <c r="G115" s="90" t="s">
        <v>140</v>
      </c>
      <c r="H115" s="90" t="s">
        <v>545</v>
      </c>
      <c r="I115" s="90" t="s">
        <v>779</v>
      </c>
      <c r="J115" s="91" t="s">
        <v>549</v>
      </c>
    </row>
    <row r="116" spans="1:12" x14ac:dyDescent="0.2">
      <c r="A116" s="89" t="s">
        <v>150</v>
      </c>
      <c r="B116" s="89" t="s">
        <v>791</v>
      </c>
      <c r="C116" s="155">
        <v>42544</v>
      </c>
      <c r="D116" s="89">
        <v>2</v>
      </c>
      <c r="E116" s="90" t="s">
        <v>311</v>
      </c>
      <c r="F116" s="90" t="s">
        <v>131</v>
      </c>
      <c r="G116" s="90" t="s">
        <v>140</v>
      </c>
      <c r="H116" s="90" t="s">
        <v>545</v>
      </c>
      <c r="I116" s="90" t="s">
        <v>779</v>
      </c>
      <c r="J116" s="91" t="s">
        <v>323</v>
      </c>
    </row>
    <row r="117" spans="1:12" x14ac:dyDescent="0.2">
      <c r="A117" s="89" t="s">
        <v>550</v>
      </c>
      <c r="B117" s="89" t="s">
        <v>797</v>
      </c>
      <c r="C117" s="155">
        <v>42639</v>
      </c>
      <c r="D117" s="89">
        <v>2</v>
      </c>
      <c r="E117" s="90" t="s">
        <v>212</v>
      </c>
      <c r="F117" s="90" t="s">
        <v>515</v>
      </c>
      <c r="G117" s="90" t="s">
        <v>140</v>
      </c>
      <c r="H117" s="90" t="s">
        <v>518</v>
      </c>
      <c r="I117" s="90" t="s">
        <v>234</v>
      </c>
      <c r="J117" s="91" t="s">
        <v>522</v>
      </c>
      <c r="K117" s="90" t="s">
        <v>572</v>
      </c>
    </row>
    <row r="118" spans="1:12" x14ac:dyDescent="0.2">
      <c r="F118" s="90" t="s">
        <v>515</v>
      </c>
      <c r="G118" s="90" t="s">
        <v>440</v>
      </c>
      <c r="H118" s="90" t="s">
        <v>713</v>
      </c>
      <c r="J118" s="91"/>
    </row>
    <row r="119" spans="1:12" x14ac:dyDescent="0.2">
      <c r="A119" s="89" t="s">
        <v>550</v>
      </c>
      <c r="B119" s="89" t="s">
        <v>797</v>
      </c>
      <c r="C119" s="155">
        <v>42640</v>
      </c>
      <c r="D119" s="89">
        <v>2</v>
      </c>
      <c r="E119" s="90" t="s">
        <v>212</v>
      </c>
      <c r="F119" s="90" t="s">
        <v>515</v>
      </c>
      <c r="G119" s="90" t="s">
        <v>140</v>
      </c>
      <c r="H119" s="90" t="s">
        <v>518</v>
      </c>
      <c r="I119" s="90" t="s">
        <v>234</v>
      </c>
      <c r="J119" s="91" t="s">
        <v>317</v>
      </c>
      <c r="K119" s="90" t="s">
        <v>572</v>
      </c>
    </row>
    <row r="120" spans="1:12" x14ac:dyDescent="0.2">
      <c r="A120" s="89" t="s">
        <v>130</v>
      </c>
      <c r="B120" s="89" t="s">
        <v>798</v>
      </c>
      <c r="C120" s="155">
        <v>42640</v>
      </c>
      <c r="D120" s="89">
        <v>2</v>
      </c>
      <c r="E120" s="90" t="s">
        <v>277</v>
      </c>
      <c r="F120" s="90" t="s">
        <v>515</v>
      </c>
      <c r="G120" s="90" t="s">
        <v>140</v>
      </c>
      <c r="H120" s="90" t="s">
        <v>133</v>
      </c>
      <c r="I120" s="90" t="s">
        <v>283</v>
      </c>
      <c r="J120" s="91" t="s">
        <v>749</v>
      </c>
      <c r="K120" s="90" t="s">
        <v>145</v>
      </c>
      <c r="L120" s="90" t="s">
        <v>164</v>
      </c>
    </row>
    <row r="121" spans="1:12" x14ac:dyDescent="0.2">
      <c r="A121" s="89" t="s">
        <v>130</v>
      </c>
      <c r="B121" s="89" t="s">
        <v>798</v>
      </c>
      <c r="C121" s="155">
        <v>42641</v>
      </c>
      <c r="D121" s="89">
        <v>2</v>
      </c>
      <c r="E121" s="90" t="s">
        <v>134</v>
      </c>
      <c r="F121" s="90" t="s">
        <v>515</v>
      </c>
      <c r="G121" s="90" t="s">
        <v>440</v>
      </c>
      <c r="H121" s="90" t="s">
        <v>133</v>
      </c>
      <c r="I121" s="90" t="s">
        <v>289</v>
      </c>
      <c r="J121" s="91" t="s">
        <v>249</v>
      </c>
    </row>
    <row r="122" spans="1:12" x14ac:dyDescent="0.2">
      <c r="A122" s="89" t="s">
        <v>146</v>
      </c>
      <c r="B122" s="89" t="s">
        <v>796</v>
      </c>
      <c r="C122" s="155">
        <v>42641</v>
      </c>
      <c r="D122" s="89">
        <v>2</v>
      </c>
      <c r="E122" s="90" t="s">
        <v>237</v>
      </c>
      <c r="F122" s="90" t="s">
        <v>131</v>
      </c>
      <c r="G122" s="90" t="s">
        <v>140</v>
      </c>
      <c r="H122" s="90" t="s">
        <v>518</v>
      </c>
      <c r="I122" s="90" t="s">
        <v>367</v>
      </c>
      <c r="J122" s="91" t="s">
        <v>549</v>
      </c>
    </row>
    <row r="123" spans="1:12" x14ac:dyDescent="0.2">
      <c r="A123" s="89" t="s">
        <v>550</v>
      </c>
      <c r="B123" s="89" t="s">
        <v>797</v>
      </c>
      <c r="C123" s="155">
        <v>42641</v>
      </c>
      <c r="D123" s="89">
        <v>2</v>
      </c>
      <c r="E123" s="90" t="s">
        <v>212</v>
      </c>
      <c r="F123" s="90" t="s">
        <v>515</v>
      </c>
      <c r="G123" s="90" t="s">
        <v>140</v>
      </c>
      <c r="H123" s="90" t="s">
        <v>518</v>
      </c>
      <c r="I123" s="90" t="s">
        <v>234</v>
      </c>
      <c r="J123" s="91" t="s">
        <v>522</v>
      </c>
      <c r="K123" s="90" t="s">
        <v>572</v>
      </c>
    </row>
    <row r="124" spans="1:12" x14ac:dyDescent="0.2">
      <c r="A124" s="89" t="s">
        <v>150</v>
      </c>
      <c r="B124" s="89" t="s">
        <v>799</v>
      </c>
      <c r="C124" s="155">
        <v>42641</v>
      </c>
      <c r="D124" s="89">
        <v>1</v>
      </c>
      <c r="E124" s="90" t="s">
        <v>269</v>
      </c>
      <c r="F124" s="90" t="s">
        <v>131</v>
      </c>
      <c r="G124" s="90" t="s">
        <v>140</v>
      </c>
      <c r="H124" s="90" t="s">
        <v>545</v>
      </c>
      <c r="I124" s="90" t="s">
        <v>343</v>
      </c>
      <c r="J124" s="91" t="s">
        <v>751</v>
      </c>
      <c r="K124" s="90" t="s">
        <v>653</v>
      </c>
      <c r="L124" s="90" t="s">
        <v>577</v>
      </c>
    </row>
    <row r="125" spans="1:12" x14ac:dyDescent="0.2">
      <c r="A125" s="89" t="s">
        <v>150</v>
      </c>
      <c r="B125" s="89" t="s">
        <v>799</v>
      </c>
      <c r="C125" s="155">
        <v>42641</v>
      </c>
      <c r="D125" s="89">
        <v>1</v>
      </c>
      <c r="E125" s="90" t="s">
        <v>350</v>
      </c>
      <c r="F125" s="90" t="s">
        <v>131</v>
      </c>
      <c r="G125" s="90" t="s">
        <v>140</v>
      </c>
      <c r="H125" s="90" t="s">
        <v>545</v>
      </c>
      <c r="I125" s="90" t="s">
        <v>352</v>
      </c>
      <c r="J125" s="91" t="s">
        <v>532</v>
      </c>
      <c r="K125" s="90" t="s">
        <v>653</v>
      </c>
      <c r="L125" s="90" t="s">
        <v>577</v>
      </c>
    </row>
    <row r="126" spans="1:12" x14ac:dyDescent="0.2">
      <c r="A126" s="89" t="s">
        <v>150</v>
      </c>
      <c r="B126" s="89" t="s">
        <v>799</v>
      </c>
      <c r="C126" s="155">
        <v>42641</v>
      </c>
      <c r="D126" s="89">
        <v>1</v>
      </c>
      <c r="E126" s="90" t="s">
        <v>311</v>
      </c>
      <c r="F126" s="90" t="s">
        <v>131</v>
      </c>
      <c r="G126" s="90" t="s">
        <v>140</v>
      </c>
      <c r="H126" s="90" t="s">
        <v>518</v>
      </c>
      <c r="I126" s="90" t="s">
        <v>342</v>
      </c>
      <c r="J126" s="91" t="s">
        <v>323</v>
      </c>
      <c r="K126" s="90" t="s">
        <v>653</v>
      </c>
      <c r="L126" s="90" t="s">
        <v>577</v>
      </c>
    </row>
    <row r="127" spans="1:12" x14ac:dyDescent="0.2">
      <c r="F127" s="90" t="s">
        <v>515</v>
      </c>
      <c r="G127" s="90" t="s">
        <v>440</v>
      </c>
      <c r="H127" s="90" t="s">
        <v>713</v>
      </c>
      <c r="J127" s="91"/>
    </row>
    <row r="128" spans="1:12" x14ac:dyDescent="0.2">
      <c r="A128" s="89" t="s">
        <v>138</v>
      </c>
      <c r="B128" s="89" t="s">
        <v>801</v>
      </c>
      <c r="C128" s="155">
        <v>42641</v>
      </c>
      <c r="D128" s="89">
        <v>2</v>
      </c>
      <c r="E128" s="90" t="s">
        <v>281</v>
      </c>
      <c r="F128" s="90" t="s">
        <v>515</v>
      </c>
      <c r="G128" s="90" t="s">
        <v>140</v>
      </c>
      <c r="H128" s="90" t="s">
        <v>133</v>
      </c>
      <c r="I128" s="90" t="s">
        <v>266</v>
      </c>
      <c r="J128" s="91" t="s">
        <v>750</v>
      </c>
      <c r="K128" s="90" t="s">
        <v>629</v>
      </c>
    </row>
    <row r="129" spans="1:12" s="91" customFormat="1" x14ac:dyDescent="0.2">
      <c r="A129" s="129" t="s">
        <v>138</v>
      </c>
      <c r="B129" s="129" t="s">
        <v>789</v>
      </c>
      <c r="C129" s="130">
        <v>42641</v>
      </c>
      <c r="D129" s="129">
        <v>1</v>
      </c>
      <c r="E129" s="91" t="s">
        <v>285</v>
      </c>
      <c r="F129" s="91" t="s">
        <v>131</v>
      </c>
      <c r="G129" s="91" t="s">
        <v>140</v>
      </c>
      <c r="H129" s="91" t="s">
        <v>133</v>
      </c>
      <c r="I129" s="91" t="s">
        <v>254</v>
      </c>
      <c r="J129" s="91" t="s">
        <v>548</v>
      </c>
      <c r="K129" s="91" t="s">
        <v>629</v>
      </c>
    </row>
    <row r="130" spans="1:12" x14ac:dyDescent="0.2">
      <c r="A130" s="89" t="s">
        <v>550</v>
      </c>
      <c r="B130" s="89" t="s">
        <v>797</v>
      </c>
      <c r="C130" s="155">
        <v>42642</v>
      </c>
      <c r="D130" s="89">
        <v>2</v>
      </c>
      <c r="E130" s="90" t="s">
        <v>212</v>
      </c>
      <c r="F130" s="90" t="s">
        <v>515</v>
      </c>
      <c r="G130" s="90" t="s">
        <v>140</v>
      </c>
      <c r="H130" s="90" t="s">
        <v>518</v>
      </c>
      <c r="I130" s="90" t="s">
        <v>234</v>
      </c>
      <c r="J130" s="91" t="s">
        <v>317</v>
      </c>
      <c r="K130" s="90" t="s">
        <v>572</v>
      </c>
    </row>
    <row r="131" spans="1:12" x14ac:dyDescent="0.2">
      <c r="A131" s="89" t="s">
        <v>150</v>
      </c>
      <c r="B131" s="89" t="s">
        <v>791</v>
      </c>
      <c r="C131" s="155">
        <v>42642</v>
      </c>
      <c r="D131" s="89">
        <v>1</v>
      </c>
      <c r="E131" s="90" t="s">
        <v>333</v>
      </c>
      <c r="F131" s="90" t="s">
        <v>515</v>
      </c>
      <c r="G131" s="90" t="s">
        <v>140</v>
      </c>
      <c r="H131" s="90" t="s">
        <v>545</v>
      </c>
      <c r="I131" s="90" t="s">
        <v>335</v>
      </c>
      <c r="J131" s="91" t="s">
        <v>559</v>
      </c>
    </row>
    <row r="132" spans="1:12" x14ac:dyDescent="0.2">
      <c r="A132" s="89" t="s">
        <v>150</v>
      </c>
      <c r="B132" s="89" t="s">
        <v>802</v>
      </c>
      <c r="C132" s="155">
        <v>42642</v>
      </c>
      <c r="D132" s="89">
        <v>1</v>
      </c>
      <c r="E132" s="90" t="s">
        <v>339</v>
      </c>
      <c r="F132" s="90" t="s">
        <v>515</v>
      </c>
      <c r="G132" s="90" t="s">
        <v>440</v>
      </c>
      <c r="H132" s="90" t="s">
        <v>545</v>
      </c>
      <c r="I132" s="90" t="s">
        <v>336</v>
      </c>
      <c r="J132" s="91" t="s">
        <v>330</v>
      </c>
    </row>
    <row r="133" spans="1:12" x14ac:dyDescent="0.2">
      <c r="A133" s="89" t="s">
        <v>138</v>
      </c>
      <c r="B133" s="89" t="s">
        <v>789</v>
      </c>
      <c r="C133" s="155">
        <v>42646</v>
      </c>
      <c r="D133" s="89">
        <v>2</v>
      </c>
      <c r="E133" s="90" t="s">
        <v>288</v>
      </c>
      <c r="F133" s="90" t="s">
        <v>131</v>
      </c>
      <c r="G133" s="90" t="s">
        <v>140</v>
      </c>
      <c r="H133" s="90" t="s">
        <v>133</v>
      </c>
      <c r="I133" s="90" t="s">
        <v>285</v>
      </c>
      <c r="J133" s="91" t="s">
        <v>165</v>
      </c>
      <c r="K133" s="90" t="s">
        <v>675</v>
      </c>
    </row>
    <row r="134" spans="1:12" x14ac:dyDescent="0.2">
      <c r="A134" s="89" t="s">
        <v>146</v>
      </c>
      <c r="B134" s="89" t="s">
        <v>796</v>
      </c>
      <c r="C134" s="155">
        <v>42616</v>
      </c>
      <c r="D134" s="89">
        <v>1</v>
      </c>
      <c r="E134" s="90" t="s">
        <v>377</v>
      </c>
      <c r="F134" s="90" t="s">
        <v>515</v>
      </c>
      <c r="G134" s="90" t="s">
        <v>140</v>
      </c>
      <c r="H134" s="90" t="s">
        <v>545</v>
      </c>
      <c r="I134" s="90" t="s">
        <v>362</v>
      </c>
      <c r="J134" s="91" t="s">
        <v>355</v>
      </c>
    </row>
    <row r="135" spans="1:12" x14ac:dyDescent="0.2">
      <c r="A135" s="89" t="s">
        <v>519</v>
      </c>
      <c r="B135" s="89" t="s">
        <v>786</v>
      </c>
      <c r="C135" s="155">
        <v>42647</v>
      </c>
      <c r="D135" s="89">
        <v>2</v>
      </c>
      <c r="E135" s="90" t="s">
        <v>229</v>
      </c>
      <c r="F135" s="90" t="s">
        <v>515</v>
      </c>
      <c r="G135" s="90" t="s">
        <v>140</v>
      </c>
      <c r="H135" s="90" t="s">
        <v>518</v>
      </c>
      <c r="I135" s="90" t="s">
        <v>235</v>
      </c>
      <c r="J135" s="91" t="s">
        <v>526</v>
      </c>
      <c r="K135" s="90" t="s">
        <v>627</v>
      </c>
      <c r="L135" s="90" t="s">
        <v>591</v>
      </c>
    </row>
    <row r="136" spans="1:12" x14ac:dyDescent="0.2">
      <c r="A136" s="89" t="s">
        <v>146</v>
      </c>
      <c r="B136" s="89" t="s">
        <v>796</v>
      </c>
      <c r="C136" s="155">
        <v>42617</v>
      </c>
      <c r="D136" s="89">
        <v>2</v>
      </c>
      <c r="E136" s="90" t="s">
        <v>377</v>
      </c>
      <c r="F136" s="90" t="s">
        <v>515</v>
      </c>
      <c r="G136" s="90" t="s">
        <v>140</v>
      </c>
      <c r="H136" s="90" t="s">
        <v>545</v>
      </c>
      <c r="I136" s="90" t="s">
        <v>372</v>
      </c>
      <c r="J136" s="91" t="s">
        <v>355</v>
      </c>
    </row>
    <row r="137" spans="1:12" x14ac:dyDescent="0.2">
      <c r="A137" s="89" t="s">
        <v>150</v>
      </c>
      <c r="B137" s="89" t="s">
        <v>791</v>
      </c>
      <c r="C137" s="155">
        <v>42617</v>
      </c>
      <c r="D137" s="89">
        <v>2</v>
      </c>
      <c r="E137" s="90" t="s">
        <v>334</v>
      </c>
      <c r="F137" s="90" t="s">
        <v>131</v>
      </c>
      <c r="G137" s="90" t="s">
        <v>140</v>
      </c>
      <c r="H137" s="90" t="s">
        <v>545</v>
      </c>
      <c r="I137" s="90" t="s">
        <v>335</v>
      </c>
      <c r="J137" s="91" t="s">
        <v>559</v>
      </c>
    </row>
    <row r="138" spans="1:12" x14ac:dyDescent="0.2">
      <c r="A138" s="89" t="s">
        <v>150</v>
      </c>
      <c r="B138" s="89" t="s">
        <v>791</v>
      </c>
      <c r="C138" s="155">
        <v>42617</v>
      </c>
      <c r="D138" s="89">
        <v>2</v>
      </c>
      <c r="E138" s="90" t="s">
        <v>334</v>
      </c>
      <c r="F138" s="90" t="s">
        <v>131</v>
      </c>
      <c r="G138" s="90" t="s">
        <v>140</v>
      </c>
      <c r="H138" s="90" t="s">
        <v>545</v>
      </c>
      <c r="I138" s="90" t="s">
        <v>335</v>
      </c>
      <c r="J138" s="91" t="s">
        <v>559</v>
      </c>
    </row>
    <row r="139" spans="1:12" x14ac:dyDescent="0.2">
      <c r="A139" s="89" t="s">
        <v>138</v>
      </c>
      <c r="B139" s="89" t="s">
        <v>789</v>
      </c>
      <c r="C139" s="155">
        <v>42648</v>
      </c>
      <c r="D139" s="89">
        <v>2</v>
      </c>
      <c r="E139" s="90" t="s">
        <v>285</v>
      </c>
      <c r="F139" s="90" t="s">
        <v>131</v>
      </c>
      <c r="G139" s="90" t="s">
        <v>140</v>
      </c>
      <c r="H139" s="90" t="s">
        <v>133</v>
      </c>
      <c r="I139" s="90" t="s">
        <v>286</v>
      </c>
      <c r="J139" s="91" t="s">
        <v>548</v>
      </c>
      <c r="K139" s="90" t="s">
        <v>651</v>
      </c>
      <c r="L139" s="90" t="s">
        <v>629</v>
      </c>
    </row>
    <row r="140" spans="1:12" x14ac:dyDescent="0.2">
      <c r="A140" s="89" t="s">
        <v>550</v>
      </c>
      <c r="B140" s="89" t="s">
        <v>797</v>
      </c>
      <c r="C140" s="155">
        <v>42648</v>
      </c>
      <c r="D140" s="89">
        <v>2</v>
      </c>
      <c r="E140" s="90" t="s">
        <v>212</v>
      </c>
      <c r="F140" s="90" t="s">
        <v>515</v>
      </c>
      <c r="G140" s="90" t="s">
        <v>140</v>
      </c>
      <c r="H140" s="90" t="s">
        <v>518</v>
      </c>
      <c r="I140" s="90" t="s">
        <v>234</v>
      </c>
      <c r="J140" s="91" t="s">
        <v>317</v>
      </c>
      <c r="K140" s="90" t="s">
        <v>595</v>
      </c>
    </row>
    <row r="141" spans="1:12" x14ac:dyDescent="0.2">
      <c r="A141" s="89" t="s">
        <v>150</v>
      </c>
      <c r="B141" s="89" t="s">
        <v>799</v>
      </c>
      <c r="C141" s="155">
        <v>42648</v>
      </c>
      <c r="D141" s="89">
        <v>1</v>
      </c>
      <c r="E141" s="90" t="s">
        <v>334</v>
      </c>
      <c r="I141" s="90" t="s">
        <v>333</v>
      </c>
      <c r="J141" s="91" t="s">
        <v>559</v>
      </c>
      <c r="K141" s="90" t="s">
        <v>577</v>
      </c>
    </row>
    <row r="142" spans="1:12" x14ac:dyDescent="0.2">
      <c r="J142" s="91"/>
    </row>
    <row r="143" spans="1:12" x14ac:dyDescent="0.2">
      <c r="J143" s="91"/>
    </row>
    <row r="144" spans="1:12" x14ac:dyDescent="0.2">
      <c r="J144" s="91"/>
    </row>
    <row r="145" spans="1:12" x14ac:dyDescent="0.2">
      <c r="J145" s="91"/>
    </row>
    <row r="146" spans="1:12" x14ac:dyDescent="0.2">
      <c r="A146" s="89" t="s">
        <v>809</v>
      </c>
      <c r="B146" s="89" t="s">
        <v>812</v>
      </c>
      <c r="C146" s="155">
        <v>42616</v>
      </c>
      <c r="D146" s="89">
        <v>2</v>
      </c>
      <c r="E146" s="90" t="s">
        <v>198</v>
      </c>
      <c r="I146" s="90" t="s">
        <v>813</v>
      </c>
      <c r="J146" s="91" t="s">
        <v>814</v>
      </c>
    </row>
    <row r="147" spans="1:12" x14ac:dyDescent="0.2">
      <c r="A147" s="89" t="s">
        <v>809</v>
      </c>
      <c r="B147" s="89" t="s">
        <v>812</v>
      </c>
      <c r="C147" s="155">
        <v>42617</v>
      </c>
      <c r="D147" s="89">
        <v>2</v>
      </c>
      <c r="E147" s="90" t="s">
        <v>198</v>
      </c>
      <c r="I147" s="90" t="s">
        <v>813</v>
      </c>
      <c r="J147" s="91" t="s">
        <v>814</v>
      </c>
    </row>
    <row r="148" spans="1:12" x14ac:dyDescent="0.2">
      <c r="A148" s="89" t="s">
        <v>809</v>
      </c>
      <c r="B148" s="89" t="s">
        <v>812</v>
      </c>
      <c r="C148" s="155">
        <v>42618</v>
      </c>
      <c r="D148" s="89">
        <v>2</v>
      </c>
      <c r="E148" s="90" t="s">
        <v>198</v>
      </c>
      <c r="I148" s="90" t="s">
        <v>813</v>
      </c>
      <c r="J148" s="91" t="s">
        <v>814</v>
      </c>
    </row>
    <row r="149" spans="1:12" x14ac:dyDescent="0.2">
      <c r="A149" s="89" t="s">
        <v>809</v>
      </c>
      <c r="B149" s="89" t="s">
        <v>812</v>
      </c>
      <c r="C149" s="155">
        <v>42619</v>
      </c>
      <c r="D149" s="89">
        <v>2</v>
      </c>
      <c r="E149" s="90" t="s">
        <v>198</v>
      </c>
      <c r="I149" s="90" t="s">
        <v>813</v>
      </c>
      <c r="J149" s="91" t="s">
        <v>814</v>
      </c>
    </row>
    <row r="150" spans="1:12" x14ac:dyDescent="0.2">
      <c r="A150" s="89" t="s">
        <v>550</v>
      </c>
      <c r="B150" s="89" t="s">
        <v>797</v>
      </c>
      <c r="C150" s="155">
        <v>42649</v>
      </c>
      <c r="D150" s="89">
        <v>2</v>
      </c>
      <c r="E150" s="90" t="s">
        <v>212</v>
      </c>
      <c r="I150" s="90" t="s">
        <v>234</v>
      </c>
      <c r="J150" s="91" t="s">
        <v>522</v>
      </c>
      <c r="K150" s="90" t="s">
        <v>595</v>
      </c>
      <c r="L150" s="90" t="s">
        <v>602</v>
      </c>
    </row>
    <row r="151" spans="1:12" x14ac:dyDescent="0.2">
      <c r="A151" s="89" t="s">
        <v>130</v>
      </c>
      <c r="B151" s="89" t="s">
        <v>798</v>
      </c>
      <c r="C151" s="155">
        <v>42653</v>
      </c>
      <c r="D151" s="89">
        <v>2</v>
      </c>
      <c r="E151" s="90" t="s">
        <v>282</v>
      </c>
      <c r="F151" s="90" t="s">
        <v>515</v>
      </c>
      <c r="G151" s="90" t="s">
        <v>140</v>
      </c>
      <c r="H151" s="90" t="s">
        <v>133</v>
      </c>
      <c r="I151" s="90" t="s">
        <v>279</v>
      </c>
      <c r="J151" s="91" t="s">
        <v>162</v>
      </c>
      <c r="K151" s="90" t="s">
        <v>158</v>
      </c>
    </row>
    <row r="152" spans="1:12" x14ac:dyDescent="0.2">
      <c r="J152" s="91"/>
    </row>
    <row r="153" spans="1:12" x14ac:dyDescent="0.2">
      <c r="A153" s="89" t="s">
        <v>809</v>
      </c>
      <c r="B153" s="89" t="s">
        <v>812</v>
      </c>
      <c r="C153" s="155">
        <v>42653</v>
      </c>
      <c r="D153" s="89">
        <v>2</v>
      </c>
      <c r="E153" s="90" t="s">
        <v>198</v>
      </c>
      <c r="I153" s="90" t="s">
        <v>241</v>
      </c>
      <c r="J153" s="91" t="s">
        <v>806</v>
      </c>
    </row>
    <row r="154" spans="1:12" x14ac:dyDescent="0.2">
      <c r="A154" s="89" t="s">
        <v>146</v>
      </c>
      <c r="B154" s="89" t="s">
        <v>799</v>
      </c>
      <c r="C154" s="155">
        <v>42653</v>
      </c>
      <c r="D154" s="89">
        <v>1</v>
      </c>
      <c r="E154" s="90" t="s">
        <v>377</v>
      </c>
      <c r="I154" s="90" t="s">
        <v>374</v>
      </c>
      <c r="J154" s="91" t="s">
        <v>355</v>
      </c>
      <c r="K154" s="90" t="s">
        <v>571</v>
      </c>
      <c r="L154" s="90" t="s">
        <v>624</v>
      </c>
    </row>
    <row r="155" spans="1:12" x14ac:dyDescent="0.2">
      <c r="A155" s="89" t="s">
        <v>146</v>
      </c>
      <c r="B155" s="89" t="s">
        <v>799</v>
      </c>
      <c r="C155" s="155">
        <v>42654</v>
      </c>
      <c r="D155" s="89">
        <v>2</v>
      </c>
      <c r="E155" s="90" t="s">
        <v>377</v>
      </c>
      <c r="I155" s="90" t="s">
        <v>374</v>
      </c>
      <c r="J155" s="91" t="s">
        <v>355</v>
      </c>
      <c r="K155" s="90" t="s">
        <v>624</v>
      </c>
    </row>
    <row r="156" spans="1:12" x14ac:dyDescent="0.2">
      <c r="A156" s="89" t="s">
        <v>150</v>
      </c>
      <c r="B156" s="89" t="s">
        <v>802</v>
      </c>
      <c r="C156" s="155">
        <v>42654</v>
      </c>
      <c r="D156" s="89">
        <v>2</v>
      </c>
      <c r="E156" s="90" t="s">
        <v>332</v>
      </c>
      <c r="I156" s="90" t="s">
        <v>372</v>
      </c>
      <c r="J156" s="91" t="s">
        <v>751</v>
      </c>
      <c r="K156" s="90" t="s">
        <v>585</v>
      </c>
    </row>
    <row r="157" spans="1:12" x14ac:dyDescent="0.2">
      <c r="A157" s="89" t="s">
        <v>138</v>
      </c>
      <c r="B157" s="89" t="s">
        <v>789</v>
      </c>
      <c r="C157" s="155">
        <v>42654</v>
      </c>
      <c r="D157" s="89">
        <v>2</v>
      </c>
      <c r="E157" s="90" t="s">
        <v>544</v>
      </c>
      <c r="I157" s="90" t="s">
        <v>273</v>
      </c>
      <c r="J157" s="91" t="s">
        <v>750</v>
      </c>
      <c r="K157" s="90" t="s">
        <v>673</v>
      </c>
    </row>
    <row r="158" spans="1:12" x14ac:dyDescent="0.2">
      <c r="A158" s="89" t="s">
        <v>146</v>
      </c>
      <c r="B158" s="89" t="s">
        <v>799</v>
      </c>
      <c r="C158" s="155">
        <v>42655</v>
      </c>
      <c r="D158" s="89">
        <v>2</v>
      </c>
      <c r="E158" s="90" t="s">
        <v>377</v>
      </c>
      <c r="I158" s="90" t="s">
        <v>374</v>
      </c>
      <c r="J158" s="91" t="s">
        <v>355</v>
      </c>
      <c r="K158" s="90" t="s">
        <v>658</v>
      </c>
    </row>
    <row r="159" spans="1:12" x14ac:dyDescent="0.2">
      <c r="A159" s="89" t="s">
        <v>550</v>
      </c>
      <c r="B159" s="89" t="s">
        <v>797</v>
      </c>
      <c r="C159" s="155">
        <v>42655</v>
      </c>
      <c r="D159" s="89">
        <v>2</v>
      </c>
      <c r="E159" s="90" t="s">
        <v>229</v>
      </c>
      <c r="I159" s="90" t="s">
        <v>235</v>
      </c>
      <c r="J159" s="91" t="s">
        <v>315</v>
      </c>
      <c r="K159" s="90" t="s">
        <v>579</v>
      </c>
    </row>
    <row r="160" spans="1:12" x14ac:dyDescent="0.2">
      <c r="A160" s="89" t="s">
        <v>146</v>
      </c>
      <c r="B160" s="89" t="s">
        <v>799</v>
      </c>
      <c r="C160" s="155">
        <v>42655</v>
      </c>
      <c r="D160" s="89">
        <v>1</v>
      </c>
      <c r="E160" s="90" t="s">
        <v>237</v>
      </c>
      <c r="I160" s="90" t="s">
        <v>370</v>
      </c>
      <c r="J160" s="91" t="s">
        <v>541</v>
      </c>
      <c r="K160" s="90" t="s">
        <v>658</v>
      </c>
    </row>
    <row r="161" spans="1:11" x14ac:dyDescent="0.2">
      <c r="A161" s="89" t="s">
        <v>146</v>
      </c>
      <c r="B161" s="89" t="s">
        <v>799</v>
      </c>
      <c r="C161" s="155">
        <v>42655</v>
      </c>
      <c r="D161" s="89">
        <v>1</v>
      </c>
      <c r="E161" s="90" t="s">
        <v>212</v>
      </c>
      <c r="I161" s="90" t="s">
        <v>370</v>
      </c>
      <c r="J161" s="91" t="s">
        <v>541</v>
      </c>
      <c r="K161" s="90" t="s">
        <v>658</v>
      </c>
    </row>
    <row r="162" spans="1:11" x14ac:dyDescent="0.2">
      <c r="A162" s="89" t="s">
        <v>138</v>
      </c>
      <c r="B162" s="89" t="s">
        <v>816</v>
      </c>
      <c r="C162" s="155">
        <v>42655</v>
      </c>
      <c r="D162" s="89">
        <v>1</v>
      </c>
      <c r="E162" s="90" t="s">
        <v>544</v>
      </c>
      <c r="F162" s="90" t="s">
        <v>131</v>
      </c>
      <c r="G162" s="90" t="s">
        <v>140</v>
      </c>
      <c r="H162" s="90" t="s">
        <v>537</v>
      </c>
      <c r="I162" s="90" t="s">
        <v>254</v>
      </c>
      <c r="J162" s="91" t="s">
        <v>750</v>
      </c>
      <c r="K162" s="90" t="s">
        <v>673</v>
      </c>
    </row>
    <row r="163" spans="1:11" x14ac:dyDescent="0.2">
      <c r="A163" s="89" t="s">
        <v>146</v>
      </c>
      <c r="B163" s="89" t="s">
        <v>799</v>
      </c>
      <c r="C163" s="155">
        <v>42656</v>
      </c>
      <c r="D163" s="89">
        <v>2</v>
      </c>
      <c r="E163" s="90" t="s">
        <v>377</v>
      </c>
      <c r="I163" s="90" t="s">
        <v>362</v>
      </c>
      <c r="J163" s="91" t="s">
        <v>355</v>
      </c>
      <c r="K163" s="90" t="s">
        <v>571</v>
      </c>
    </row>
    <row r="164" spans="1:11" x14ac:dyDescent="0.2">
      <c r="A164" s="89" t="s">
        <v>550</v>
      </c>
      <c r="B164" s="89" t="s">
        <v>797</v>
      </c>
      <c r="C164" s="155">
        <v>42656</v>
      </c>
      <c r="D164" s="89">
        <v>1</v>
      </c>
      <c r="E164" s="90" t="s">
        <v>229</v>
      </c>
      <c r="I164" s="90" t="s">
        <v>235</v>
      </c>
      <c r="J164" s="91" t="s">
        <v>315</v>
      </c>
      <c r="K164" s="90" t="s">
        <v>595</v>
      </c>
    </row>
    <row r="165" spans="1:11" x14ac:dyDescent="0.2">
      <c r="A165" s="89" t="s">
        <v>550</v>
      </c>
      <c r="B165" s="89" t="s">
        <v>797</v>
      </c>
      <c r="C165" s="155">
        <v>42660</v>
      </c>
      <c r="D165" s="89">
        <v>2</v>
      </c>
      <c r="E165" s="90" t="s">
        <v>686</v>
      </c>
      <c r="I165" s="90" t="s">
        <v>232</v>
      </c>
      <c r="J165" s="91" t="s">
        <v>542</v>
      </c>
      <c r="K165" s="90" t="s">
        <v>595</v>
      </c>
    </row>
    <row r="166" spans="1:11" x14ac:dyDescent="0.2">
      <c r="A166" s="89" t="s">
        <v>138</v>
      </c>
      <c r="B166" s="89" t="s">
        <v>789</v>
      </c>
      <c r="C166" s="155">
        <v>42660</v>
      </c>
      <c r="D166" s="89">
        <v>2</v>
      </c>
      <c r="E166" s="90" t="s">
        <v>544</v>
      </c>
      <c r="I166" s="90" t="s">
        <v>273</v>
      </c>
      <c r="J166" s="91" t="s">
        <v>750</v>
      </c>
      <c r="K166" s="90" t="s">
        <v>679</v>
      </c>
    </row>
    <row r="167" spans="1:11" x14ac:dyDescent="0.2">
      <c r="J167" s="91"/>
    </row>
    <row r="168" spans="1:11" x14ac:dyDescent="0.2">
      <c r="A168" s="89" t="s">
        <v>550</v>
      </c>
      <c r="B168" s="89" t="s">
        <v>797</v>
      </c>
      <c r="C168" s="155">
        <v>42660</v>
      </c>
      <c r="D168" s="89">
        <v>2</v>
      </c>
      <c r="E168" s="90" t="s">
        <v>686</v>
      </c>
      <c r="I168" s="90" t="s">
        <v>232</v>
      </c>
      <c r="J168" s="91" t="s">
        <v>542</v>
      </c>
      <c r="K168" s="90" t="s">
        <v>595</v>
      </c>
    </row>
    <row r="169" spans="1:11" x14ac:dyDescent="0.2">
      <c r="A169" s="89" t="s">
        <v>550</v>
      </c>
      <c r="B169" s="89" t="s">
        <v>797</v>
      </c>
      <c r="C169" s="155">
        <v>42661</v>
      </c>
      <c r="D169" s="89">
        <v>0.5</v>
      </c>
      <c r="E169" s="90" t="s">
        <v>686</v>
      </c>
      <c r="I169" s="90" t="s">
        <v>232</v>
      </c>
      <c r="J169" s="91" t="s">
        <v>542</v>
      </c>
      <c r="K169" s="90" t="s">
        <v>595</v>
      </c>
    </row>
    <row r="170" spans="1:11" x14ac:dyDescent="0.2">
      <c r="A170" s="89" t="s">
        <v>519</v>
      </c>
      <c r="B170" s="89" t="s">
        <v>786</v>
      </c>
      <c r="C170" s="155">
        <v>42661</v>
      </c>
      <c r="D170" s="89">
        <v>1</v>
      </c>
      <c r="E170" s="90" t="s">
        <v>233</v>
      </c>
      <c r="I170" s="90" t="s">
        <v>220</v>
      </c>
      <c r="J170" s="91" t="s">
        <v>305</v>
      </c>
      <c r="K170" s="90" t="s">
        <v>606</v>
      </c>
    </row>
    <row r="171" spans="1:11" x14ac:dyDescent="0.2">
      <c r="A171" s="89" t="s">
        <v>519</v>
      </c>
      <c r="B171" s="89" t="s">
        <v>786</v>
      </c>
      <c r="C171" s="155">
        <v>42661</v>
      </c>
      <c r="D171" s="89">
        <v>0.5</v>
      </c>
      <c r="E171" s="90" t="s">
        <v>229</v>
      </c>
      <c r="I171" s="90" t="s">
        <v>235</v>
      </c>
      <c r="J171" s="91" t="s">
        <v>526</v>
      </c>
      <c r="K171" s="90" t="s">
        <v>606</v>
      </c>
    </row>
    <row r="172" spans="1:11" x14ac:dyDescent="0.2">
      <c r="J172" s="91"/>
    </row>
    <row r="173" spans="1:11" x14ac:dyDescent="0.2">
      <c r="A173" s="89" t="s">
        <v>146</v>
      </c>
      <c r="B173" s="89" t="s">
        <v>792</v>
      </c>
      <c r="C173" s="155">
        <v>42661</v>
      </c>
      <c r="D173" s="89">
        <v>0.5</v>
      </c>
      <c r="E173" s="90" t="s">
        <v>377</v>
      </c>
      <c r="I173" s="90" t="s">
        <v>373</v>
      </c>
      <c r="J173" s="91" t="s">
        <v>355</v>
      </c>
      <c r="K173" s="90" t="s">
        <v>586</v>
      </c>
    </row>
    <row r="174" spans="1:11" x14ac:dyDescent="0.2">
      <c r="A174" s="89" t="s">
        <v>550</v>
      </c>
      <c r="B174" s="89" t="s">
        <v>797</v>
      </c>
      <c r="C174" s="155">
        <v>42662</v>
      </c>
      <c r="D174" s="89">
        <v>2</v>
      </c>
      <c r="E174" s="90" t="s">
        <v>686</v>
      </c>
      <c r="I174" s="90" t="s">
        <v>686</v>
      </c>
      <c r="J174" s="91" t="s">
        <v>542</v>
      </c>
      <c r="K174" s="90" t="s">
        <v>595</v>
      </c>
    </row>
    <row r="175" spans="1:11" x14ac:dyDescent="0.2">
      <c r="A175" s="89" t="s">
        <v>146</v>
      </c>
      <c r="B175" s="89" t="s">
        <v>799</v>
      </c>
      <c r="C175" s="155">
        <v>42660</v>
      </c>
      <c r="D175" s="89">
        <v>2</v>
      </c>
      <c r="E175" s="90" t="s">
        <v>377</v>
      </c>
      <c r="I175" s="90" t="s">
        <v>374</v>
      </c>
      <c r="J175" s="91" t="s">
        <v>355</v>
      </c>
      <c r="K175" s="90" t="s">
        <v>586</v>
      </c>
    </row>
    <row r="176" spans="1:11" x14ac:dyDescent="0.2">
      <c r="A176" s="89" t="s">
        <v>146</v>
      </c>
      <c r="B176" s="89" t="s">
        <v>799</v>
      </c>
      <c r="C176" s="155">
        <v>42662</v>
      </c>
      <c r="D176" s="89">
        <v>2</v>
      </c>
      <c r="E176" s="90" t="s">
        <v>228</v>
      </c>
      <c r="I176" s="90" t="s">
        <v>366</v>
      </c>
      <c r="J176" s="91" t="s">
        <v>541</v>
      </c>
      <c r="K176" s="90" t="s">
        <v>586</v>
      </c>
    </row>
    <row r="177" spans="1:12" x14ac:dyDescent="0.2">
      <c r="A177" s="89" t="s">
        <v>150</v>
      </c>
      <c r="B177" s="89" t="s">
        <v>818</v>
      </c>
      <c r="C177" s="155">
        <v>42663</v>
      </c>
      <c r="D177" s="89">
        <v>1</v>
      </c>
      <c r="E177" s="90" t="s">
        <v>348</v>
      </c>
      <c r="I177" s="90" t="s">
        <v>335</v>
      </c>
      <c r="J177" s="91" t="s">
        <v>559</v>
      </c>
      <c r="K177" s="90" t="s">
        <v>664</v>
      </c>
    </row>
    <row r="178" spans="1:12" x14ac:dyDescent="0.2">
      <c r="A178" s="89" t="s">
        <v>146</v>
      </c>
      <c r="B178" s="89" t="s">
        <v>792</v>
      </c>
      <c r="C178" s="155">
        <v>42664</v>
      </c>
      <c r="D178" s="89">
        <v>2</v>
      </c>
      <c r="E178" s="90" t="s">
        <v>229</v>
      </c>
      <c r="I178" s="90" t="s">
        <v>371</v>
      </c>
      <c r="J178" s="91" t="s">
        <v>541</v>
      </c>
    </row>
    <row r="179" spans="1:12" x14ac:dyDescent="0.2">
      <c r="A179" s="89" t="s">
        <v>146</v>
      </c>
      <c r="B179" s="89" t="s">
        <v>792</v>
      </c>
      <c r="C179" s="155">
        <v>42664</v>
      </c>
      <c r="D179" s="89">
        <v>1</v>
      </c>
      <c r="E179" s="90" t="s">
        <v>139</v>
      </c>
      <c r="I179" s="90" t="s">
        <v>364</v>
      </c>
      <c r="J179" s="91" t="s">
        <v>752</v>
      </c>
    </row>
    <row r="180" spans="1:12" x14ac:dyDescent="0.2">
      <c r="A180" s="89" t="s">
        <v>146</v>
      </c>
      <c r="B180" s="89" t="s">
        <v>792</v>
      </c>
      <c r="C180" s="155">
        <v>42664</v>
      </c>
      <c r="D180" s="89">
        <v>1</v>
      </c>
      <c r="E180" s="90" t="s">
        <v>287</v>
      </c>
      <c r="I180" s="90" t="s">
        <v>359</v>
      </c>
      <c r="J180" s="91" t="s">
        <v>527</v>
      </c>
    </row>
    <row r="181" spans="1:12" x14ac:dyDescent="0.2">
      <c r="A181" s="89" t="s">
        <v>146</v>
      </c>
      <c r="B181" s="89" t="s">
        <v>799</v>
      </c>
      <c r="C181" s="155">
        <v>42664</v>
      </c>
      <c r="D181" s="89">
        <v>2</v>
      </c>
      <c r="E181" s="90" t="s">
        <v>228</v>
      </c>
      <c r="I181" s="90" t="s">
        <v>370</v>
      </c>
      <c r="J181" s="91" t="s">
        <v>541</v>
      </c>
      <c r="K181" s="90" t="s">
        <v>594</v>
      </c>
    </row>
    <row r="182" spans="1:12" x14ac:dyDescent="0.2">
      <c r="A182" s="89" t="s">
        <v>146</v>
      </c>
      <c r="B182" s="89" t="s">
        <v>796</v>
      </c>
      <c r="C182" s="155">
        <v>42667</v>
      </c>
      <c r="D182" s="89">
        <v>2</v>
      </c>
      <c r="E182" s="90" t="s">
        <v>377</v>
      </c>
      <c r="I182" s="90" t="s">
        <v>374</v>
      </c>
      <c r="J182" s="91" t="s">
        <v>355</v>
      </c>
    </row>
    <row r="183" spans="1:12" x14ac:dyDescent="0.2">
      <c r="A183" s="89" t="s">
        <v>146</v>
      </c>
      <c r="B183" s="89" t="s">
        <v>796</v>
      </c>
      <c r="C183" s="155">
        <v>42667</v>
      </c>
      <c r="D183" s="89">
        <v>2</v>
      </c>
      <c r="E183" s="90" t="s">
        <v>221</v>
      </c>
      <c r="I183" s="90" t="s">
        <v>349</v>
      </c>
      <c r="J183" s="91" t="s">
        <v>533</v>
      </c>
    </row>
    <row r="184" spans="1:12" x14ac:dyDescent="0.2">
      <c r="A184" s="89" t="s">
        <v>150</v>
      </c>
      <c r="B184" s="89" t="s">
        <v>819</v>
      </c>
      <c r="C184" s="155">
        <v>42667</v>
      </c>
      <c r="D184" s="89">
        <v>2</v>
      </c>
      <c r="E184" s="90" t="s">
        <v>348</v>
      </c>
      <c r="I184" s="90" t="s">
        <v>335</v>
      </c>
      <c r="J184" s="91" t="s">
        <v>553</v>
      </c>
      <c r="K184" s="90" t="s">
        <v>585</v>
      </c>
      <c r="L184" s="90" t="s">
        <v>649</v>
      </c>
    </row>
    <row r="185" spans="1:12" x14ac:dyDescent="0.2">
      <c r="A185" s="89" t="s">
        <v>150</v>
      </c>
      <c r="B185" s="89" t="s">
        <v>820</v>
      </c>
      <c r="C185" s="155">
        <v>42667</v>
      </c>
      <c r="D185" s="89">
        <v>2</v>
      </c>
      <c r="E185" s="90" t="s">
        <v>255</v>
      </c>
      <c r="I185" s="90" t="s">
        <v>353</v>
      </c>
      <c r="J185" s="91" t="s">
        <v>559</v>
      </c>
      <c r="K185" s="90" t="s">
        <v>664</v>
      </c>
    </row>
    <row r="186" spans="1:12" x14ac:dyDescent="0.2">
      <c r="A186" s="89" t="s">
        <v>146</v>
      </c>
      <c r="B186" s="89" t="s">
        <v>792</v>
      </c>
      <c r="C186" s="155">
        <v>42667</v>
      </c>
      <c r="D186" s="89">
        <v>2</v>
      </c>
      <c r="E186" s="90" t="s">
        <v>251</v>
      </c>
      <c r="I186" s="90" t="s">
        <v>360</v>
      </c>
      <c r="J186" s="91" t="s">
        <v>527</v>
      </c>
    </row>
    <row r="187" spans="1:12" x14ac:dyDescent="0.2">
      <c r="A187" s="89" t="s">
        <v>146</v>
      </c>
      <c r="B187" s="89" t="s">
        <v>796</v>
      </c>
      <c r="C187" s="155">
        <v>42668</v>
      </c>
      <c r="D187" s="89">
        <v>2</v>
      </c>
      <c r="E187" s="90" t="s">
        <v>377</v>
      </c>
      <c r="I187" s="90" t="s">
        <v>374</v>
      </c>
      <c r="J187" s="91" t="s">
        <v>355</v>
      </c>
      <c r="K187" s="90" t="s">
        <v>594</v>
      </c>
      <c r="L187" s="90" t="s">
        <v>658</v>
      </c>
    </row>
    <row r="188" spans="1:12" x14ac:dyDescent="0.2">
      <c r="A188" s="89" t="s">
        <v>146</v>
      </c>
      <c r="B188" s="89" t="s">
        <v>796</v>
      </c>
      <c r="C188" s="155">
        <v>42668</v>
      </c>
      <c r="D188" s="89">
        <v>2</v>
      </c>
      <c r="E188" s="90" t="s">
        <v>221</v>
      </c>
      <c r="I188" s="90" t="s">
        <v>349</v>
      </c>
      <c r="J188" s="91" t="s">
        <v>533</v>
      </c>
      <c r="K188" s="90" t="s">
        <v>594</v>
      </c>
      <c r="L188" s="90" t="s">
        <v>658</v>
      </c>
    </row>
    <row r="189" spans="1:12" x14ac:dyDescent="0.2">
      <c r="A189" s="89" t="s">
        <v>561</v>
      </c>
      <c r="B189" s="89" t="s">
        <v>793</v>
      </c>
      <c r="C189" s="155">
        <v>42668</v>
      </c>
      <c r="D189" s="89">
        <v>2</v>
      </c>
      <c r="E189" s="90" t="s">
        <v>199</v>
      </c>
      <c r="I189" s="90" t="s">
        <v>238</v>
      </c>
      <c r="J189" s="91" t="s">
        <v>381</v>
      </c>
    </row>
    <row r="190" spans="1:12" x14ac:dyDescent="0.2">
      <c r="A190" s="89" t="s">
        <v>550</v>
      </c>
      <c r="B190" s="89" t="s">
        <v>797</v>
      </c>
      <c r="C190" s="155">
        <v>42668</v>
      </c>
      <c r="D190" s="89">
        <v>1.5</v>
      </c>
      <c r="E190" s="90" t="s">
        <v>686</v>
      </c>
      <c r="I190" s="90" t="s">
        <v>225</v>
      </c>
      <c r="J190" s="91" t="s">
        <v>542</v>
      </c>
      <c r="K190" s="90" t="s">
        <v>572</v>
      </c>
    </row>
    <row r="191" spans="1:12" x14ac:dyDescent="0.2">
      <c r="A191" s="89" t="s">
        <v>550</v>
      </c>
      <c r="B191" s="89" t="s">
        <v>797</v>
      </c>
      <c r="C191" s="155">
        <v>42669</v>
      </c>
      <c r="D191" s="89">
        <v>1</v>
      </c>
      <c r="E191" s="90" t="s">
        <v>686</v>
      </c>
      <c r="I191" s="90" t="s">
        <v>218</v>
      </c>
      <c r="J191" s="91" t="s">
        <v>542</v>
      </c>
      <c r="K191" s="90" t="s">
        <v>572</v>
      </c>
    </row>
    <row r="192" spans="1:12" x14ac:dyDescent="0.2">
      <c r="A192" s="89" t="s">
        <v>146</v>
      </c>
      <c r="B192" s="89" t="s">
        <v>796</v>
      </c>
      <c r="C192" s="155">
        <v>42669</v>
      </c>
      <c r="D192" s="89">
        <v>1</v>
      </c>
      <c r="E192" s="90" t="s">
        <v>377</v>
      </c>
      <c r="I192" s="90" t="s">
        <v>374</v>
      </c>
      <c r="J192" s="91" t="s">
        <v>355</v>
      </c>
      <c r="K192" s="90" t="s">
        <v>658</v>
      </c>
      <c r="L192" s="90" t="s">
        <v>631</v>
      </c>
    </row>
    <row r="193" spans="1:12" x14ac:dyDescent="0.2">
      <c r="A193" s="89" t="s">
        <v>146</v>
      </c>
      <c r="B193" s="89" t="s">
        <v>796</v>
      </c>
      <c r="C193" s="155">
        <v>42669</v>
      </c>
      <c r="D193" s="89">
        <v>2</v>
      </c>
      <c r="E193" s="90" t="s">
        <v>221</v>
      </c>
      <c r="I193" s="90" t="s">
        <v>349</v>
      </c>
      <c r="J193" s="91" t="s">
        <v>533</v>
      </c>
      <c r="K193" s="90" t="s">
        <v>658</v>
      </c>
      <c r="L193" s="90" t="s">
        <v>631</v>
      </c>
    </row>
    <row r="194" spans="1:12" x14ac:dyDescent="0.2">
      <c r="A194" s="89" t="s">
        <v>138</v>
      </c>
      <c r="B194" s="89" t="s">
        <v>821</v>
      </c>
      <c r="C194" s="155">
        <v>42667</v>
      </c>
      <c r="D194" s="89">
        <v>1</v>
      </c>
      <c r="E194" s="90" t="s">
        <v>284</v>
      </c>
      <c r="I194" s="90" t="s">
        <v>275</v>
      </c>
      <c r="J194" s="91" t="s">
        <v>142</v>
      </c>
      <c r="K194" s="90" t="s">
        <v>636</v>
      </c>
    </row>
    <row r="195" spans="1:12" x14ac:dyDescent="0.2">
      <c r="A195" s="89" t="s">
        <v>138</v>
      </c>
      <c r="B195" s="89" t="s">
        <v>821</v>
      </c>
      <c r="C195" s="155">
        <v>42667</v>
      </c>
      <c r="D195" s="89">
        <v>1</v>
      </c>
      <c r="E195" s="90" t="s">
        <v>285</v>
      </c>
      <c r="I195" s="90" t="s">
        <v>286</v>
      </c>
      <c r="J195" s="91" t="s">
        <v>548</v>
      </c>
      <c r="K195" s="90" t="s">
        <v>636</v>
      </c>
      <c r="L195" s="90" t="s">
        <v>584</v>
      </c>
    </row>
    <row r="196" spans="1:12" x14ac:dyDescent="0.2">
      <c r="A196" s="89" t="s">
        <v>138</v>
      </c>
      <c r="B196" s="89" t="s">
        <v>821</v>
      </c>
      <c r="C196" s="155">
        <v>42668</v>
      </c>
      <c r="D196" s="89">
        <v>2</v>
      </c>
      <c r="E196" s="90" t="s">
        <v>275</v>
      </c>
      <c r="I196" s="90" t="s">
        <v>292</v>
      </c>
      <c r="J196" s="91" t="s">
        <v>558</v>
      </c>
      <c r="K196" s="90" t="s">
        <v>616</v>
      </c>
    </row>
    <row r="197" spans="1:12" x14ac:dyDescent="0.2">
      <c r="A197" s="89" t="s">
        <v>138</v>
      </c>
      <c r="B197" s="89" t="s">
        <v>821</v>
      </c>
      <c r="C197" s="155">
        <v>42669</v>
      </c>
      <c r="D197" s="89">
        <v>2</v>
      </c>
      <c r="E197" s="90" t="s">
        <v>275</v>
      </c>
      <c r="I197" s="90" t="s">
        <v>278</v>
      </c>
      <c r="J197" s="91" t="s">
        <v>558</v>
      </c>
      <c r="K197" s="90" t="s">
        <v>629</v>
      </c>
    </row>
    <row r="198" spans="1:12" x14ac:dyDescent="0.2">
      <c r="A198" s="89" t="s">
        <v>550</v>
      </c>
      <c r="B198" s="89" t="s">
        <v>797</v>
      </c>
      <c r="C198" s="155">
        <v>42670</v>
      </c>
      <c r="D198" s="89">
        <v>1</v>
      </c>
      <c r="E198" s="90" t="s">
        <v>686</v>
      </c>
      <c r="I198" s="90" t="s">
        <v>225</v>
      </c>
      <c r="J198" s="91" t="s">
        <v>542</v>
      </c>
      <c r="K198" s="90" t="s">
        <v>572</v>
      </c>
    </row>
    <row r="199" spans="1:12" x14ac:dyDescent="0.2">
      <c r="A199" s="89" t="s">
        <v>146</v>
      </c>
      <c r="B199" s="89" t="s">
        <v>796</v>
      </c>
      <c r="C199" s="155">
        <v>42671</v>
      </c>
      <c r="D199" s="89">
        <v>2</v>
      </c>
      <c r="E199" s="90" t="s">
        <v>221</v>
      </c>
      <c r="I199" s="90" t="s">
        <v>377</v>
      </c>
      <c r="J199" s="91" t="s">
        <v>533</v>
      </c>
    </row>
    <row r="200" spans="1:12" x14ac:dyDescent="0.2">
      <c r="A200" s="89" t="s">
        <v>150</v>
      </c>
      <c r="B200" s="89" t="s">
        <v>802</v>
      </c>
      <c r="C200" s="155">
        <v>42676</v>
      </c>
      <c r="D200" s="89">
        <v>1</v>
      </c>
      <c r="E200" s="90" t="s">
        <v>251</v>
      </c>
      <c r="I200" s="90" t="s">
        <v>227</v>
      </c>
      <c r="J200" s="91" t="s">
        <v>151</v>
      </c>
      <c r="K200" s="90" t="s">
        <v>585</v>
      </c>
    </row>
    <row r="201" spans="1:12" x14ac:dyDescent="0.2">
      <c r="A201" s="89" t="s">
        <v>550</v>
      </c>
      <c r="B201" s="89" t="s">
        <v>786</v>
      </c>
      <c r="C201" s="155">
        <v>42676</v>
      </c>
      <c r="D201" s="89">
        <v>1</v>
      </c>
      <c r="E201" s="90" t="s">
        <v>223</v>
      </c>
      <c r="I201" s="90" t="s">
        <v>226</v>
      </c>
      <c r="J201" s="91" t="s">
        <v>315</v>
      </c>
      <c r="K201" s="90" t="s">
        <v>595</v>
      </c>
    </row>
    <row r="202" spans="1:12" x14ac:dyDescent="0.2">
      <c r="A202" s="89" t="s">
        <v>146</v>
      </c>
      <c r="B202" s="89" t="s">
        <v>796</v>
      </c>
      <c r="C202" s="155">
        <v>42676</v>
      </c>
      <c r="D202" s="89">
        <v>2</v>
      </c>
      <c r="E202" s="90" t="s">
        <v>221</v>
      </c>
      <c r="I202" s="90" t="s">
        <v>349</v>
      </c>
      <c r="J202" s="91" t="s">
        <v>533</v>
      </c>
    </row>
    <row r="203" spans="1:12" x14ac:dyDescent="0.2">
      <c r="A203" s="89" t="s">
        <v>146</v>
      </c>
      <c r="B203" s="89" t="s">
        <v>796</v>
      </c>
      <c r="C203" s="155">
        <v>42676</v>
      </c>
      <c r="D203" s="89">
        <v>2</v>
      </c>
      <c r="E203" s="90" t="s">
        <v>344</v>
      </c>
      <c r="I203" s="90" t="s">
        <v>366</v>
      </c>
      <c r="J203" s="91" t="s">
        <v>541</v>
      </c>
    </row>
    <row r="204" spans="1:12" x14ac:dyDescent="0.2">
      <c r="A204" s="89" t="s">
        <v>150</v>
      </c>
      <c r="B204" s="89" t="s">
        <v>819</v>
      </c>
      <c r="C204" s="155">
        <v>42676</v>
      </c>
      <c r="D204" s="89">
        <v>2</v>
      </c>
      <c r="E204" s="90" t="s">
        <v>370</v>
      </c>
      <c r="I204" s="90" t="s">
        <v>341</v>
      </c>
      <c r="J204" s="91" t="s">
        <v>151</v>
      </c>
      <c r="K204" s="90" t="s">
        <v>585</v>
      </c>
    </row>
    <row r="205" spans="1:12" x14ac:dyDescent="0.2">
      <c r="A205" s="89" t="s">
        <v>150</v>
      </c>
      <c r="B205" s="89" t="s">
        <v>802</v>
      </c>
      <c r="C205" s="155">
        <v>42677</v>
      </c>
      <c r="D205" s="89">
        <v>2</v>
      </c>
      <c r="E205" s="90" t="s">
        <v>225</v>
      </c>
      <c r="I205" s="90" t="s">
        <v>336</v>
      </c>
      <c r="J205" s="91" t="s">
        <v>330</v>
      </c>
    </row>
    <row r="206" spans="1:12" x14ac:dyDescent="0.2">
      <c r="A206" s="89" t="s">
        <v>150</v>
      </c>
      <c r="B206" s="89" t="s">
        <v>819</v>
      </c>
      <c r="C206" s="155">
        <v>42676</v>
      </c>
      <c r="D206" s="89">
        <v>2</v>
      </c>
      <c r="E206" s="90" t="s">
        <v>217</v>
      </c>
      <c r="I206" s="90" t="s">
        <v>345</v>
      </c>
      <c r="J206" s="91" t="s">
        <v>330</v>
      </c>
    </row>
    <row r="207" spans="1:12" x14ac:dyDescent="0.2">
      <c r="A207" s="89" t="s">
        <v>150</v>
      </c>
      <c r="B207" s="89" t="s">
        <v>822</v>
      </c>
      <c r="C207" s="155">
        <v>42677</v>
      </c>
      <c r="D207" s="89">
        <v>1</v>
      </c>
      <c r="E207" s="90" t="s">
        <v>370</v>
      </c>
      <c r="I207" s="90" t="s">
        <v>341</v>
      </c>
      <c r="J207" s="91" t="s">
        <v>151</v>
      </c>
    </row>
    <row r="208" spans="1:12" x14ac:dyDescent="0.2">
      <c r="A208" s="89" t="s">
        <v>146</v>
      </c>
      <c r="B208" s="89" t="s">
        <v>792</v>
      </c>
      <c r="C208" s="155">
        <v>42677</v>
      </c>
      <c r="D208" s="89">
        <v>1</v>
      </c>
      <c r="E208" s="90" t="s">
        <v>202</v>
      </c>
      <c r="I208" s="90" t="s">
        <v>681</v>
      </c>
      <c r="J208" s="91" t="s">
        <v>560</v>
      </c>
    </row>
    <row r="209" spans="1:12" x14ac:dyDescent="0.2">
      <c r="A209" s="89" t="s">
        <v>146</v>
      </c>
      <c r="B209" s="89" t="s">
        <v>792</v>
      </c>
      <c r="C209" s="155">
        <v>42677</v>
      </c>
      <c r="D209" s="89">
        <v>1</v>
      </c>
      <c r="E209" s="90" t="s">
        <v>229</v>
      </c>
      <c r="I209" s="90" t="s">
        <v>340</v>
      </c>
      <c r="J209" s="91" t="s">
        <v>541</v>
      </c>
    </row>
    <row r="210" spans="1:12" x14ac:dyDescent="0.2">
      <c r="A210" s="89" t="s">
        <v>146</v>
      </c>
      <c r="B210" s="89" t="s">
        <v>792</v>
      </c>
      <c r="C210" s="155">
        <v>42677</v>
      </c>
      <c r="D210" s="89">
        <v>1</v>
      </c>
      <c r="E210" s="90" t="s">
        <v>332</v>
      </c>
      <c r="I210" s="90" t="s">
        <v>373</v>
      </c>
      <c r="J210" s="91" t="s">
        <v>752</v>
      </c>
    </row>
    <row r="211" spans="1:12" x14ac:dyDescent="0.2">
      <c r="A211" s="89" t="s">
        <v>146</v>
      </c>
      <c r="B211" s="89" t="s">
        <v>796</v>
      </c>
      <c r="C211" s="155">
        <v>42677</v>
      </c>
      <c r="D211" s="89">
        <v>2</v>
      </c>
      <c r="E211" s="90" t="s">
        <v>221</v>
      </c>
      <c r="I211" s="90" t="s">
        <v>349</v>
      </c>
      <c r="J211" s="91" t="s">
        <v>533</v>
      </c>
      <c r="K211" s="90" t="s">
        <v>618</v>
      </c>
      <c r="L211" s="90" t="s">
        <v>571</v>
      </c>
    </row>
    <row r="212" spans="1:12" x14ac:dyDescent="0.2">
      <c r="A212" s="89" t="s">
        <v>146</v>
      </c>
      <c r="B212" s="89" t="s">
        <v>792</v>
      </c>
      <c r="C212" s="155">
        <v>42678</v>
      </c>
      <c r="D212" s="89">
        <v>2</v>
      </c>
      <c r="E212" s="90" t="s">
        <v>239</v>
      </c>
      <c r="I212" s="90" t="s">
        <v>359</v>
      </c>
      <c r="J212" s="91"/>
    </row>
    <row r="213" spans="1:12" x14ac:dyDescent="0.2">
      <c r="A213" s="89" t="s">
        <v>146</v>
      </c>
      <c r="B213" s="89" t="s">
        <v>796</v>
      </c>
      <c r="C213" s="155">
        <v>42678</v>
      </c>
      <c r="D213" s="89">
        <v>2</v>
      </c>
      <c r="E213" s="90" t="s">
        <v>221</v>
      </c>
      <c r="I213" s="90" t="s">
        <v>349</v>
      </c>
      <c r="J213" s="91" t="s">
        <v>533</v>
      </c>
    </row>
    <row r="214" spans="1:12" x14ac:dyDescent="0.2">
      <c r="A214" s="89" t="s">
        <v>150</v>
      </c>
      <c r="B214" s="89" t="s">
        <v>791</v>
      </c>
      <c r="C214" s="155">
        <v>42681</v>
      </c>
      <c r="D214" s="89">
        <v>2</v>
      </c>
      <c r="E214" s="90" t="s">
        <v>352</v>
      </c>
      <c r="I214" s="90" t="s">
        <v>341</v>
      </c>
      <c r="J214" s="91" t="s">
        <v>151</v>
      </c>
    </row>
    <row r="215" spans="1:12" x14ac:dyDescent="0.2">
      <c r="A215" s="89" t="s">
        <v>150</v>
      </c>
      <c r="B215" s="89" t="s">
        <v>791</v>
      </c>
      <c r="C215" s="155">
        <v>42681</v>
      </c>
      <c r="D215" s="89">
        <v>2</v>
      </c>
      <c r="E215" s="90" t="s">
        <v>339</v>
      </c>
      <c r="I215" s="90" t="s">
        <v>336</v>
      </c>
      <c r="J215" s="91" t="s">
        <v>330</v>
      </c>
    </row>
    <row r="216" spans="1:12" x14ac:dyDescent="0.2">
      <c r="A216" s="89" t="s">
        <v>150</v>
      </c>
      <c r="B216" s="89" t="s">
        <v>802</v>
      </c>
      <c r="C216" s="155">
        <v>42682</v>
      </c>
      <c r="D216" s="89">
        <v>2</v>
      </c>
      <c r="E216" s="90" t="s">
        <v>339</v>
      </c>
      <c r="I216" s="90" t="s">
        <v>336</v>
      </c>
      <c r="J216" s="91" t="s">
        <v>330</v>
      </c>
    </row>
    <row r="217" spans="1:12" x14ac:dyDescent="0.2">
      <c r="A217" s="89" t="s">
        <v>550</v>
      </c>
      <c r="B217" s="89" t="s">
        <v>797</v>
      </c>
      <c r="C217" s="155">
        <v>42683</v>
      </c>
      <c r="D217" s="89">
        <v>2</v>
      </c>
      <c r="E217" s="90" t="s">
        <v>213</v>
      </c>
      <c r="I217" s="90" t="s">
        <v>234</v>
      </c>
      <c r="J217" s="91" t="s">
        <v>315</v>
      </c>
      <c r="K217" s="90" t="s">
        <v>595</v>
      </c>
    </row>
    <row r="218" spans="1:12" x14ac:dyDescent="0.2">
      <c r="A218" s="89" t="s">
        <v>150</v>
      </c>
      <c r="B218" s="89" t="s">
        <v>802</v>
      </c>
      <c r="C218" s="155">
        <v>42683</v>
      </c>
      <c r="D218" s="89">
        <v>2</v>
      </c>
      <c r="E218" s="90" t="s">
        <v>339</v>
      </c>
      <c r="I218" s="90" t="s">
        <v>336</v>
      </c>
      <c r="J218" s="91" t="s">
        <v>330</v>
      </c>
    </row>
    <row r="219" spans="1:12" x14ac:dyDescent="0.2">
      <c r="A219" s="89" t="s">
        <v>150</v>
      </c>
      <c r="B219" s="89" t="s">
        <v>791</v>
      </c>
      <c r="C219" s="155">
        <v>42684</v>
      </c>
      <c r="D219" s="89">
        <v>2</v>
      </c>
      <c r="E219" s="90" t="s">
        <v>349</v>
      </c>
      <c r="I219" s="90" t="s">
        <v>335</v>
      </c>
      <c r="J219" s="91" t="s">
        <v>559</v>
      </c>
    </row>
    <row r="220" spans="1:12" x14ac:dyDescent="0.2">
      <c r="A220" s="89" t="s">
        <v>150</v>
      </c>
      <c r="B220" s="89" t="s">
        <v>823</v>
      </c>
      <c r="C220" s="155">
        <v>42684</v>
      </c>
      <c r="D220" s="89">
        <v>2</v>
      </c>
      <c r="E220" s="90" t="s">
        <v>339</v>
      </c>
      <c r="I220" s="90" t="s">
        <v>336</v>
      </c>
      <c r="J220" s="91" t="s">
        <v>330</v>
      </c>
    </row>
    <row r="221" spans="1:12" x14ac:dyDescent="0.2">
      <c r="A221" s="89" t="s">
        <v>550</v>
      </c>
      <c r="B221" s="89" t="s">
        <v>797</v>
      </c>
      <c r="C221" s="155">
        <v>42688</v>
      </c>
      <c r="D221" s="89">
        <v>2</v>
      </c>
      <c r="E221" s="90" t="s">
        <v>212</v>
      </c>
      <c r="I221" s="90" t="s">
        <v>217</v>
      </c>
      <c r="J221" s="91" t="s">
        <v>317</v>
      </c>
      <c r="K221" s="90" t="s">
        <v>572</v>
      </c>
    </row>
    <row r="222" spans="1:12" x14ac:dyDescent="0.2">
      <c r="A222" s="89" t="s">
        <v>550</v>
      </c>
      <c r="B222" s="89" t="s">
        <v>797</v>
      </c>
      <c r="C222" s="155">
        <v>42689</v>
      </c>
      <c r="D222" s="89">
        <v>2</v>
      </c>
      <c r="E222" s="90" t="s">
        <v>212</v>
      </c>
      <c r="I222" s="90" t="s">
        <v>234</v>
      </c>
      <c r="J222" s="91" t="s">
        <v>522</v>
      </c>
      <c r="K222" s="90" t="s">
        <v>572</v>
      </c>
    </row>
    <row r="223" spans="1:12" x14ac:dyDescent="0.2">
      <c r="A223" s="89" t="s">
        <v>550</v>
      </c>
      <c r="B223" s="89" t="s">
        <v>797</v>
      </c>
      <c r="C223" s="155">
        <v>42689</v>
      </c>
      <c r="D223" s="89">
        <v>2</v>
      </c>
      <c r="E223" s="90" t="s">
        <v>231</v>
      </c>
      <c r="I223" s="90" t="s">
        <v>235</v>
      </c>
      <c r="J223" s="91" t="s">
        <v>542</v>
      </c>
      <c r="K223" s="90" t="s">
        <v>572</v>
      </c>
    </row>
    <row r="224" spans="1:12" x14ac:dyDescent="0.2">
      <c r="A224" s="89" t="s">
        <v>150</v>
      </c>
      <c r="B224" s="89" t="s">
        <v>791</v>
      </c>
      <c r="C224" s="155">
        <v>42689</v>
      </c>
      <c r="D224" s="89">
        <v>2</v>
      </c>
      <c r="E224" s="90" t="s">
        <v>370</v>
      </c>
      <c r="I224" s="90" t="s">
        <v>337</v>
      </c>
      <c r="J224" s="91" t="s">
        <v>559</v>
      </c>
    </row>
    <row r="225" spans="1:12" x14ac:dyDescent="0.2">
      <c r="A225" s="89" t="s">
        <v>150</v>
      </c>
      <c r="B225" s="89" t="s">
        <v>791</v>
      </c>
      <c r="C225" s="155">
        <v>42689</v>
      </c>
      <c r="D225" s="89">
        <v>2</v>
      </c>
      <c r="E225" s="90" t="s">
        <v>228</v>
      </c>
      <c r="I225" s="90" t="s">
        <v>343</v>
      </c>
      <c r="J225" s="91" t="s">
        <v>323</v>
      </c>
    </row>
    <row r="226" spans="1:12" x14ac:dyDescent="0.2">
      <c r="A226" s="89" t="s">
        <v>550</v>
      </c>
      <c r="B226" s="89" t="s">
        <v>797</v>
      </c>
      <c r="C226" s="155">
        <v>42690</v>
      </c>
      <c r="D226" s="89">
        <v>2</v>
      </c>
      <c r="E226" s="90" t="s">
        <v>686</v>
      </c>
      <c r="I226" s="90" t="s">
        <v>225</v>
      </c>
      <c r="J226" s="91" t="s">
        <v>542</v>
      </c>
      <c r="K226" s="90" t="s">
        <v>572</v>
      </c>
    </row>
    <row r="227" spans="1:12" x14ac:dyDescent="0.2">
      <c r="A227" s="89" t="s">
        <v>150</v>
      </c>
      <c r="B227" s="89" t="s">
        <v>802</v>
      </c>
      <c r="C227" s="155">
        <v>42690</v>
      </c>
      <c r="D227" s="89">
        <v>2</v>
      </c>
      <c r="E227" s="90" t="s">
        <v>339</v>
      </c>
      <c r="I227" s="90" t="s">
        <v>336</v>
      </c>
      <c r="J227" s="91" t="s">
        <v>330</v>
      </c>
    </row>
    <row r="228" spans="1:12" x14ac:dyDescent="0.2">
      <c r="A228" s="89" t="s">
        <v>150</v>
      </c>
      <c r="B228" s="89" t="s">
        <v>791</v>
      </c>
      <c r="C228" s="155">
        <v>42690</v>
      </c>
      <c r="D228" s="89">
        <v>1</v>
      </c>
      <c r="E228" s="90" t="s">
        <v>370</v>
      </c>
      <c r="I228" s="90" t="s">
        <v>333</v>
      </c>
      <c r="J228" s="91" t="s">
        <v>559</v>
      </c>
      <c r="K228" s="90" t="s">
        <v>577</v>
      </c>
      <c r="L228" s="90" t="s">
        <v>570</v>
      </c>
    </row>
    <row r="229" spans="1:12" x14ac:dyDescent="0.2">
      <c r="A229" s="89" t="s">
        <v>550</v>
      </c>
      <c r="B229" s="89" t="s">
        <v>797</v>
      </c>
      <c r="C229" s="155">
        <v>42691</v>
      </c>
      <c r="D229" s="89">
        <v>2</v>
      </c>
      <c r="E229" s="90" t="s">
        <v>686</v>
      </c>
      <c r="I229" s="90" t="s">
        <v>214</v>
      </c>
      <c r="J229" s="91" t="s">
        <v>542</v>
      </c>
      <c r="K229" s="90" t="s">
        <v>572</v>
      </c>
    </row>
    <row r="230" spans="1:12" x14ac:dyDescent="0.2">
      <c r="A230" s="89" t="s">
        <v>550</v>
      </c>
      <c r="B230" s="89" t="s">
        <v>822</v>
      </c>
      <c r="C230" s="155">
        <v>42695</v>
      </c>
      <c r="D230" s="89">
        <v>1.5</v>
      </c>
      <c r="E230" s="90" t="s">
        <v>686</v>
      </c>
      <c r="I230" s="90" t="s">
        <v>237</v>
      </c>
      <c r="J230" s="91" t="s">
        <v>542</v>
      </c>
      <c r="K230" s="90" t="s">
        <v>579</v>
      </c>
    </row>
    <row r="231" spans="1:12" x14ac:dyDescent="0.2">
      <c r="A231" s="89" t="s">
        <v>550</v>
      </c>
      <c r="B231" s="89" t="s">
        <v>822</v>
      </c>
      <c r="C231" s="155">
        <v>42695</v>
      </c>
      <c r="D231" s="89">
        <v>1.5</v>
      </c>
      <c r="E231" s="90" t="s">
        <v>212</v>
      </c>
      <c r="I231" s="90" t="s">
        <v>221</v>
      </c>
      <c r="J231" s="91" t="s">
        <v>317</v>
      </c>
      <c r="K231" s="90" t="s">
        <v>579</v>
      </c>
      <c r="L231" s="90" t="s">
        <v>602</v>
      </c>
    </row>
    <row r="232" spans="1:12" x14ac:dyDescent="0.2">
      <c r="A232" s="89" t="s">
        <v>550</v>
      </c>
      <c r="B232" s="89" t="s">
        <v>797</v>
      </c>
      <c r="C232" s="155">
        <v>42695</v>
      </c>
      <c r="D232" s="89">
        <v>2</v>
      </c>
      <c r="E232" s="90" t="s">
        <v>214</v>
      </c>
      <c r="I232" s="90" t="s">
        <v>226</v>
      </c>
      <c r="J232" s="91" t="s">
        <v>315</v>
      </c>
      <c r="K232" s="90" t="s">
        <v>602</v>
      </c>
      <c r="L232" s="90" t="s">
        <v>595</v>
      </c>
    </row>
    <row r="233" spans="1:12" x14ac:dyDescent="0.2">
      <c r="A233" s="89" t="s">
        <v>550</v>
      </c>
      <c r="B233" s="89" t="s">
        <v>822</v>
      </c>
      <c r="C233" s="155">
        <v>42696</v>
      </c>
      <c r="D233" s="89">
        <v>1.5</v>
      </c>
      <c r="E233" s="90" t="s">
        <v>212</v>
      </c>
      <c r="I233" s="90" t="s">
        <v>232</v>
      </c>
      <c r="J233" s="91" t="s">
        <v>317</v>
      </c>
      <c r="K233" s="90" t="s">
        <v>595</v>
      </c>
    </row>
    <row r="234" spans="1:12" x14ac:dyDescent="0.2">
      <c r="A234" s="89" t="s">
        <v>550</v>
      </c>
      <c r="B234" s="89" t="s">
        <v>822</v>
      </c>
      <c r="C234" s="155">
        <v>42697</v>
      </c>
      <c r="D234" s="89">
        <v>2</v>
      </c>
      <c r="E234" s="90" t="s">
        <v>686</v>
      </c>
      <c r="I234" s="90" t="s">
        <v>214</v>
      </c>
      <c r="J234" s="91" t="s">
        <v>542</v>
      </c>
      <c r="K234" s="90" t="s">
        <v>595</v>
      </c>
    </row>
    <row r="235" spans="1:12" x14ac:dyDescent="0.2">
      <c r="A235" s="89" t="s">
        <v>150</v>
      </c>
      <c r="B235" s="89" t="s">
        <v>791</v>
      </c>
      <c r="C235" s="155">
        <v>42698</v>
      </c>
      <c r="D235" s="89">
        <v>1</v>
      </c>
      <c r="E235" s="90" t="s">
        <v>281</v>
      </c>
      <c r="I235" s="90" t="s">
        <v>342</v>
      </c>
      <c r="J235" s="91" t="s">
        <v>323</v>
      </c>
    </row>
    <row r="236" spans="1:12" x14ac:dyDescent="0.2">
      <c r="A236" s="89" t="s">
        <v>550</v>
      </c>
      <c r="B236" s="89" t="s">
        <v>797</v>
      </c>
      <c r="C236" s="155">
        <v>42698</v>
      </c>
      <c r="D236" s="89">
        <v>2</v>
      </c>
      <c r="E236" s="90" t="s">
        <v>686</v>
      </c>
      <c r="I236" s="90" t="s">
        <v>214</v>
      </c>
      <c r="J236" s="91" t="s">
        <v>542</v>
      </c>
      <c r="K236" s="90" t="s">
        <v>595</v>
      </c>
      <c r="L236" s="90" t="s">
        <v>572</v>
      </c>
    </row>
    <row r="237" spans="1:12" x14ac:dyDescent="0.2">
      <c r="A237" s="89" t="s">
        <v>150</v>
      </c>
      <c r="B237" s="89" t="s">
        <v>799</v>
      </c>
      <c r="C237" s="155">
        <v>42699</v>
      </c>
      <c r="D237" s="89">
        <v>2</v>
      </c>
      <c r="E237" s="90" t="s">
        <v>228</v>
      </c>
      <c r="I237" s="90" t="s">
        <v>343</v>
      </c>
      <c r="J237" s="91" t="s">
        <v>323</v>
      </c>
      <c r="K237" s="90" t="s">
        <v>653</v>
      </c>
    </row>
    <row r="238" spans="1:12" x14ac:dyDescent="0.2">
      <c r="A238" s="89" t="s">
        <v>130</v>
      </c>
      <c r="B238" s="89" t="s">
        <v>788</v>
      </c>
      <c r="C238" s="155">
        <v>42702</v>
      </c>
      <c r="D238" s="89">
        <v>2</v>
      </c>
      <c r="E238" s="90" t="s">
        <v>287</v>
      </c>
      <c r="I238" s="90" t="s">
        <v>257</v>
      </c>
      <c r="J238" s="91" t="s">
        <v>157</v>
      </c>
      <c r="K238" s="90" t="s">
        <v>647</v>
      </c>
    </row>
    <row r="239" spans="1:12" x14ac:dyDescent="0.2">
      <c r="A239" s="89" t="s">
        <v>550</v>
      </c>
      <c r="B239" s="89" t="s">
        <v>797</v>
      </c>
      <c r="C239" s="155">
        <v>42703</v>
      </c>
      <c r="D239" s="89">
        <v>1.5</v>
      </c>
      <c r="E239" s="90" t="s">
        <v>686</v>
      </c>
      <c r="I239" s="90" t="s">
        <v>214</v>
      </c>
      <c r="J239" s="91" t="s">
        <v>542</v>
      </c>
      <c r="K239" s="90" t="s">
        <v>572</v>
      </c>
    </row>
    <row r="240" spans="1:12" x14ac:dyDescent="0.2">
      <c r="A240" s="89" t="s">
        <v>550</v>
      </c>
      <c r="B240" s="89" t="s">
        <v>797</v>
      </c>
      <c r="C240" s="155">
        <v>42703</v>
      </c>
      <c r="D240" s="89">
        <v>1</v>
      </c>
      <c r="E240" s="90" t="s">
        <v>240</v>
      </c>
      <c r="I240" s="90" t="s">
        <v>226</v>
      </c>
      <c r="J240" s="91" t="s">
        <v>315</v>
      </c>
      <c r="K240" s="90" t="s">
        <v>572</v>
      </c>
    </row>
    <row r="241" spans="1:12" x14ac:dyDescent="0.2">
      <c r="A241" s="89" t="s">
        <v>519</v>
      </c>
      <c r="B241" s="89" t="s">
        <v>786</v>
      </c>
      <c r="C241" s="155">
        <v>42703</v>
      </c>
      <c r="D241" s="89">
        <v>1.5</v>
      </c>
      <c r="E241" s="90" t="s">
        <v>222</v>
      </c>
      <c r="I241" s="90" t="s">
        <v>215</v>
      </c>
      <c r="J241" s="91" t="s">
        <v>521</v>
      </c>
      <c r="K241" s="90" t="s">
        <v>583</v>
      </c>
      <c r="L241" s="90" t="s">
        <v>627</v>
      </c>
    </row>
    <row r="242" spans="1:12" x14ac:dyDescent="0.2">
      <c r="A242" s="89" t="s">
        <v>550</v>
      </c>
      <c r="B242" s="89" t="s">
        <v>797</v>
      </c>
      <c r="C242" s="155">
        <v>42704</v>
      </c>
      <c r="D242" s="89">
        <v>2</v>
      </c>
      <c r="E242" s="90" t="s">
        <v>686</v>
      </c>
      <c r="I242" s="90" t="s">
        <v>240</v>
      </c>
      <c r="J242" s="91" t="s">
        <v>542</v>
      </c>
      <c r="K242" s="90" t="s">
        <v>595</v>
      </c>
    </row>
    <row r="243" spans="1:12" x14ac:dyDescent="0.2">
      <c r="A243" s="89" t="s">
        <v>550</v>
      </c>
      <c r="B243" s="89" t="s">
        <v>797</v>
      </c>
      <c r="C243" s="155">
        <v>42704</v>
      </c>
      <c r="D243" s="89">
        <v>2</v>
      </c>
      <c r="E243" s="90" t="s">
        <v>212</v>
      </c>
      <c r="I243" s="90" t="s">
        <v>199</v>
      </c>
      <c r="J243" s="91" t="s">
        <v>522</v>
      </c>
      <c r="K243" s="90" t="s">
        <v>595</v>
      </c>
    </row>
    <row r="244" spans="1:12" x14ac:dyDescent="0.2">
      <c r="A244" s="89" t="s">
        <v>519</v>
      </c>
      <c r="B244" s="89" t="s">
        <v>786</v>
      </c>
      <c r="C244" s="155">
        <v>42705</v>
      </c>
      <c r="D244" s="89">
        <v>2</v>
      </c>
      <c r="E244" s="90" t="s">
        <v>236</v>
      </c>
      <c r="I244" s="90" t="s">
        <v>230</v>
      </c>
      <c r="J244" s="91" t="s">
        <v>309</v>
      </c>
      <c r="K244" s="90" t="s">
        <v>627</v>
      </c>
      <c r="L244" s="90" t="s">
        <v>641</v>
      </c>
    </row>
    <row r="245" spans="1:12" x14ac:dyDescent="0.2">
      <c r="A245" s="89" t="s">
        <v>519</v>
      </c>
      <c r="B245" s="89" t="s">
        <v>786</v>
      </c>
      <c r="C245" s="155">
        <v>42705</v>
      </c>
      <c r="D245" s="89">
        <v>1</v>
      </c>
      <c r="E245" s="90" t="s">
        <v>214</v>
      </c>
      <c r="I245" s="90" t="s">
        <v>235</v>
      </c>
      <c r="J245" s="91" t="s">
        <v>521</v>
      </c>
      <c r="K245" s="90" t="s">
        <v>627</v>
      </c>
      <c r="L245" s="90" t="s">
        <v>641</v>
      </c>
    </row>
    <row r="246" spans="1:12" x14ac:dyDescent="0.2">
      <c r="A246" s="89" t="s">
        <v>550</v>
      </c>
      <c r="B246" s="89" t="s">
        <v>791</v>
      </c>
      <c r="C246" s="155">
        <v>42705</v>
      </c>
      <c r="D246" s="89">
        <v>2</v>
      </c>
      <c r="E246" s="90" t="s">
        <v>686</v>
      </c>
      <c r="I246" s="90" t="s">
        <v>218</v>
      </c>
      <c r="J246" s="91" t="s">
        <v>542</v>
      </c>
    </row>
    <row r="247" spans="1:12" x14ac:dyDescent="0.2">
      <c r="A247" s="89" t="s">
        <v>519</v>
      </c>
      <c r="B247" s="89" t="s">
        <v>799</v>
      </c>
      <c r="C247" s="155">
        <v>42705</v>
      </c>
      <c r="D247" s="89">
        <v>1</v>
      </c>
      <c r="E247" s="90" t="s">
        <v>212</v>
      </c>
      <c r="I247" s="90" t="s">
        <v>199</v>
      </c>
      <c r="J247" s="91" t="s">
        <v>531</v>
      </c>
      <c r="K247" s="90" t="s">
        <v>641</v>
      </c>
    </row>
    <row r="248" spans="1:12" x14ac:dyDescent="0.2">
      <c r="A248" s="89" t="s">
        <v>146</v>
      </c>
      <c r="B248" s="89" t="s">
        <v>796</v>
      </c>
      <c r="C248" s="155">
        <v>42705</v>
      </c>
      <c r="D248" s="89">
        <v>2</v>
      </c>
      <c r="E248" s="90" t="s">
        <v>824</v>
      </c>
      <c r="I248" s="90" t="s">
        <v>375</v>
      </c>
      <c r="J248" s="91" t="s">
        <v>355</v>
      </c>
    </row>
    <row r="249" spans="1:12" x14ac:dyDescent="0.2">
      <c r="A249" s="89" t="s">
        <v>519</v>
      </c>
      <c r="B249" s="89" t="s">
        <v>786</v>
      </c>
      <c r="C249" s="155">
        <v>42709</v>
      </c>
      <c r="D249" s="89">
        <v>2</v>
      </c>
      <c r="E249" s="90" t="s">
        <v>216</v>
      </c>
      <c r="I249" s="90" t="s">
        <v>232</v>
      </c>
      <c r="J249" s="91" t="s">
        <v>531</v>
      </c>
      <c r="K249" s="90" t="s">
        <v>641</v>
      </c>
    </row>
    <row r="250" spans="1:12" x14ac:dyDescent="0.2">
      <c r="A250" s="89" t="s">
        <v>146</v>
      </c>
      <c r="B250" s="89" t="s">
        <v>796</v>
      </c>
      <c r="C250" s="155">
        <v>42709</v>
      </c>
      <c r="D250" s="89">
        <v>2</v>
      </c>
      <c r="E250" s="90" t="s">
        <v>824</v>
      </c>
      <c r="I250" s="90" t="s">
        <v>362</v>
      </c>
      <c r="J250" s="91" t="s">
        <v>355</v>
      </c>
    </row>
    <row r="251" spans="1:12" x14ac:dyDescent="0.2">
      <c r="A251" s="89" t="s">
        <v>556</v>
      </c>
      <c r="B251" s="89" t="s">
        <v>825</v>
      </c>
      <c r="C251" s="155">
        <v>42703</v>
      </c>
      <c r="D251" s="89">
        <v>2</v>
      </c>
      <c r="E251" s="90" t="s">
        <v>192</v>
      </c>
      <c r="I251" s="90" t="s">
        <v>193</v>
      </c>
      <c r="J251" s="91" t="s">
        <v>516</v>
      </c>
      <c r="K251" s="90" t="s">
        <v>611</v>
      </c>
    </row>
    <row r="252" spans="1:12" x14ac:dyDescent="0.2">
      <c r="A252" s="89" t="s">
        <v>556</v>
      </c>
      <c r="B252" s="89" t="s">
        <v>825</v>
      </c>
      <c r="C252" s="155">
        <v>42709</v>
      </c>
      <c r="D252" s="89">
        <v>2</v>
      </c>
      <c r="E252" s="90" t="s">
        <v>192</v>
      </c>
      <c r="I252" s="90" t="s">
        <v>193</v>
      </c>
      <c r="J252" s="91" t="s">
        <v>516</v>
      </c>
      <c r="K252" s="90" t="s">
        <v>620</v>
      </c>
    </row>
    <row r="253" spans="1:12" x14ac:dyDescent="0.2">
      <c r="A253" s="89" t="s">
        <v>556</v>
      </c>
      <c r="B253" s="89" t="s">
        <v>795</v>
      </c>
      <c r="C253" s="155">
        <v>42695</v>
      </c>
      <c r="E253" s="90" t="s">
        <v>196</v>
      </c>
      <c r="I253" s="90" t="s">
        <v>198</v>
      </c>
      <c r="J253" s="91" t="s">
        <v>211</v>
      </c>
    </row>
    <row r="254" spans="1:12" x14ac:dyDescent="0.2">
      <c r="A254" s="89" t="s">
        <v>556</v>
      </c>
      <c r="B254" s="89" t="s">
        <v>795</v>
      </c>
      <c r="C254" s="155">
        <v>42696</v>
      </c>
      <c r="E254" s="90" t="s">
        <v>196</v>
      </c>
      <c r="I254" s="90" t="s">
        <v>198</v>
      </c>
      <c r="J254" s="91" t="s">
        <v>211</v>
      </c>
    </row>
    <row r="255" spans="1:12" x14ac:dyDescent="0.2">
      <c r="A255" s="89" t="s">
        <v>556</v>
      </c>
      <c r="B255" s="89" t="s">
        <v>795</v>
      </c>
      <c r="C255" s="155">
        <v>42697</v>
      </c>
      <c r="E255" s="90" t="s">
        <v>196</v>
      </c>
      <c r="I255" s="90" t="s">
        <v>198</v>
      </c>
      <c r="J255" s="91" t="s">
        <v>211</v>
      </c>
    </row>
    <row r="256" spans="1:12" x14ac:dyDescent="0.2">
      <c r="A256" s="89" t="s">
        <v>556</v>
      </c>
      <c r="B256" s="89" t="s">
        <v>795</v>
      </c>
      <c r="C256" s="155">
        <v>42698</v>
      </c>
      <c r="E256" s="90" t="s">
        <v>196</v>
      </c>
      <c r="I256" s="90" t="s">
        <v>198</v>
      </c>
      <c r="J256" s="91" t="s">
        <v>211</v>
      </c>
    </row>
    <row r="257" spans="1:11" x14ac:dyDescent="0.2">
      <c r="A257" s="89" t="s">
        <v>150</v>
      </c>
      <c r="B257" s="89" t="s">
        <v>791</v>
      </c>
      <c r="C257" s="155">
        <v>42709</v>
      </c>
      <c r="D257" s="89">
        <v>2</v>
      </c>
      <c r="E257" s="90" t="s">
        <v>222</v>
      </c>
      <c r="I257" s="90" t="s">
        <v>826</v>
      </c>
      <c r="J257" s="91" t="s">
        <v>559</v>
      </c>
    </row>
    <row r="258" spans="1:11" x14ac:dyDescent="0.2">
      <c r="A258" s="89" t="s">
        <v>146</v>
      </c>
      <c r="B258" s="89" t="s">
        <v>792</v>
      </c>
      <c r="C258" s="155">
        <v>42709</v>
      </c>
      <c r="D258" s="89">
        <v>2</v>
      </c>
      <c r="E258" s="90" t="s">
        <v>377</v>
      </c>
      <c r="I258" s="90" t="s">
        <v>375</v>
      </c>
      <c r="J258" s="91" t="s">
        <v>355</v>
      </c>
    </row>
    <row r="259" spans="1:11" x14ac:dyDescent="0.2">
      <c r="A259" s="89" t="s">
        <v>150</v>
      </c>
      <c r="B259" s="89" t="s">
        <v>827</v>
      </c>
      <c r="C259" s="155">
        <v>42709</v>
      </c>
      <c r="D259" s="89">
        <v>2</v>
      </c>
      <c r="E259" s="90" t="s">
        <v>339</v>
      </c>
      <c r="I259" s="90" t="s">
        <v>336</v>
      </c>
      <c r="J259" s="91" t="s">
        <v>330</v>
      </c>
    </row>
    <row r="260" spans="1:11" x14ac:dyDescent="0.2">
      <c r="A260" s="89" t="s">
        <v>150</v>
      </c>
      <c r="B260" s="89" t="s">
        <v>791</v>
      </c>
      <c r="C260" s="155">
        <v>42710</v>
      </c>
      <c r="D260" s="89">
        <v>2</v>
      </c>
      <c r="E260" s="90" t="s">
        <v>222</v>
      </c>
      <c r="I260" s="90" t="s">
        <v>826</v>
      </c>
      <c r="J260" s="91" t="s">
        <v>559</v>
      </c>
    </row>
    <row r="261" spans="1:11" x14ac:dyDescent="0.2">
      <c r="A261" s="89" t="s">
        <v>146</v>
      </c>
      <c r="B261" s="89" t="s">
        <v>796</v>
      </c>
      <c r="C261" s="155">
        <v>42710</v>
      </c>
      <c r="D261" s="89">
        <v>2</v>
      </c>
      <c r="E261" s="90" t="s">
        <v>824</v>
      </c>
      <c r="I261" s="90" t="s">
        <v>373</v>
      </c>
      <c r="J261" s="91" t="s">
        <v>355</v>
      </c>
    </row>
    <row r="262" spans="1:11" x14ac:dyDescent="0.2">
      <c r="A262" s="89" t="s">
        <v>146</v>
      </c>
      <c r="B262" s="89" t="s">
        <v>796</v>
      </c>
      <c r="C262" s="155">
        <v>42710</v>
      </c>
      <c r="D262" s="89">
        <v>2</v>
      </c>
      <c r="E262" s="90" t="s">
        <v>228</v>
      </c>
      <c r="I262" s="90" t="s">
        <v>365</v>
      </c>
      <c r="J262" s="91" t="s">
        <v>533</v>
      </c>
    </row>
    <row r="263" spans="1:11" x14ac:dyDescent="0.2">
      <c r="A263" s="89" t="s">
        <v>561</v>
      </c>
      <c r="B263" s="89" t="s">
        <v>793</v>
      </c>
      <c r="C263" s="155">
        <v>42711</v>
      </c>
      <c r="D263" s="89">
        <v>1</v>
      </c>
      <c r="E263" s="90" t="s">
        <v>828</v>
      </c>
      <c r="I263" s="90" t="s">
        <v>141</v>
      </c>
      <c r="J263" s="91" t="s">
        <v>535</v>
      </c>
      <c r="K263" s="90" t="s">
        <v>604</v>
      </c>
    </row>
    <row r="264" spans="1:11" x14ac:dyDescent="0.2">
      <c r="A264" s="89" t="s">
        <v>561</v>
      </c>
      <c r="B264" s="89" t="s">
        <v>793</v>
      </c>
      <c r="C264" s="155">
        <v>42711</v>
      </c>
      <c r="D264" s="89">
        <v>1</v>
      </c>
      <c r="E264" s="90" t="s">
        <v>829</v>
      </c>
      <c r="I264" s="90" t="s">
        <v>687</v>
      </c>
      <c r="J264" s="91" t="s">
        <v>535</v>
      </c>
      <c r="K264" s="90" t="s">
        <v>604</v>
      </c>
    </row>
    <row r="265" spans="1:11" x14ac:dyDescent="0.2">
      <c r="A265" s="89" t="s">
        <v>561</v>
      </c>
      <c r="B265" s="89" t="s">
        <v>793</v>
      </c>
      <c r="C265" s="155">
        <v>42711</v>
      </c>
      <c r="D265" s="89">
        <v>1</v>
      </c>
      <c r="E265" s="90" t="s">
        <v>830</v>
      </c>
      <c r="I265" s="90" t="s">
        <v>683</v>
      </c>
      <c r="J265" s="91" t="s">
        <v>535</v>
      </c>
      <c r="K265" s="90" t="s">
        <v>604</v>
      </c>
    </row>
    <row r="266" spans="1:11" x14ac:dyDescent="0.2">
      <c r="A266" s="89" t="s">
        <v>519</v>
      </c>
      <c r="B266" s="89" t="s">
        <v>786</v>
      </c>
      <c r="C266" s="155">
        <v>42710</v>
      </c>
      <c r="D266" s="89">
        <v>2</v>
      </c>
      <c r="E266" s="90" t="s">
        <v>212</v>
      </c>
      <c r="I266" s="90" t="s">
        <v>232</v>
      </c>
      <c r="J266" s="91" t="s">
        <v>531</v>
      </c>
      <c r="K266" s="90" t="s">
        <v>641</v>
      </c>
    </row>
    <row r="267" spans="1:11" x14ac:dyDescent="0.2">
      <c r="A267" s="89" t="s">
        <v>519</v>
      </c>
      <c r="B267" s="89" t="s">
        <v>786</v>
      </c>
      <c r="C267" s="155">
        <v>42711</v>
      </c>
      <c r="D267" s="89">
        <v>1</v>
      </c>
      <c r="E267" s="90" t="s">
        <v>212</v>
      </c>
      <c r="I267" s="90" t="s">
        <v>215</v>
      </c>
      <c r="J267" s="91" t="s">
        <v>531</v>
      </c>
      <c r="K267" s="90" t="s">
        <v>641</v>
      </c>
    </row>
    <row r="268" spans="1:11" x14ac:dyDescent="0.2">
      <c r="A268" s="89" t="s">
        <v>146</v>
      </c>
      <c r="B268" s="89" t="s">
        <v>796</v>
      </c>
      <c r="C268" s="155">
        <v>42711</v>
      </c>
      <c r="D268" s="89">
        <v>0.5</v>
      </c>
      <c r="E268" s="90" t="s">
        <v>824</v>
      </c>
      <c r="I268" s="90" t="s">
        <v>362</v>
      </c>
      <c r="J268" s="91" t="s">
        <v>355</v>
      </c>
    </row>
    <row r="269" spans="1:11" x14ac:dyDescent="0.2">
      <c r="A269" s="89" t="s">
        <v>146</v>
      </c>
      <c r="B269" s="89" t="s">
        <v>796</v>
      </c>
      <c r="C269" s="155">
        <v>42711</v>
      </c>
      <c r="D269" s="89">
        <v>2</v>
      </c>
      <c r="E269" s="90" t="s">
        <v>228</v>
      </c>
      <c r="I269" s="90" t="s">
        <v>365</v>
      </c>
      <c r="J269" s="91" t="s">
        <v>533</v>
      </c>
    </row>
    <row r="270" spans="1:11" x14ac:dyDescent="0.2">
      <c r="A270" s="89" t="s">
        <v>150</v>
      </c>
      <c r="B270" s="89" t="s">
        <v>791</v>
      </c>
      <c r="C270" s="155">
        <v>42711</v>
      </c>
      <c r="D270" s="89">
        <v>2</v>
      </c>
      <c r="E270" s="90" t="s">
        <v>222</v>
      </c>
      <c r="I270" s="90" t="s">
        <v>348</v>
      </c>
      <c r="J270" s="91" t="s">
        <v>559</v>
      </c>
    </row>
    <row r="271" spans="1:11" x14ac:dyDescent="0.2">
      <c r="A271" s="89" t="s">
        <v>150</v>
      </c>
      <c r="B271" s="89" t="s">
        <v>791</v>
      </c>
      <c r="C271" s="155">
        <v>42711</v>
      </c>
      <c r="D271" s="89">
        <v>2</v>
      </c>
      <c r="E271" s="90" t="s">
        <v>266</v>
      </c>
      <c r="I271" s="90" t="s">
        <v>341</v>
      </c>
      <c r="J271" s="91" t="s">
        <v>151</v>
      </c>
    </row>
    <row r="272" spans="1:11" x14ac:dyDescent="0.2">
      <c r="A272" s="89" t="s">
        <v>556</v>
      </c>
      <c r="B272" s="89" t="s">
        <v>825</v>
      </c>
      <c r="C272" s="155">
        <v>42711</v>
      </c>
      <c r="D272" s="89">
        <v>2</v>
      </c>
      <c r="E272" s="90" t="s">
        <v>192</v>
      </c>
      <c r="I272" s="90" t="s">
        <v>193</v>
      </c>
      <c r="J272" s="91" t="s">
        <v>516</v>
      </c>
      <c r="K272" s="90" t="s">
        <v>611</v>
      </c>
    </row>
    <row r="273" spans="1:12" x14ac:dyDescent="0.2">
      <c r="A273" s="89" t="s">
        <v>556</v>
      </c>
      <c r="B273" s="89" t="s">
        <v>825</v>
      </c>
      <c r="C273" s="155">
        <v>42711</v>
      </c>
      <c r="D273" s="89">
        <v>2</v>
      </c>
      <c r="E273" s="90" t="s">
        <v>192</v>
      </c>
      <c r="I273" s="90" t="s">
        <v>196</v>
      </c>
      <c r="J273" s="91" t="s">
        <v>523</v>
      </c>
      <c r="K273" s="90" t="s">
        <v>611</v>
      </c>
    </row>
    <row r="274" spans="1:12" x14ac:dyDescent="0.2">
      <c r="A274" s="89" t="s">
        <v>146</v>
      </c>
      <c r="B274" s="89" t="s">
        <v>796</v>
      </c>
      <c r="C274" s="155">
        <v>42712</v>
      </c>
      <c r="D274" s="89">
        <v>2</v>
      </c>
      <c r="E274" s="90" t="s">
        <v>824</v>
      </c>
      <c r="I274" s="90" t="s">
        <v>373</v>
      </c>
      <c r="J274" s="91" t="s">
        <v>355</v>
      </c>
    </row>
    <row r="275" spans="1:12" x14ac:dyDescent="0.2">
      <c r="A275" s="89" t="s">
        <v>146</v>
      </c>
      <c r="B275" s="89" t="s">
        <v>796</v>
      </c>
      <c r="C275" s="155">
        <v>42712</v>
      </c>
      <c r="D275" s="89">
        <v>2</v>
      </c>
      <c r="E275" s="90" t="s">
        <v>228</v>
      </c>
      <c r="I275" s="90" t="s">
        <v>365</v>
      </c>
      <c r="J275" s="91" t="s">
        <v>533</v>
      </c>
    </row>
    <row r="276" spans="1:12" x14ac:dyDescent="0.2">
      <c r="J276" s="91"/>
    </row>
    <row r="277" spans="1:12" x14ac:dyDescent="0.2">
      <c r="A277" s="89" t="s">
        <v>150</v>
      </c>
      <c r="B277" s="89" t="s">
        <v>802</v>
      </c>
      <c r="C277" s="155">
        <v>42716</v>
      </c>
      <c r="D277" s="89">
        <v>2</v>
      </c>
      <c r="E277" s="90" t="s">
        <v>202</v>
      </c>
      <c r="I277" s="90" t="s">
        <v>352</v>
      </c>
      <c r="J277" s="91" t="s">
        <v>532</v>
      </c>
      <c r="K277" s="90" t="s">
        <v>609</v>
      </c>
    </row>
    <row r="278" spans="1:12" x14ac:dyDescent="0.2">
      <c r="A278" s="89" t="s">
        <v>150</v>
      </c>
      <c r="B278" s="89" t="s">
        <v>802</v>
      </c>
      <c r="C278" s="155">
        <v>42717</v>
      </c>
      <c r="D278" s="89">
        <v>1</v>
      </c>
      <c r="E278" s="90" t="s">
        <v>350</v>
      </c>
      <c r="I278" s="90" t="s">
        <v>332</v>
      </c>
      <c r="J278" s="91" t="s">
        <v>532</v>
      </c>
      <c r="K278" s="90" t="s">
        <v>570</v>
      </c>
    </row>
    <row r="279" spans="1:12" x14ac:dyDescent="0.2">
      <c r="A279" s="89" t="s">
        <v>150</v>
      </c>
      <c r="B279" s="89" t="s">
        <v>802</v>
      </c>
      <c r="C279" s="155">
        <v>42717</v>
      </c>
      <c r="D279" s="89">
        <v>2</v>
      </c>
      <c r="E279" s="90" t="s">
        <v>835</v>
      </c>
      <c r="I279" s="90" t="s">
        <v>351</v>
      </c>
      <c r="J279" s="91" t="s">
        <v>323</v>
      </c>
      <c r="K279" s="90" t="s">
        <v>570</v>
      </c>
    </row>
    <row r="280" spans="1:12" x14ac:dyDescent="0.2">
      <c r="A280" s="89" t="s">
        <v>150</v>
      </c>
      <c r="B280" s="89" t="s">
        <v>802</v>
      </c>
      <c r="C280" s="155">
        <v>42717</v>
      </c>
      <c r="D280" s="89">
        <v>2</v>
      </c>
      <c r="E280" s="90" t="s">
        <v>202</v>
      </c>
      <c r="I280" s="90" t="s">
        <v>352</v>
      </c>
      <c r="J280" s="91" t="s">
        <v>532</v>
      </c>
      <c r="K280" s="90" t="s">
        <v>570</v>
      </c>
    </row>
    <row r="281" spans="1:12" x14ac:dyDescent="0.2">
      <c r="A281" s="89" t="s">
        <v>146</v>
      </c>
      <c r="B281" s="89" t="s">
        <v>792</v>
      </c>
      <c r="C281" s="155">
        <v>42717</v>
      </c>
      <c r="D281" s="89">
        <v>2</v>
      </c>
      <c r="E281" s="90" t="s">
        <v>836</v>
      </c>
      <c r="I281" s="90" t="s">
        <v>360</v>
      </c>
      <c r="J281" s="91" t="s">
        <v>549</v>
      </c>
      <c r="K281" s="90" t="s">
        <v>594</v>
      </c>
    </row>
    <row r="282" spans="1:12" x14ac:dyDescent="0.2">
      <c r="A282" s="89" t="s">
        <v>146</v>
      </c>
      <c r="B282" s="89" t="s">
        <v>792</v>
      </c>
      <c r="C282" s="155">
        <v>42717</v>
      </c>
      <c r="D282" s="89">
        <v>2</v>
      </c>
      <c r="E282" s="90" t="s">
        <v>844</v>
      </c>
      <c r="I282" s="90" t="s">
        <v>359</v>
      </c>
      <c r="J282" s="91" t="s">
        <v>527</v>
      </c>
      <c r="K282" s="90" t="s">
        <v>594</v>
      </c>
    </row>
    <row r="283" spans="1:12" x14ac:dyDescent="0.2">
      <c r="A283" s="89" t="s">
        <v>146</v>
      </c>
      <c r="B283" s="89" t="s">
        <v>796</v>
      </c>
      <c r="C283" s="155">
        <v>42717</v>
      </c>
      <c r="D283" s="89">
        <v>1</v>
      </c>
      <c r="E283" s="90" t="s">
        <v>824</v>
      </c>
      <c r="I283" s="90" t="s">
        <v>373</v>
      </c>
      <c r="J283" s="91" t="s">
        <v>355</v>
      </c>
    </row>
    <row r="284" spans="1:12" x14ac:dyDescent="0.2">
      <c r="A284" s="89" t="s">
        <v>146</v>
      </c>
      <c r="B284" s="89" t="s">
        <v>796</v>
      </c>
      <c r="C284" s="155">
        <v>42717</v>
      </c>
      <c r="D284" s="89">
        <v>1</v>
      </c>
      <c r="E284" s="90" t="s">
        <v>228</v>
      </c>
      <c r="I284" s="90" t="s">
        <v>365</v>
      </c>
      <c r="J284" s="91" t="s">
        <v>533</v>
      </c>
    </row>
    <row r="285" spans="1:12" x14ac:dyDescent="0.2">
      <c r="A285" s="89" t="s">
        <v>146</v>
      </c>
      <c r="B285" s="89" t="s">
        <v>792</v>
      </c>
      <c r="C285" s="155">
        <v>42718</v>
      </c>
      <c r="D285" s="89">
        <v>2</v>
      </c>
      <c r="E285" s="90" t="s">
        <v>836</v>
      </c>
      <c r="I285" s="90" t="s">
        <v>360</v>
      </c>
      <c r="J285" s="91" t="s">
        <v>549</v>
      </c>
      <c r="K285" s="90" t="s">
        <v>594</v>
      </c>
      <c r="L285" s="90" t="s">
        <v>148</v>
      </c>
    </row>
    <row r="286" spans="1:12" x14ac:dyDescent="0.2">
      <c r="A286" s="89" t="s">
        <v>146</v>
      </c>
      <c r="B286" s="89" t="s">
        <v>792</v>
      </c>
      <c r="C286" s="155">
        <v>42718</v>
      </c>
      <c r="D286" s="89">
        <v>2</v>
      </c>
      <c r="E286" s="90" t="s">
        <v>844</v>
      </c>
      <c r="I286" s="90" t="s">
        <v>363</v>
      </c>
      <c r="J286" s="91" t="s">
        <v>527</v>
      </c>
      <c r="K286" s="90" t="s">
        <v>594</v>
      </c>
    </row>
    <row r="287" spans="1:12" x14ac:dyDescent="0.2">
      <c r="A287" s="89" t="s">
        <v>561</v>
      </c>
      <c r="B287" s="89" t="s">
        <v>793</v>
      </c>
      <c r="C287" s="155">
        <v>42718</v>
      </c>
      <c r="D287" s="89">
        <v>2</v>
      </c>
      <c r="E287" s="90" t="s">
        <v>828</v>
      </c>
      <c r="I287" s="90" t="s">
        <v>213</v>
      </c>
      <c r="J287" s="91" t="s">
        <v>524</v>
      </c>
      <c r="K287" s="90" t="s">
        <v>581</v>
      </c>
    </row>
    <row r="288" spans="1:12" x14ac:dyDescent="0.2">
      <c r="A288" s="89" t="s">
        <v>150</v>
      </c>
      <c r="B288" s="89" t="s">
        <v>802</v>
      </c>
      <c r="C288" s="155">
        <v>42718</v>
      </c>
      <c r="D288" s="89">
        <v>1</v>
      </c>
      <c r="E288" s="90" t="s">
        <v>835</v>
      </c>
      <c r="I288" s="90" t="s">
        <v>351</v>
      </c>
      <c r="J288" s="91" t="s">
        <v>323</v>
      </c>
      <c r="K288" s="90" t="s">
        <v>609</v>
      </c>
      <c r="L288" s="90" t="s">
        <v>661</v>
      </c>
    </row>
    <row r="289" spans="1:12" x14ac:dyDescent="0.2">
      <c r="A289" s="89" t="s">
        <v>150</v>
      </c>
      <c r="B289" s="89" t="s">
        <v>802</v>
      </c>
      <c r="C289" s="155">
        <v>42718</v>
      </c>
      <c r="D289" s="89">
        <v>1</v>
      </c>
      <c r="E289" s="90" t="s">
        <v>350</v>
      </c>
      <c r="I289" s="90" t="s">
        <v>332</v>
      </c>
      <c r="J289" s="91" t="s">
        <v>532</v>
      </c>
      <c r="K289" s="90" t="s">
        <v>570</v>
      </c>
      <c r="L289" s="90" t="s">
        <v>661</v>
      </c>
    </row>
    <row r="290" spans="1:12" x14ac:dyDescent="0.2">
      <c r="A290" s="89" t="s">
        <v>150</v>
      </c>
      <c r="B290" s="89" t="s">
        <v>802</v>
      </c>
      <c r="C290" s="155">
        <v>42718</v>
      </c>
      <c r="D290" s="89">
        <v>1</v>
      </c>
      <c r="E290" s="90" t="s">
        <v>339</v>
      </c>
      <c r="I290" s="90" t="s">
        <v>336</v>
      </c>
      <c r="J290" s="91" t="s">
        <v>330</v>
      </c>
    </row>
    <row r="291" spans="1:12" x14ac:dyDescent="0.2">
      <c r="A291" s="89" t="s">
        <v>130</v>
      </c>
      <c r="B291" s="89" t="s">
        <v>818</v>
      </c>
      <c r="C291" s="155">
        <v>42718</v>
      </c>
      <c r="D291" s="89">
        <v>2</v>
      </c>
      <c r="E291" s="90" t="s">
        <v>274</v>
      </c>
      <c r="I291" s="90" t="s">
        <v>290</v>
      </c>
      <c r="J291" s="91" t="s">
        <v>157</v>
      </c>
      <c r="K291" s="90" t="s">
        <v>670</v>
      </c>
    </row>
    <row r="292" spans="1:12" x14ac:dyDescent="0.2">
      <c r="A292" s="89" t="s">
        <v>146</v>
      </c>
      <c r="B292" s="89" t="s">
        <v>796</v>
      </c>
      <c r="C292" s="155">
        <v>42718</v>
      </c>
      <c r="D292" s="89">
        <v>2</v>
      </c>
      <c r="E292" s="90" t="s">
        <v>824</v>
      </c>
      <c r="I292" s="90" t="s">
        <v>373</v>
      </c>
      <c r="J292" s="91" t="s">
        <v>355</v>
      </c>
      <c r="K292" s="90" t="s">
        <v>594</v>
      </c>
      <c r="L292" s="90" t="s">
        <v>148</v>
      </c>
    </row>
    <row r="293" spans="1:12" x14ac:dyDescent="0.2">
      <c r="A293" s="89" t="s">
        <v>146</v>
      </c>
      <c r="B293" s="89" t="s">
        <v>796</v>
      </c>
      <c r="C293" s="155">
        <v>42718</v>
      </c>
      <c r="D293" s="89">
        <v>2</v>
      </c>
      <c r="E293" s="90" t="s">
        <v>228</v>
      </c>
      <c r="I293" s="90" t="s">
        <v>365</v>
      </c>
      <c r="J293" s="91" t="s">
        <v>533</v>
      </c>
      <c r="K293" s="90" t="s">
        <v>594</v>
      </c>
      <c r="L293" s="90" t="s">
        <v>148</v>
      </c>
    </row>
    <row r="294" spans="1:12" x14ac:dyDescent="0.2">
      <c r="A294" s="89" t="s">
        <v>838</v>
      </c>
      <c r="B294" s="89" t="s">
        <v>791</v>
      </c>
      <c r="C294" s="155">
        <v>42719</v>
      </c>
      <c r="D294" s="89">
        <v>1</v>
      </c>
      <c r="E294" s="90" t="s">
        <v>202</v>
      </c>
      <c r="I294" s="90" t="s">
        <v>352</v>
      </c>
      <c r="J294" s="91"/>
    </row>
    <row r="295" spans="1:12" x14ac:dyDescent="0.2">
      <c r="A295" s="89" t="s">
        <v>150</v>
      </c>
      <c r="B295" s="89" t="s">
        <v>791</v>
      </c>
      <c r="C295" s="155">
        <v>42719</v>
      </c>
      <c r="D295" s="89">
        <v>1</v>
      </c>
      <c r="E295" s="90" t="s">
        <v>334</v>
      </c>
      <c r="I295" s="90" t="s">
        <v>337</v>
      </c>
      <c r="J295" s="91" t="s">
        <v>559</v>
      </c>
      <c r="K295" s="90" t="s">
        <v>570</v>
      </c>
      <c r="L295" s="90" t="s">
        <v>649</v>
      </c>
    </row>
    <row r="296" spans="1:12" x14ac:dyDescent="0.2">
      <c r="A296" s="89" t="s">
        <v>561</v>
      </c>
      <c r="B296" s="89" t="s">
        <v>795</v>
      </c>
      <c r="C296" s="155">
        <v>42639</v>
      </c>
      <c r="D296" s="89">
        <v>1</v>
      </c>
      <c r="E296" s="90" t="s">
        <v>214</v>
      </c>
      <c r="F296" s="90" t="s">
        <v>515</v>
      </c>
      <c r="G296" s="90" t="s">
        <v>140</v>
      </c>
      <c r="H296" s="90" t="s">
        <v>537</v>
      </c>
      <c r="I296" s="90" t="s">
        <v>220</v>
      </c>
      <c r="J296" s="90" t="s">
        <v>524</v>
      </c>
      <c r="K296" s="90" t="s">
        <v>581</v>
      </c>
    </row>
    <row r="297" spans="1:12" x14ac:dyDescent="0.2">
      <c r="A297" s="89" t="s">
        <v>519</v>
      </c>
      <c r="B297" s="89" t="s">
        <v>786</v>
      </c>
      <c r="C297" s="155">
        <v>42646</v>
      </c>
      <c r="D297" s="89">
        <v>2</v>
      </c>
      <c r="E297" s="90" t="s">
        <v>229</v>
      </c>
      <c r="F297" s="90" t="s">
        <v>515</v>
      </c>
      <c r="G297" s="90" t="s">
        <v>140</v>
      </c>
      <c r="H297" s="90" t="s">
        <v>518</v>
      </c>
      <c r="I297" s="90" t="s">
        <v>235</v>
      </c>
      <c r="J297" s="90" t="s">
        <v>526</v>
      </c>
      <c r="K297" s="90" t="s">
        <v>627</v>
      </c>
    </row>
    <row r="298" spans="1:12" x14ac:dyDescent="0.2">
      <c r="A298" s="89" t="s">
        <v>832</v>
      </c>
      <c r="B298" s="89" t="s">
        <v>825</v>
      </c>
      <c r="C298" s="155">
        <v>42710</v>
      </c>
      <c r="D298" s="89">
        <v>2</v>
      </c>
      <c r="E298" s="90" t="s">
        <v>833</v>
      </c>
      <c r="I298" s="90" t="s">
        <v>196</v>
      </c>
      <c r="J298" s="91" t="s">
        <v>523</v>
      </c>
    </row>
    <row r="299" spans="1:12" x14ac:dyDescent="0.2">
      <c r="A299" s="89" t="s">
        <v>150</v>
      </c>
      <c r="B299" s="89" t="s">
        <v>802</v>
      </c>
      <c r="C299" s="155">
        <v>42710</v>
      </c>
      <c r="D299" s="89">
        <v>2</v>
      </c>
      <c r="E299" s="90" t="s">
        <v>339</v>
      </c>
      <c r="I299" s="90" t="s">
        <v>336</v>
      </c>
      <c r="J299" s="90" t="s">
        <v>330</v>
      </c>
    </row>
    <row r="300" spans="1:12" x14ac:dyDescent="0.2">
      <c r="A300" s="89" t="s">
        <v>150</v>
      </c>
      <c r="B300" s="89" t="s">
        <v>802</v>
      </c>
      <c r="C300" s="155">
        <v>42711</v>
      </c>
      <c r="D300" s="89">
        <v>2</v>
      </c>
      <c r="E300" s="90" t="s">
        <v>339</v>
      </c>
      <c r="I300" s="90" t="s">
        <v>336</v>
      </c>
      <c r="J300" s="90" t="s">
        <v>330</v>
      </c>
    </row>
    <row r="301" spans="1:12" x14ac:dyDescent="0.2">
      <c r="A301" s="89" t="s">
        <v>150</v>
      </c>
      <c r="B301" s="89" t="s">
        <v>802</v>
      </c>
      <c r="C301" s="155">
        <v>42712</v>
      </c>
      <c r="D301" s="89">
        <v>1</v>
      </c>
      <c r="E301" s="90" t="s">
        <v>339</v>
      </c>
      <c r="I301" s="90" t="s">
        <v>336</v>
      </c>
      <c r="J301" s="90" t="s">
        <v>330</v>
      </c>
    </row>
    <row r="302" spans="1:12" x14ac:dyDescent="0.2">
      <c r="A302" s="89" t="s">
        <v>130</v>
      </c>
      <c r="B302" s="89" t="s">
        <v>834</v>
      </c>
      <c r="C302" s="155">
        <v>42712</v>
      </c>
      <c r="D302" s="89">
        <v>2</v>
      </c>
      <c r="E302" s="90" t="s">
        <v>285</v>
      </c>
      <c r="I302" s="90" t="s">
        <v>257</v>
      </c>
      <c r="J302" s="90" t="s">
        <v>157</v>
      </c>
      <c r="K302" s="90" t="s">
        <v>136</v>
      </c>
    </row>
    <row r="303" spans="1:12" x14ac:dyDescent="0.2">
      <c r="A303" s="89" t="s">
        <v>146</v>
      </c>
      <c r="B303" s="89" t="s">
        <v>796</v>
      </c>
      <c r="C303" s="155">
        <v>42713</v>
      </c>
      <c r="D303" s="89">
        <v>2</v>
      </c>
      <c r="E303" s="90" t="s">
        <v>831</v>
      </c>
      <c r="F303" s="90" t="s">
        <v>373</v>
      </c>
      <c r="G303" s="91" t="s">
        <v>355</v>
      </c>
      <c r="I303" s="90" t="s">
        <v>362</v>
      </c>
      <c r="J303" s="91" t="s">
        <v>355</v>
      </c>
    </row>
    <row r="304" spans="1:12" x14ac:dyDescent="0.2">
      <c r="A304" s="89" t="s">
        <v>146</v>
      </c>
      <c r="B304" s="89" t="s">
        <v>796</v>
      </c>
      <c r="C304" s="155">
        <v>42713</v>
      </c>
      <c r="D304" s="89">
        <v>2</v>
      </c>
      <c r="E304" s="90" t="s">
        <v>228</v>
      </c>
      <c r="F304" s="90" t="s">
        <v>365</v>
      </c>
      <c r="G304" s="91" t="s">
        <v>533</v>
      </c>
      <c r="I304" s="90" t="s">
        <v>365</v>
      </c>
      <c r="J304" s="91" t="s">
        <v>533</v>
      </c>
    </row>
    <row r="305" spans="1:12" x14ac:dyDescent="0.2">
      <c r="A305" s="89" t="s">
        <v>146</v>
      </c>
      <c r="B305" s="89" t="s">
        <v>792</v>
      </c>
      <c r="C305" s="155">
        <v>42719</v>
      </c>
      <c r="D305" s="89">
        <v>2</v>
      </c>
      <c r="E305" s="90" t="s">
        <v>836</v>
      </c>
      <c r="I305" s="90" t="s">
        <v>360</v>
      </c>
      <c r="J305" s="90" t="s">
        <v>549</v>
      </c>
      <c r="K305" s="90" t="s">
        <v>148</v>
      </c>
      <c r="L305" s="90" t="s">
        <v>601</v>
      </c>
    </row>
    <row r="306" spans="1:12" x14ac:dyDescent="0.2">
      <c r="A306" s="89" t="s">
        <v>146</v>
      </c>
      <c r="B306" s="89" t="s">
        <v>792</v>
      </c>
      <c r="C306" s="155">
        <v>42719</v>
      </c>
      <c r="D306" s="89">
        <v>2</v>
      </c>
      <c r="E306" s="90" t="s">
        <v>844</v>
      </c>
      <c r="I306" s="90" t="s">
        <v>332</v>
      </c>
      <c r="J306" s="90" t="s">
        <v>527</v>
      </c>
    </row>
    <row r="307" spans="1:12" x14ac:dyDescent="0.2">
      <c r="A307" s="89" t="s">
        <v>146</v>
      </c>
      <c r="B307" s="89" t="s">
        <v>792</v>
      </c>
      <c r="C307" s="155">
        <v>42719</v>
      </c>
      <c r="D307" s="89">
        <v>2</v>
      </c>
      <c r="E307" s="90" t="s">
        <v>228</v>
      </c>
      <c r="I307" s="90" t="s">
        <v>363</v>
      </c>
      <c r="J307" s="90" t="s">
        <v>533</v>
      </c>
    </row>
    <row r="308" spans="1:12" x14ac:dyDescent="0.2">
      <c r="A308" s="89" t="s">
        <v>146</v>
      </c>
      <c r="B308" s="89" t="s">
        <v>792</v>
      </c>
      <c r="C308" s="155">
        <v>42719</v>
      </c>
      <c r="D308" s="89">
        <v>2</v>
      </c>
      <c r="E308" s="90" t="s">
        <v>829</v>
      </c>
      <c r="I308" s="90" t="s">
        <v>375</v>
      </c>
      <c r="J308" s="90" t="s">
        <v>752</v>
      </c>
    </row>
    <row r="309" spans="1:12" x14ac:dyDescent="0.2">
      <c r="A309" s="89" t="s">
        <v>550</v>
      </c>
      <c r="B309" s="89" t="s">
        <v>797</v>
      </c>
      <c r="C309" s="155">
        <v>42719</v>
      </c>
      <c r="D309" s="89">
        <v>2</v>
      </c>
      <c r="E309" s="90" t="s">
        <v>212</v>
      </c>
      <c r="I309" s="90" t="s">
        <v>234</v>
      </c>
      <c r="J309" s="90" t="s">
        <v>317</v>
      </c>
      <c r="K309" s="90" t="s">
        <v>595</v>
      </c>
    </row>
    <row r="310" spans="1:12" x14ac:dyDescent="0.2">
      <c r="A310" s="89" t="s">
        <v>150</v>
      </c>
      <c r="B310" s="89" t="s">
        <v>802</v>
      </c>
      <c r="C310" s="155">
        <v>42720</v>
      </c>
      <c r="D310" s="89">
        <v>2</v>
      </c>
      <c r="E310" s="90" t="s">
        <v>835</v>
      </c>
      <c r="I310" s="90" t="s">
        <v>351</v>
      </c>
      <c r="J310" s="90" t="s">
        <v>323</v>
      </c>
      <c r="K310" s="90" t="s">
        <v>653</v>
      </c>
    </row>
    <row r="311" spans="1:12" ht="13.5" customHeight="1" x14ac:dyDescent="0.2">
      <c r="A311" s="89" t="s">
        <v>150</v>
      </c>
      <c r="B311" s="89" t="s">
        <v>822</v>
      </c>
      <c r="C311" s="155">
        <v>42720</v>
      </c>
      <c r="D311" s="89">
        <v>2</v>
      </c>
      <c r="E311" s="90" t="s">
        <v>839</v>
      </c>
      <c r="I311" s="90" t="s">
        <v>370</v>
      </c>
      <c r="J311" s="90" t="s">
        <v>540</v>
      </c>
    </row>
    <row r="312" spans="1:12" x14ac:dyDescent="0.2">
      <c r="A312" s="89" t="s">
        <v>150</v>
      </c>
      <c r="B312" s="89" t="s">
        <v>822</v>
      </c>
      <c r="C312" s="155">
        <v>42720</v>
      </c>
      <c r="D312" s="89">
        <v>2</v>
      </c>
      <c r="E312" s="90" t="s">
        <v>202</v>
      </c>
      <c r="I312" s="90" t="s">
        <v>342</v>
      </c>
      <c r="J312" s="90" t="s">
        <v>532</v>
      </c>
    </row>
    <row r="313" spans="1:12" x14ac:dyDescent="0.2">
      <c r="A313" s="89" t="s">
        <v>146</v>
      </c>
      <c r="B313" s="89" t="s">
        <v>796</v>
      </c>
      <c r="C313" s="155">
        <v>42720</v>
      </c>
      <c r="D313" s="89">
        <v>2</v>
      </c>
      <c r="E313" s="90" t="s">
        <v>228</v>
      </c>
      <c r="I313" s="90" t="s">
        <v>365</v>
      </c>
      <c r="J313" s="90" t="s">
        <v>533</v>
      </c>
      <c r="K313" s="90" t="s">
        <v>601</v>
      </c>
      <c r="L313" s="90" t="s">
        <v>658</v>
      </c>
    </row>
    <row r="314" spans="1:12" x14ac:dyDescent="0.2">
      <c r="A314" s="89" t="s">
        <v>146</v>
      </c>
      <c r="B314" s="89" t="s">
        <v>796</v>
      </c>
      <c r="C314" s="155">
        <v>42720</v>
      </c>
      <c r="D314" s="89">
        <v>2</v>
      </c>
      <c r="E314" s="90" t="s">
        <v>829</v>
      </c>
      <c r="I314" s="90" t="s">
        <v>362</v>
      </c>
      <c r="J314" s="90" t="s">
        <v>752</v>
      </c>
      <c r="K314" s="90" t="s">
        <v>601</v>
      </c>
      <c r="L314" s="90" t="s">
        <v>658</v>
      </c>
    </row>
    <row r="315" spans="1:12" x14ac:dyDescent="0.2">
      <c r="A315" s="89" t="s">
        <v>146</v>
      </c>
      <c r="B315" s="89" t="s">
        <v>796</v>
      </c>
      <c r="C315" s="155">
        <v>42720</v>
      </c>
      <c r="D315" s="89">
        <v>2</v>
      </c>
      <c r="E315" s="90" t="s">
        <v>824</v>
      </c>
      <c r="I315" s="90" t="s">
        <v>373</v>
      </c>
      <c r="J315" s="90" t="s">
        <v>355</v>
      </c>
      <c r="K315" s="90" t="s">
        <v>601</v>
      </c>
      <c r="L315" s="90" t="s">
        <v>658</v>
      </c>
    </row>
    <row r="316" spans="1:12" x14ac:dyDescent="0.2">
      <c r="A316" s="89" t="s">
        <v>150</v>
      </c>
      <c r="B316" s="89" t="s">
        <v>791</v>
      </c>
      <c r="C316" s="155">
        <v>42723</v>
      </c>
      <c r="D316" s="89">
        <v>2</v>
      </c>
      <c r="E316" s="90" t="s">
        <v>202</v>
      </c>
      <c r="I316" s="90" t="s">
        <v>350</v>
      </c>
      <c r="J316" s="90" t="s">
        <v>532</v>
      </c>
      <c r="K316" s="90" t="s">
        <v>653</v>
      </c>
      <c r="L316" s="90" t="s">
        <v>585</v>
      </c>
    </row>
    <row r="317" spans="1:12" x14ac:dyDescent="0.2">
      <c r="A317" s="89" t="s">
        <v>146</v>
      </c>
      <c r="B317" s="89" t="s">
        <v>796</v>
      </c>
      <c r="C317" s="155">
        <v>42723</v>
      </c>
      <c r="D317" s="89">
        <v>2</v>
      </c>
      <c r="E317" s="90" t="s">
        <v>824</v>
      </c>
      <c r="F317" s="90" t="s">
        <v>373</v>
      </c>
      <c r="G317" s="90" t="s">
        <v>355</v>
      </c>
      <c r="I317" s="90" t="s">
        <v>373</v>
      </c>
      <c r="J317" s="90" t="s">
        <v>355</v>
      </c>
    </row>
    <row r="318" spans="1:12" x14ac:dyDescent="0.2">
      <c r="A318" s="89" t="s">
        <v>146</v>
      </c>
      <c r="B318" s="89" t="s">
        <v>796</v>
      </c>
      <c r="C318" s="155">
        <v>42723</v>
      </c>
      <c r="D318" s="89">
        <v>2</v>
      </c>
      <c r="E318" s="90" t="s">
        <v>844</v>
      </c>
      <c r="F318" s="90" t="s">
        <v>332</v>
      </c>
      <c r="G318" s="90" t="s">
        <v>527</v>
      </c>
      <c r="I318" s="90" t="s">
        <v>365</v>
      </c>
      <c r="J318" s="90" t="s">
        <v>527</v>
      </c>
    </row>
    <row r="319" spans="1:12" x14ac:dyDescent="0.2">
      <c r="A319" s="89" t="s">
        <v>146</v>
      </c>
      <c r="B319" s="89" t="s">
        <v>796</v>
      </c>
      <c r="C319" s="155">
        <v>42723</v>
      </c>
      <c r="D319" s="89">
        <v>2</v>
      </c>
      <c r="E319" s="90" t="s">
        <v>228</v>
      </c>
      <c r="F319" s="90" t="s">
        <v>365</v>
      </c>
      <c r="G319" s="90" t="s">
        <v>533</v>
      </c>
      <c r="I319" s="90" t="s">
        <v>349</v>
      </c>
      <c r="J319" s="90" t="s">
        <v>533</v>
      </c>
    </row>
    <row r="320" spans="1:12" x14ac:dyDescent="0.2">
      <c r="A320" s="89" t="s">
        <v>146</v>
      </c>
      <c r="B320" s="89" t="s">
        <v>796</v>
      </c>
      <c r="C320" s="155">
        <v>42723</v>
      </c>
      <c r="D320" s="89">
        <v>2</v>
      </c>
      <c r="E320" s="90" t="s">
        <v>240</v>
      </c>
      <c r="I320" s="90" t="s">
        <v>362</v>
      </c>
      <c r="J320" s="90" t="s">
        <v>752</v>
      </c>
    </row>
    <row r="321" spans="1:12" x14ac:dyDescent="0.2">
      <c r="A321" s="89" t="s">
        <v>138</v>
      </c>
      <c r="B321" s="89" t="s">
        <v>789</v>
      </c>
      <c r="C321" s="155">
        <v>42723</v>
      </c>
      <c r="D321" s="89">
        <v>2</v>
      </c>
      <c r="E321" s="90" t="s">
        <v>272</v>
      </c>
      <c r="I321" s="90" t="s">
        <v>840</v>
      </c>
      <c r="J321" s="90" t="s">
        <v>539</v>
      </c>
      <c r="K321" s="90" t="s">
        <v>673</v>
      </c>
    </row>
    <row r="322" spans="1:12" x14ac:dyDescent="0.2">
      <c r="A322" s="89" t="s">
        <v>150</v>
      </c>
      <c r="B322" s="89" t="s">
        <v>791</v>
      </c>
      <c r="C322" s="155">
        <v>42723</v>
      </c>
      <c r="D322" s="89">
        <v>1</v>
      </c>
      <c r="E322" s="90" t="s">
        <v>227</v>
      </c>
      <c r="I322" s="90" t="s">
        <v>341</v>
      </c>
      <c r="J322" s="90" t="s">
        <v>151</v>
      </c>
    </row>
    <row r="323" spans="1:12" x14ac:dyDescent="0.2">
      <c r="A323" s="89" t="s">
        <v>146</v>
      </c>
      <c r="B323" s="89" t="s">
        <v>792</v>
      </c>
      <c r="C323" s="155">
        <v>42723</v>
      </c>
      <c r="D323" s="89">
        <v>2</v>
      </c>
      <c r="E323" s="90" t="s">
        <v>829</v>
      </c>
      <c r="I323" s="90" t="s">
        <v>372</v>
      </c>
      <c r="J323" s="90" t="s">
        <v>752</v>
      </c>
      <c r="K323" s="90" t="s">
        <v>658</v>
      </c>
      <c r="L323" s="90" t="s">
        <v>624</v>
      </c>
    </row>
    <row r="324" spans="1:12" x14ac:dyDescent="0.2">
      <c r="A324" s="89" t="s">
        <v>146</v>
      </c>
      <c r="B324" s="89" t="s">
        <v>792</v>
      </c>
      <c r="C324" s="155">
        <v>42723</v>
      </c>
      <c r="D324" s="89">
        <v>2</v>
      </c>
      <c r="E324" s="90" t="s">
        <v>836</v>
      </c>
      <c r="I324" s="90" t="s">
        <v>360</v>
      </c>
      <c r="J324" s="90" t="s">
        <v>549</v>
      </c>
      <c r="K324" s="90" t="s">
        <v>658</v>
      </c>
      <c r="L324" s="90" t="s">
        <v>624</v>
      </c>
    </row>
    <row r="325" spans="1:12" x14ac:dyDescent="0.2">
      <c r="A325" s="89" t="s">
        <v>150</v>
      </c>
      <c r="B325" s="89" t="s">
        <v>820</v>
      </c>
      <c r="C325" s="155">
        <v>42723</v>
      </c>
      <c r="D325" s="89">
        <v>2</v>
      </c>
      <c r="E325" s="90" t="s">
        <v>835</v>
      </c>
      <c r="I325" s="90" t="s">
        <v>343</v>
      </c>
      <c r="J325" s="90" t="s">
        <v>751</v>
      </c>
      <c r="K325" s="90" t="s">
        <v>585</v>
      </c>
    </row>
    <row r="326" spans="1:12" x14ac:dyDescent="0.2">
      <c r="A326" s="89" t="s">
        <v>150</v>
      </c>
      <c r="B326" s="89" t="s">
        <v>820</v>
      </c>
      <c r="C326" s="155">
        <v>42723</v>
      </c>
      <c r="D326" s="89">
        <v>2</v>
      </c>
      <c r="E326" s="90" t="s">
        <v>269</v>
      </c>
      <c r="I326" s="90" t="s">
        <v>335</v>
      </c>
      <c r="J326" s="90" t="s">
        <v>151</v>
      </c>
      <c r="K326" s="90" t="s">
        <v>585</v>
      </c>
    </row>
    <row r="327" spans="1:12" x14ac:dyDescent="0.2">
      <c r="A327" s="89" t="s">
        <v>550</v>
      </c>
      <c r="B327" s="89" t="s">
        <v>797</v>
      </c>
      <c r="C327" s="155">
        <v>42723</v>
      </c>
      <c r="D327" s="89">
        <v>2</v>
      </c>
      <c r="E327" s="90" t="s">
        <v>212</v>
      </c>
      <c r="I327" s="90" t="s">
        <v>225</v>
      </c>
      <c r="J327" s="90" t="s">
        <v>522</v>
      </c>
      <c r="K327" s="90" t="s">
        <v>595</v>
      </c>
    </row>
    <row r="328" spans="1:12" x14ac:dyDescent="0.2">
      <c r="A328" s="89" t="s">
        <v>150</v>
      </c>
      <c r="B328" s="89" t="s">
        <v>791</v>
      </c>
      <c r="C328" s="155">
        <v>42723</v>
      </c>
      <c r="D328" s="89">
        <v>2</v>
      </c>
      <c r="E328" s="90" t="s">
        <v>227</v>
      </c>
      <c r="I328" s="90" t="s">
        <v>341</v>
      </c>
      <c r="J328" s="90" t="s">
        <v>151</v>
      </c>
    </row>
    <row r="329" spans="1:12" x14ac:dyDescent="0.2">
      <c r="A329" s="89" t="s">
        <v>561</v>
      </c>
      <c r="B329" s="89" t="s">
        <v>793</v>
      </c>
      <c r="C329" s="155">
        <v>42719</v>
      </c>
      <c r="D329" s="89">
        <v>2</v>
      </c>
      <c r="E329" s="90" t="s">
        <v>828</v>
      </c>
      <c r="I329" s="90" t="s">
        <v>213</v>
      </c>
      <c r="J329" s="90" t="s">
        <v>517</v>
      </c>
      <c r="K329" s="90" t="s">
        <v>581</v>
      </c>
    </row>
    <row r="330" spans="1:12" x14ac:dyDescent="0.2">
      <c r="A330" s="89" t="s">
        <v>146</v>
      </c>
      <c r="B330" s="89" t="s">
        <v>796</v>
      </c>
      <c r="C330" s="155">
        <v>42724</v>
      </c>
      <c r="D330" s="89">
        <v>2</v>
      </c>
      <c r="E330" s="90" t="s">
        <v>228</v>
      </c>
      <c r="F330" s="90" t="s">
        <v>349</v>
      </c>
      <c r="G330" s="90" t="s">
        <v>533</v>
      </c>
      <c r="I330" s="90" t="s">
        <v>365</v>
      </c>
      <c r="J330" s="90" t="s">
        <v>533</v>
      </c>
      <c r="K330" s="90" t="s">
        <v>624</v>
      </c>
    </row>
    <row r="331" spans="1:12" x14ac:dyDescent="0.2">
      <c r="A331" s="89" t="s">
        <v>146</v>
      </c>
      <c r="B331" s="89" t="s">
        <v>792</v>
      </c>
      <c r="C331" s="155">
        <v>42724</v>
      </c>
      <c r="D331" s="89">
        <v>2</v>
      </c>
      <c r="E331" s="90" t="s">
        <v>836</v>
      </c>
      <c r="I331" s="90" t="s">
        <v>360</v>
      </c>
      <c r="J331" s="90" t="s">
        <v>549</v>
      </c>
      <c r="K331" s="90" t="s">
        <v>624</v>
      </c>
    </row>
    <row r="332" spans="1:12" x14ac:dyDescent="0.2">
      <c r="A332" s="89" t="s">
        <v>146</v>
      </c>
      <c r="B332" s="89" t="s">
        <v>796</v>
      </c>
      <c r="C332" s="155">
        <v>42725</v>
      </c>
      <c r="D332" s="89">
        <v>2</v>
      </c>
      <c r="E332" s="90" t="s">
        <v>844</v>
      </c>
      <c r="I332" s="90" t="s">
        <v>365</v>
      </c>
      <c r="J332" s="90" t="s">
        <v>527</v>
      </c>
    </row>
    <row r="333" spans="1:12" x14ac:dyDescent="0.2">
      <c r="A333" s="89" t="s">
        <v>146</v>
      </c>
      <c r="B333" s="89" t="s">
        <v>796</v>
      </c>
      <c r="C333" s="155">
        <v>42725</v>
      </c>
      <c r="D333" s="89">
        <v>2</v>
      </c>
      <c r="E333" s="90" t="s">
        <v>228</v>
      </c>
      <c r="I333" s="90" t="s">
        <v>349</v>
      </c>
      <c r="J333" s="90" t="s">
        <v>533</v>
      </c>
    </row>
    <row r="334" spans="1:12" x14ac:dyDescent="0.2">
      <c r="A334" s="89" t="s">
        <v>150</v>
      </c>
      <c r="B334" s="89" t="s">
        <v>820</v>
      </c>
      <c r="C334" s="155">
        <v>42725</v>
      </c>
      <c r="D334" s="89">
        <v>2</v>
      </c>
      <c r="E334" s="90" t="s">
        <v>835</v>
      </c>
      <c r="I334" s="90" t="s">
        <v>335</v>
      </c>
      <c r="J334" s="90" t="s">
        <v>323</v>
      </c>
      <c r="K334" s="90" t="s">
        <v>664</v>
      </c>
    </row>
    <row r="335" spans="1:12" x14ac:dyDescent="0.2">
      <c r="A335" s="89" t="s">
        <v>146</v>
      </c>
      <c r="B335" s="89" t="s">
        <v>792</v>
      </c>
      <c r="C335" s="155">
        <v>42726</v>
      </c>
      <c r="D335" s="89">
        <v>2</v>
      </c>
      <c r="E335" s="90" t="s">
        <v>228</v>
      </c>
      <c r="I335" s="90" t="s">
        <v>365</v>
      </c>
      <c r="J335" s="90" t="s">
        <v>533</v>
      </c>
      <c r="K335" s="90" t="s">
        <v>665</v>
      </c>
    </row>
    <row r="336" spans="1:12" x14ac:dyDescent="0.2">
      <c r="A336" s="89" t="s">
        <v>146</v>
      </c>
      <c r="B336" s="89" t="s">
        <v>792</v>
      </c>
      <c r="C336" s="155">
        <v>42726</v>
      </c>
      <c r="D336" s="89">
        <v>2</v>
      </c>
      <c r="E336" s="90" t="s">
        <v>824</v>
      </c>
      <c r="I336" s="90" t="s">
        <v>375</v>
      </c>
      <c r="J336" s="90" t="s">
        <v>355</v>
      </c>
      <c r="K336" s="90" t="s">
        <v>665</v>
      </c>
    </row>
    <row r="337" spans="1:12" x14ac:dyDescent="0.2">
      <c r="A337" s="89" t="s">
        <v>146</v>
      </c>
      <c r="B337" s="89" t="s">
        <v>792</v>
      </c>
      <c r="C337" s="155">
        <v>42726</v>
      </c>
      <c r="D337" s="89">
        <v>2</v>
      </c>
      <c r="E337" s="90" t="s">
        <v>836</v>
      </c>
      <c r="I337" s="90" t="s">
        <v>366</v>
      </c>
      <c r="J337" s="90" t="s">
        <v>549</v>
      </c>
      <c r="K337" s="90" t="s">
        <v>665</v>
      </c>
    </row>
    <row r="338" spans="1:12" x14ac:dyDescent="0.2">
      <c r="A338" s="89" t="s">
        <v>150</v>
      </c>
      <c r="B338" s="89" t="s">
        <v>820</v>
      </c>
      <c r="C338" s="155">
        <v>42726</v>
      </c>
      <c r="D338" s="89">
        <v>1</v>
      </c>
      <c r="E338" s="90" t="s">
        <v>835</v>
      </c>
      <c r="I338" s="90" t="s">
        <v>335</v>
      </c>
      <c r="J338" s="90" t="s">
        <v>323</v>
      </c>
      <c r="K338" s="90" t="s">
        <v>664</v>
      </c>
    </row>
    <row r="339" spans="1:12" x14ac:dyDescent="0.2">
      <c r="A339" s="89" t="s">
        <v>550</v>
      </c>
      <c r="B339" s="89" t="s">
        <v>797</v>
      </c>
      <c r="C339" s="155">
        <v>42737</v>
      </c>
      <c r="D339" s="89">
        <v>2</v>
      </c>
      <c r="E339" s="90" t="s">
        <v>215</v>
      </c>
      <c r="I339" s="90" t="s">
        <v>218</v>
      </c>
      <c r="J339" s="90" t="s">
        <v>542</v>
      </c>
      <c r="K339" s="90" t="s">
        <v>572</v>
      </c>
    </row>
    <row r="340" spans="1:12" x14ac:dyDescent="0.2">
      <c r="A340" s="89" t="s">
        <v>138</v>
      </c>
      <c r="B340" s="89" t="s">
        <v>789</v>
      </c>
      <c r="C340" s="155">
        <v>42737</v>
      </c>
      <c r="D340" s="89">
        <v>2</v>
      </c>
      <c r="E340" s="90" t="s">
        <v>272</v>
      </c>
      <c r="K340" s="90" t="s">
        <v>660</v>
      </c>
    </row>
    <row r="341" spans="1:12" x14ac:dyDescent="0.2">
      <c r="A341" s="89" t="s">
        <v>138</v>
      </c>
      <c r="B341" s="89" t="s">
        <v>789</v>
      </c>
      <c r="C341" s="155">
        <v>42737</v>
      </c>
      <c r="D341" s="89">
        <v>2</v>
      </c>
      <c r="E341" s="90" t="s">
        <v>254</v>
      </c>
      <c r="K341" s="90" t="s">
        <v>660</v>
      </c>
    </row>
    <row r="342" spans="1:12" x14ac:dyDescent="0.2">
      <c r="A342" s="89" t="s">
        <v>146</v>
      </c>
      <c r="B342" s="89" t="s">
        <v>796</v>
      </c>
      <c r="C342" s="155">
        <v>42737</v>
      </c>
      <c r="D342" s="89">
        <v>2</v>
      </c>
      <c r="E342" s="90" t="s">
        <v>829</v>
      </c>
      <c r="I342" s="90" t="s">
        <v>362</v>
      </c>
      <c r="J342" s="90" t="s">
        <v>752</v>
      </c>
      <c r="K342" s="90" t="s">
        <v>658</v>
      </c>
      <c r="L342" s="90" t="s">
        <v>644</v>
      </c>
    </row>
    <row r="343" spans="1:12" x14ac:dyDescent="0.2">
      <c r="A343" s="89" t="s">
        <v>146</v>
      </c>
      <c r="B343" s="89" t="s">
        <v>796</v>
      </c>
      <c r="C343" s="155">
        <v>42737</v>
      </c>
      <c r="D343" s="89">
        <v>2</v>
      </c>
      <c r="E343" s="90" t="s">
        <v>824</v>
      </c>
      <c r="I343" s="90" t="s">
        <v>375</v>
      </c>
      <c r="J343" s="90" t="s">
        <v>355</v>
      </c>
      <c r="K343" s="90" t="s">
        <v>658</v>
      </c>
      <c r="L343" s="90" t="s">
        <v>644</v>
      </c>
    </row>
    <row r="344" spans="1:12" x14ac:dyDescent="0.2">
      <c r="A344" s="89" t="s">
        <v>146</v>
      </c>
      <c r="B344" s="89" t="s">
        <v>796</v>
      </c>
      <c r="C344" s="155">
        <v>42737</v>
      </c>
      <c r="D344" s="89">
        <v>2</v>
      </c>
      <c r="E344" s="90" t="s">
        <v>836</v>
      </c>
      <c r="I344" s="90" t="s">
        <v>367</v>
      </c>
      <c r="J344" s="90" t="s">
        <v>549</v>
      </c>
      <c r="K344" s="90" t="s">
        <v>658</v>
      </c>
      <c r="L344" s="90" t="s">
        <v>644</v>
      </c>
    </row>
    <row r="345" spans="1:12" x14ac:dyDescent="0.2">
      <c r="A345" s="89" t="s">
        <v>130</v>
      </c>
      <c r="B345" s="89" t="s">
        <v>798</v>
      </c>
      <c r="C345" s="155">
        <v>42737</v>
      </c>
      <c r="D345" s="89">
        <v>2</v>
      </c>
      <c r="E345" s="90" t="s">
        <v>284</v>
      </c>
      <c r="I345" s="90" t="s">
        <v>257</v>
      </c>
      <c r="J345" s="90" t="s">
        <v>157</v>
      </c>
      <c r="K345" s="90" t="s">
        <v>647</v>
      </c>
    </row>
    <row r="346" spans="1:12" x14ac:dyDescent="0.2">
      <c r="A346" s="89" t="s">
        <v>130</v>
      </c>
      <c r="B346" s="89" t="s">
        <v>798</v>
      </c>
      <c r="C346" s="155">
        <v>42737</v>
      </c>
      <c r="D346" s="89">
        <v>2</v>
      </c>
      <c r="E346" s="90" t="s">
        <v>264</v>
      </c>
      <c r="I346" s="90" t="s">
        <v>274</v>
      </c>
      <c r="J346" s="90" t="s">
        <v>135</v>
      </c>
      <c r="K346" s="90" t="s">
        <v>647</v>
      </c>
    </row>
    <row r="347" spans="1:12" x14ac:dyDescent="0.2">
      <c r="A347" s="89" t="s">
        <v>150</v>
      </c>
      <c r="B347" s="89" t="s">
        <v>791</v>
      </c>
      <c r="C347" s="155">
        <v>42737</v>
      </c>
      <c r="D347" s="89">
        <v>2</v>
      </c>
      <c r="E347" s="90" t="s">
        <v>835</v>
      </c>
      <c r="I347" s="90" t="s">
        <v>343</v>
      </c>
      <c r="J347" s="90" t="s">
        <v>751</v>
      </c>
    </row>
    <row r="349" spans="1:12" x14ac:dyDescent="0.2">
      <c r="A349" s="89" t="s">
        <v>150</v>
      </c>
      <c r="B349" s="89" t="s">
        <v>802</v>
      </c>
      <c r="C349" s="155">
        <v>42738</v>
      </c>
      <c r="D349" s="89">
        <v>2</v>
      </c>
      <c r="E349" s="90" t="s">
        <v>202</v>
      </c>
      <c r="I349" s="90" t="s">
        <v>351</v>
      </c>
      <c r="J349" s="90" t="s">
        <v>532</v>
      </c>
      <c r="K349" s="90" t="s">
        <v>664</v>
      </c>
    </row>
    <row r="350" spans="1:12" x14ac:dyDescent="0.2">
      <c r="A350" s="89" t="s">
        <v>146</v>
      </c>
      <c r="B350" s="89" t="s">
        <v>799</v>
      </c>
      <c r="C350" s="155">
        <v>42738</v>
      </c>
      <c r="D350" s="89">
        <v>2</v>
      </c>
      <c r="E350" s="90" t="s">
        <v>377</v>
      </c>
      <c r="I350" s="90" t="s">
        <v>332</v>
      </c>
      <c r="J350" s="90" t="s">
        <v>355</v>
      </c>
      <c r="K350" s="90" t="s">
        <v>644</v>
      </c>
    </row>
    <row r="351" spans="1:12" x14ac:dyDescent="0.2">
      <c r="A351" s="89" t="s">
        <v>550</v>
      </c>
      <c r="B351" s="89" t="s">
        <v>797</v>
      </c>
      <c r="C351" s="155">
        <v>42738</v>
      </c>
      <c r="D351" s="89">
        <v>2</v>
      </c>
      <c r="E351" s="90" t="s">
        <v>204</v>
      </c>
      <c r="I351" s="90" t="s">
        <v>199</v>
      </c>
      <c r="J351" s="90" t="s">
        <v>542</v>
      </c>
      <c r="K351" s="90" t="s">
        <v>572</v>
      </c>
    </row>
    <row r="352" spans="1:12" x14ac:dyDescent="0.2">
      <c r="A352" s="89" t="s">
        <v>550</v>
      </c>
      <c r="B352" s="89" t="s">
        <v>797</v>
      </c>
      <c r="C352" s="155">
        <v>42738</v>
      </c>
      <c r="D352" s="89">
        <v>2</v>
      </c>
      <c r="E352" s="90" t="s">
        <v>215</v>
      </c>
      <c r="I352" s="90" t="s">
        <v>225</v>
      </c>
      <c r="J352" s="90" t="s">
        <v>317</v>
      </c>
      <c r="K352" s="90" t="s">
        <v>572</v>
      </c>
    </row>
    <row r="353" spans="1:12" x14ac:dyDescent="0.2">
      <c r="A353" s="89" t="s">
        <v>146</v>
      </c>
      <c r="B353" s="212" t="s">
        <v>796</v>
      </c>
      <c r="C353" s="155">
        <v>42738</v>
      </c>
      <c r="D353" s="89">
        <v>2</v>
      </c>
      <c r="E353" s="90" t="s">
        <v>824</v>
      </c>
      <c r="I353" s="90" t="s">
        <v>364</v>
      </c>
      <c r="J353" s="90" t="s">
        <v>355</v>
      </c>
    </row>
    <row r="354" spans="1:12" x14ac:dyDescent="0.2">
      <c r="A354" s="89" t="s">
        <v>150</v>
      </c>
      <c r="B354" s="89" t="s">
        <v>791</v>
      </c>
      <c r="C354" s="155">
        <v>42738</v>
      </c>
      <c r="D354" s="89">
        <v>1</v>
      </c>
      <c r="E354" s="90" t="s">
        <v>348</v>
      </c>
      <c r="I354" s="90" t="s">
        <v>337</v>
      </c>
      <c r="J354" s="90" t="s">
        <v>553</v>
      </c>
    </row>
    <row r="355" spans="1:12" x14ac:dyDescent="0.2">
      <c r="A355" s="89" t="s">
        <v>561</v>
      </c>
      <c r="B355" s="89" t="s">
        <v>846</v>
      </c>
      <c r="C355" s="155">
        <v>42738</v>
      </c>
      <c r="D355" s="89">
        <v>1</v>
      </c>
      <c r="E355" s="90" t="s">
        <v>205</v>
      </c>
      <c r="I355" s="90" t="s">
        <v>845</v>
      </c>
      <c r="J355" s="90" t="s">
        <v>524</v>
      </c>
      <c r="K355" s="90" t="s">
        <v>597</v>
      </c>
    </row>
    <row r="356" spans="1:12" x14ac:dyDescent="0.2">
      <c r="A356" s="89" t="s">
        <v>146</v>
      </c>
      <c r="B356" s="89" t="s">
        <v>799</v>
      </c>
      <c r="C356" s="155">
        <v>42739</v>
      </c>
      <c r="D356" s="89">
        <v>2</v>
      </c>
      <c r="E356" s="90" t="s">
        <v>377</v>
      </c>
      <c r="I356" s="90" t="s">
        <v>362</v>
      </c>
      <c r="J356" s="90" t="s">
        <v>355</v>
      </c>
      <c r="K356" s="90" t="s">
        <v>644</v>
      </c>
    </row>
    <row r="357" spans="1:12" x14ac:dyDescent="0.2">
      <c r="A357" s="89" t="s">
        <v>146</v>
      </c>
      <c r="B357" s="89" t="s">
        <v>799</v>
      </c>
      <c r="C357" s="155">
        <v>42739</v>
      </c>
      <c r="D357" s="89">
        <v>2</v>
      </c>
      <c r="E357" s="90" t="s">
        <v>344</v>
      </c>
      <c r="I357" s="90" t="s">
        <v>370</v>
      </c>
      <c r="J357" s="90" t="s">
        <v>541</v>
      </c>
      <c r="K357" s="90" t="s">
        <v>644</v>
      </c>
    </row>
    <row r="358" spans="1:12" x14ac:dyDescent="0.2">
      <c r="A358" s="89" t="s">
        <v>550</v>
      </c>
      <c r="B358" s="89" t="s">
        <v>786</v>
      </c>
      <c r="C358" s="155">
        <v>42739</v>
      </c>
      <c r="D358" s="89">
        <v>2</v>
      </c>
      <c r="E358" s="90" t="s">
        <v>204</v>
      </c>
      <c r="I358" s="90" t="s">
        <v>199</v>
      </c>
      <c r="J358" s="90" t="s">
        <v>542</v>
      </c>
      <c r="K358" s="90" t="s">
        <v>572</v>
      </c>
      <c r="L358" s="90" t="s">
        <v>595</v>
      </c>
    </row>
    <row r="359" spans="1:12" x14ac:dyDescent="0.2">
      <c r="A359" s="89" t="s">
        <v>150</v>
      </c>
      <c r="B359" s="89" t="s">
        <v>802</v>
      </c>
      <c r="C359" s="155">
        <v>42739</v>
      </c>
      <c r="D359" s="89">
        <v>2</v>
      </c>
      <c r="E359" s="90" t="s">
        <v>202</v>
      </c>
      <c r="I359" s="90" t="s">
        <v>351</v>
      </c>
      <c r="J359" s="90" t="s">
        <v>532</v>
      </c>
      <c r="K359" s="90" t="s">
        <v>585</v>
      </c>
    </row>
    <row r="360" spans="1:12" x14ac:dyDescent="0.2">
      <c r="A360" s="89" t="s">
        <v>550</v>
      </c>
      <c r="B360" s="89" t="s">
        <v>786</v>
      </c>
      <c r="C360" s="155">
        <v>42739</v>
      </c>
      <c r="D360" s="89">
        <v>1</v>
      </c>
      <c r="E360" s="90" t="s">
        <v>233</v>
      </c>
      <c r="I360" s="90" t="s">
        <v>217</v>
      </c>
      <c r="J360" s="90" t="s">
        <v>317</v>
      </c>
      <c r="K360" s="90" t="s">
        <v>595</v>
      </c>
    </row>
    <row r="361" spans="1:12" x14ac:dyDescent="0.2">
      <c r="A361" s="89" t="s">
        <v>561</v>
      </c>
      <c r="B361" s="89" t="s">
        <v>825</v>
      </c>
      <c r="C361" s="155">
        <v>42739</v>
      </c>
      <c r="D361" s="89">
        <v>1</v>
      </c>
      <c r="E361" s="90" t="s">
        <v>205</v>
      </c>
      <c r="I361" s="90" t="s">
        <v>845</v>
      </c>
      <c r="J361" s="90" t="s">
        <v>517</v>
      </c>
      <c r="K361" s="90" t="s">
        <v>597</v>
      </c>
      <c r="L361" s="90" t="s">
        <v>574</v>
      </c>
    </row>
    <row r="362" spans="1:12" x14ac:dyDescent="0.2">
      <c r="A362" s="89" t="s">
        <v>146</v>
      </c>
      <c r="B362" s="212" t="s">
        <v>796</v>
      </c>
      <c r="C362" s="155">
        <v>42739</v>
      </c>
      <c r="D362" s="89">
        <v>2</v>
      </c>
      <c r="E362" s="90" t="s">
        <v>824</v>
      </c>
      <c r="I362" s="90" t="s">
        <v>375</v>
      </c>
      <c r="J362" s="90" t="s">
        <v>355</v>
      </c>
    </row>
    <row r="363" spans="1:12" x14ac:dyDescent="0.2">
      <c r="A363" s="89" t="s">
        <v>150</v>
      </c>
      <c r="B363" s="89" t="s">
        <v>802</v>
      </c>
      <c r="C363" s="155">
        <v>42740</v>
      </c>
      <c r="D363" s="89">
        <v>2</v>
      </c>
      <c r="E363" s="90" t="s">
        <v>202</v>
      </c>
      <c r="I363" s="90" t="s">
        <v>351</v>
      </c>
      <c r="J363" s="90" t="s">
        <v>532</v>
      </c>
      <c r="K363" s="90" t="s">
        <v>585</v>
      </c>
    </row>
    <row r="364" spans="1:12" x14ac:dyDescent="0.2">
      <c r="A364" s="89" t="s">
        <v>550</v>
      </c>
      <c r="B364" s="89" t="s">
        <v>822</v>
      </c>
      <c r="C364" s="155">
        <v>42740</v>
      </c>
      <c r="D364" s="89">
        <v>2</v>
      </c>
      <c r="E364" s="90" t="s">
        <v>204</v>
      </c>
      <c r="I364" s="90" t="s">
        <v>234</v>
      </c>
      <c r="J364" s="90" t="s">
        <v>542</v>
      </c>
    </row>
    <row r="365" spans="1:12" x14ac:dyDescent="0.2">
      <c r="A365" s="89" t="s">
        <v>146</v>
      </c>
      <c r="B365" s="89" t="s">
        <v>799</v>
      </c>
      <c r="C365" s="155">
        <v>42374</v>
      </c>
      <c r="D365" s="89">
        <v>2</v>
      </c>
      <c r="E365" s="90" t="s">
        <v>377</v>
      </c>
      <c r="I365" s="90" t="s">
        <v>332</v>
      </c>
      <c r="J365" s="90" t="s">
        <v>355</v>
      </c>
      <c r="K365" s="90" t="s">
        <v>644</v>
      </c>
    </row>
    <row r="366" spans="1:12" x14ac:dyDescent="0.2">
      <c r="A366" s="89" t="s">
        <v>146</v>
      </c>
      <c r="B366" s="89" t="s">
        <v>799</v>
      </c>
      <c r="C366" s="155">
        <v>42374</v>
      </c>
      <c r="D366" s="89">
        <v>2</v>
      </c>
      <c r="E366" s="90" t="s">
        <v>344</v>
      </c>
      <c r="I366" s="90" t="s">
        <v>370</v>
      </c>
      <c r="J366" s="90" t="s">
        <v>541</v>
      </c>
      <c r="K366" s="90" t="s">
        <v>644</v>
      </c>
    </row>
    <row r="367" spans="1:12" x14ac:dyDescent="0.2">
      <c r="A367" s="89" t="s">
        <v>146</v>
      </c>
      <c r="B367" s="89" t="s">
        <v>796</v>
      </c>
      <c r="C367" s="155">
        <v>42740</v>
      </c>
      <c r="D367" s="89">
        <v>1</v>
      </c>
      <c r="E367" s="90" t="s">
        <v>824</v>
      </c>
      <c r="I367" s="90" t="s">
        <v>364</v>
      </c>
      <c r="J367" s="90" t="s">
        <v>355</v>
      </c>
      <c r="K367" s="90" t="s">
        <v>644</v>
      </c>
      <c r="L367" s="90" t="s">
        <v>631</v>
      </c>
    </row>
    <row r="368" spans="1:12" x14ac:dyDescent="0.2">
      <c r="A368" s="89" t="s">
        <v>146</v>
      </c>
      <c r="B368" s="89" t="s">
        <v>796</v>
      </c>
      <c r="C368" s="155">
        <v>42740</v>
      </c>
      <c r="D368" s="89">
        <v>1</v>
      </c>
      <c r="E368" s="90" t="s">
        <v>228</v>
      </c>
      <c r="I368" s="90" t="s">
        <v>349</v>
      </c>
      <c r="J368" s="90" t="s">
        <v>533</v>
      </c>
      <c r="K368" s="90" t="s">
        <v>644</v>
      </c>
      <c r="L368" s="90" t="s">
        <v>631</v>
      </c>
    </row>
    <row r="369" spans="1:12" x14ac:dyDescent="0.2">
      <c r="A369" s="89" t="s">
        <v>150</v>
      </c>
      <c r="B369" s="89" t="s">
        <v>802</v>
      </c>
      <c r="C369" s="155">
        <v>42741</v>
      </c>
      <c r="D369" s="89">
        <v>2</v>
      </c>
      <c r="E369" s="90" t="s">
        <v>202</v>
      </c>
      <c r="I369" s="90" t="s">
        <v>351</v>
      </c>
      <c r="J369" s="90" t="s">
        <v>532</v>
      </c>
      <c r="K369" s="90" t="s">
        <v>585</v>
      </c>
    </row>
    <row r="370" spans="1:12" x14ac:dyDescent="0.2">
      <c r="A370" s="89" t="s">
        <v>150</v>
      </c>
      <c r="B370" s="89" t="s">
        <v>802</v>
      </c>
      <c r="C370" s="155">
        <v>42741</v>
      </c>
      <c r="D370" s="89">
        <v>2</v>
      </c>
      <c r="E370" s="90" t="s">
        <v>344</v>
      </c>
      <c r="I370" s="90" t="s">
        <v>240</v>
      </c>
      <c r="J370" s="90" t="s">
        <v>751</v>
      </c>
      <c r="K370" s="90" t="s">
        <v>585</v>
      </c>
    </row>
    <row r="371" spans="1:12" x14ac:dyDescent="0.2">
      <c r="A371" s="89" t="s">
        <v>130</v>
      </c>
      <c r="B371" s="89" t="s">
        <v>798</v>
      </c>
      <c r="C371" s="155">
        <v>42741</v>
      </c>
      <c r="D371" s="89">
        <v>2</v>
      </c>
      <c r="E371" s="90" t="s">
        <v>284</v>
      </c>
      <c r="I371" s="90" t="s">
        <v>274</v>
      </c>
      <c r="J371" s="90" t="s">
        <v>157</v>
      </c>
      <c r="K371" s="90" t="s">
        <v>647</v>
      </c>
      <c r="L371" s="90" t="s">
        <v>655</v>
      </c>
    </row>
    <row r="372" spans="1:12" x14ac:dyDescent="0.2">
      <c r="A372" s="89" t="s">
        <v>130</v>
      </c>
      <c r="B372" s="89" t="s">
        <v>788</v>
      </c>
      <c r="C372" s="155">
        <v>42741</v>
      </c>
      <c r="D372" s="89">
        <v>2</v>
      </c>
      <c r="E372" s="90" t="s">
        <v>264</v>
      </c>
      <c r="I372" s="90" t="s">
        <v>258</v>
      </c>
      <c r="J372" s="90" t="s">
        <v>135</v>
      </c>
      <c r="K372" s="90" t="s">
        <v>667</v>
      </c>
      <c r="L372" s="90" t="s">
        <v>667</v>
      </c>
    </row>
    <row r="373" spans="1:12" x14ac:dyDescent="0.2">
      <c r="A373" s="89" t="s">
        <v>150</v>
      </c>
      <c r="B373" s="89" t="s">
        <v>791</v>
      </c>
      <c r="C373" s="155">
        <v>42744</v>
      </c>
      <c r="D373" s="89">
        <v>2</v>
      </c>
      <c r="E373" s="90" t="s">
        <v>202</v>
      </c>
      <c r="I373" s="90" t="s">
        <v>342</v>
      </c>
      <c r="J373" s="90" t="s">
        <v>532</v>
      </c>
    </row>
    <row r="374" spans="1:12" x14ac:dyDescent="0.2">
      <c r="A374" s="89" t="s">
        <v>146</v>
      </c>
      <c r="B374" s="89" t="s">
        <v>796</v>
      </c>
      <c r="C374" s="155">
        <v>42744</v>
      </c>
      <c r="D374" s="89">
        <v>2</v>
      </c>
      <c r="E374" s="90" t="s">
        <v>228</v>
      </c>
      <c r="I374" s="90" t="s">
        <v>365</v>
      </c>
      <c r="J374" s="90" t="s">
        <v>533</v>
      </c>
    </row>
    <row r="375" spans="1:12" x14ac:dyDescent="0.2">
      <c r="A375" s="89" t="s">
        <v>146</v>
      </c>
      <c r="B375" s="89" t="s">
        <v>796</v>
      </c>
      <c r="C375" s="155">
        <v>42744</v>
      </c>
      <c r="D375" s="89">
        <v>2</v>
      </c>
      <c r="E375" s="90" t="s">
        <v>824</v>
      </c>
      <c r="I375" s="90" t="s">
        <v>364</v>
      </c>
      <c r="J375" s="90" t="s">
        <v>752</v>
      </c>
    </row>
    <row r="376" spans="1:12" x14ac:dyDescent="0.2">
      <c r="A376" s="89" t="s">
        <v>146</v>
      </c>
      <c r="B376" s="89" t="s">
        <v>796</v>
      </c>
      <c r="C376" s="155">
        <v>42744</v>
      </c>
      <c r="D376" s="89">
        <v>2</v>
      </c>
      <c r="E376" s="90" t="s">
        <v>205</v>
      </c>
      <c r="I376" s="90" t="s">
        <v>373</v>
      </c>
      <c r="J376" s="90" t="s">
        <v>355</v>
      </c>
    </row>
    <row r="377" spans="1:12" x14ac:dyDescent="0.2">
      <c r="A377" s="89" t="s">
        <v>550</v>
      </c>
      <c r="B377" s="89" t="s">
        <v>797</v>
      </c>
      <c r="C377" s="155">
        <v>42744</v>
      </c>
      <c r="D377" s="89">
        <v>2</v>
      </c>
      <c r="E377" s="90" t="s">
        <v>204</v>
      </c>
      <c r="I377" s="90" t="s">
        <v>234</v>
      </c>
      <c r="J377" s="90" t="s">
        <v>542</v>
      </c>
      <c r="K377" s="90" t="s">
        <v>595</v>
      </c>
    </row>
    <row r="378" spans="1:12" x14ac:dyDescent="0.2">
      <c r="A378" s="89" t="s">
        <v>550</v>
      </c>
      <c r="B378" s="89" t="s">
        <v>797</v>
      </c>
      <c r="C378" s="155">
        <v>42744</v>
      </c>
      <c r="D378" s="89">
        <v>2</v>
      </c>
      <c r="E378" s="90" t="s">
        <v>686</v>
      </c>
      <c r="I378" s="90" t="s">
        <v>234</v>
      </c>
      <c r="J378" s="90" t="s">
        <v>542</v>
      </c>
      <c r="K378" s="90" t="s">
        <v>595</v>
      </c>
    </row>
    <row r="380" spans="1:12" x14ac:dyDescent="0.2">
      <c r="A380" s="89" t="s">
        <v>150</v>
      </c>
      <c r="B380" s="89" t="s">
        <v>802</v>
      </c>
      <c r="C380" s="155">
        <v>42744</v>
      </c>
      <c r="D380" s="89">
        <v>2</v>
      </c>
      <c r="E380" s="90" t="s">
        <v>835</v>
      </c>
      <c r="I380" s="90" t="s">
        <v>372</v>
      </c>
      <c r="J380" s="90" t="s">
        <v>751</v>
      </c>
      <c r="K380" s="90" t="s">
        <v>593</v>
      </c>
    </row>
    <row r="381" spans="1:12" x14ac:dyDescent="0.2">
      <c r="A381" s="89" t="s">
        <v>150</v>
      </c>
      <c r="B381" s="89" t="s">
        <v>802</v>
      </c>
      <c r="C381" s="155">
        <v>42744</v>
      </c>
      <c r="D381" s="89">
        <v>2</v>
      </c>
      <c r="E381" s="90" t="s">
        <v>284</v>
      </c>
      <c r="I381" s="90" t="s">
        <v>332</v>
      </c>
      <c r="J381" s="90" t="s">
        <v>151</v>
      </c>
      <c r="K381" s="90" t="s">
        <v>593</v>
      </c>
    </row>
    <row r="382" spans="1:12" x14ac:dyDescent="0.2">
      <c r="A382" s="89" t="s">
        <v>146</v>
      </c>
      <c r="B382" s="89" t="s">
        <v>792</v>
      </c>
      <c r="C382" s="155">
        <v>42744</v>
      </c>
      <c r="D382" s="89">
        <v>2</v>
      </c>
      <c r="E382" s="90" t="s">
        <v>836</v>
      </c>
      <c r="I382" s="90" t="s">
        <v>360</v>
      </c>
      <c r="J382" s="90" t="s">
        <v>549</v>
      </c>
      <c r="K382" s="90" t="s">
        <v>631</v>
      </c>
    </row>
    <row r="383" spans="1:12" x14ac:dyDescent="0.2">
      <c r="A383" s="89" t="s">
        <v>146</v>
      </c>
      <c r="B383" s="89" t="s">
        <v>792</v>
      </c>
      <c r="C383" s="155">
        <v>42744</v>
      </c>
      <c r="D383" s="89">
        <v>1</v>
      </c>
      <c r="E383" s="90" t="s">
        <v>829</v>
      </c>
      <c r="I383" s="90" t="s">
        <v>375</v>
      </c>
      <c r="J383" s="90" t="s">
        <v>355</v>
      </c>
      <c r="K383" s="90" t="s">
        <v>631</v>
      </c>
    </row>
    <row r="385" spans="1:12" x14ac:dyDescent="0.2">
      <c r="A385" s="89" t="s">
        <v>150</v>
      </c>
      <c r="B385" s="89" t="s">
        <v>791</v>
      </c>
      <c r="C385" s="155">
        <v>42745</v>
      </c>
      <c r="D385" s="89">
        <v>2</v>
      </c>
      <c r="E385" s="90" t="s">
        <v>202</v>
      </c>
      <c r="I385" s="90" t="s">
        <v>342</v>
      </c>
      <c r="J385" s="90" t="s">
        <v>532</v>
      </c>
      <c r="K385" s="90" t="s">
        <v>593</v>
      </c>
      <c r="L385" s="90" t="s">
        <v>577</v>
      </c>
    </row>
    <row r="386" spans="1:12" x14ac:dyDescent="0.2">
      <c r="A386" s="89" t="s">
        <v>150</v>
      </c>
      <c r="B386" s="89" t="s">
        <v>791</v>
      </c>
      <c r="C386" s="155">
        <v>42745</v>
      </c>
      <c r="D386" s="89">
        <v>2</v>
      </c>
      <c r="E386" s="90" t="s">
        <v>367</v>
      </c>
      <c r="I386" s="90" t="s">
        <v>341</v>
      </c>
      <c r="J386" s="90" t="s">
        <v>151</v>
      </c>
      <c r="K386" s="90" t="s">
        <v>593</v>
      </c>
      <c r="L386" s="90" t="s">
        <v>577</v>
      </c>
    </row>
    <row r="387" spans="1:12" x14ac:dyDescent="0.2">
      <c r="A387" s="89" t="s">
        <v>130</v>
      </c>
      <c r="B387" s="89" t="s">
        <v>788</v>
      </c>
      <c r="C387" s="155">
        <v>42745</v>
      </c>
      <c r="D387" s="89">
        <v>2</v>
      </c>
      <c r="E387" s="90" t="s">
        <v>287</v>
      </c>
      <c r="I387" s="90" t="s">
        <v>257</v>
      </c>
      <c r="J387" s="90" t="s">
        <v>157</v>
      </c>
      <c r="K387" s="90" t="s">
        <v>667</v>
      </c>
    </row>
    <row r="388" spans="1:12" x14ac:dyDescent="0.2">
      <c r="A388" s="89" t="s">
        <v>130</v>
      </c>
      <c r="B388" s="89" t="s">
        <v>788</v>
      </c>
      <c r="C388" s="155">
        <v>42745</v>
      </c>
      <c r="D388" s="89">
        <v>2</v>
      </c>
      <c r="E388" s="90" t="s">
        <v>843</v>
      </c>
      <c r="I388" s="90" t="s">
        <v>285</v>
      </c>
      <c r="J388" s="90" t="s">
        <v>563</v>
      </c>
      <c r="K388" s="90" t="s">
        <v>667</v>
      </c>
    </row>
    <row r="389" spans="1:12" x14ac:dyDescent="0.2">
      <c r="A389" s="89" t="s">
        <v>146</v>
      </c>
      <c r="B389" s="89" t="s">
        <v>796</v>
      </c>
      <c r="C389" s="155">
        <v>42745</v>
      </c>
      <c r="D389" s="89">
        <v>2</v>
      </c>
      <c r="E389" s="90" t="s">
        <v>228</v>
      </c>
      <c r="I389" s="90" t="s">
        <v>365</v>
      </c>
      <c r="J389" s="90" t="s">
        <v>533</v>
      </c>
    </row>
    <row r="390" spans="1:12" x14ac:dyDescent="0.2">
      <c r="A390" s="89" t="s">
        <v>146</v>
      </c>
      <c r="B390" s="89" t="s">
        <v>796</v>
      </c>
      <c r="C390" s="155">
        <v>42745</v>
      </c>
      <c r="D390" s="89">
        <v>2</v>
      </c>
      <c r="E390" s="90" t="s">
        <v>824</v>
      </c>
      <c r="I390" s="90" t="s">
        <v>373</v>
      </c>
      <c r="J390" s="90" t="s">
        <v>752</v>
      </c>
    </row>
    <row r="391" spans="1:12" x14ac:dyDescent="0.2">
      <c r="A391" s="89" t="s">
        <v>146</v>
      </c>
      <c r="B391" s="89" t="s">
        <v>796</v>
      </c>
      <c r="C391" s="155">
        <v>42745</v>
      </c>
      <c r="D391" s="89">
        <v>2</v>
      </c>
      <c r="E391" s="90" t="s">
        <v>205</v>
      </c>
      <c r="I391" s="90" t="s">
        <v>364</v>
      </c>
      <c r="J391" s="90" t="s">
        <v>355</v>
      </c>
    </row>
    <row r="392" spans="1:12" x14ac:dyDescent="0.2">
      <c r="A392" s="89" t="s">
        <v>550</v>
      </c>
      <c r="B392" s="89" t="s">
        <v>797</v>
      </c>
      <c r="C392" s="155">
        <v>42745</v>
      </c>
      <c r="D392" s="89">
        <v>2</v>
      </c>
      <c r="E392" s="90" t="s">
        <v>686</v>
      </c>
      <c r="I392" s="90" t="s">
        <v>234</v>
      </c>
      <c r="J392" s="90" t="s">
        <v>542</v>
      </c>
      <c r="K392" s="90" t="s">
        <v>595</v>
      </c>
    </row>
    <row r="393" spans="1:12" x14ac:dyDescent="0.2">
      <c r="A393" s="89" t="s">
        <v>138</v>
      </c>
      <c r="B393" s="89" t="s">
        <v>789</v>
      </c>
      <c r="C393" s="155">
        <v>42745</v>
      </c>
      <c r="D393" s="89">
        <v>2</v>
      </c>
      <c r="E393" s="90" t="s">
        <v>286</v>
      </c>
      <c r="I393" s="90" t="s">
        <v>272</v>
      </c>
      <c r="J393" s="90" t="s">
        <v>539</v>
      </c>
      <c r="K393" s="90" t="s">
        <v>668</v>
      </c>
    </row>
    <row r="396" spans="1:12" x14ac:dyDescent="0.2">
      <c r="A396" s="89" t="s">
        <v>150</v>
      </c>
      <c r="B396" s="89" t="s">
        <v>791</v>
      </c>
      <c r="C396" s="155">
        <v>42745</v>
      </c>
      <c r="D396" s="89">
        <v>1</v>
      </c>
      <c r="E396" s="90" t="s">
        <v>334</v>
      </c>
      <c r="I396" s="90" t="s">
        <v>337</v>
      </c>
      <c r="J396" s="90" t="s">
        <v>553</v>
      </c>
      <c r="K396" s="90" t="s">
        <v>593</v>
      </c>
      <c r="L396" s="90" t="s">
        <v>570</v>
      </c>
    </row>
    <row r="397" spans="1:12" x14ac:dyDescent="0.2">
      <c r="A397" s="89" t="s">
        <v>150</v>
      </c>
      <c r="B397" s="89" t="s">
        <v>791</v>
      </c>
      <c r="C397" s="155">
        <v>42745</v>
      </c>
      <c r="D397" s="89">
        <v>1</v>
      </c>
      <c r="E397" s="90" t="s">
        <v>352</v>
      </c>
      <c r="I397" s="90" t="s">
        <v>341</v>
      </c>
      <c r="J397" s="90" t="s">
        <v>151</v>
      </c>
      <c r="K397" s="90" t="s">
        <v>593</v>
      </c>
      <c r="L397" s="90" t="s">
        <v>577</v>
      </c>
    </row>
    <row r="398" spans="1:12" x14ac:dyDescent="0.2">
      <c r="A398" s="89" t="s">
        <v>150</v>
      </c>
      <c r="B398" s="89" t="s">
        <v>820</v>
      </c>
      <c r="C398" s="155">
        <v>42745</v>
      </c>
      <c r="D398" s="89">
        <v>2</v>
      </c>
      <c r="E398" s="90" t="s">
        <v>847</v>
      </c>
      <c r="I398" s="90" t="s">
        <v>351</v>
      </c>
      <c r="J398" s="90" t="s">
        <v>532</v>
      </c>
      <c r="K398" s="90" t="s">
        <v>577</v>
      </c>
    </row>
    <row r="399" spans="1:12" x14ac:dyDescent="0.2">
      <c r="A399" s="89" t="s">
        <v>150</v>
      </c>
      <c r="B399" s="89" t="s">
        <v>820</v>
      </c>
      <c r="C399" s="155">
        <v>42745</v>
      </c>
      <c r="D399" s="89">
        <v>2</v>
      </c>
      <c r="E399" s="90" t="s">
        <v>835</v>
      </c>
      <c r="I399" s="90" t="s">
        <v>372</v>
      </c>
      <c r="J399" s="90" t="s">
        <v>751</v>
      </c>
      <c r="K399" s="90" t="s">
        <v>577</v>
      </c>
    </row>
    <row r="400" spans="1:12" x14ac:dyDescent="0.2">
      <c r="A400" s="89" t="s">
        <v>150</v>
      </c>
      <c r="B400" s="89" t="s">
        <v>820</v>
      </c>
      <c r="C400" s="155">
        <v>42745</v>
      </c>
      <c r="D400" s="89">
        <v>2</v>
      </c>
      <c r="E400" s="90" t="s">
        <v>284</v>
      </c>
      <c r="I400" s="90" t="s">
        <v>332</v>
      </c>
      <c r="J400" s="90" t="s">
        <v>151</v>
      </c>
      <c r="K400" s="90" t="s">
        <v>577</v>
      </c>
    </row>
    <row r="401" spans="1:12" x14ac:dyDescent="0.2">
      <c r="A401" s="89" t="s">
        <v>150</v>
      </c>
      <c r="B401" s="89" t="s">
        <v>820</v>
      </c>
      <c r="C401" s="155">
        <v>42745</v>
      </c>
      <c r="D401" s="89">
        <v>2</v>
      </c>
      <c r="E401" s="90" t="s">
        <v>335</v>
      </c>
      <c r="I401" s="90" t="s">
        <v>331</v>
      </c>
      <c r="J401" s="90" t="s">
        <v>559</v>
      </c>
      <c r="K401" s="90" t="s">
        <v>577</v>
      </c>
    </row>
    <row r="402" spans="1:12" x14ac:dyDescent="0.2">
      <c r="A402" s="89" t="s">
        <v>519</v>
      </c>
      <c r="B402" s="89" t="s">
        <v>786</v>
      </c>
      <c r="C402" s="155">
        <v>42745</v>
      </c>
      <c r="D402" s="89">
        <v>2</v>
      </c>
      <c r="E402" s="90" t="s">
        <v>233</v>
      </c>
      <c r="I402" s="90" t="s">
        <v>221</v>
      </c>
      <c r="J402" s="90" t="s">
        <v>305</v>
      </c>
      <c r="K402" s="90" t="s">
        <v>583</v>
      </c>
      <c r="L402" s="90" t="s">
        <v>627</v>
      </c>
    </row>
    <row r="403" spans="1:12" x14ac:dyDescent="0.2">
      <c r="A403" s="89" t="s">
        <v>519</v>
      </c>
      <c r="B403" s="89" t="s">
        <v>786</v>
      </c>
      <c r="C403" s="155">
        <v>42745</v>
      </c>
      <c r="D403" s="89">
        <v>2</v>
      </c>
      <c r="E403" s="90" t="s">
        <v>204</v>
      </c>
      <c r="I403" s="90" t="s">
        <v>223</v>
      </c>
      <c r="J403" s="90" t="s">
        <v>521</v>
      </c>
      <c r="K403" s="90" t="s">
        <v>583</v>
      </c>
      <c r="L403" s="90" t="s">
        <v>627</v>
      </c>
    </row>
    <row r="404" spans="1:12" x14ac:dyDescent="0.2">
      <c r="A404" s="89" t="s">
        <v>146</v>
      </c>
      <c r="B404" s="89" t="s">
        <v>792</v>
      </c>
      <c r="C404" s="155">
        <v>42745</v>
      </c>
      <c r="D404" s="89">
        <v>2</v>
      </c>
      <c r="E404" s="90" t="s">
        <v>844</v>
      </c>
      <c r="I404" s="90" t="s">
        <v>363</v>
      </c>
      <c r="J404" s="90" t="s">
        <v>527</v>
      </c>
      <c r="K404" s="90" t="s">
        <v>631</v>
      </c>
    </row>
    <row r="405" spans="1:12" x14ac:dyDescent="0.2">
      <c r="A405" s="89" t="s">
        <v>146</v>
      </c>
      <c r="B405" s="89" t="s">
        <v>792</v>
      </c>
      <c r="C405" s="155">
        <v>42745</v>
      </c>
      <c r="D405" s="89">
        <v>2</v>
      </c>
      <c r="E405" s="90" t="s">
        <v>829</v>
      </c>
      <c r="I405" s="90" t="s">
        <v>362</v>
      </c>
      <c r="J405" s="90" t="s">
        <v>752</v>
      </c>
      <c r="K405" s="90" t="s">
        <v>631</v>
      </c>
    </row>
    <row r="406" spans="1:12" x14ac:dyDescent="0.2">
      <c r="A406" s="89" t="s">
        <v>146</v>
      </c>
      <c r="B406" s="89" t="s">
        <v>792</v>
      </c>
      <c r="C406" s="155">
        <v>42745</v>
      </c>
      <c r="D406" s="89">
        <v>2</v>
      </c>
      <c r="E406" s="90" t="s">
        <v>836</v>
      </c>
      <c r="I406" s="90" t="s">
        <v>360</v>
      </c>
      <c r="J406" s="90" t="s">
        <v>549</v>
      </c>
      <c r="K406" s="90" t="s">
        <v>631</v>
      </c>
    </row>
    <row r="407" spans="1:12" x14ac:dyDescent="0.2">
      <c r="A407" s="89" t="s">
        <v>150</v>
      </c>
      <c r="B407" s="89" t="s">
        <v>791</v>
      </c>
      <c r="C407" s="155">
        <v>42746</v>
      </c>
      <c r="D407" s="89">
        <v>2</v>
      </c>
      <c r="E407" s="90" t="s">
        <v>202</v>
      </c>
      <c r="I407" s="90" t="s">
        <v>342</v>
      </c>
      <c r="J407" s="90" t="s">
        <v>532</v>
      </c>
    </row>
    <row r="408" spans="1:12" x14ac:dyDescent="0.2">
      <c r="A408" s="89" t="s">
        <v>150</v>
      </c>
      <c r="B408" s="89" t="s">
        <v>791</v>
      </c>
      <c r="C408" s="155">
        <v>42746</v>
      </c>
      <c r="D408" s="89">
        <v>2</v>
      </c>
      <c r="E408" s="90" t="s">
        <v>367</v>
      </c>
      <c r="I408" s="90" t="s">
        <v>341</v>
      </c>
      <c r="J408" s="90" t="s">
        <v>151</v>
      </c>
    </row>
    <row r="409" spans="1:12" x14ac:dyDescent="0.2">
      <c r="A409" s="89" t="s">
        <v>150</v>
      </c>
      <c r="B409" s="89" t="s">
        <v>791</v>
      </c>
      <c r="C409" s="155">
        <v>42746</v>
      </c>
      <c r="D409" s="89">
        <v>2</v>
      </c>
      <c r="E409" s="90" t="s">
        <v>348</v>
      </c>
      <c r="I409" s="90" t="s">
        <v>337</v>
      </c>
      <c r="J409" s="90" t="s">
        <v>559</v>
      </c>
    </row>
    <row r="412" spans="1:12" x14ac:dyDescent="0.2">
      <c r="A412" s="89" t="s">
        <v>550</v>
      </c>
      <c r="B412" s="89" t="s">
        <v>797</v>
      </c>
      <c r="C412" s="155">
        <v>42746</v>
      </c>
      <c r="D412" s="89">
        <v>2</v>
      </c>
      <c r="E412" s="90" t="s">
        <v>234</v>
      </c>
      <c r="I412" s="90" t="s">
        <v>686</v>
      </c>
      <c r="J412" s="90" t="s">
        <v>542</v>
      </c>
      <c r="K412" s="90" t="s">
        <v>595</v>
      </c>
    </row>
    <row r="413" spans="1:12" x14ac:dyDescent="0.2">
      <c r="A413" s="89" t="s">
        <v>146</v>
      </c>
      <c r="B413" s="89" t="s">
        <v>796</v>
      </c>
      <c r="C413" s="155">
        <v>42746</v>
      </c>
      <c r="D413" s="89">
        <v>2</v>
      </c>
      <c r="E413" s="90" t="s">
        <v>228</v>
      </c>
      <c r="I413" s="90" t="s">
        <v>365</v>
      </c>
      <c r="J413" s="90" t="s">
        <v>533</v>
      </c>
      <c r="K413" s="90" t="s">
        <v>631</v>
      </c>
    </row>
    <row r="414" spans="1:12" x14ac:dyDescent="0.2">
      <c r="A414" s="89" t="s">
        <v>146</v>
      </c>
      <c r="B414" s="89" t="s">
        <v>796</v>
      </c>
      <c r="C414" s="155">
        <v>42746</v>
      </c>
      <c r="D414" s="89">
        <v>2</v>
      </c>
      <c r="E414" s="90" t="s">
        <v>824</v>
      </c>
      <c r="I414" s="90" t="s">
        <v>373</v>
      </c>
      <c r="J414" s="90" t="s">
        <v>752</v>
      </c>
      <c r="K414" s="90" t="s">
        <v>631</v>
      </c>
    </row>
    <row r="415" spans="1:12" x14ac:dyDescent="0.2">
      <c r="A415" s="89" t="s">
        <v>146</v>
      </c>
      <c r="B415" s="89" t="s">
        <v>796</v>
      </c>
      <c r="C415" s="155">
        <v>42746</v>
      </c>
      <c r="D415" s="89">
        <v>2</v>
      </c>
      <c r="E415" s="90" t="s">
        <v>205</v>
      </c>
      <c r="I415" s="90" t="s">
        <v>364</v>
      </c>
      <c r="J415" s="90" t="s">
        <v>355</v>
      </c>
      <c r="K415" s="90" t="s">
        <v>631</v>
      </c>
    </row>
    <row r="416" spans="1:12" x14ac:dyDescent="0.2">
      <c r="A416" s="89" t="s">
        <v>146</v>
      </c>
      <c r="B416" s="89" t="s">
        <v>792</v>
      </c>
      <c r="C416" s="155">
        <v>42746</v>
      </c>
      <c r="D416" s="89">
        <v>2</v>
      </c>
      <c r="E416" s="90" t="s">
        <v>844</v>
      </c>
      <c r="I416" s="90" t="s">
        <v>363</v>
      </c>
      <c r="J416" s="90" t="s">
        <v>527</v>
      </c>
      <c r="K416" s="90" t="s">
        <v>631</v>
      </c>
    </row>
    <row r="417" spans="1:11" x14ac:dyDescent="0.2">
      <c r="A417" s="89" t="s">
        <v>146</v>
      </c>
      <c r="B417" s="89" t="s">
        <v>792</v>
      </c>
      <c r="C417" s="155">
        <v>42746</v>
      </c>
      <c r="D417" s="89">
        <v>2</v>
      </c>
      <c r="E417" s="90" t="s">
        <v>829</v>
      </c>
      <c r="I417" s="90" t="s">
        <v>375</v>
      </c>
      <c r="J417" s="90" t="s">
        <v>752</v>
      </c>
      <c r="K417" s="90" t="s">
        <v>631</v>
      </c>
    </row>
    <row r="418" spans="1:11" x14ac:dyDescent="0.2">
      <c r="A418" s="89" t="s">
        <v>146</v>
      </c>
      <c r="B418" s="89" t="s">
        <v>792</v>
      </c>
      <c r="C418" s="155">
        <v>42746</v>
      </c>
      <c r="D418" s="89">
        <v>2</v>
      </c>
      <c r="E418" s="90" t="s">
        <v>836</v>
      </c>
      <c r="I418" s="90" t="s">
        <v>360</v>
      </c>
      <c r="J418" s="90" t="s">
        <v>549</v>
      </c>
      <c r="K418" s="90" t="s">
        <v>631</v>
      </c>
    </row>
    <row r="419" spans="1:11" x14ac:dyDescent="0.2">
      <c r="A419" s="89" t="s">
        <v>150</v>
      </c>
      <c r="B419" s="89" t="s">
        <v>820</v>
      </c>
      <c r="C419" s="155">
        <v>42746</v>
      </c>
      <c r="D419" s="89">
        <v>2</v>
      </c>
      <c r="E419" s="90" t="s">
        <v>835</v>
      </c>
      <c r="I419" s="90" t="s">
        <v>338</v>
      </c>
      <c r="J419" s="90" t="s">
        <v>751</v>
      </c>
      <c r="K419" s="90" t="s">
        <v>577</v>
      </c>
    </row>
    <row r="420" spans="1:11" x14ac:dyDescent="0.2">
      <c r="A420" s="89" t="s">
        <v>150</v>
      </c>
      <c r="B420" s="89" t="s">
        <v>820</v>
      </c>
      <c r="C420" s="155">
        <v>42746</v>
      </c>
      <c r="D420" s="89">
        <v>2</v>
      </c>
      <c r="E420" s="90" t="s">
        <v>847</v>
      </c>
      <c r="I420" s="90" t="s">
        <v>351</v>
      </c>
      <c r="J420" s="90" t="s">
        <v>532</v>
      </c>
      <c r="K420" s="90" t="s">
        <v>577</v>
      </c>
    </row>
    <row r="421" spans="1:11" x14ac:dyDescent="0.2">
      <c r="A421" s="89" t="s">
        <v>150</v>
      </c>
      <c r="B421" s="89" t="s">
        <v>820</v>
      </c>
      <c r="C421" s="155">
        <v>42746</v>
      </c>
      <c r="D421" s="89">
        <v>2</v>
      </c>
      <c r="E421" s="90" t="s">
        <v>284</v>
      </c>
      <c r="I421" s="90" t="s">
        <v>332</v>
      </c>
      <c r="J421" s="90" t="s">
        <v>151</v>
      </c>
      <c r="K421" s="90" t="s">
        <v>577</v>
      </c>
    </row>
    <row r="422" spans="1:11" x14ac:dyDescent="0.2">
      <c r="A422" s="89" t="s">
        <v>150</v>
      </c>
      <c r="B422" s="89" t="s">
        <v>820</v>
      </c>
      <c r="C422" s="155">
        <v>42746</v>
      </c>
      <c r="D422" s="89">
        <v>2</v>
      </c>
      <c r="E422" s="90" t="s">
        <v>335</v>
      </c>
      <c r="I422" s="90" t="s">
        <v>331</v>
      </c>
      <c r="J422" s="90" t="s">
        <v>559</v>
      </c>
      <c r="K422" s="90" t="s">
        <v>577</v>
      </c>
    </row>
    <row r="423" spans="1:11" x14ac:dyDescent="0.2">
      <c r="A423" s="89" t="s">
        <v>519</v>
      </c>
      <c r="B423" s="89" t="s">
        <v>786</v>
      </c>
      <c r="C423" s="155">
        <v>42746</v>
      </c>
      <c r="D423" s="89">
        <v>2</v>
      </c>
      <c r="E423" s="90" t="s">
        <v>204</v>
      </c>
      <c r="I423" s="90" t="s">
        <v>223</v>
      </c>
      <c r="J423" s="90" t="s">
        <v>521</v>
      </c>
      <c r="K423" s="90" t="s">
        <v>634</v>
      </c>
    </row>
    <row r="424" spans="1:11" x14ac:dyDescent="0.2">
      <c r="A424" s="89" t="s">
        <v>519</v>
      </c>
      <c r="B424" s="89" t="s">
        <v>786</v>
      </c>
      <c r="C424" s="155">
        <v>42746</v>
      </c>
      <c r="D424" s="89">
        <v>2</v>
      </c>
      <c r="E424" s="90" t="s">
        <v>233</v>
      </c>
      <c r="I424" s="90" t="s">
        <v>221</v>
      </c>
      <c r="J424" s="90" t="s">
        <v>305</v>
      </c>
      <c r="K424" s="90" t="s">
        <v>627</v>
      </c>
    </row>
    <row r="425" spans="1:11" x14ac:dyDescent="0.2">
      <c r="A425" s="89" t="s">
        <v>150</v>
      </c>
      <c r="B425" s="89" t="s">
        <v>791</v>
      </c>
      <c r="C425" s="155">
        <v>42747</v>
      </c>
      <c r="D425" s="89">
        <v>2</v>
      </c>
      <c r="E425" s="90" t="s">
        <v>202</v>
      </c>
      <c r="I425" s="90" t="s">
        <v>352</v>
      </c>
      <c r="J425" s="90" t="s">
        <v>532</v>
      </c>
      <c r="K425" s="90" t="s">
        <v>577</v>
      </c>
    </row>
    <row r="426" spans="1:11" x14ac:dyDescent="0.2">
      <c r="A426" s="89" t="s">
        <v>150</v>
      </c>
      <c r="B426" s="89" t="s">
        <v>791</v>
      </c>
      <c r="C426" s="155">
        <v>42747</v>
      </c>
      <c r="D426" s="89">
        <v>2</v>
      </c>
      <c r="E426" s="90" t="s">
        <v>367</v>
      </c>
      <c r="I426" s="90" t="s">
        <v>341</v>
      </c>
      <c r="J426" s="90" t="s">
        <v>151</v>
      </c>
      <c r="K426" s="90" t="s">
        <v>577</v>
      </c>
    </row>
    <row r="427" spans="1:11" x14ac:dyDescent="0.2">
      <c r="A427" s="89" t="s">
        <v>146</v>
      </c>
      <c r="B427" s="89" t="s">
        <v>796</v>
      </c>
      <c r="C427" s="155">
        <v>42747</v>
      </c>
      <c r="D427" s="89">
        <v>2</v>
      </c>
      <c r="E427" s="90" t="s">
        <v>228</v>
      </c>
      <c r="I427" s="90" t="s">
        <v>365</v>
      </c>
      <c r="J427" s="90" t="s">
        <v>533</v>
      </c>
      <c r="K427" s="90" t="s">
        <v>631</v>
      </c>
    </row>
    <row r="428" spans="1:11" x14ac:dyDescent="0.2">
      <c r="A428" s="89" t="s">
        <v>146</v>
      </c>
      <c r="B428" s="89" t="s">
        <v>796</v>
      </c>
      <c r="C428" s="155">
        <v>42747</v>
      </c>
      <c r="D428" s="89">
        <v>2</v>
      </c>
      <c r="E428" s="90" t="s">
        <v>824</v>
      </c>
      <c r="I428" s="90" t="s">
        <v>373</v>
      </c>
      <c r="J428" s="90" t="s">
        <v>752</v>
      </c>
      <c r="K428" s="90" t="s">
        <v>631</v>
      </c>
    </row>
    <row r="429" spans="1:11" x14ac:dyDescent="0.2">
      <c r="A429" s="89" t="s">
        <v>146</v>
      </c>
      <c r="B429" s="89" t="s">
        <v>796</v>
      </c>
      <c r="C429" s="155">
        <v>42747</v>
      </c>
      <c r="D429" s="89">
        <v>2</v>
      </c>
      <c r="E429" s="90" t="s">
        <v>205</v>
      </c>
      <c r="I429" s="90" t="s">
        <v>364</v>
      </c>
      <c r="J429" s="90" t="s">
        <v>355</v>
      </c>
      <c r="K429" s="90" t="s">
        <v>631</v>
      </c>
    </row>
    <row r="432" spans="1:11" x14ac:dyDescent="0.2">
      <c r="A432" s="89" t="s">
        <v>138</v>
      </c>
      <c r="B432" s="89" t="s">
        <v>789</v>
      </c>
      <c r="C432" s="155">
        <v>42747</v>
      </c>
      <c r="D432" s="89">
        <v>2</v>
      </c>
      <c r="E432" s="90" t="s">
        <v>263</v>
      </c>
      <c r="I432" s="90" t="s">
        <v>254</v>
      </c>
      <c r="J432" s="90" t="s">
        <v>539</v>
      </c>
      <c r="K432" s="90" t="s">
        <v>679</v>
      </c>
    </row>
    <row r="433" spans="1:12" x14ac:dyDescent="0.2">
      <c r="A433" s="89" t="s">
        <v>550</v>
      </c>
      <c r="B433" s="89" t="s">
        <v>797</v>
      </c>
      <c r="C433" s="155">
        <v>42747</v>
      </c>
      <c r="D433" s="89">
        <v>2</v>
      </c>
      <c r="E433" s="90" t="s">
        <v>204</v>
      </c>
      <c r="I433" s="90" t="s">
        <v>234</v>
      </c>
      <c r="J433" s="90" t="s">
        <v>542</v>
      </c>
      <c r="K433" s="90" t="s">
        <v>595</v>
      </c>
    </row>
    <row r="434" spans="1:12" x14ac:dyDescent="0.2">
      <c r="A434" s="89" t="s">
        <v>550</v>
      </c>
      <c r="B434" s="89" t="s">
        <v>797</v>
      </c>
      <c r="C434" s="155">
        <v>42747</v>
      </c>
      <c r="D434" s="89">
        <v>2</v>
      </c>
      <c r="E434" s="90" t="s">
        <v>686</v>
      </c>
      <c r="I434" s="90" t="s">
        <v>234</v>
      </c>
      <c r="J434" s="90" t="s">
        <v>542</v>
      </c>
      <c r="K434" s="90" t="s">
        <v>595</v>
      </c>
    </row>
    <row r="435" spans="1:12" x14ac:dyDescent="0.2">
      <c r="A435" s="89" t="s">
        <v>550</v>
      </c>
      <c r="B435" s="89" t="s">
        <v>797</v>
      </c>
      <c r="C435" s="155">
        <v>42747</v>
      </c>
      <c r="D435" s="89">
        <v>2</v>
      </c>
      <c r="E435" s="90" t="s">
        <v>240</v>
      </c>
      <c r="I435" s="90" t="s">
        <v>232</v>
      </c>
      <c r="J435" s="90" t="s">
        <v>315</v>
      </c>
      <c r="K435" s="90" t="s">
        <v>595</v>
      </c>
    </row>
    <row r="436" spans="1:12" x14ac:dyDescent="0.2">
      <c r="A436" s="89" t="s">
        <v>150</v>
      </c>
      <c r="B436" s="89" t="s">
        <v>802</v>
      </c>
      <c r="C436" s="155">
        <v>42747</v>
      </c>
      <c r="D436" s="89">
        <v>2</v>
      </c>
      <c r="E436" s="90" t="s">
        <v>847</v>
      </c>
      <c r="I436" s="90" t="s">
        <v>332</v>
      </c>
      <c r="J436" s="90" t="s">
        <v>532</v>
      </c>
      <c r="K436" s="90" t="s">
        <v>577</v>
      </c>
    </row>
    <row r="437" spans="1:12" x14ac:dyDescent="0.2">
      <c r="A437" s="89" t="s">
        <v>150</v>
      </c>
      <c r="B437" s="89" t="s">
        <v>802</v>
      </c>
      <c r="C437" s="155">
        <v>42747</v>
      </c>
      <c r="D437" s="89">
        <v>1</v>
      </c>
      <c r="E437" s="90" t="s">
        <v>835</v>
      </c>
      <c r="I437" s="90" t="s">
        <v>372</v>
      </c>
      <c r="J437" s="90" t="s">
        <v>751</v>
      </c>
      <c r="K437" s="90" t="s">
        <v>577</v>
      </c>
    </row>
    <row r="438" spans="1:12" x14ac:dyDescent="0.2">
      <c r="A438" s="89" t="s">
        <v>130</v>
      </c>
      <c r="B438" s="89" t="s">
        <v>788</v>
      </c>
      <c r="C438" s="155">
        <v>42747</v>
      </c>
      <c r="D438" s="89">
        <v>2</v>
      </c>
      <c r="E438" s="90" t="s">
        <v>830</v>
      </c>
      <c r="I438" s="90" t="s">
        <v>283</v>
      </c>
      <c r="J438" s="90" t="s">
        <v>749</v>
      </c>
      <c r="K438" s="90" t="s">
        <v>672</v>
      </c>
    </row>
    <row r="439" spans="1:12" x14ac:dyDescent="0.2">
      <c r="A439" s="89" t="s">
        <v>556</v>
      </c>
      <c r="B439" s="89" t="s">
        <v>825</v>
      </c>
      <c r="C439" s="155">
        <v>42747</v>
      </c>
      <c r="D439" s="89">
        <v>1</v>
      </c>
      <c r="E439" s="90" t="s">
        <v>192</v>
      </c>
      <c r="I439" s="90" t="s">
        <v>195</v>
      </c>
      <c r="J439" s="90" t="s">
        <v>516</v>
      </c>
      <c r="K439" s="90" t="s">
        <v>611</v>
      </c>
    </row>
    <row r="440" spans="1:12" x14ac:dyDescent="0.2">
      <c r="A440" s="89" t="s">
        <v>556</v>
      </c>
      <c r="B440" s="89" t="s">
        <v>825</v>
      </c>
      <c r="C440" s="155">
        <v>42747</v>
      </c>
      <c r="D440" s="89">
        <v>1</v>
      </c>
      <c r="E440" s="90" t="s">
        <v>192</v>
      </c>
      <c r="I440" s="90" t="s">
        <v>195</v>
      </c>
      <c r="J440" s="90" t="s">
        <v>523</v>
      </c>
      <c r="K440" s="90" t="s">
        <v>611</v>
      </c>
    </row>
    <row r="441" spans="1:12" x14ac:dyDescent="0.2">
      <c r="A441" s="89" t="s">
        <v>130</v>
      </c>
      <c r="B441" s="89" t="s">
        <v>788</v>
      </c>
      <c r="C441" s="155">
        <v>42748</v>
      </c>
      <c r="D441" s="89">
        <v>2</v>
      </c>
      <c r="E441" s="90" t="s">
        <v>830</v>
      </c>
      <c r="I441" s="90" t="s">
        <v>271</v>
      </c>
      <c r="J441" s="90" t="s">
        <v>749</v>
      </c>
      <c r="K441" s="90" t="s">
        <v>670</v>
      </c>
      <c r="L441" s="90" t="s">
        <v>674</v>
      </c>
    </row>
    <row r="442" spans="1:12" x14ac:dyDescent="0.2">
      <c r="A442" s="89" t="s">
        <v>150</v>
      </c>
      <c r="B442" s="89" t="s">
        <v>791</v>
      </c>
      <c r="C442" s="155">
        <v>42748</v>
      </c>
      <c r="D442" s="89">
        <v>2</v>
      </c>
      <c r="E442" s="90" t="s">
        <v>202</v>
      </c>
      <c r="I442" s="90" t="s">
        <v>342</v>
      </c>
      <c r="J442" s="90" t="s">
        <v>532</v>
      </c>
    </row>
    <row r="443" spans="1:12" x14ac:dyDescent="0.2">
      <c r="A443" s="89" t="s">
        <v>150</v>
      </c>
      <c r="B443" s="89" t="s">
        <v>791</v>
      </c>
      <c r="C443" s="155">
        <v>42748</v>
      </c>
      <c r="D443" s="89">
        <v>2</v>
      </c>
      <c r="E443" s="90" t="s">
        <v>367</v>
      </c>
      <c r="I443" s="90" t="s">
        <v>352</v>
      </c>
      <c r="J443" s="90" t="s">
        <v>151</v>
      </c>
    </row>
    <row r="444" spans="1:12" x14ac:dyDescent="0.2">
      <c r="A444" s="89" t="s">
        <v>150</v>
      </c>
      <c r="B444" s="89" t="s">
        <v>802</v>
      </c>
      <c r="C444" s="155">
        <v>42748</v>
      </c>
      <c r="D444" s="89">
        <v>2</v>
      </c>
      <c r="E444" s="90" t="s">
        <v>835</v>
      </c>
      <c r="I444" s="90" t="s">
        <v>372</v>
      </c>
      <c r="J444" s="90" t="s">
        <v>751</v>
      </c>
      <c r="K444" s="90" t="s">
        <v>570</v>
      </c>
    </row>
    <row r="445" spans="1:12" x14ac:dyDescent="0.2">
      <c r="A445" s="89" t="s">
        <v>150</v>
      </c>
      <c r="B445" s="89" t="s">
        <v>802</v>
      </c>
      <c r="C445" s="155">
        <v>42748</v>
      </c>
      <c r="D445" s="89">
        <v>2</v>
      </c>
      <c r="E445" s="90" t="s">
        <v>284</v>
      </c>
      <c r="I445" s="90" t="s">
        <v>339</v>
      </c>
      <c r="J445" s="90" t="s">
        <v>151</v>
      </c>
      <c r="K445" s="90" t="s">
        <v>570</v>
      </c>
    </row>
    <row r="446" spans="1:12" x14ac:dyDescent="0.2">
      <c r="A446" s="89" t="s">
        <v>150</v>
      </c>
      <c r="B446" s="89" t="s">
        <v>802</v>
      </c>
      <c r="C446" s="155">
        <v>42751</v>
      </c>
      <c r="D446" s="89">
        <v>2</v>
      </c>
      <c r="E446" s="90" t="s">
        <v>847</v>
      </c>
      <c r="I446" s="90" t="s">
        <v>351</v>
      </c>
      <c r="J446" s="90" t="s">
        <v>532</v>
      </c>
      <c r="K446" s="90" t="s">
        <v>570</v>
      </c>
    </row>
    <row r="447" spans="1:12" x14ac:dyDescent="0.2">
      <c r="A447" s="89" t="s">
        <v>150</v>
      </c>
      <c r="B447" s="89" t="s">
        <v>802</v>
      </c>
      <c r="C447" s="155">
        <v>42751</v>
      </c>
      <c r="D447" s="89">
        <v>2</v>
      </c>
      <c r="E447" s="90" t="s">
        <v>284</v>
      </c>
      <c r="I447" s="90" t="s">
        <v>332</v>
      </c>
      <c r="J447" s="90" t="s">
        <v>151</v>
      </c>
      <c r="K447" s="90" t="s">
        <v>570</v>
      </c>
    </row>
    <row r="448" spans="1:12" x14ac:dyDescent="0.2">
      <c r="A448" s="89" t="s">
        <v>130</v>
      </c>
      <c r="B448" s="89" t="s">
        <v>798</v>
      </c>
      <c r="C448" s="155">
        <v>42751</v>
      </c>
      <c r="D448" s="89">
        <v>2</v>
      </c>
      <c r="E448" s="90" t="s">
        <v>843</v>
      </c>
      <c r="I448" s="90" t="s">
        <v>134</v>
      </c>
      <c r="J448" s="90" t="s">
        <v>157</v>
      </c>
      <c r="K448" s="90" t="s">
        <v>674</v>
      </c>
    </row>
    <row r="449" spans="1:12" x14ac:dyDescent="0.2">
      <c r="A449" s="89" t="s">
        <v>146</v>
      </c>
      <c r="B449" s="89" t="s">
        <v>799</v>
      </c>
      <c r="C449" s="155">
        <v>42751</v>
      </c>
      <c r="D449" s="89">
        <v>2</v>
      </c>
      <c r="E449" s="90" t="s">
        <v>377</v>
      </c>
      <c r="I449" s="90" t="s">
        <v>362</v>
      </c>
      <c r="J449" s="90" t="s">
        <v>355</v>
      </c>
      <c r="K449" s="90" t="s">
        <v>638</v>
      </c>
    </row>
    <row r="450" spans="1:12" x14ac:dyDescent="0.2">
      <c r="A450" s="89" t="s">
        <v>146</v>
      </c>
      <c r="B450" s="89" t="s">
        <v>799</v>
      </c>
      <c r="C450" s="155">
        <v>42751</v>
      </c>
      <c r="D450" s="89">
        <v>2</v>
      </c>
      <c r="E450" s="90" t="s">
        <v>829</v>
      </c>
      <c r="I450" s="90" t="s">
        <v>375</v>
      </c>
      <c r="J450" s="90" t="s">
        <v>752</v>
      </c>
      <c r="K450" s="90" t="s">
        <v>638</v>
      </c>
    </row>
    <row r="451" spans="1:12" x14ac:dyDescent="0.2">
      <c r="A451" s="89" t="s">
        <v>146</v>
      </c>
      <c r="B451" s="89" t="s">
        <v>799</v>
      </c>
      <c r="C451" s="155">
        <v>42751</v>
      </c>
      <c r="D451" s="89">
        <v>2</v>
      </c>
      <c r="E451" s="90" t="s">
        <v>844</v>
      </c>
      <c r="I451" s="90" t="s">
        <v>363</v>
      </c>
      <c r="J451" s="90" t="s">
        <v>527</v>
      </c>
      <c r="K451" s="90" t="s">
        <v>638</v>
      </c>
    </row>
    <row r="452" spans="1:12" x14ac:dyDescent="0.2">
      <c r="A452" s="89" t="s">
        <v>146</v>
      </c>
      <c r="B452" s="89" t="s">
        <v>799</v>
      </c>
      <c r="C452" s="155">
        <v>42751</v>
      </c>
      <c r="D452" s="89">
        <v>2</v>
      </c>
      <c r="E452" s="90" t="s">
        <v>836</v>
      </c>
      <c r="I452" s="90" t="s">
        <v>360</v>
      </c>
      <c r="J452" s="90" t="s">
        <v>549</v>
      </c>
      <c r="K452" s="90" t="s">
        <v>638</v>
      </c>
    </row>
    <row r="453" spans="1:12" x14ac:dyDescent="0.2">
      <c r="A453" s="89" t="s">
        <v>519</v>
      </c>
      <c r="B453" s="89" t="s">
        <v>786</v>
      </c>
      <c r="C453" s="155">
        <v>42751</v>
      </c>
      <c r="D453" s="89">
        <v>2</v>
      </c>
      <c r="E453" s="90" t="s">
        <v>204</v>
      </c>
      <c r="I453" s="90" t="s">
        <v>220</v>
      </c>
      <c r="J453" s="90" t="s">
        <v>521</v>
      </c>
      <c r="K453" s="90" t="s">
        <v>641</v>
      </c>
    </row>
    <row r="454" spans="1:12" x14ac:dyDescent="0.2">
      <c r="A454" s="89" t="s">
        <v>138</v>
      </c>
      <c r="B454" s="89" t="s">
        <v>789</v>
      </c>
      <c r="C454" s="155">
        <v>42751</v>
      </c>
      <c r="D454" s="89">
        <v>2</v>
      </c>
      <c r="E454" s="90" t="s">
        <v>263</v>
      </c>
      <c r="I454" s="90" t="s">
        <v>272</v>
      </c>
      <c r="J454" s="90" t="s">
        <v>539</v>
      </c>
      <c r="K454" s="90" t="s">
        <v>651</v>
      </c>
    </row>
    <row r="455" spans="1:12" x14ac:dyDescent="0.2">
      <c r="A455" s="89" t="s">
        <v>550</v>
      </c>
      <c r="B455" s="89" t="s">
        <v>797</v>
      </c>
      <c r="C455" s="155">
        <v>42751</v>
      </c>
      <c r="D455" s="89">
        <v>2</v>
      </c>
      <c r="E455" s="90" t="s">
        <v>215</v>
      </c>
      <c r="I455" s="90" t="s">
        <v>225</v>
      </c>
      <c r="J455" s="90" t="s">
        <v>317</v>
      </c>
      <c r="K455" s="90" t="s">
        <v>595</v>
      </c>
    </row>
    <row r="456" spans="1:12" x14ac:dyDescent="0.2">
      <c r="A456" s="89" t="s">
        <v>130</v>
      </c>
      <c r="B456" s="89" t="s">
        <v>788</v>
      </c>
      <c r="C456" s="155">
        <v>42751</v>
      </c>
      <c r="D456" s="89">
        <v>2</v>
      </c>
      <c r="E456" s="90" t="s">
        <v>287</v>
      </c>
      <c r="I456" s="90" t="s">
        <v>265</v>
      </c>
      <c r="J456" s="90" t="s">
        <v>157</v>
      </c>
      <c r="K456" s="90" t="s">
        <v>674</v>
      </c>
      <c r="L456" s="90" t="s">
        <v>164</v>
      </c>
    </row>
    <row r="457" spans="1:12" x14ac:dyDescent="0.2">
      <c r="A457" s="89" t="s">
        <v>130</v>
      </c>
      <c r="B457" s="89" t="s">
        <v>788</v>
      </c>
      <c r="C457" s="155">
        <v>42751</v>
      </c>
      <c r="D457" s="89">
        <v>2</v>
      </c>
      <c r="E457" s="90" t="s">
        <v>830</v>
      </c>
      <c r="I457" s="90" t="s">
        <v>291</v>
      </c>
      <c r="J457" s="90" t="s">
        <v>749</v>
      </c>
      <c r="K457" s="90" t="s">
        <v>674</v>
      </c>
      <c r="L457" s="90" t="s">
        <v>164</v>
      </c>
    </row>
    <row r="458" spans="1:12" x14ac:dyDescent="0.2">
      <c r="A458" s="89" t="s">
        <v>150</v>
      </c>
      <c r="B458" s="89" t="s">
        <v>791</v>
      </c>
      <c r="C458" s="155">
        <v>42751</v>
      </c>
      <c r="D458" s="89">
        <v>2</v>
      </c>
      <c r="E458" s="90" t="s">
        <v>202</v>
      </c>
      <c r="I458" s="90" t="s">
        <v>342</v>
      </c>
      <c r="J458" s="90" t="s">
        <v>532</v>
      </c>
    </row>
    <row r="459" spans="1:12" x14ac:dyDescent="0.2">
      <c r="A459" s="89" t="s">
        <v>150</v>
      </c>
      <c r="B459" s="89" t="s">
        <v>791</v>
      </c>
      <c r="C459" s="155">
        <v>42751</v>
      </c>
      <c r="D459" s="89">
        <v>2</v>
      </c>
      <c r="E459" s="90" t="s">
        <v>229</v>
      </c>
      <c r="I459" s="90" t="s">
        <v>352</v>
      </c>
      <c r="J459" s="90" t="s">
        <v>323</v>
      </c>
    </row>
    <row r="460" spans="1:12" x14ac:dyDescent="0.2">
      <c r="A460" s="89" t="s">
        <v>146</v>
      </c>
      <c r="B460" s="89" t="s">
        <v>796</v>
      </c>
      <c r="C460" s="155">
        <v>42751</v>
      </c>
      <c r="D460" s="89">
        <v>2</v>
      </c>
      <c r="E460" s="90" t="s">
        <v>228</v>
      </c>
      <c r="F460" s="90" t="s">
        <v>365</v>
      </c>
      <c r="G460" s="90" t="s">
        <v>533</v>
      </c>
      <c r="H460" s="90" t="s">
        <v>631</v>
      </c>
      <c r="I460" s="90" t="s">
        <v>365</v>
      </c>
      <c r="J460" s="90" t="s">
        <v>533</v>
      </c>
      <c r="K460" s="90" t="s">
        <v>631</v>
      </c>
    </row>
    <row r="461" spans="1:12" x14ac:dyDescent="0.2">
      <c r="A461" s="89" t="s">
        <v>146</v>
      </c>
      <c r="B461" s="89" t="s">
        <v>796</v>
      </c>
      <c r="C461" s="155">
        <v>42751</v>
      </c>
      <c r="D461" s="89">
        <v>2</v>
      </c>
      <c r="E461" s="90" t="s">
        <v>824</v>
      </c>
      <c r="F461" s="90" t="s">
        <v>373</v>
      </c>
      <c r="G461" s="90" t="s">
        <v>752</v>
      </c>
      <c r="H461" s="90" t="s">
        <v>631</v>
      </c>
      <c r="I461" s="90" t="s">
        <v>198</v>
      </c>
      <c r="J461" s="90" t="s">
        <v>355</v>
      </c>
      <c r="K461" s="90" t="s">
        <v>631</v>
      </c>
    </row>
    <row r="462" spans="1:12" x14ac:dyDescent="0.2">
      <c r="A462" s="89" t="s">
        <v>146</v>
      </c>
      <c r="B462" s="89" t="s">
        <v>796</v>
      </c>
      <c r="C462" s="155">
        <v>42751</v>
      </c>
      <c r="D462" s="89">
        <v>2</v>
      </c>
      <c r="E462" s="90" t="s">
        <v>205</v>
      </c>
      <c r="F462" s="90" t="s">
        <v>364</v>
      </c>
      <c r="G462" s="90" t="s">
        <v>355</v>
      </c>
      <c r="H462" s="90" t="s">
        <v>631</v>
      </c>
      <c r="I462" s="90" t="s">
        <v>364</v>
      </c>
      <c r="J462" s="90" t="s">
        <v>752</v>
      </c>
      <c r="K462" s="90" t="s">
        <v>631</v>
      </c>
    </row>
    <row r="463" spans="1:12" x14ac:dyDescent="0.2">
      <c r="A463" s="89" t="s">
        <v>150</v>
      </c>
      <c r="B463" s="89" t="s">
        <v>802</v>
      </c>
      <c r="C463" s="155">
        <v>42752</v>
      </c>
      <c r="D463" s="89">
        <v>2</v>
      </c>
      <c r="E463" s="90" t="s">
        <v>847</v>
      </c>
      <c r="I463" s="90" t="s">
        <v>332</v>
      </c>
      <c r="J463" s="90" t="s">
        <v>532</v>
      </c>
      <c r="K463" s="90" t="s">
        <v>570</v>
      </c>
      <c r="L463" s="90" t="s">
        <v>152</v>
      </c>
    </row>
    <row r="464" spans="1:12" x14ac:dyDescent="0.2">
      <c r="A464" s="89" t="s">
        <v>150</v>
      </c>
      <c r="B464" s="89" t="s">
        <v>802</v>
      </c>
      <c r="C464" s="155">
        <v>42752</v>
      </c>
      <c r="D464" s="89">
        <v>2</v>
      </c>
      <c r="E464" s="90" t="s">
        <v>284</v>
      </c>
      <c r="I464" s="90" t="s">
        <v>269</v>
      </c>
      <c r="J464" s="90" t="s">
        <v>151</v>
      </c>
      <c r="K464" s="90" t="s">
        <v>570</v>
      </c>
      <c r="L464" s="90" t="s">
        <v>152</v>
      </c>
    </row>
    <row r="465" spans="1:12" x14ac:dyDescent="0.2">
      <c r="A465" s="89" t="s">
        <v>146</v>
      </c>
      <c r="B465" s="89" t="s">
        <v>799</v>
      </c>
      <c r="C465" s="155">
        <v>42752</v>
      </c>
      <c r="D465" s="89">
        <v>2</v>
      </c>
      <c r="E465" s="90" t="s">
        <v>377</v>
      </c>
      <c r="I465" s="90" t="s">
        <v>375</v>
      </c>
      <c r="J465" s="90" t="s">
        <v>355</v>
      </c>
      <c r="K465" s="90" t="s">
        <v>638</v>
      </c>
      <c r="L465" s="90" t="s">
        <v>594</v>
      </c>
    </row>
    <row r="466" spans="1:12" x14ac:dyDescent="0.2">
      <c r="A466" s="89" t="s">
        <v>146</v>
      </c>
      <c r="B466" s="89" t="s">
        <v>799</v>
      </c>
      <c r="C466" s="155">
        <v>42752</v>
      </c>
      <c r="D466" s="89">
        <v>2</v>
      </c>
      <c r="E466" s="90" t="s">
        <v>829</v>
      </c>
      <c r="I466" s="90" t="s">
        <v>362</v>
      </c>
      <c r="J466" s="90" t="s">
        <v>752</v>
      </c>
      <c r="K466" s="90" t="s">
        <v>638</v>
      </c>
      <c r="L466" s="90" t="s">
        <v>594</v>
      </c>
    </row>
    <row r="467" spans="1:12" x14ac:dyDescent="0.2">
      <c r="A467" s="89" t="s">
        <v>146</v>
      </c>
      <c r="B467" s="89" t="s">
        <v>799</v>
      </c>
      <c r="C467" s="155">
        <v>42752</v>
      </c>
      <c r="D467" s="89">
        <v>2</v>
      </c>
      <c r="E467" s="90" t="s">
        <v>844</v>
      </c>
      <c r="I467" s="90" t="s">
        <v>363</v>
      </c>
      <c r="J467" s="90" t="s">
        <v>527</v>
      </c>
      <c r="K467" s="90" t="s">
        <v>638</v>
      </c>
      <c r="L467" s="90" t="s">
        <v>594</v>
      </c>
    </row>
    <row r="468" spans="1:12" x14ac:dyDescent="0.2">
      <c r="A468" s="89" t="s">
        <v>146</v>
      </c>
      <c r="B468" s="89" t="s">
        <v>799</v>
      </c>
      <c r="C468" s="155">
        <v>42752</v>
      </c>
      <c r="D468" s="89">
        <v>2</v>
      </c>
      <c r="E468" s="90" t="s">
        <v>227</v>
      </c>
      <c r="I468" s="90" t="s">
        <v>340</v>
      </c>
      <c r="J468" s="90" t="s">
        <v>541</v>
      </c>
      <c r="K468" s="90" t="s">
        <v>638</v>
      </c>
      <c r="L468" s="90" t="s">
        <v>594</v>
      </c>
    </row>
    <row r="469" spans="1:12" x14ac:dyDescent="0.2">
      <c r="A469" s="89" t="s">
        <v>146</v>
      </c>
      <c r="B469" s="89" t="s">
        <v>799</v>
      </c>
      <c r="C469" s="155">
        <v>42752</v>
      </c>
      <c r="D469" s="89">
        <v>2</v>
      </c>
      <c r="E469" s="90" t="s">
        <v>836</v>
      </c>
      <c r="I469" s="90" t="s">
        <v>360</v>
      </c>
      <c r="J469" s="90" t="s">
        <v>549</v>
      </c>
      <c r="K469" s="90" t="s">
        <v>638</v>
      </c>
      <c r="L469" s="90" t="s">
        <v>594</v>
      </c>
    </row>
    <row r="470" spans="1:12" x14ac:dyDescent="0.2">
      <c r="A470" s="89" t="s">
        <v>138</v>
      </c>
      <c r="B470" s="89" t="s">
        <v>789</v>
      </c>
      <c r="C470" s="155">
        <v>42752</v>
      </c>
      <c r="D470" s="89">
        <v>2</v>
      </c>
      <c r="E470" s="90" t="s">
        <v>263</v>
      </c>
      <c r="I470" s="90" t="s">
        <v>272</v>
      </c>
      <c r="J470" s="90" t="s">
        <v>539</v>
      </c>
      <c r="K470" s="90" t="s">
        <v>651</v>
      </c>
    </row>
    <row r="471" spans="1:12" x14ac:dyDescent="0.2">
      <c r="A471" s="89" t="s">
        <v>550</v>
      </c>
      <c r="B471" s="89" t="s">
        <v>797</v>
      </c>
      <c r="C471" s="155">
        <v>42752</v>
      </c>
      <c r="D471" s="89">
        <v>2</v>
      </c>
      <c r="E471" s="90" t="s">
        <v>215</v>
      </c>
      <c r="I471" s="90" t="s">
        <v>217</v>
      </c>
      <c r="J471" s="90" t="s">
        <v>522</v>
      </c>
      <c r="K471" s="90" t="s">
        <v>595</v>
      </c>
    </row>
    <row r="472" spans="1:12" x14ac:dyDescent="0.2">
      <c r="A472" s="89" t="s">
        <v>550</v>
      </c>
      <c r="B472" s="89" t="s">
        <v>797</v>
      </c>
      <c r="C472" s="155">
        <v>42752</v>
      </c>
      <c r="D472" s="89">
        <v>2</v>
      </c>
      <c r="E472" s="90" t="s">
        <v>204</v>
      </c>
      <c r="I472" s="90" t="s">
        <v>234</v>
      </c>
      <c r="J472" s="90" t="s">
        <v>542</v>
      </c>
      <c r="K472" s="90" t="s">
        <v>595</v>
      </c>
    </row>
    <row r="473" spans="1:12" x14ac:dyDescent="0.2">
      <c r="A473" s="89" t="s">
        <v>556</v>
      </c>
      <c r="B473" s="89" t="s">
        <v>825</v>
      </c>
      <c r="C473" s="155">
        <v>42752</v>
      </c>
      <c r="D473" s="89">
        <v>2</v>
      </c>
      <c r="E473" s="90" t="s">
        <v>199</v>
      </c>
      <c r="I473" s="90" t="s">
        <v>196</v>
      </c>
      <c r="J473" s="90" t="s">
        <v>211</v>
      </c>
      <c r="K473" s="90" t="s">
        <v>611</v>
      </c>
    </row>
    <row r="474" spans="1:12" x14ac:dyDescent="0.2">
      <c r="A474" s="89" t="s">
        <v>130</v>
      </c>
      <c r="B474" s="89" t="s">
        <v>788</v>
      </c>
      <c r="C474" s="155">
        <v>42752</v>
      </c>
      <c r="D474" s="89">
        <v>2</v>
      </c>
      <c r="E474" s="90" t="s">
        <v>287</v>
      </c>
      <c r="I474" s="90" t="s">
        <v>265</v>
      </c>
      <c r="J474" s="90" t="s">
        <v>157</v>
      </c>
      <c r="K474" s="90" t="s">
        <v>164</v>
      </c>
      <c r="L474" s="90" t="s">
        <v>163</v>
      </c>
    </row>
    <row r="475" spans="1:12" x14ac:dyDescent="0.2">
      <c r="A475" s="89" t="s">
        <v>130</v>
      </c>
      <c r="B475" s="89" t="s">
        <v>788</v>
      </c>
      <c r="C475" s="155">
        <v>42752</v>
      </c>
      <c r="D475" s="89">
        <v>2</v>
      </c>
      <c r="E475" s="90" t="s">
        <v>830</v>
      </c>
      <c r="I475" s="90" t="s">
        <v>291</v>
      </c>
      <c r="J475" s="90" t="s">
        <v>749</v>
      </c>
      <c r="K475" s="90" t="s">
        <v>164</v>
      </c>
      <c r="L475" s="90" t="s">
        <v>163</v>
      </c>
    </row>
    <row r="476" spans="1:12" x14ac:dyDescent="0.2">
      <c r="A476" s="89" t="s">
        <v>146</v>
      </c>
      <c r="B476" s="89" t="s">
        <v>796</v>
      </c>
      <c r="C476" s="155">
        <v>42752</v>
      </c>
      <c r="D476" s="89">
        <v>2</v>
      </c>
      <c r="E476" s="90" t="s">
        <v>228</v>
      </c>
      <c r="F476" s="90" t="s">
        <v>365</v>
      </c>
      <c r="G476" s="90" t="s">
        <v>533</v>
      </c>
      <c r="I476" s="90" t="s">
        <v>365</v>
      </c>
      <c r="J476" s="90" t="s">
        <v>533</v>
      </c>
      <c r="K476" s="90" t="s">
        <v>594</v>
      </c>
    </row>
    <row r="477" spans="1:12" x14ac:dyDescent="0.2">
      <c r="A477" s="89" t="s">
        <v>146</v>
      </c>
      <c r="B477" s="89" t="s">
        <v>796</v>
      </c>
      <c r="C477" s="155">
        <v>42752</v>
      </c>
      <c r="D477" s="89">
        <v>2</v>
      </c>
      <c r="E477" s="90" t="s">
        <v>824</v>
      </c>
      <c r="F477" s="90" t="s">
        <v>198</v>
      </c>
      <c r="G477" s="90" t="s">
        <v>355</v>
      </c>
      <c r="I477" s="90" t="s">
        <v>198</v>
      </c>
      <c r="J477" s="90" t="s">
        <v>355</v>
      </c>
      <c r="K477" s="90" t="s">
        <v>594</v>
      </c>
    </row>
    <row r="478" spans="1:12" x14ac:dyDescent="0.2">
      <c r="A478" s="89" t="s">
        <v>146</v>
      </c>
      <c r="B478" s="89" t="s">
        <v>796</v>
      </c>
      <c r="C478" s="155">
        <v>42752</v>
      </c>
      <c r="D478" s="89">
        <v>2</v>
      </c>
      <c r="E478" s="90" t="s">
        <v>205</v>
      </c>
      <c r="F478" s="90" t="s">
        <v>364</v>
      </c>
      <c r="G478" s="90" t="s">
        <v>752</v>
      </c>
      <c r="I478" s="90" t="s">
        <v>364</v>
      </c>
      <c r="J478" s="90" t="s">
        <v>752</v>
      </c>
      <c r="K478" s="90" t="s">
        <v>594</v>
      </c>
    </row>
    <row r="479" spans="1:12" x14ac:dyDescent="0.2">
      <c r="A479" s="89" t="s">
        <v>146</v>
      </c>
      <c r="B479" s="89" t="s">
        <v>796</v>
      </c>
      <c r="C479" s="155">
        <v>42752</v>
      </c>
      <c r="D479" s="89">
        <v>2</v>
      </c>
      <c r="E479" s="90" t="s">
        <v>213</v>
      </c>
      <c r="I479" s="90" t="s">
        <v>366</v>
      </c>
      <c r="J479" s="90" t="s">
        <v>541</v>
      </c>
      <c r="K479" s="90" t="s">
        <v>594</v>
      </c>
    </row>
    <row r="480" spans="1:12" x14ac:dyDescent="0.2">
      <c r="A480" s="89" t="s">
        <v>150</v>
      </c>
      <c r="B480" s="89" t="s">
        <v>791</v>
      </c>
      <c r="C480" s="155">
        <v>42752</v>
      </c>
      <c r="D480" s="89">
        <v>2</v>
      </c>
      <c r="E480" s="90" t="s">
        <v>202</v>
      </c>
      <c r="I480" s="90" t="s">
        <v>342</v>
      </c>
      <c r="J480" s="90" t="s">
        <v>532</v>
      </c>
      <c r="K480" s="90" t="s">
        <v>152</v>
      </c>
      <c r="L480" s="90" t="s">
        <v>585</v>
      </c>
    </row>
    <row r="481" spans="1:12" x14ac:dyDescent="0.2">
      <c r="A481" s="89" t="s">
        <v>150</v>
      </c>
      <c r="B481" s="89" t="s">
        <v>791</v>
      </c>
      <c r="C481" s="155">
        <v>42752</v>
      </c>
      <c r="D481" s="89">
        <v>2</v>
      </c>
      <c r="E481" s="90" t="s">
        <v>367</v>
      </c>
      <c r="I481" s="90" t="s">
        <v>341</v>
      </c>
      <c r="J481" s="90" t="s">
        <v>151</v>
      </c>
      <c r="K481" s="90" t="s">
        <v>152</v>
      </c>
      <c r="L481" s="90" t="s">
        <v>585</v>
      </c>
    </row>
    <row r="482" spans="1:12" x14ac:dyDescent="0.2">
      <c r="A482" s="89" t="s">
        <v>150</v>
      </c>
      <c r="B482" s="89" t="s">
        <v>791</v>
      </c>
      <c r="C482" s="155">
        <v>42752</v>
      </c>
      <c r="D482" s="89">
        <v>2</v>
      </c>
      <c r="E482" s="90" t="s">
        <v>229</v>
      </c>
      <c r="I482" s="90" t="s">
        <v>352</v>
      </c>
      <c r="J482" s="90" t="s">
        <v>323</v>
      </c>
      <c r="K482" s="90" t="s">
        <v>152</v>
      </c>
      <c r="L482" s="90" t="s">
        <v>585</v>
      </c>
    </row>
    <row r="483" spans="1:12" x14ac:dyDescent="0.2">
      <c r="A483" s="89" t="s">
        <v>150</v>
      </c>
      <c r="B483" s="89" t="s">
        <v>802</v>
      </c>
      <c r="C483" s="155">
        <v>42753</v>
      </c>
      <c r="D483" s="89">
        <v>2</v>
      </c>
      <c r="E483" s="90" t="s">
        <v>284</v>
      </c>
      <c r="I483" s="90" t="s">
        <v>332</v>
      </c>
      <c r="J483" s="90" t="s">
        <v>151</v>
      </c>
      <c r="K483" s="90" t="s">
        <v>585</v>
      </c>
    </row>
    <row r="484" spans="1:12" x14ac:dyDescent="0.2">
      <c r="A484" s="89" t="s">
        <v>146</v>
      </c>
      <c r="B484" s="89" t="s">
        <v>799</v>
      </c>
      <c r="C484" s="155">
        <v>42753</v>
      </c>
      <c r="D484" s="89">
        <v>2</v>
      </c>
      <c r="E484" s="90" t="s">
        <v>377</v>
      </c>
      <c r="I484" s="90" t="s">
        <v>362</v>
      </c>
      <c r="J484" s="90" t="s">
        <v>355</v>
      </c>
      <c r="K484" s="90" t="s">
        <v>586</v>
      </c>
    </row>
    <row r="485" spans="1:12" x14ac:dyDescent="0.2">
      <c r="A485" s="89" t="s">
        <v>146</v>
      </c>
      <c r="B485" s="89" t="s">
        <v>799</v>
      </c>
      <c r="C485" s="155">
        <v>42753</v>
      </c>
      <c r="D485" s="89">
        <v>2</v>
      </c>
      <c r="E485" s="90" t="s">
        <v>829</v>
      </c>
      <c r="I485" s="90" t="s">
        <v>375</v>
      </c>
      <c r="J485" s="90" t="s">
        <v>752</v>
      </c>
      <c r="K485" s="90" t="s">
        <v>586</v>
      </c>
    </row>
    <row r="486" spans="1:12" x14ac:dyDescent="0.2">
      <c r="A486" s="89" t="s">
        <v>146</v>
      </c>
      <c r="B486" s="89" t="s">
        <v>799</v>
      </c>
      <c r="C486" s="155">
        <v>42753</v>
      </c>
      <c r="D486" s="89">
        <v>2</v>
      </c>
      <c r="E486" s="90" t="s">
        <v>844</v>
      </c>
      <c r="I486" s="90" t="s">
        <v>363</v>
      </c>
      <c r="J486" s="90" t="s">
        <v>527</v>
      </c>
      <c r="K486" s="90" t="s">
        <v>586</v>
      </c>
    </row>
    <row r="487" spans="1:12" x14ac:dyDescent="0.2">
      <c r="A487" s="89" t="s">
        <v>146</v>
      </c>
      <c r="B487" s="89" t="s">
        <v>799</v>
      </c>
      <c r="C487" s="155">
        <v>42753</v>
      </c>
      <c r="D487" s="89">
        <v>2</v>
      </c>
      <c r="E487" s="90" t="s">
        <v>836</v>
      </c>
      <c r="I487" s="90" t="s">
        <v>360</v>
      </c>
      <c r="J487" s="90" t="s">
        <v>549</v>
      </c>
      <c r="K487" s="90" t="s">
        <v>586</v>
      </c>
    </row>
    <row r="488" spans="1:12" x14ac:dyDescent="0.2">
      <c r="A488" s="89" t="s">
        <v>550</v>
      </c>
      <c r="B488" s="89" t="s">
        <v>797</v>
      </c>
      <c r="C488" s="155">
        <v>42753</v>
      </c>
      <c r="D488" s="89">
        <v>2</v>
      </c>
      <c r="E488" s="90" t="s">
        <v>215</v>
      </c>
      <c r="I488" s="90" t="s">
        <v>240</v>
      </c>
      <c r="J488" s="90" t="s">
        <v>522</v>
      </c>
      <c r="K488" s="90" t="s">
        <v>595</v>
      </c>
    </row>
    <row r="489" spans="1:12" x14ac:dyDescent="0.2">
      <c r="A489" s="89" t="s">
        <v>550</v>
      </c>
      <c r="B489" s="89" t="s">
        <v>797</v>
      </c>
      <c r="C489" s="155">
        <v>42753</v>
      </c>
      <c r="D489" s="89">
        <v>1</v>
      </c>
      <c r="E489" s="90" t="s">
        <v>240</v>
      </c>
      <c r="I489" s="90" t="s">
        <v>225</v>
      </c>
      <c r="J489" s="90" t="s">
        <v>315</v>
      </c>
      <c r="K489" s="90" t="s">
        <v>595</v>
      </c>
    </row>
    <row r="490" spans="1:12" x14ac:dyDescent="0.2">
      <c r="A490" s="89" t="s">
        <v>130</v>
      </c>
      <c r="B490" s="89" t="s">
        <v>788</v>
      </c>
      <c r="C490" s="155">
        <v>42753</v>
      </c>
      <c r="D490" s="89">
        <v>2</v>
      </c>
      <c r="E490" s="90" t="s">
        <v>830</v>
      </c>
      <c r="I490" s="90" t="s">
        <v>291</v>
      </c>
      <c r="J490" s="90" t="s">
        <v>749</v>
      </c>
      <c r="K490" s="90" t="s">
        <v>647</v>
      </c>
    </row>
    <row r="491" spans="1:12" x14ac:dyDescent="0.2">
      <c r="A491" s="89" t="s">
        <v>130</v>
      </c>
      <c r="B491" s="89" t="s">
        <v>788</v>
      </c>
      <c r="C491" s="155">
        <v>42753</v>
      </c>
      <c r="D491" s="89">
        <v>2</v>
      </c>
      <c r="E491" s="90" t="s">
        <v>264</v>
      </c>
      <c r="I491" s="90" t="s">
        <v>278</v>
      </c>
      <c r="J491" s="90" t="s">
        <v>135</v>
      </c>
      <c r="K491" s="90" t="s">
        <v>647</v>
      </c>
    </row>
    <row r="492" spans="1:12" x14ac:dyDescent="0.2">
      <c r="A492" s="89" t="s">
        <v>519</v>
      </c>
      <c r="B492" s="89" t="s">
        <v>786</v>
      </c>
      <c r="C492" s="155">
        <v>42753</v>
      </c>
      <c r="D492" s="89">
        <v>2</v>
      </c>
      <c r="E492" s="90" t="s">
        <v>204</v>
      </c>
      <c r="I492" s="90" t="s">
        <v>223</v>
      </c>
      <c r="J492" s="90" t="s">
        <v>521</v>
      </c>
      <c r="K492" s="90" t="s">
        <v>641</v>
      </c>
    </row>
    <row r="493" spans="1:12" x14ac:dyDescent="0.2">
      <c r="A493" s="89" t="s">
        <v>150</v>
      </c>
      <c r="B493" s="89" t="s">
        <v>791</v>
      </c>
      <c r="C493" s="155">
        <v>42753</v>
      </c>
      <c r="D493" s="89">
        <v>2</v>
      </c>
      <c r="E493" s="90" t="s">
        <v>202</v>
      </c>
      <c r="I493" s="90" t="s">
        <v>342</v>
      </c>
      <c r="J493" s="90" t="s">
        <v>532</v>
      </c>
    </row>
    <row r="494" spans="1:12" x14ac:dyDescent="0.2">
      <c r="A494" s="89" t="s">
        <v>150</v>
      </c>
      <c r="B494" s="89" t="s">
        <v>791</v>
      </c>
      <c r="C494" s="155">
        <v>42753</v>
      </c>
      <c r="D494" s="89">
        <v>2</v>
      </c>
      <c r="E494" s="90" t="s">
        <v>229</v>
      </c>
      <c r="I494" s="90" t="s">
        <v>352</v>
      </c>
      <c r="J494" s="90" t="s">
        <v>323</v>
      </c>
    </row>
    <row r="495" spans="1:12" x14ac:dyDescent="0.2">
      <c r="A495" s="89" t="s">
        <v>150</v>
      </c>
      <c r="B495" s="89" t="s">
        <v>791</v>
      </c>
      <c r="C495" s="155">
        <v>42753</v>
      </c>
      <c r="D495" s="89">
        <v>2</v>
      </c>
      <c r="E495" s="90" t="s">
        <v>367</v>
      </c>
      <c r="I495" s="90" t="s">
        <v>341</v>
      </c>
      <c r="J495" s="90" t="s">
        <v>151</v>
      </c>
    </row>
    <row r="496" spans="1:12" x14ac:dyDescent="0.2">
      <c r="A496" s="89" t="s">
        <v>146</v>
      </c>
      <c r="B496" s="89" t="s">
        <v>796</v>
      </c>
      <c r="C496" s="155">
        <v>42753</v>
      </c>
      <c r="D496" s="89">
        <v>2</v>
      </c>
      <c r="E496" s="90" t="s">
        <v>228</v>
      </c>
      <c r="F496" s="90" t="s">
        <v>365</v>
      </c>
      <c r="G496" s="90" t="s">
        <v>533</v>
      </c>
      <c r="I496" s="90" t="s">
        <v>365</v>
      </c>
      <c r="J496" s="90" t="s">
        <v>533</v>
      </c>
      <c r="K496" s="90" t="s">
        <v>571</v>
      </c>
    </row>
    <row r="497" spans="1:12" x14ac:dyDescent="0.2">
      <c r="A497" s="89" t="s">
        <v>146</v>
      </c>
      <c r="B497" s="89" t="s">
        <v>796</v>
      </c>
      <c r="C497" s="155">
        <v>42753</v>
      </c>
      <c r="D497" s="89">
        <v>2</v>
      </c>
      <c r="E497" s="90" t="s">
        <v>824</v>
      </c>
      <c r="F497" s="90" t="s">
        <v>198</v>
      </c>
      <c r="G497" s="90" t="s">
        <v>355</v>
      </c>
      <c r="I497" s="90" t="s">
        <v>198</v>
      </c>
      <c r="J497" s="90" t="s">
        <v>355</v>
      </c>
      <c r="K497" s="90" t="s">
        <v>571</v>
      </c>
    </row>
    <row r="498" spans="1:12" x14ac:dyDescent="0.2">
      <c r="A498" s="89" t="s">
        <v>146</v>
      </c>
      <c r="B498" s="89" t="s">
        <v>796</v>
      </c>
      <c r="C498" s="155">
        <v>42753</v>
      </c>
      <c r="D498" s="89">
        <v>2</v>
      </c>
      <c r="E498" s="90" t="s">
        <v>205</v>
      </c>
      <c r="F498" s="90" t="s">
        <v>364</v>
      </c>
      <c r="G498" s="90" t="s">
        <v>752</v>
      </c>
      <c r="I498" s="90" t="s">
        <v>364</v>
      </c>
      <c r="J498" s="90" t="s">
        <v>752</v>
      </c>
      <c r="K498" s="90" t="s">
        <v>571</v>
      </c>
    </row>
    <row r="499" spans="1:12" x14ac:dyDescent="0.2">
      <c r="A499" s="89" t="s">
        <v>130</v>
      </c>
      <c r="B499" s="89" t="s">
        <v>798</v>
      </c>
      <c r="C499" s="155">
        <v>42753</v>
      </c>
      <c r="D499" s="89">
        <v>1</v>
      </c>
      <c r="E499" s="90" t="s">
        <v>843</v>
      </c>
      <c r="I499" s="90" t="s">
        <v>134</v>
      </c>
      <c r="J499" s="90" t="s">
        <v>157</v>
      </c>
      <c r="K499" s="90" t="s">
        <v>705</v>
      </c>
      <c r="L499" s="90" t="s">
        <v>647</v>
      </c>
    </row>
    <row r="500" spans="1:12" x14ac:dyDescent="0.2">
      <c r="A500" s="89" t="s">
        <v>130</v>
      </c>
      <c r="B500" s="89" t="s">
        <v>798</v>
      </c>
      <c r="C500" s="155">
        <v>42754</v>
      </c>
      <c r="D500" s="89">
        <v>2</v>
      </c>
      <c r="E500" s="90" t="s">
        <v>843</v>
      </c>
      <c r="I500" s="90" t="s">
        <v>134</v>
      </c>
      <c r="J500" s="90" t="s">
        <v>157</v>
      </c>
      <c r="K500" s="90" t="s">
        <v>647</v>
      </c>
    </row>
    <row r="501" spans="1:12" x14ac:dyDescent="0.2">
      <c r="A501" s="89" t="s">
        <v>150</v>
      </c>
      <c r="B501" s="89" t="s">
        <v>802</v>
      </c>
      <c r="C501" s="155">
        <v>42754</v>
      </c>
      <c r="D501" s="89">
        <v>2</v>
      </c>
      <c r="E501" s="90" t="s">
        <v>847</v>
      </c>
      <c r="I501" s="90" t="s">
        <v>332</v>
      </c>
      <c r="J501" s="90" t="s">
        <v>532</v>
      </c>
      <c r="K501" s="90" t="s">
        <v>585</v>
      </c>
    </row>
    <row r="502" spans="1:12" x14ac:dyDescent="0.2">
      <c r="A502" s="89" t="s">
        <v>150</v>
      </c>
      <c r="B502" s="89" t="s">
        <v>802</v>
      </c>
      <c r="C502" s="155">
        <v>42754</v>
      </c>
      <c r="D502" s="89">
        <v>2</v>
      </c>
      <c r="E502" s="90" t="s">
        <v>284</v>
      </c>
      <c r="I502" s="90" t="s">
        <v>269</v>
      </c>
      <c r="J502" s="90" t="s">
        <v>151</v>
      </c>
      <c r="K502" s="90" t="s">
        <v>585</v>
      </c>
    </row>
    <row r="503" spans="1:12" x14ac:dyDescent="0.2">
      <c r="A503" s="89" t="s">
        <v>130</v>
      </c>
      <c r="B503" s="89" t="s">
        <v>834</v>
      </c>
      <c r="C503" s="155">
        <v>42754</v>
      </c>
      <c r="D503" s="89">
        <v>2</v>
      </c>
      <c r="E503" s="90" t="s">
        <v>830</v>
      </c>
      <c r="I503" s="90" t="s">
        <v>291</v>
      </c>
      <c r="J503" s="90" t="s">
        <v>749</v>
      </c>
      <c r="K503" s="90" t="s">
        <v>647</v>
      </c>
    </row>
    <row r="504" spans="1:12" x14ac:dyDescent="0.2">
      <c r="A504" s="89" t="s">
        <v>150</v>
      </c>
      <c r="B504" s="89" t="s">
        <v>791</v>
      </c>
      <c r="C504" s="155">
        <v>42754</v>
      </c>
      <c r="D504" s="89">
        <v>1</v>
      </c>
      <c r="E504" s="90" t="s">
        <v>229</v>
      </c>
      <c r="I504" s="90" t="s">
        <v>352</v>
      </c>
      <c r="J504" s="90" t="s">
        <v>323</v>
      </c>
      <c r="K504" s="90" t="s">
        <v>585</v>
      </c>
    </row>
    <row r="505" spans="1:12" x14ac:dyDescent="0.2">
      <c r="A505" s="89" t="s">
        <v>150</v>
      </c>
      <c r="B505" s="89" t="s">
        <v>791</v>
      </c>
      <c r="C505" s="155">
        <v>42754</v>
      </c>
      <c r="D505" s="89">
        <v>2</v>
      </c>
      <c r="E505" s="90" t="s">
        <v>202</v>
      </c>
      <c r="I505" s="90" t="s">
        <v>342</v>
      </c>
      <c r="J505" s="90" t="s">
        <v>532</v>
      </c>
      <c r="K505" s="90" t="s">
        <v>585</v>
      </c>
    </row>
    <row r="506" spans="1:12" x14ac:dyDescent="0.2">
      <c r="A506" s="89" t="s">
        <v>150</v>
      </c>
      <c r="B506" s="89" t="s">
        <v>791</v>
      </c>
      <c r="C506" s="155">
        <v>42754</v>
      </c>
      <c r="D506" s="89">
        <v>2</v>
      </c>
      <c r="E506" s="90" t="s">
        <v>367</v>
      </c>
      <c r="I506" s="90" t="s">
        <v>341</v>
      </c>
      <c r="J506" s="90" t="s">
        <v>151</v>
      </c>
      <c r="K506" s="90" t="s">
        <v>585</v>
      </c>
    </row>
    <row r="507" spans="1:12" x14ac:dyDescent="0.2">
      <c r="A507" s="89" t="s">
        <v>146</v>
      </c>
      <c r="B507" s="89" t="s">
        <v>799</v>
      </c>
      <c r="C507" s="155">
        <v>42754</v>
      </c>
      <c r="D507" s="89">
        <v>2</v>
      </c>
      <c r="E507" s="90" t="s">
        <v>377</v>
      </c>
      <c r="F507" s="90" t="s">
        <v>362</v>
      </c>
      <c r="G507" s="90" t="s">
        <v>355</v>
      </c>
      <c r="H507" s="90" t="s">
        <v>586</v>
      </c>
      <c r="I507" s="90" t="s">
        <v>362</v>
      </c>
      <c r="J507" s="90" t="s">
        <v>355</v>
      </c>
      <c r="K507" s="90" t="s">
        <v>586</v>
      </c>
    </row>
    <row r="508" spans="1:12" x14ac:dyDescent="0.2">
      <c r="A508" s="89" t="s">
        <v>146</v>
      </c>
      <c r="B508" s="89" t="s">
        <v>799</v>
      </c>
      <c r="C508" s="155">
        <v>42754</v>
      </c>
      <c r="D508" s="89">
        <v>2</v>
      </c>
      <c r="E508" s="90" t="s">
        <v>829</v>
      </c>
      <c r="F508" s="90" t="s">
        <v>375</v>
      </c>
      <c r="G508" s="90" t="s">
        <v>752</v>
      </c>
      <c r="H508" s="90" t="s">
        <v>586</v>
      </c>
      <c r="I508" s="90" t="s">
        <v>375</v>
      </c>
      <c r="J508" s="90" t="s">
        <v>752</v>
      </c>
      <c r="K508" s="90" t="s">
        <v>586</v>
      </c>
    </row>
    <row r="509" spans="1:12" x14ac:dyDescent="0.2">
      <c r="A509" s="89" t="s">
        <v>146</v>
      </c>
      <c r="B509" s="89" t="s">
        <v>799</v>
      </c>
      <c r="C509" s="155">
        <v>42754</v>
      </c>
      <c r="D509" s="89">
        <v>2</v>
      </c>
      <c r="E509" s="90" t="s">
        <v>844</v>
      </c>
      <c r="F509" s="90" t="s">
        <v>363</v>
      </c>
      <c r="G509" s="90" t="s">
        <v>527</v>
      </c>
      <c r="H509" s="90" t="s">
        <v>586</v>
      </c>
      <c r="I509" s="90" t="s">
        <v>363</v>
      </c>
      <c r="J509" s="90" t="s">
        <v>527</v>
      </c>
      <c r="K509" s="90" t="s">
        <v>586</v>
      </c>
    </row>
    <row r="510" spans="1:12" x14ac:dyDescent="0.2">
      <c r="A510" s="89" t="s">
        <v>146</v>
      </c>
      <c r="B510" s="89" t="s">
        <v>799</v>
      </c>
      <c r="C510" s="155">
        <v>42754</v>
      </c>
      <c r="D510" s="89">
        <v>2</v>
      </c>
      <c r="E510" s="90" t="s">
        <v>836</v>
      </c>
      <c r="F510" s="90" t="s">
        <v>360</v>
      </c>
      <c r="G510" s="90" t="s">
        <v>549</v>
      </c>
      <c r="H510" s="90" t="s">
        <v>586</v>
      </c>
      <c r="I510" s="90" t="s">
        <v>360</v>
      </c>
      <c r="J510" s="90" t="s">
        <v>549</v>
      </c>
      <c r="K510" s="90" t="s">
        <v>586</v>
      </c>
    </row>
    <row r="511" spans="1:12" x14ac:dyDescent="0.2">
      <c r="A511" s="89" t="s">
        <v>146</v>
      </c>
      <c r="B511" s="89" t="s">
        <v>796</v>
      </c>
      <c r="C511" s="155">
        <v>42754</v>
      </c>
      <c r="D511" s="89">
        <v>1</v>
      </c>
      <c r="E511" s="90" t="s">
        <v>228</v>
      </c>
      <c r="F511" s="90" t="s">
        <v>365</v>
      </c>
      <c r="G511" s="90" t="s">
        <v>533</v>
      </c>
      <c r="H511" s="90" t="s">
        <v>571</v>
      </c>
      <c r="I511" s="90" t="s">
        <v>365</v>
      </c>
      <c r="J511" s="90" t="s">
        <v>533</v>
      </c>
      <c r="K511" s="90" t="s">
        <v>571</v>
      </c>
    </row>
    <row r="512" spans="1:12" x14ac:dyDescent="0.2">
      <c r="A512" s="89" t="s">
        <v>146</v>
      </c>
      <c r="B512" s="89" t="s">
        <v>796</v>
      </c>
      <c r="C512" s="155">
        <v>42754</v>
      </c>
      <c r="D512" s="89">
        <v>2</v>
      </c>
      <c r="E512" s="90" t="s">
        <v>824</v>
      </c>
      <c r="F512" s="90" t="s">
        <v>198</v>
      </c>
      <c r="G512" s="90" t="s">
        <v>355</v>
      </c>
      <c r="H512" s="90" t="s">
        <v>571</v>
      </c>
      <c r="I512" s="90" t="s">
        <v>198</v>
      </c>
      <c r="J512" s="90" t="s">
        <v>355</v>
      </c>
      <c r="K512" s="90" t="s">
        <v>571</v>
      </c>
    </row>
    <row r="513" spans="1:12" x14ac:dyDescent="0.2">
      <c r="A513" s="89" t="s">
        <v>130</v>
      </c>
      <c r="B513" s="89" t="s">
        <v>834</v>
      </c>
      <c r="C513" s="155">
        <v>42754</v>
      </c>
      <c r="D513" s="89">
        <v>2</v>
      </c>
      <c r="E513" s="90" t="s">
        <v>264</v>
      </c>
      <c r="I513" s="90" t="s">
        <v>278</v>
      </c>
      <c r="J513" s="90" t="s">
        <v>135</v>
      </c>
      <c r="K513" s="90" t="s">
        <v>647</v>
      </c>
    </row>
    <row r="514" spans="1:12" x14ac:dyDescent="0.2">
      <c r="A514" s="89" t="s">
        <v>150</v>
      </c>
      <c r="B514" s="89" t="s">
        <v>802</v>
      </c>
      <c r="C514" s="155">
        <v>42755</v>
      </c>
      <c r="D514" s="89">
        <v>2</v>
      </c>
      <c r="E514" s="90" t="s">
        <v>284</v>
      </c>
      <c r="I514" s="90" t="s">
        <v>269</v>
      </c>
      <c r="J514" s="90" t="s">
        <v>151</v>
      </c>
      <c r="K514" s="90" t="s">
        <v>585</v>
      </c>
    </row>
    <row r="515" spans="1:12" x14ac:dyDescent="0.2">
      <c r="A515" s="89" t="s">
        <v>150</v>
      </c>
      <c r="B515" s="89" t="s">
        <v>802</v>
      </c>
      <c r="C515" s="155">
        <v>42755</v>
      </c>
      <c r="D515" s="89">
        <v>2</v>
      </c>
      <c r="E515" s="90" t="s">
        <v>835</v>
      </c>
      <c r="I515" s="90" t="s">
        <v>372</v>
      </c>
      <c r="J515" s="90" t="s">
        <v>751</v>
      </c>
      <c r="K515" s="90" t="s">
        <v>585</v>
      </c>
    </row>
    <row r="516" spans="1:12" x14ac:dyDescent="0.2">
      <c r="A516" s="89" t="s">
        <v>130</v>
      </c>
      <c r="B516" s="89" t="s">
        <v>818</v>
      </c>
      <c r="C516" s="155">
        <v>42755</v>
      </c>
      <c r="D516" s="89">
        <v>2</v>
      </c>
      <c r="E516" s="90" t="s">
        <v>843</v>
      </c>
      <c r="I516" s="90" t="s">
        <v>290</v>
      </c>
      <c r="J516" s="90" t="s">
        <v>157</v>
      </c>
      <c r="K516" s="90" t="s">
        <v>647</v>
      </c>
    </row>
    <row r="517" spans="1:12" x14ac:dyDescent="0.2">
      <c r="A517" s="89" t="s">
        <v>150</v>
      </c>
      <c r="B517" s="89" t="s">
        <v>822</v>
      </c>
      <c r="C517" s="155">
        <v>42755</v>
      </c>
      <c r="D517" s="89">
        <v>2</v>
      </c>
      <c r="E517" s="90" t="s">
        <v>229</v>
      </c>
      <c r="I517" s="90" t="s">
        <v>344</v>
      </c>
      <c r="J517" s="90" t="s">
        <v>323</v>
      </c>
      <c r="K517" s="90" t="s">
        <v>585</v>
      </c>
    </row>
    <row r="518" spans="1:12" x14ac:dyDescent="0.2">
      <c r="A518" s="89" t="s">
        <v>150</v>
      </c>
      <c r="B518" s="89" t="s">
        <v>822</v>
      </c>
      <c r="C518" s="155">
        <v>42755</v>
      </c>
      <c r="D518" s="89">
        <v>2</v>
      </c>
      <c r="E518" s="90" t="s">
        <v>367</v>
      </c>
      <c r="I518" s="90" t="s">
        <v>352</v>
      </c>
      <c r="J518" s="90" t="s">
        <v>151</v>
      </c>
      <c r="K518" s="90" t="s">
        <v>585</v>
      </c>
    </row>
    <row r="519" spans="1:12" x14ac:dyDescent="0.2">
      <c r="A519" s="89" t="s">
        <v>150</v>
      </c>
      <c r="B519" s="89" t="s">
        <v>822</v>
      </c>
      <c r="C519" s="155">
        <v>42755</v>
      </c>
      <c r="D519" s="89">
        <v>2</v>
      </c>
      <c r="E519" s="90" t="s">
        <v>202</v>
      </c>
      <c r="I519" s="90" t="s">
        <v>342</v>
      </c>
      <c r="J519" s="90" t="s">
        <v>532</v>
      </c>
      <c r="K519" s="90" t="s">
        <v>585</v>
      </c>
    </row>
    <row r="520" spans="1:12" x14ac:dyDescent="0.2">
      <c r="A520" s="89" t="s">
        <v>146</v>
      </c>
      <c r="B520" s="89" t="s">
        <v>796</v>
      </c>
      <c r="C520" s="155">
        <v>42758</v>
      </c>
      <c r="D520" s="89">
        <v>2</v>
      </c>
      <c r="E520" s="90" t="s">
        <v>824</v>
      </c>
      <c r="F520" s="90" t="s">
        <v>198</v>
      </c>
      <c r="G520" s="90" t="s">
        <v>355</v>
      </c>
      <c r="H520" s="90" t="s">
        <v>571</v>
      </c>
      <c r="I520" s="90" t="s">
        <v>198</v>
      </c>
      <c r="J520" s="90" t="s">
        <v>355</v>
      </c>
      <c r="K520" s="90" t="s">
        <v>571</v>
      </c>
    </row>
    <row r="521" spans="1:12" x14ac:dyDescent="0.2">
      <c r="A521" s="89" t="s">
        <v>150</v>
      </c>
      <c r="B521" s="89" t="s">
        <v>822</v>
      </c>
      <c r="C521" s="155">
        <v>42758</v>
      </c>
      <c r="D521" s="89">
        <v>2</v>
      </c>
      <c r="E521" s="90" t="s">
        <v>202</v>
      </c>
      <c r="I521" s="90" t="s">
        <v>255</v>
      </c>
      <c r="J521" s="90" t="s">
        <v>532</v>
      </c>
      <c r="K521" s="90" t="s">
        <v>585</v>
      </c>
      <c r="L521" s="90" t="s">
        <v>593</v>
      </c>
    </row>
    <row r="522" spans="1:12" x14ac:dyDescent="0.2">
      <c r="A522" s="89" t="s">
        <v>138</v>
      </c>
      <c r="B522" s="89" t="s">
        <v>789</v>
      </c>
      <c r="C522" s="155">
        <v>42758</v>
      </c>
      <c r="D522" s="89">
        <v>2</v>
      </c>
      <c r="E522" s="90" t="s">
        <v>830</v>
      </c>
      <c r="I522" s="90" t="s">
        <v>254</v>
      </c>
      <c r="J522" s="90" t="s">
        <v>750</v>
      </c>
      <c r="K522" s="90" t="s">
        <v>651</v>
      </c>
      <c r="L522" s="90" t="s">
        <v>629</v>
      </c>
    </row>
    <row r="523" spans="1:12" x14ac:dyDescent="0.2">
      <c r="A523" s="89" t="s">
        <v>519</v>
      </c>
      <c r="B523" s="89" t="s">
        <v>786</v>
      </c>
      <c r="C523" s="155">
        <v>42758</v>
      </c>
      <c r="D523" s="89">
        <v>2</v>
      </c>
      <c r="E523" s="90" t="s">
        <v>204</v>
      </c>
      <c r="I523" s="90" t="s">
        <v>223</v>
      </c>
      <c r="J523" s="90" t="s">
        <v>521</v>
      </c>
      <c r="K523" s="90" t="s">
        <v>641</v>
      </c>
    </row>
    <row r="524" spans="1:12" x14ac:dyDescent="0.2">
      <c r="A524" s="89" t="s">
        <v>150</v>
      </c>
      <c r="B524" s="89" t="s">
        <v>820</v>
      </c>
      <c r="C524" s="155">
        <v>42758</v>
      </c>
      <c r="D524" s="89">
        <v>2</v>
      </c>
      <c r="E524" s="90" t="s">
        <v>847</v>
      </c>
      <c r="I524" s="90" t="s">
        <v>351</v>
      </c>
      <c r="J524" s="90" t="s">
        <v>532</v>
      </c>
      <c r="K524" s="90" t="s">
        <v>593</v>
      </c>
    </row>
    <row r="525" spans="1:12" x14ac:dyDescent="0.2">
      <c r="A525" s="89" t="s">
        <v>150</v>
      </c>
      <c r="B525" s="89" t="s">
        <v>820</v>
      </c>
      <c r="C525" s="155">
        <v>42758</v>
      </c>
      <c r="D525" s="89">
        <v>2</v>
      </c>
      <c r="E525" s="90" t="s">
        <v>284</v>
      </c>
      <c r="I525" s="90" t="s">
        <v>332</v>
      </c>
      <c r="J525" s="90" t="s">
        <v>151</v>
      </c>
      <c r="K525" s="90" t="s">
        <v>593</v>
      </c>
    </row>
    <row r="526" spans="1:12" x14ac:dyDescent="0.2">
      <c r="A526" s="89" t="s">
        <v>556</v>
      </c>
      <c r="B526" s="89" t="s">
        <v>825</v>
      </c>
      <c r="C526" s="155">
        <v>42758</v>
      </c>
      <c r="D526" s="89">
        <v>2</v>
      </c>
      <c r="E526" s="90" t="s">
        <v>192</v>
      </c>
      <c r="I526" s="90" t="s">
        <v>195</v>
      </c>
      <c r="J526" s="90" t="s">
        <v>516</v>
      </c>
      <c r="K526" s="90" t="s">
        <v>580</v>
      </c>
    </row>
    <row r="527" spans="1:12" x14ac:dyDescent="0.2">
      <c r="A527" s="89" t="s">
        <v>556</v>
      </c>
      <c r="B527" s="89" t="s">
        <v>825</v>
      </c>
      <c r="C527" s="155">
        <v>42758</v>
      </c>
      <c r="D527" s="89">
        <v>2</v>
      </c>
      <c r="E527" s="90" t="s">
        <v>842</v>
      </c>
      <c r="I527" s="90" t="s">
        <v>194</v>
      </c>
      <c r="J527" s="90" t="s">
        <v>543</v>
      </c>
      <c r="K527" s="90" t="s">
        <v>580</v>
      </c>
    </row>
    <row r="528" spans="1:12" x14ac:dyDescent="0.2">
      <c r="A528" s="89" t="s">
        <v>150</v>
      </c>
      <c r="B528" s="89" t="s">
        <v>822</v>
      </c>
      <c r="C528" s="155">
        <v>42758</v>
      </c>
      <c r="D528" s="89">
        <v>2</v>
      </c>
      <c r="E528" s="90" t="s">
        <v>202</v>
      </c>
      <c r="I528" s="90" t="s">
        <v>255</v>
      </c>
      <c r="J528" s="90" t="s">
        <v>532</v>
      </c>
      <c r="K528" s="90" t="s">
        <v>593</v>
      </c>
    </row>
    <row r="529" spans="1:13" x14ac:dyDescent="0.2">
      <c r="A529" s="89" t="s">
        <v>556</v>
      </c>
      <c r="B529" s="89" t="s">
        <v>825</v>
      </c>
      <c r="C529" s="155">
        <v>42759</v>
      </c>
      <c r="D529" s="89">
        <v>1</v>
      </c>
      <c r="E529" s="90" t="s">
        <v>192</v>
      </c>
      <c r="I529" s="90" t="s">
        <v>196</v>
      </c>
      <c r="J529" s="90" t="s">
        <v>516</v>
      </c>
      <c r="K529" s="90" t="s">
        <v>580</v>
      </c>
    </row>
    <row r="530" spans="1:13" x14ac:dyDescent="0.2">
      <c r="A530" s="89" t="s">
        <v>556</v>
      </c>
      <c r="B530" s="89" t="s">
        <v>825</v>
      </c>
      <c r="C530" s="155">
        <v>42759</v>
      </c>
      <c r="D530" s="89">
        <v>1</v>
      </c>
      <c r="E530" s="90" t="s">
        <v>192</v>
      </c>
      <c r="I530" s="90" t="s">
        <v>196</v>
      </c>
      <c r="J530" s="90" t="s">
        <v>523</v>
      </c>
      <c r="K530" s="90" t="s">
        <v>580</v>
      </c>
    </row>
    <row r="531" spans="1:13" x14ac:dyDescent="0.2">
      <c r="A531" s="89" t="s">
        <v>146</v>
      </c>
      <c r="B531" s="89" t="s">
        <v>796</v>
      </c>
      <c r="C531" s="155">
        <v>42759</v>
      </c>
      <c r="D531" s="89">
        <v>2</v>
      </c>
      <c r="E531" s="90" t="s">
        <v>228</v>
      </c>
      <c r="F531" s="90" t="s">
        <v>365</v>
      </c>
      <c r="G531" s="90" t="s">
        <v>533</v>
      </c>
      <c r="H531" s="90" t="s">
        <v>571</v>
      </c>
      <c r="I531" s="90" t="s">
        <v>365</v>
      </c>
      <c r="J531" s="90" t="s">
        <v>533</v>
      </c>
      <c r="K531" s="90" t="s">
        <v>571</v>
      </c>
    </row>
    <row r="532" spans="1:13" x14ac:dyDescent="0.2">
      <c r="A532" s="89" t="s">
        <v>146</v>
      </c>
      <c r="B532" s="89" t="s">
        <v>796</v>
      </c>
      <c r="C532" s="155">
        <v>42759</v>
      </c>
      <c r="D532" s="89">
        <v>2</v>
      </c>
      <c r="E532" s="90" t="s">
        <v>824</v>
      </c>
      <c r="F532" s="90" t="s">
        <v>198</v>
      </c>
      <c r="G532" s="90" t="s">
        <v>355</v>
      </c>
      <c r="H532" s="90" t="s">
        <v>571</v>
      </c>
      <c r="I532" s="90" t="s">
        <v>198</v>
      </c>
      <c r="J532" s="90" t="s">
        <v>355</v>
      </c>
      <c r="K532" s="90" t="s">
        <v>571</v>
      </c>
    </row>
    <row r="533" spans="1:13" x14ac:dyDescent="0.2">
      <c r="A533" s="89" t="s">
        <v>550</v>
      </c>
      <c r="B533" s="89" t="s">
        <v>797</v>
      </c>
      <c r="C533" s="155">
        <v>42759</v>
      </c>
      <c r="D533" s="89">
        <v>2</v>
      </c>
      <c r="E533" s="90" t="s">
        <v>240</v>
      </c>
      <c r="I533" s="90" t="s">
        <v>226</v>
      </c>
      <c r="J533" s="90" t="s">
        <v>315</v>
      </c>
      <c r="K533" s="90" t="s">
        <v>579</v>
      </c>
      <c r="L533" s="90" t="s">
        <v>639</v>
      </c>
      <c r="M533" s="90" t="s">
        <v>602</v>
      </c>
    </row>
    <row r="534" spans="1:13" x14ac:dyDescent="0.2">
      <c r="A534" s="89" t="s">
        <v>550</v>
      </c>
      <c r="B534" s="89" t="s">
        <v>797</v>
      </c>
      <c r="C534" s="155">
        <v>42759</v>
      </c>
      <c r="D534" s="89">
        <v>2</v>
      </c>
      <c r="E534" s="90" t="s">
        <v>204</v>
      </c>
      <c r="I534" s="90" t="s">
        <v>233</v>
      </c>
      <c r="J534" s="90" t="s">
        <v>542</v>
      </c>
      <c r="K534" s="90" t="s">
        <v>579</v>
      </c>
      <c r="L534" s="90" t="s">
        <v>639</v>
      </c>
      <c r="M534" s="90" t="s">
        <v>602</v>
      </c>
    </row>
    <row r="535" spans="1:13" x14ac:dyDescent="0.2">
      <c r="A535" s="89" t="s">
        <v>138</v>
      </c>
      <c r="B535" s="89" t="s">
        <v>789</v>
      </c>
      <c r="C535" s="155">
        <v>42759</v>
      </c>
      <c r="D535" s="89">
        <v>2</v>
      </c>
      <c r="E535" s="90" t="s">
        <v>830</v>
      </c>
      <c r="I535" s="90" t="s">
        <v>254</v>
      </c>
      <c r="J535" s="90" t="s">
        <v>750</v>
      </c>
      <c r="K535" s="90" t="s">
        <v>629</v>
      </c>
    </row>
    <row r="536" spans="1:13" x14ac:dyDescent="0.2">
      <c r="A536" s="89" t="s">
        <v>150</v>
      </c>
      <c r="B536" s="89" t="s">
        <v>820</v>
      </c>
      <c r="C536" s="155">
        <v>42759</v>
      </c>
      <c r="D536" s="89">
        <v>2</v>
      </c>
      <c r="E536" s="90" t="s">
        <v>284</v>
      </c>
      <c r="I536" s="90" t="s">
        <v>332</v>
      </c>
      <c r="J536" s="90" t="s">
        <v>151</v>
      </c>
      <c r="K536" s="90" t="s">
        <v>593</v>
      </c>
      <c r="L536" s="90" t="s">
        <v>630</v>
      </c>
    </row>
    <row r="537" spans="1:13" x14ac:dyDescent="0.2">
      <c r="A537" s="89" t="s">
        <v>150</v>
      </c>
      <c r="B537" s="89" t="s">
        <v>820</v>
      </c>
      <c r="C537" s="155">
        <v>42759</v>
      </c>
      <c r="D537" s="89">
        <v>2</v>
      </c>
      <c r="E537" s="90" t="s">
        <v>835</v>
      </c>
      <c r="I537" s="90" t="s">
        <v>372</v>
      </c>
      <c r="J537" s="90" t="s">
        <v>751</v>
      </c>
      <c r="K537" s="90" t="s">
        <v>593</v>
      </c>
      <c r="L537" s="90" t="s">
        <v>630</v>
      </c>
    </row>
    <row r="538" spans="1:13" x14ac:dyDescent="0.2">
      <c r="A538" s="89" t="s">
        <v>556</v>
      </c>
      <c r="B538" s="89" t="s">
        <v>825</v>
      </c>
      <c r="C538" s="155">
        <v>42760</v>
      </c>
      <c r="D538" s="89">
        <v>2</v>
      </c>
      <c r="E538" s="90" t="s">
        <v>192</v>
      </c>
      <c r="I538" s="90" t="s">
        <v>196</v>
      </c>
      <c r="J538" s="90" t="s">
        <v>523</v>
      </c>
      <c r="K538" s="90" t="s">
        <v>620</v>
      </c>
    </row>
    <row r="539" spans="1:13" x14ac:dyDescent="0.2">
      <c r="A539" s="89" t="s">
        <v>556</v>
      </c>
      <c r="B539" s="89" t="s">
        <v>825</v>
      </c>
      <c r="C539" s="155">
        <v>42761</v>
      </c>
      <c r="D539" s="89">
        <v>2</v>
      </c>
      <c r="E539" s="90" t="s">
        <v>192</v>
      </c>
      <c r="I539" s="90" t="s">
        <v>196</v>
      </c>
      <c r="J539" s="90" t="s">
        <v>528</v>
      </c>
      <c r="K539" s="90" t="s">
        <v>620</v>
      </c>
    </row>
    <row r="540" spans="1:13" x14ac:dyDescent="0.2">
      <c r="A540" s="89" t="s">
        <v>130</v>
      </c>
      <c r="B540" s="89" t="s">
        <v>798</v>
      </c>
      <c r="C540" s="155">
        <v>42759</v>
      </c>
      <c r="D540" s="89">
        <v>2</v>
      </c>
      <c r="E540" s="90" t="s">
        <v>843</v>
      </c>
      <c r="I540" s="90" t="s">
        <v>134</v>
      </c>
      <c r="J540" s="90" t="s">
        <v>157</v>
      </c>
      <c r="K540" s="90" t="s">
        <v>647</v>
      </c>
    </row>
    <row r="541" spans="1:13" x14ac:dyDescent="0.2">
      <c r="A541" s="89" t="s">
        <v>138</v>
      </c>
      <c r="B541" s="89" t="s">
        <v>789</v>
      </c>
      <c r="C541" s="155">
        <v>42760</v>
      </c>
      <c r="D541" s="89">
        <v>2</v>
      </c>
      <c r="E541" s="90" t="s">
        <v>830</v>
      </c>
      <c r="I541" s="90" t="s">
        <v>141</v>
      </c>
      <c r="J541" s="90" t="s">
        <v>750</v>
      </c>
      <c r="K541" s="90" t="s">
        <v>629</v>
      </c>
    </row>
    <row r="542" spans="1:13" x14ac:dyDescent="0.2">
      <c r="A542" s="89" t="s">
        <v>150</v>
      </c>
      <c r="B542" s="89" t="s">
        <v>802</v>
      </c>
      <c r="C542" s="155">
        <v>42760</v>
      </c>
      <c r="D542" s="89">
        <v>1</v>
      </c>
      <c r="E542" s="90" t="s">
        <v>202</v>
      </c>
      <c r="I542" s="90" t="s">
        <v>335</v>
      </c>
      <c r="J542" s="90" t="s">
        <v>532</v>
      </c>
      <c r="K542" s="90" t="s">
        <v>630</v>
      </c>
    </row>
    <row r="543" spans="1:13" x14ac:dyDescent="0.2">
      <c r="A543" s="89" t="s">
        <v>150</v>
      </c>
      <c r="B543" s="89" t="s">
        <v>802</v>
      </c>
      <c r="C543" s="155">
        <v>42760</v>
      </c>
      <c r="D543" s="89">
        <v>1</v>
      </c>
      <c r="E543" s="90" t="s">
        <v>367</v>
      </c>
      <c r="I543" s="90" t="s">
        <v>341</v>
      </c>
      <c r="J543" s="90" t="s">
        <v>151</v>
      </c>
      <c r="K543" s="90" t="s">
        <v>630</v>
      </c>
    </row>
    <row r="544" spans="1:13" x14ac:dyDescent="0.2">
      <c r="A544" s="89" t="s">
        <v>150</v>
      </c>
      <c r="B544" s="89" t="s">
        <v>802</v>
      </c>
      <c r="C544" s="155">
        <v>42760</v>
      </c>
      <c r="D544" s="89">
        <v>1</v>
      </c>
      <c r="E544" s="90" t="s">
        <v>835</v>
      </c>
      <c r="I544" s="90" t="s">
        <v>372</v>
      </c>
      <c r="J544" s="90" t="s">
        <v>751</v>
      </c>
      <c r="K544" s="90" t="s">
        <v>630</v>
      </c>
    </row>
    <row r="545" spans="1:12" x14ac:dyDescent="0.2">
      <c r="A545" s="89" t="s">
        <v>150</v>
      </c>
      <c r="B545" s="89" t="s">
        <v>802</v>
      </c>
      <c r="C545" s="155">
        <v>42760</v>
      </c>
      <c r="D545" s="89">
        <v>1</v>
      </c>
      <c r="E545" s="90" t="s">
        <v>229</v>
      </c>
      <c r="I545" s="90" t="s">
        <v>343</v>
      </c>
      <c r="J545" s="90" t="s">
        <v>323</v>
      </c>
      <c r="K545" s="90" t="s">
        <v>630</v>
      </c>
    </row>
    <row r="546" spans="1:12" x14ac:dyDescent="0.2">
      <c r="A546" s="89" t="s">
        <v>550</v>
      </c>
      <c r="B546" s="89" t="s">
        <v>797</v>
      </c>
      <c r="C546" s="155">
        <v>42760</v>
      </c>
      <c r="D546" s="89">
        <v>1</v>
      </c>
      <c r="E546" s="90" t="s">
        <v>240</v>
      </c>
      <c r="I546" s="90" t="s">
        <v>226</v>
      </c>
      <c r="J546" s="90" t="s">
        <v>315</v>
      </c>
      <c r="K546" s="90" t="s">
        <v>602</v>
      </c>
    </row>
    <row r="547" spans="1:12" x14ac:dyDescent="0.2">
      <c r="A547" s="89" t="s">
        <v>550</v>
      </c>
      <c r="B547" s="89" t="s">
        <v>797</v>
      </c>
      <c r="C547" s="155">
        <v>42760</v>
      </c>
      <c r="D547" s="89">
        <v>1</v>
      </c>
      <c r="E547" s="90" t="s">
        <v>233</v>
      </c>
      <c r="I547" s="90" t="s">
        <v>235</v>
      </c>
      <c r="J547" s="90" t="s">
        <v>317</v>
      </c>
      <c r="K547" s="90" t="s">
        <v>602</v>
      </c>
    </row>
    <row r="548" spans="1:12" x14ac:dyDescent="0.2">
      <c r="A548" s="89" t="s">
        <v>146</v>
      </c>
      <c r="B548" s="89" t="s">
        <v>796</v>
      </c>
      <c r="C548" s="155">
        <v>42760</v>
      </c>
      <c r="D548" s="89">
        <v>2</v>
      </c>
      <c r="E548" s="90" t="s">
        <v>228</v>
      </c>
      <c r="I548" s="90" t="s">
        <v>359</v>
      </c>
      <c r="J548" s="90" t="s">
        <v>533</v>
      </c>
      <c r="K548" s="90" t="s">
        <v>650</v>
      </c>
      <c r="L548" s="90" t="s">
        <v>654</v>
      </c>
    </row>
    <row r="549" spans="1:12" x14ac:dyDescent="0.2">
      <c r="A549" s="89" t="s">
        <v>146</v>
      </c>
      <c r="B549" s="89" t="s">
        <v>796</v>
      </c>
      <c r="C549" s="155">
        <v>42760</v>
      </c>
      <c r="D549" s="89">
        <v>2</v>
      </c>
      <c r="E549" s="90" t="s">
        <v>824</v>
      </c>
      <c r="I549" s="90" t="s">
        <v>375</v>
      </c>
      <c r="J549" s="90" t="s">
        <v>752</v>
      </c>
      <c r="K549" s="90" t="s">
        <v>650</v>
      </c>
      <c r="L549" s="90" t="s">
        <v>654</v>
      </c>
    </row>
    <row r="550" spans="1:12" x14ac:dyDescent="0.2">
      <c r="A550" s="89" t="s">
        <v>550</v>
      </c>
      <c r="B550" s="89" t="s">
        <v>858</v>
      </c>
      <c r="C550" s="155">
        <v>42760</v>
      </c>
      <c r="D550" s="89">
        <v>1</v>
      </c>
      <c r="E550" s="90" t="s">
        <v>204</v>
      </c>
      <c r="I550" s="90" t="s">
        <v>217</v>
      </c>
      <c r="J550" s="90" t="s">
        <v>542</v>
      </c>
      <c r="K550" s="90" t="s">
        <v>602</v>
      </c>
    </row>
    <row r="551" spans="1:12" x14ac:dyDescent="0.2">
      <c r="A551" s="89" t="s">
        <v>556</v>
      </c>
      <c r="B551" s="89" t="s">
        <v>859</v>
      </c>
      <c r="C551" s="155">
        <v>42760</v>
      </c>
      <c r="D551" s="89">
        <v>1</v>
      </c>
      <c r="E551" s="90" t="s">
        <v>199</v>
      </c>
      <c r="I551" s="90" t="s">
        <v>196</v>
      </c>
      <c r="J551" s="90" t="s">
        <v>211</v>
      </c>
      <c r="K551" s="90" t="s">
        <v>620</v>
      </c>
    </row>
    <row r="552" spans="1:12" x14ac:dyDescent="0.2">
      <c r="A552" s="89" t="s">
        <v>146</v>
      </c>
      <c r="B552" s="89" t="s">
        <v>796</v>
      </c>
      <c r="C552" s="155">
        <v>42761</v>
      </c>
      <c r="D552" s="89">
        <v>2</v>
      </c>
      <c r="E552" s="90" t="s">
        <v>228</v>
      </c>
      <c r="I552" s="90" t="s">
        <v>198</v>
      </c>
    </row>
    <row r="553" spans="1:12" x14ac:dyDescent="0.2">
      <c r="A553" s="89" t="s">
        <v>146</v>
      </c>
      <c r="B553" s="89" t="s">
        <v>796</v>
      </c>
      <c r="C553" s="155">
        <v>42761</v>
      </c>
      <c r="D553" s="89">
        <v>2</v>
      </c>
      <c r="E553" s="90" t="s">
        <v>824</v>
      </c>
      <c r="I553" s="90" t="s">
        <v>373</v>
      </c>
      <c r="J553" s="90" t="s">
        <v>752</v>
      </c>
    </row>
    <row r="554" spans="1:12" x14ac:dyDescent="0.2">
      <c r="A554" s="89" t="s">
        <v>550</v>
      </c>
      <c r="B554" s="89" t="s">
        <v>797</v>
      </c>
      <c r="C554" s="155">
        <v>42761</v>
      </c>
      <c r="D554" s="89">
        <v>2</v>
      </c>
      <c r="E554" s="90" t="s">
        <v>240</v>
      </c>
      <c r="I554" s="90" t="s">
        <v>226</v>
      </c>
      <c r="J554" s="90" t="s">
        <v>315</v>
      </c>
      <c r="K554" s="90" t="s">
        <v>602</v>
      </c>
      <c r="L554" s="90" t="s">
        <v>572</v>
      </c>
    </row>
    <row r="555" spans="1:12" x14ac:dyDescent="0.2">
      <c r="A555" s="89" t="s">
        <v>146</v>
      </c>
      <c r="B555" s="89" t="s">
        <v>796</v>
      </c>
      <c r="C555" s="155">
        <v>42761</v>
      </c>
      <c r="D555" s="89">
        <v>2</v>
      </c>
      <c r="E555" s="90" t="s">
        <v>205</v>
      </c>
      <c r="I555" s="90" t="s">
        <v>198</v>
      </c>
      <c r="J555" s="90" t="s">
        <v>355</v>
      </c>
    </row>
    <row r="556" spans="1:12" x14ac:dyDescent="0.2">
      <c r="A556" s="89" t="s">
        <v>550</v>
      </c>
      <c r="B556" s="89" t="s">
        <v>797</v>
      </c>
      <c r="C556" s="155">
        <v>42761</v>
      </c>
      <c r="D556" s="89">
        <v>2</v>
      </c>
      <c r="E556" s="90" t="s">
        <v>204</v>
      </c>
      <c r="F556" s="90" t="s">
        <v>218</v>
      </c>
      <c r="G556" s="90" t="s">
        <v>542</v>
      </c>
      <c r="H556" s="90" t="s">
        <v>602</v>
      </c>
      <c r="I556" s="90" t="s">
        <v>572</v>
      </c>
      <c r="J556" s="90" t="s">
        <v>317</v>
      </c>
      <c r="K556" s="90" t="s">
        <v>602</v>
      </c>
      <c r="L556" s="90" t="s">
        <v>572</v>
      </c>
    </row>
    <row r="557" spans="1:12" x14ac:dyDescent="0.2">
      <c r="A557" s="89" t="s">
        <v>138</v>
      </c>
      <c r="B557" s="89" t="s">
        <v>789</v>
      </c>
      <c r="C557" s="155">
        <v>42761</v>
      </c>
      <c r="D557" s="89">
        <v>2</v>
      </c>
      <c r="E557" s="90" t="s">
        <v>830</v>
      </c>
      <c r="I557" s="90" t="s">
        <v>275</v>
      </c>
      <c r="J557" s="90" t="s">
        <v>750</v>
      </c>
      <c r="K557" s="90" t="s">
        <v>629</v>
      </c>
    </row>
    <row r="558" spans="1:12" x14ac:dyDescent="0.2">
      <c r="A558" s="89" t="s">
        <v>138</v>
      </c>
      <c r="B558" s="89" t="s">
        <v>789</v>
      </c>
      <c r="C558" s="155">
        <v>42761</v>
      </c>
      <c r="D558" s="89">
        <v>2</v>
      </c>
      <c r="E558" s="90" t="s">
        <v>220</v>
      </c>
      <c r="I558" s="90" t="s">
        <v>275</v>
      </c>
      <c r="J558" s="90" t="s">
        <v>750</v>
      </c>
      <c r="K558" s="90" t="s">
        <v>629</v>
      </c>
    </row>
    <row r="559" spans="1:12" x14ac:dyDescent="0.2">
      <c r="A559" s="89" t="s">
        <v>556</v>
      </c>
      <c r="B559" s="89" t="s">
        <v>859</v>
      </c>
      <c r="C559" s="155">
        <v>42761</v>
      </c>
      <c r="D559" s="89">
        <v>2</v>
      </c>
      <c r="E559" s="90" t="s">
        <v>199</v>
      </c>
      <c r="I559" s="90" t="s">
        <v>196</v>
      </c>
      <c r="J559" s="90" t="s">
        <v>211</v>
      </c>
      <c r="K559" s="90" t="s">
        <v>620</v>
      </c>
    </row>
    <row r="560" spans="1:12" x14ac:dyDescent="0.2">
      <c r="A560" s="89" t="s">
        <v>130</v>
      </c>
      <c r="B560" s="89" t="s">
        <v>798</v>
      </c>
      <c r="C560" s="155">
        <v>42761</v>
      </c>
      <c r="D560" s="89">
        <v>2</v>
      </c>
      <c r="E560" s="90" t="s">
        <v>843</v>
      </c>
      <c r="I560" s="90" t="s">
        <v>290</v>
      </c>
      <c r="J560" s="90" t="s">
        <v>157</v>
      </c>
      <c r="K560" s="90" t="s">
        <v>647</v>
      </c>
    </row>
    <row r="561" spans="1:12" x14ac:dyDescent="0.2">
      <c r="A561" s="89" t="s">
        <v>130</v>
      </c>
      <c r="B561" s="89" t="s">
        <v>798</v>
      </c>
      <c r="C561" s="155">
        <v>42761</v>
      </c>
      <c r="D561" s="89">
        <v>2</v>
      </c>
      <c r="E561" s="90" t="s">
        <v>282</v>
      </c>
      <c r="I561" s="90" t="s">
        <v>291</v>
      </c>
      <c r="J561" s="90" t="s">
        <v>144</v>
      </c>
      <c r="K561" s="90" t="s">
        <v>647</v>
      </c>
    </row>
    <row r="562" spans="1:12" x14ac:dyDescent="0.2">
      <c r="A562" s="89" t="s">
        <v>146</v>
      </c>
      <c r="B562" s="89" t="s">
        <v>860</v>
      </c>
      <c r="C562" s="155">
        <v>42761</v>
      </c>
      <c r="D562" s="89">
        <v>2</v>
      </c>
      <c r="E562" s="90" t="s">
        <v>377</v>
      </c>
      <c r="I562" s="90" t="s">
        <v>375</v>
      </c>
      <c r="J562" s="90" t="s">
        <v>355</v>
      </c>
    </row>
    <row r="563" spans="1:12" x14ac:dyDescent="0.2">
      <c r="A563" s="89" t="s">
        <v>130</v>
      </c>
      <c r="B563" s="89" t="s">
        <v>788</v>
      </c>
      <c r="C563" s="155">
        <v>42761</v>
      </c>
      <c r="D563" s="89">
        <v>2</v>
      </c>
      <c r="E563" s="90" t="s">
        <v>225</v>
      </c>
      <c r="I563" s="90" t="s">
        <v>256</v>
      </c>
      <c r="J563" s="90" t="s">
        <v>249</v>
      </c>
      <c r="K563" s="90" t="s">
        <v>647</v>
      </c>
    </row>
    <row r="564" spans="1:12" x14ac:dyDescent="0.2">
      <c r="A564" s="89" t="s">
        <v>130</v>
      </c>
      <c r="B564" s="89" t="s">
        <v>788</v>
      </c>
      <c r="C564" s="155">
        <v>42762</v>
      </c>
      <c r="D564" s="89">
        <v>2</v>
      </c>
      <c r="E564" s="90" t="s">
        <v>225</v>
      </c>
      <c r="I564" s="90" t="s">
        <v>256</v>
      </c>
      <c r="J564" s="90" t="s">
        <v>249</v>
      </c>
      <c r="K564" s="90" t="s">
        <v>647</v>
      </c>
    </row>
    <row r="565" spans="1:12" x14ac:dyDescent="0.2">
      <c r="A565" s="89" t="s">
        <v>130</v>
      </c>
      <c r="B565" s="89" t="s">
        <v>798</v>
      </c>
      <c r="C565" s="155">
        <v>42762</v>
      </c>
      <c r="D565" s="89">
        <v>2</v>
      </c>
      <c r="E565" s="90" t="s">
        <v>843</v>
      </c>
      <c r="I565" s="90" t="s">
        <v>290</v>
      </c>
      <c r="J565" s="90" t="s">
        <v>157</v>
      </c>
      <c r="K565" s="90" t="s">
        <v>647</v>
      </c>
    </row>
    <row r="566" spans="1:12" x14ac:dyDescent="0.2">
      <c r="A566" s="89" t="s">
        <v>138</v>
      </c>
      <c r="B566" s="89" t="s">
        <v>801</v>
      </c>
      <c r="C566" s="155">
        <v>42765</v>
      </c>
      <c r="D566" s="89">
        <v>2</v>
      </c>
      <c r="E566" s="90" t="s">
        <v>830</v>
      </c>
      <c r="I566" s="90" t="s">
        <v>266</v>
      </c>
      <c r="J566" s="90" t="s">
        <v>750</v>
      </c>
      <c r="K566" s="90" t="s">
        <v>629</v>
      </c>
    </row>
    <row r="567" spans="1:12" x14ac:dyDescent="0.2">
      <c r="A567" s="89" t="s">
        <v>138</v>
      </c>
      <c r="B567" s="89" t="s">
        <v>801</v>
      </c>
      <c r="C567" s="155">
        <v>42765</v>
      </c>
      <c r="D567" s="89">
        <v>2</v>
      </c>
      <c r="E567" s="90" t="s">
        <v>220</v>
      </c>
      <c r="I567" s="90" t="s">
        <v>266</v>
      </c>
      <c r="J567" s="90" t="s">
        <v>750</v>
      </c>
      <c r="K567" s="90" t="s">
        <v>629</v>
      </c>
    </row>
    <row r="568" spans="1:12" x14ac:dyDescent="0.2">
      <c r="A568" s="89" t="s">
        <v>138</v>
      </c>
      <c r="B568" s="89" t="s">
        <v>801</v>
      </c>
      <c r="C568" s="155">
        <v>42765</v>
      </c>
      <c r="D568" s="89">
        <v>1.5</v>
      </c>
      <c r="E568" s="90" t="s">
        <v>203</v>
      </c>
      <c r="I568" s="90" t="s">
        <v>254</v>
      </c>
      <c r="J568" s="90" t="s">
        <v>142</v>
      </c>
      <c r="K568" s="90" t="s">
        <v>629</v>
      </c>
    </row>
    <row r="569" spans="1:12" x14ac:dyDescent="0.2">
      <c r="A569" s="89" t="s">
        <v>130</v>
      </c>
      <c r="B569" s="89" t="s">
        <v>788</v>
      </c>
      <c r="C569" s="155">
        <v>42765</v>
      </c>
      <c r="D569" s="89">
        <v>2</v>
      </c>
      <c r="E569" s="90" t="s">
        <v>264</v>
      </c>
      <c r="I569" s="90" t="s">
        <v>278</v>
      </c>
      <c r="J569" s="90" t="s">
        <v>135</v>
      </c>
      <c r="K569" s="90" t="s">
        <v>647</v>
      </c>
    </row>
    <row r="570" spans="1:12" x14ac:dyDescent="0.2">
      <c r="A570" s="89" t="s">
        <v>130</v>
      </c>
      <c r="B570" s="89" t="s">
        <v>788</v>
      </c>
      <c r="C570" s="155">
        <v>42765</v>
      </c>
      <c r="D570" s="89">
        <v>2</v>
      </c>
      <c r="E570" s="90" t="s">
        <v>287</v>
      </c>
      <c r="I570" s="90" t="s">
        <v>257</v>
      </c>
      <c r="J570" s="90" t="s">
        <v>157</v>
      </c>
      <c r="K570" s="90" t="s">
        <v>647</v>
      </c>
    </row>
    <row r="571" spans="1:12" x14ac:dyDescent="0.2">
      <c r="A571" s="89" t="s">
        <v>138</v>
      </c>
      <c r="B571" s="89" t="s">
        <v>789</v>
      </c>
      <c r="C571" s="155">
        <v>42766</v>
      </c>
      <c r="D571" s="89">
        <v>2</v>
      </c>
      <c r="E571" s="90" t="s">
        <v>830</v>
      </c>
      <c r="I571" s="90" t="s">
        <v>266</v>
      </c>
      <c r="J571" s="90" t="s">
        <v>750</v>
      </c>
      <c r="K571" s="90" t="s">
        <v>629</v>
      </c>
      <c r="L571" s="90" t="s">
        <v>143</v>
      </c>
    </row>
    <row r="572" spans="1:12" x14ac:dyDescent="0.2">
      <c r="A572" s="89" t="s">
        <v>138</v>
      </c>
      <c r="B572" s="89" t="s">
        <v>789</v>
      </c>
      <c r="C572" s="155">
        <v>42766</v>
      </c>
      <c r="D572" s="89">
        <v>2</v>
      </c>
      <c r="E572" s="90" t="s">
        <v>203</v>
      </c>
      <c r="I572" s="90" t="s">
        <v>254</v>
      </c>
      <c r="J572" s="90" t="s">
        <v>142</v>
      </c>
      <c r="K572" s="90" t="s">
        <v>629</v>
      </c>
      <c r="L572" s="90" t="s">
        <v>143</v>
      </c>
    </row>
    <row r="573" spans="1:12" x14ac:dyDescent="0.2">
      <c r="A573" s="89" t="s">
        <v>138</v>
      </c>
      <c r="B573" s="89" t="s">
        <v>789</v>
      </c>
      <c r="C573" s="155">
        <v>42766</v>
      </c>
      <c r="D573" s="89">
        <v>2</v>
      </c>
      <c r="E573" s="90" t="s">
        <v>284</v>
      </c>
      <c r="I573" s="90" t="s">
        <v>259</v>
      </c>
      <c r="J573" s="90" t="s">
        <v>548</v>
      </c>
      <c r="K573" s="90" t="s">
        <v>629</v>
      </c>
      <c r="L573" s="90" t="s">
        <v>143</v>
      </c>
    </row>
    <row r="574" spans="1:12" x14ac:dyDescent="0.2">
      <c r="A574" s="89" t="s">
        <v>550</v>
      </c>
      <c r="B574" s="89" t="s">
        <v>822</v>
      </c>
      <c r="C574" s="155">
        <v>42766</v>
      </c>
      <c r="D574" s="89">
        <v>2</v>
      </c>
      <c r="E574" s="90" t="s">
        <v>201</v>
      </c>
      <c r="I574" s="90" t="s">
        <v>232</v>
      </c>
      <c r="J574" s="90" t="s">
        <v>522</v>
      </c>
      <c r="K574" s="90" t="s">
        <v>572</v>
      </c>
    </row>
    <row r="575" spans="1:12" x14ac:dyDescent="0.2">
      <c r="A575" s="89" t="s">
        <v>519</v>
      </c>
      <c r="B575" s="89" t="s">
        <v>786</v>
      </c>
      <c r="C575" s="155">
        <v>42766</v>
      </c>
      <c r="D575" s="89">
        <v>2</v>
      </c>
      <c r="E575" s="90" t="s">
        <v>204</v>
      </c>
      <c r="I575" s="90" t="s">
        <v>223</v>
      </c>
      <c r="J575" s="90" t="s">
        <v>521</v>
      </c>
      <c r="K575" s="90" t="s">
        <v>606</v>
      </c>
      <c r="L575" s="90" t="s">
        <v>599</v>
      </c>
    </row>
    <row r="576" spans="1:12" x14ac:dyDescent="0.2">
      <c r="A576" s="89" t="s">
        <v>130</v>
      </c>
      <c r="B576" s="89" t="s">
        <v>788</v>
      </c>
      <c r="C576" s="155">
        <v>42766</v>
      </c>
      <c r="D576" s="89">
        <v>2</v>
      </c>
      <c r="E576" s="90" t="s">
        <v>264</v>
      </c>
      <c r="I576" s="90" t="s">
        <v>258</v>
      </c>
      <c r="J576" s="90" t="s">
        <v>135</v>
      </c>
      <c r="K576" s="90" t="s">
        <v>647</v>
      </c>
      <c r="L576" s="90" t="s">
        <v>670</v>
      </c>
    </row>
    <row r="577" spans="1:12" x14ac:dyDescent="0.2">
      <c r="A577" s="89" t="s">
        <v>130</v>
      </c>
      <c r="B577" s="89" t="s">
        <v>788</v>
      </c>
      <c r="C577" s="155">
        <v>42766</v>
      </c>
      <c r="D577" s="89">
        <v>1</v>
      </c>
      <c r="E577" s="90" t="s">
        <v>287</v>
      </c>
      <c r="I577" s="90" t="s">
        <v>265</v>
      </c>
      <c r="J577" s="90" t="s">
        <v>157</v>
      </c>
      <c r="K577" s="90" t="s">
        <v>647</v>
      </c>
    </row>
    <row r="578" spans="1:12" x14ac:dyDescent="0.2">
      <c r="A578" s="89" t="s">
        <v>561</v>
      </c>
      <c r="B578" s="89" t="s">
        <v>858</v>
      </c>
      <c r="C578" s="155">
        <v>42766</v>
      </c>
      <c r="D578" s="89">
        <v>1</v>
      </c>
      <c r="E578" s="90" t="s">
        <v>842</v>
      </c>
      <c r="I578" s="90" t="s">
        <v>213</v>
      </c>
      <c r="J578" s="90" t="s">
        <v>517</v>
      </c>
      <c r="L578" s="90" t="s">
        <v>604</v>
      </c>
    </row>
    <row r="579" spans="1:12" x14ac:dyDescent="0.2">
      <c r="A579" s="89" t="s">
        <v>561</v>
      </c>
      <c r="B579" s="89" t="s">
        <v>858</v>
      </c>
      <c r="C579" s="155">
        <v>42766</v>
      </c>
      <c r="D579" s="89">
        <v>1</v>
      </c>
      <c r="E579" s="90" t="s">
        <v>842</v>
      </c>
      <c r="I579" s="90" t="s">
        <v>213</v>
      </c>
      <c r="J579" s="90" t="s">
        <v>524</v>
      </c>
      <c r="L579" s="90" t="s">
        <v>604</v>
      </c>
    </row>
    <row r="580" spans="1:12" x14ac:dyDescent="0.2">
      <c r="A580" s="89" t="s">
        <v>138</v>
      </c>
      <c r="B580" s="89" t="s">
        <v>801</v>
      </c>
      <c r="C580" s="155">
        <v>42767</v>
      </c>
      <c r="D580" s="89">
        <v>2</v>
      </c>
      <c r="E580" s="90" t="s">
        <v>203</v>
      </c>
      <c r="I580" s="90" t="s">
        <v>273</v>
      </c>
      <c r="J580" s="90" t="s">
        <v>558</v>
      </c>
      <c r="K580" s="90" t="s">
        <v>143</v>
      </c>
    </row>
    <row r="581" spans="1:12" x14ac:dyDescent="0.2">
      <c r="A581" s="89" t="s">
        <v>138</v>
      </c>
      <c r="B581" s="89" t="s">
        <v>801</v>
      </c>
      <c r="C581" s="155">
        <v>42767</v>
      </c>
      <c r="D581" s="89">
        <v>2</v>
      </c>
      <c r="E581" s="90" t="s">
        <v>851</v>
      </c>
      <c r="I581" s="90" t="s">
        <v>266</v>
      </c>
      <c r="J581" s="90" t="s">
        <v>558</v>
      </c>
      <c r="K581" s="90" t="s">
        <v>143</v>
      </c>
    </row>
    <row r="582" spans="1:12" x14ac:dyDescent="0.2">
      <c r="A582" s="89" t="s">
        <v>138</v>
      </c>
      <c r="B582" s="89" t="s">
        <v>789</v>
      </c>
      <c r="C582" s="155">
        <v>42767</v>
      </c>
      <c r="D582" s="89">
        <v>2</v>
      </c>
      <c r="E582" s="90" t="s">
        <v>830</v>
      </c>
      <c r="I582" s="90" t="s">
        <v>254</v>
      </c>
      <c r="J582" s="90" t="s">
        <v>750</v>
      </c>
      <c r="K582" s="90" t="s">
        <v>143</v>
      </c>
      <c r="L582" s="90" t="s">
        <v>666</v>
      </c>
    </row>
    <row r="583" spans="1:12" x14ac:dyDescent="0.2">
      <c r="A583" s="89" t="s">
        <v>550</v>
      </c>
      <c r="B583" s="89" t="s">
        <v>822</v>
      </c>
      <c r="C583" s="155">
        <v>42767</v>
      </c>
      <c r="D583" s="89">
        <v>2</v>
      </c>
      <c r="E583" s="90" t="s">
        <v>201</v>
      </c>
      <c r="I583" s="90" t="s">
        <v>226</v>
      </c>
      <c r="J583" s="90" t="s">
        <v>522</v>
      </c>
      <c r="K583" s="90" t="s">
        <v>572</v>
      </c>
    </row>
    <row r="584" spans="1:12" x14ac:dyDescent="0.2">
      <c r="A584" s="89" t="s">
        <v>519</v>
      </c>
      <c r="B584" s="89" t="s">
        <v>786</v>
      </c>
      <c r="C584" s="155">
        <v>42767</v>
      </c>
      <c r="D584" s="89">
        <v>2</v>
      </c>
      <c r="E584" s="90" t="s">
        <v>204</v>
      </c>
      <c r="I584" s="90" t="s">
        <v>223</v>
      </c>
      <c r="J584" s="90" t="s">
        <v>521</v>
      </c>
      <c r="K584" s="90" t="s">
        <v>583</v>
      </c>
    </row>
    <row r="585" spans="1:12" x14ac:dyDescent="0.2">
      <c r="A585" s="89" t="s">
        <v>519</v>
      </c>
      <c r="B585" s="89" t="s">
        <v>786</v>
      </c>
      <c r="C585" s="155">
        <v>42767</v>
      </c>
      <c r="D585" s="89">
        <v>2</v>
      </c>
      <c r="E585" s="90" t="s">
        <v>855</v>
      </c>
      <c r="I585" s="90" t="s">
        <v>228</v>
      </c>
      <c r="J585" s="90" t="s">
        <v>305</v>
      </c>
      <c r="K585" s="90" t="s">
        <v>583</v>
      </c>
    </row>
    <row r="586" spans="1:12" x14ac:dyDescent="0.2">
      <c r="A586" s="89" t="s">
        <v>550</v>
      </c>
      <c r="B586" s="89" t="s">
        <v>794</v>
      </c>
      <c r="C586" s="155">
        <v>42767</v>
      </c>
      <c r="D586" s="89">
        <v>2</v>
      </c>
      <c r="E586" s="90" t="s">
        <v>857</v>
      </c>
      <c r="I586" s="90" t="s">
        <v>212</v>
      </c>
      <c r="J586" s="90" t="s">
        <v>315</v>
      </c>
      <c r="K586" s="90" t="s">
        <v>572</v>
      </c>
    </row>
    <row r="587" spans="1:12" x14ac:dyDescent="0.2">
      <c r="A587" s="89" t="s">
        <v>130</v>
      </c>
      <c r="B587" s="89" t="s">
        <v>788</v>
      </c>
      <c r="C587" s="155">
        <v>42767</v>
      </c>
      <c r="D587" s="89">
        <v>2</v>
      </c>
      <c r="E587" s="90" t="s">
        <v>264</v>
      </c>
      <c r="I587" s="90" t="s">
        <v>258</v>
      </c>
      <c r="J587" s="90" t="s">
        <v>162</v>
      </c>
      <c r="K587" s="90" t="s">
        <v>670</v>
      </c>
      <c r="L587" s="90" t="s">
        <v>672</v>
      </c>
    </row>
    <row r="588" spans="1:12" x14ac:dyDescent="0.2">
      <c r="A588" s="89" t="s">
        <v>130</v>
      </c>
      <c r="B588" s="89" t="s">
        <v>788</v>
      </c>
      <c r="C588" s="155">
        <v>42767</v>
      </c>
      <c r="D588" s="89">
        <v>2</v>
      </c>
      <c r="E588" s="90" t="s">
        <v>850</v>
      </c>
      <c r="I588" s="90" t="s">
        <v>835</v>
      </c>
      <c r="J588" s="90" t="s">
        <v>563</v>
      </c>
      <c r="K588" s="90" t="s">
        <v>670</v>
      </c>
    </row>
    <row r="591" spans="1:12" x14ac:dyDescent="0.2">
      <c r="A591" s="89" t="s">
        <v>556</v>
      </c>
      <c r="B591" s="89" t="s">
        <v>859</v>
      </c>
      <c r="C591" s="155">
        <v>42767</v>
      </c>
      <c r="D591" s="89">
        <v>2</v>
      </c>
      <c r="E591" s="90" t="s">
        <v>853</v>
      </c>
      <c r="I591" s="90" t="s">
        <v>224</v>
      </c>
      <c r="J591" s="90" t="s">
        <v>543</v>
      </c>
      <c r="K591" s="90" t="s">
        <v>620</v>
      </c>
    </row>
    <row r="592" spans="1:12" x14ac:dyDescent="0.2">
      <c r="A592" s="89" t="s">
        <v>556</v>
      </c>
      <c r="B592" s="89" t="s">
        <v>859</v>
      </c>
      <c r="C592" s="155">
        <v>42767</v>
      </c>
      <c r="D592" s="89">
        <v>2</v>
      </c>
      <c r="E592" s="90" t="s">
        <v>856</v>
      </c>
      <c r="I592" s="90" t="s">
        <v>682</v>
      </c>
      <c r="J592" s="90" t="s">
        <v>543</v>
      </c>
      <c r="K592" s="90" t="s">
        <v>620</v>
      </c>
    </row>
    <row r="593" spans="1:12" x14ac:dyDescent="0.2">
      <c r="A593" s="89" t="s">
        <v>556</v>
      </c>
      <c r="B593" s="89" t="s">
        <v>859</v>
      </c>
      <c r="C593" s="155">
        <v>42767</v>
      </c>
      <c r="D593" s="89">
        <v>1</v>
      </c>
      <c r="E593" s="90" t="s">
        <v>192</v>
      </c>
      <c r="I593" s="90" t="s">
        <v>195</v>
      </c>
      <c r="J593" s="90" t="s">
        <v>516</v>
      </c>
      <c r="K593" s="90" t="s">
        <v>620</v>
      </c>
    </row>
    <row r="594" spans="1:12" x14ac:dyDescent="0.2">
      <c r="A594" s="89" t="s">
        <v>561</v>
      </c>
      <c r="B594" s="89" t="s">
        <v>858</v>
      </c>
      <c r="C594" s="155">
        <v>42767</v>
      </c>
      <c r="D594" s="89">
        <v>2</v>
      </c>
      <c r="E594" s="90" t="s">
        <v>842</v>
      </c>
      <c r="I594" s="90" t="s">
        <v>213</v>
      </c>
      <c r="J594" s="90" t="s">
        <v>517</v>
      </c>
      <c r="K594" s="90" t="s">
        <v>604</v>
      </c>
    </row>
    <row r="595" spans="1:12" x14ac:dyDescent="0.2">
      <c r="A595" s="89" t="s">
        <v>561</v>
      </c>
      <c r="B595" s="89" t="s">
        <v>858</v>
      </c>
      <c r="C595" s="155">
        <v>42767</v>
      </c>
      <c r="D595" s="89">
        <v>2</v>
      </c>
      <c r="E595" s="90" t="s">
        <v>139</v>
      </c>
      <c r="I595" s="90" t="s">
        <v>191</v>
      </c>
      <c r="J595" s="90" t="s">
        <v>524</v>
      </c>
      <c r="K595" s="90" t="s">
        <v>604</v>
      </c>
    </row>
    <row r="596" spans="1:12" x14ac:dyDescent="0.2">
      <c r="A596" s="89" t="s">
        <v>130</v>
      </c>
      <c r="B596" s="89" t="s">
        <v>798</v>
      </c>
      <c r="C596" s="155">
        <v>42767</v>
      </c>
      <c r="D596" s="89">
        <v>2</v>
      </c>
      <c r="E596" s="90" t="s">
        <v>843</v>
      </c>
      <c r="F596" s="90" t="s">
        <v>290</v>
      </c>
      <c r="G596" s="90" t="s">
        <v>157</v>
      </c>
      <c r="H596" s="90" t="s">
        <v>647</v>
      </c>
      <c r="I596" s="90" t="s">
        <v>290</v>
      </c>
      <c r="J596" s="90" t="s">
        <v>157</v>
      </c>
      <c r="K596" s="90" t="s">
        <v>647</v>
      </c>
    </row>
    <row r="597" spans="1:12" x14ac:dyDescent="0.2">
      <c r="A597" s="89" t="s">
        <v>130</v>
      </c>
      <c r="B597" s="89" t="s">
        <v>798</v>
      </c>
      <c r="C597" s="155">
        <v>42767</v>
      </c>
      <c r="D597" s="89">
        <v>2</v>
      </c>
      <c r="E597" s="90" t="s">
        <v>852</v>
      </c>
      <c r="F597" s="90" t="s">
        <v>134</v>
      </c>
      <c r="G597" s="90" t="s">
        <v>563</v>
      </c>
      <c r="H597" s="90" t="s">
        <v>647</v>
      </c>
      <c r="I597" s="90" t="s">
        <v>274</v>
      </c>
      <c r="J597" s="90" t="s">
        <v>563</v>
      </c>
      <c r="K597" s="90" t="s">
        <v>647</v>
      </c>
    </row>
    <row r="598" spans="1:12" x14ac:dyDescent="0.2">
      <c r="A598" s="89" t="s">
        <v>550</v>
      </c>
      <c r="B598" s="89" t="s">
        <v>822</v>
      </c>
      <c r="C598" s="155">
        <v>42768</v>
      </c>
      <c r="D598" s="89">
        <v>2</v>
      </c>
      <c r="E598" s="90" t="s">
        <v>201</v>
      </c>
      <c r="I598" s="90" t="s">
        <v>232</v>
      </c>
      <c r="J598" s="90" t="s">
        <v>522</v>
      </c>
      <c r="K598" s="90" t="s">
        <v>572</v>
      </c>
    </row>
    <row r="599" spans="1:12" x14ac:dyDescent="0.2">
      <c r="A599" s="89" t="s">
        <v>130</v>
      </c>
      <c r="B599" s="89" t="s">
        <v>798</v>
      </c>
      <c r="C599" s="155">
        <v>42768</v>
      </c>
      <c r="D599" s="89">
        <v>2</v>
      </c>
      <c r="E599" s="90" t="s">
        <v>843</v>
      </c>
      <c r="I599" s="90" t="s">
        <v>290</v>
      </c>
      <c r="J599" s="90" t="s">
        <v>157</v>
      </c>
      <c r="K599" s="90" t="s">
        <v>647</v>
      </c>
    </row>
    <row r="600" spans="1:12" x14ac:dyDescent="0.2">
      <c r="A600" s="89" t="s">
        <v>130</v>
      </c>
      <c r="B600" s="89" t="s">
        <v>798</v>
      </c>
      <c r="C600" s="155">
        <v>42768</v>
      </c>
      <c r="D600" s="89">
        <v>2</v>
      </c>
      <c r="E600" s="90" t="s">
        <v>852</v>
      </c>
      <c r="I600" s="90" t="s">
        <v>134</v>
      </c>
      <c r="J600" s="90" t="s">
        <v>563</v>
      </c>
      <c r="K600" s="90" t="s">
        <v>647</v>
      </c>
    </row>
    <row r="601" spans="1:12" x14ac:dyDescent="0.2">
      <c r="A601" s="89" t="s">
        <v>138</v>
      </c>
      <c r="B601" s="89" t="s">
        <v>801</v>
      </c>
      <c r="C601" s="155">
        <v>42768</v>
      </c>
      <c r="D601" s="89">
        <v>2</v>
      </c>
      <c r="E601" s="90" t="s">
        <v>851</v>
      </c>
      <c r="I601" s="90" t="s">
        <v>359</v>
      </c>
      <c r="J601" s="90" t="s">
        <v>294</v>
      </c>
      <c r="K601" s="90" t="s">
        <v>666</v>
      </c>
    </row>
    <row r="602" spans="1:12" x14ac:dyDescent="0.2">
      <c r="A602" s="89" t="s">
        <v>138</v>
      </c>
      <c r="B602" s="89" t="s">
        <v>801</v>
      </c>
      <c r="C602" s="155">
        <v>42768</v>
      </c>
      <c r="D602" s="89">
        <v>2</v>
      </c>
      <c r="E602" s="90" t="s">
        <v>203</v>
      </c>
      <c r="I602" s="90" t="s">
        <v>273</v>
      </c>
      <c r="J602" s="90" t="s">
        <v>558</v>
      </c>
      <c r="K602" s="90" t="s">
        <v>666</v>
      </c>
      <c r="L602" s="90" t="s">
        <v>663</v>
      </c>
    </row>
    <row r="603" spans="1:12" x14ac:dyDescent="0.2">
      <c r="A603" s="89" t="s">
        <v>519</v>
      </c>
      <c r="B603" s="89" t="s">
        <v>786</v>
      </c>
      <c r="C603" s="155">
        <v>42768</v>
      </c>
      <c r="D603" s="89">
        <v>2</v>
      </c>
      <c r="E603" s="90" t="s">
        <v>204</v>
      </c>
      <c r="I603" s="90" t="s">
        <v>223</v>
      </c>
      <c r="J603" s="90" t="s">
        <v>521</v>
      </c>
      <c r="K603" s="90" t="s">
        <v>583</v>
      </c>
      <c r="L603" s="90" t="s">
        <v>641</v>
      </c>
    </row>
    <row r="604" spans="1:12" x14ac:dyDescent="0.2">
      <c r="A604" s="89" t="s">
        <v>519</v>
      </c>
      <c r="B604" s="89" t="s">
        <v>786</v>
      </c>
      <c r="C604" s="155">
        <v>42768</v>
      </c>
      <c r="D604" s="89">
        <v>2</v>
      </c>
      <c r="E604" s="90" t="s">
        <v>855</v>
      </c>
      <c r="I604" s="90" t="s">
        <v>228</v>
      </c>
      <c r="J604" s="90" t="s">
        <v>305</v>
      </c>
      <c r="K604" s="90" t="s">
        <v>583</v>
      </c>
      <c r="L604" s="90" t="s">
        <v>641</v>
      </c>
    </row>
    <row r="605" spans="1:12" x14ac:dyDescent="0.2">
      <c r="A605" s="89" t="s">
        <v>519</v>
      </c>
      <c r="B605" s="89" t="s">
        <v>786</v>
      </c>
      <c r="C605" s="155">
        <v>42768</v>
      </c>
      <c r="D605" s="89">
        <v>2</v>
      </c>
      <c r="E605" s="90" t="s">
        <v>853</v>
      </c>
      <c r="I605" s="90" t="s">
        <v>215</v>
      </c>
      <c r="J605" s="90" t="s">
        <v>531</v>
      </c>
      <c r="K605" s="90" t="s">
        <v>583</v>
      </c>
      <c r="L605" s="90" t="s">
        <v>641</v>
      </c>
    </row>
    <row r="606" spans="1:12" x14ac:dyDescent="0.2">
      <c r="A606" s="89" t="s">
        <v>138</v>
      </c>
      <c r="B606" s="89" t="s">
        <v>789</v>
      </c>
      <c r="C606" s="155">
        <v>42768</v>
      </c>
      <c r="D606" s="89">
        <v>2</v>
      </c>
      <c r="E606" s="90" t="s">
        <v>830</v>
      </c>
      <c r="I606" s="90" t="s">
        <v>275</v>
      </c>
      <c r="J606" s="90" t="s">
        <v>750</v>
      </c>
      <c r="K606" s="90" t="s">
        <v>663</v>
      </c>
      <c r="L606" s="90" t="s">
        <v>166</v>
      </c>
    </row>
    <row r="607" spans="1:12" x14ac:dyDescent="0.2">
      <c r="A607" s="89" t="s">
        <v>561</v>
      </c>
      <c r="B607" s="89" t="s">
        <v>858</v>
      </c>
      <c r="C607" s="155">
        <v>42760</v>
      </c>
      <c r="D607" s="89">
        <v>1</v>
      </c>
      <c r="E607" s="90" t="s">
        <v>842</v>
      </c>
      <c r="I607" s="90" t="s">
        <v>213</v>
      </c>
      <c r="J607" s="90" t="s">
        <v>517</v>
      </c>
      <c r="K607" s="90" t="s">
        <v>581</v>
      </c>
    </row>
    <row r="608" spans="1:12" x14ac:dyDescent="0.2">
      <c r="A608" s="89" t="s">
        <v>561</v>
      </c>
      <c r="B608" s="89" t="s">
        <v>858</v>
      </c>
      <c r="C608" s="155">
        <v>42768</v>
      </c>
      <c r="D608" s="89">
        <v>2</v>
      </c>
      <c r="E608" s="90" t="s">
        <v>842</v>
      </c>
      <c r="I608" s="90" t="s">
        <v>213</v>
      </c>
      <c r="J608" s="90" t="s">
        <v>524</v>
      </c>
      <c r="K608" s="90" t="s">
        <v>604</v>
      </c>
    </row>
    <row r="609" spans="1:12" x14ac:dyDescent="0.2">
      <c r="A609" s="89" t="s">
        <v>561</v>
      </c>
      <c r="B609" s="89" t="s">
        <v>858</v>
      </c>
      <c r="C609" s="155">
        <v>42768</v>
      </c>
      <c r="D609" s="89">
        <v>2</v>
      </c>
      <c r="E609" s="90" t="s">
        <v>139</v>
      </c>
      <c r="I609" s="90" t="s">
        <v>191</v>
      </c>
      <c r="J609" s="90" t="s">
        <v>517</v>
      </c>
      <c r="K609" s="90" t="s">
        <v>604</v>
      </c>
    </row>
    <row r="610" spans="1:12" x14ac:dyDescent="0.2">
      <c r="A610" s="89" t="s">
        <v>550</v>
      </c>
      <c r="B610" s="89" t="s">
        <v>794</v>
      </c>
      <c r="C610" s="155">
        <v>42768</v>
      </c>
      <c r="D610" s="89">
        <v>2</v>
      </c>
      <c r="E610" s="90" t="s">
        <v>857</v>
      </c>
      <c r="I610" s="90" t="s">
        <v>212</v>
      </c>
      <c r="J610" s="90" t="s">
        <v>315</v>
      </c>
      <c r="K610" s="90" t="s">
        <v>572</v>
      </c>
    </row>
    <row r="611" spans="1:12" x14ac:dyDescent="0.2">
      <c r="A611" s="89" t="s">
        <v>146</v>
      </c>
      <c r="B611" s="89" t="s">
        <v>802</v>
      </c>
      <c r="C611" s="155">
        <v>42765</v>
      </c>
      <c r="D611" s="89">
        <v>2</v>
      </c>
      <c r="E611" s="90" t="s">
        <v>221</v>
      </c>
      <c r="I611" s="90" t="s">
        <v>359</v>
      </c>
      <c r="J611" s="90" t="s">
        <v>533</v>
      </c>
      <c r="K611" s="90" t="s">
        <v>601</v>
      </c>
      <c r="L611" s="90" t="s">
        <v>665</v>
      </c>
    </row>
    <row r="612" spans="1:12" x14ac:dyDescent="0.2">
      <c r="A612" s="89" t="s">
        <v>146</v>
      </c>
      <c r="B612" s="89" t="s">
        <v>802</v>
      </c>
      <c r="C612" s="155">
        <v>42765</v>
      </c>
      <c r="D612" s="89">
        <v>2</v>
      </c>
      <c r="E612" s="90" t="s">
        <v>339</v>
      </c>
      <c r="I612" s="90" t="s">
        <v>336</v>
      </c>
      <c r="J612" s="90" t="s">
        <v>533</v>
      </c>
    </row>
    <row r="613" spans="1:12" x14ac:dyDescent="0.2">
      <c r="A613" s="89" t="s">
        <v>146</v>
      </c>
      <c r="B613" s="89" t="s">
        <v>802</v>
      </c>
      <c r="C613" s="155">
        <v>42765</v>
      </c>
      <c r="D613" s="89">
        <v>0.5</v>
      </c>
      <c r="E613" s="90" t="s">
        <v>836</v>
      </c>
      <c r="I613" s="90" t="s">
        <v>360</v>
      </c>
      <c r="J613" s="90" t="s">
        <v>549</v>
      </c>
      <c r="K613" s="90" t="s">
        <v>601</v>
      </c>
      <c r="L613" s="90" t="s">
        <v>665</v>
      </c>
    </row>
    <row r="614" spans="1:12" x14ac:dyDescent="0.2">
      <c r="A614" s="89" t="s">
        <v>146</v>
      </c>
      <c r="B614" s="89" t="s">
        <v>802</v>
      </c>
      <c r="C614" s="155">
        <v>42765</v>
      </c>
      <c r="D614" s="89">
        <v>0.5</v>
      </c>
      <c r="E614" s="90" t="s">
        <v>829</v>
      </c>
      <c r="I614" s="90" t="s">
        <v>375</v>
      </c>
      <c r="J614" s="90" t="s">
        <v>752</v>
      </c>
      <c r="K614" s="90" t="s">
        <v>601</v>
      </c>
      <c r="L614" s="90" t="s">
        <v>665</v>
      </c>
    </row>
    <row r="615" spans="1:12" x14ac:dyDescent="0.2">
      <c r="A615" s="89" t="s">
        <v>146</v>
      </c>
      <c r="B615" s="89" t="s">
        <v>802</v>
      </c>
      <c r="C615" s="155">
        <v>42765</v>
      </c>
      <c r="D615" s="89">
        <v>2</v>
      </c>
      <c r="E615" s="90" t="s">
        <v>861</v>
      </c>
      <c r="I615" s="90" t="s">
        <v>370</v>
      </c>
      <c r="J615" s="90" t="s">
        <v>541</v>
      </c>
      <c r="K615" s="90" t="s">
        <v>665</v>
      </c>
    </row>
    <row r="616" spans="1:12" x14ac:dyDescent="0.2">
      <c r="A616" s="89" t="s">
        <v>146</v>
      </c>
      <c r="B616" s="89" t="s">
        <v>802</v>
      </c>
      <c r="C616" s="155">
        <v>42765</v>
      </c>
      <c r="D616" s="89">
        <v>2</v>
      </c>
      <c r="E616" s="90" t="s">
        <v>205</v>
      </c>
      <c r="I616" s="90" t="s">
        <v>824</v>
      </c>
      <c r="J616" s="90" t="s">
        <v>355</v>
      </c>
      <c r="K616" s="90" t="s">
        <v>665</v>
      </c>
    </row>
    <row r="617" spans="1:12" x14ac:dyDescent="0.2">
      <c r="A617" s="89" t="s">
        <v>146</v>
      </c>
      <c r="B617" s="89" t="s">
        <v>802</v>
      </c>
      <c r="C617" s="155">
        <v>42766</v>
      </c>
      <c r="D617" s="89">
        <v>2</v>
      </c>
      <c r="E617" s="90" t="s">
        <v>339</v>
      </c>
      <c r="I617" s="90" t="s">
        <v>336</v>
      </c>
      <c r="J617" s="90" t="s">
        <v>554</v>
      </c>
      <c r="K617" s="90" t="s">
        <v>665</v>
      </c>
    </row>
    <row r="618" spans="1:12" x14ac:dyDescent="0.2">
      <c r="A618" s="89" t="s">
        <v>146</v>
      </c>
      <c r="B618" s="89" t="s">
        <v>802</v>
      </c>
      <c r="C618" s="155">
        <v>42766</v>
      </c>
      <c r="D618" s="89">
        <v>2</v>
      </c>
      <c r="E618" s="90" t="s">
        <v>829</v>
      </c>
      <c r="I618" s="90" t="s">
        <v>375</v>
      </c>
      <c r="J618" s="90" t="s">
        <v>752</v>
      </c>
      <c r="K618" s="90" t="s">
        <v>665</v>
      </c>
    </row>
    <row r="619" spans="1:12" x14ac:dyDescent="0.2">
      <c r="A619" s="89" t="s">
        <v>146</v>
      </c>
      <c r="B619" s="89" t="s">
        <v>802</v>
      </c>
      <c r="C619" s="155">
        <v>42766</v>
      </c>
      <c r="D619" s="89">
        <v>2</v>
      </c>
      <c r="E619" s="90" t="s">
        <v>836</v>
      </c>
      <c r="I619" s="90" t="s">
        <v>360</v>
      </c>
      <c r="J619" s="90" t="s">
        <v>549</v>
      </c>
      <c r="K619" s="90" t="s">
        <v>665</v>
      </c>
    </row>
    <row r="620" spans="1:12" x14ac:dyDescent="0.2">
      <c r="A620" s="89" t="s">
        <v>146</v>
      </c>
      <c r="B620" s="89" t="s">
        <v>802</v>
      </c>
      <c r="C620" s="155">
        <v>42766</v>
      </c>
      <c r="D620" s="89">
        <v>2</v>
      </c>
      <c r="E620" s="90" t="s">
        <v>352</v>
      </c>
      <c r="I620" s="90" t="s">
        <v>332</v>
      </c>
      <c r="J620" s="90" t="s">
        <v>527</v>
      </c>
      <c r="K620" s="90" t="s">
        <v>665</v>
      </c>
    </row>
    <row r="621" spans="1:12" x14ac:dyDescent="0.2">
      <c r="A621" s="89" t="s">
        <v>146</v>
      </c>
      <c r="B621" s="89" t="s">
        <v>802</v>
      </c>
      <c r="C621" s="155">
        <v>42766</v>
      </c>
      <c r="D621" s="89">
        <v>1</v>
      </c>
      <c r="E621" s="90" t="s">
        <v>861</v>
      </c>
      <c r="I621" s="90" t="s">
        <v>370</v>
      </c>
      <c r="J621" s="90" t="s">
        <v>549</v>
      </c>
      <c r="K621" s="90" t="s">
        <v>665</v>
      </c>
    </row>
    <row r="622" spans="1:12" x14ac:dyDescent="0.2">
      <c r="A622" s="89" t="s">
        <v>130</v>
      </c>
      <c r="B622" s="89" t="s">
        <v>834</v>
      </c>
      <c r="C622" s="155">
        <v>42768</v>
      </c>
      <c r="D622" s="89">
        <v>2</v>
      </c>
      <c r="E622" s="90" t="s">
        <v>264</v>
      </c>
      <c r="I622" s="90" t="s">
        <v>258</v>
      </c>
      <c r="J622" s="90" t="s">
        <v>162</v>
      </c>
      <c r="K622" s="90" t="s">
        <v>149</v>
      </c>
    </row>
    <row r="623" spans="1:12" x14ac:dyDescent="0.2">
      <c r="A623" s="89" t="s">
        <v>130</v>
      </c>
      <c r="B623" s="89" t="s">
        <v>834</v>
      </c>
      <c r="C623" s="155">
        <v>42768</v>
      </c>
      <c r="D623" s="89">
        <v>2</v>
      </c>
      <c r="E623" s="90" t="s">
        <v>850</v>
      </c>
      <c r="I623" s="90" t="s">
        <v>835</v>
      </c>
      <c r="J623" s="90" t="s">
        <v>563</v>
      </c>
      <c r="K623" s="90" t="s">
        <v>149</v>
      </c>
    </row>
    <row r="624" spans="1:12" x14ac:dyDescent="0.2">
      <c r="A624" s="89" t="s">
        <v>130</v>
      </c>
      <c r="B624" s="89" t="s">
        <v>818</v>
      </c>
      <c r="C624" s="155">
        <v>42769</v>
      </c>
      <c r="D624" s="89">
        <v>2</v>
      </c>
      <c r="E624" s="90" t="s">
        <v>843</v>
      </c>
      <c r="I624" s="90" t="s">
        <v>290</v>
      </c>
      <c r="J624" s="90" t="s">
        <v>157</v>
      </c>
      <c r="K624" s="90" t="s">
        <v>149</v>
      </c>
    </row>
    <row r="625" spans="1:13" x14ac:dyDescent="0.2">
      <c r="A625" s="89" t="s">
        <v>130</v>
      </c>
      <c r="B625" s="89" t="s">
        <v>788</v>
      </c>
      <c r="C625" s="155">
        <v>42769</v>
      </c>
      <c r="D625" s="89">
        <v>2</v>
      </c>
      <c r="E625" s="90" t="s">
        <v>251</v>
      </c>
      <c r="I625" s="90" t="s">
        <v>257</v>
      </c>
      <c r="J625" s="90" t="s">
        <v>157</v>
      </c>
      <c r="K625" s="90" t="s">
        <v>615</v>
      </c>
      <c r="L625" s="90" t="s">
        <v>667</v>
      </c>
    </row>
    <row r="626" spans="1:13" x14ac:dyDescent="0.2">
      <c r="A626" s="89" t="s">
        <v>130</v>
      </c>
      <c r="B626" s="89" t="s">
        <v>788</v>
      </c>
      <c r="C626" s="155">
        <v>42769</v>
      </c>
      <c r="D626" s="89">
        <v>2</v>
      </c>
      <c r="E626" s="90" t="s">
        <v>264</v>
      </c>
      <c r="I626" s="90" t="s">
        <v>258</v>
      </c>
      <c r="J626" s="90" t="s">
        <v>162</v>
      </c>
      <c r="K626" s="90" t="s">
        <v>615</v>
      </c>
      <c r="L626" s="90" t="s">
        <v>667</v>
      </c>
    </row>
    <row r="627" spans="1:13" x14ac:dyDescent="0.2">
      <c r="A627" s="89" t="s">
        <v>130</v>
      </c>
      <c r="B627" s="89" t="s">
        <v>788</v>
      </c>
      <c r="C627" s="155">
        <v>42772</v>
      </c>
      <c r="D627" s="89">
        <v>2</v>
      </c>
      <c r="E627" s="90" t="s">
        <v>284</v>
      </c>
      <c r="I627" s="90" t="s">
        <v>257</v>
      </c>
      <c r="J627" s="90" t="s">
        <v>157</v>
      </c>
      <c r="K627" s="90" t="s">
        <v>667</v>
      </c>
    </row>
    <row r="628" spans="1:13" x14ac:dyDescent="0.2">
      <c r="A628" s="89" t="s">
        <v>550</v>
      </c>
      <c r="B628" s="89" t="s">
        <v>797</v>
      </c>
      <c r="C628" s="155">
        <v>42772</v>
      </c>
      <c r="D628" s="89">
        <v>2</v>
      </c>
      <c r="E628" s="90" t="s">
        <v>201</v>
      </c>
      <c r="I628" s="90" t="s">
        <v>240</v>
      </c>
      <c r="J628" s="90" t="s">
        <v>542</v>
      </c>
      <c r="K628" s="90" t="s">
        <v>572</v>
      </c>
      <c r="L628" s="90" t="s">
        <v>595</v>
      </c>
    </row>
    <row r="629" spans="1:13" x14ac:dyDescent="0.2">
      <c r="A629" s="89" t="s">
        <v>519</v>
      </c>
      <c r="B629" s="89" t="s">
        <v>786</v>
      </c>
      <c r="C629" s="155">
        <v>42772</v>
      </c>
      <c r="D629" s="89">
        <v>2</v>
      </c>
      <c r="E629" s="90" t="s">
        <v>204</v>
      </c>
      <c r="I629" s="90" t="s">
        <v>223</v>
      </c>
      <c r="J629" s="90" t="s">
        <v>521</v>
      </c>
      <c r="K629" s="90" t="s">
        <v>583</v>
      </c>
      <c r="L629" s="90" t="s">
        <v>646</v>
      </c>
      <c r="M629" s="90" t="s">
        <v>641</v>
      </c>
    </row>
    <row r="630" spans="1:13" x14ac:dyDescent="0.2">
      <c r="A630" s="89" t="s">
        <v>519</v>
      </c>
      <c r="B630" s="89" t="s">
        <v>786</v>
      </c>
      <c r="C630" s="155">
        <v>42772</v>
      </c>
      <c r="D630" s="89">
        <v>2</v>
      </c>
      <c r="E630" s="90" t="s">
        <v>853</v>
      </c>
      <c r="I630" s="90" t="s">
        <v>215</v>
      </c>
      <c r="J630" s="90" t="s">
        <v>531</v>
      </c>
      <c r="K630" s="90" t="s">
        <v>583</v>
      </c>
      <c r="L630" s="90" t="s">
        <v>641</v>
      </c>
    </row>
    <row r="631" spans="1:13" x14ac:dyDescent="0.2">
      <c r="A631" s="89" t="s">
        <v>519</v>
      </c>
      <c r="B631" s="89" t="s">
        <v>786</v>
      </c>
      <c r="C631" s="155">
        <v>42772</v>
      </c>
      <c r="D631" s="89">
        <v>1</v>
      </c>
      <c r="E631" s="90" t="s">
        <v>228</v>
      </c>
      <c r="I631" s="90" t="s">
        <v>220</v>
      </c>
      <c r="J631" s="90" t="s">
        <v>526</v>
      </c>
      <c r="K631" s="90" t="s">
        <v>641</v>
      </c>
    </row>
    <row r="634" spans="1:13" x14ac:dyDescent="0.2">
      <c r="A634" s="89" t="s">
        <v>130</v>
      </c>
      <c r="B634" s="89" t="s">
        <v>818</v>
      </c>
      <c r="C634" s="155">
        <v>42772</v>
      </c>
      <c r="D634" s="89">
        <v>2</v>
      </c>
      <c r="E634" s="90" t="s">
        <v>843</v>
      </c>
      <c r="I634" s="90" t="s">
        <v>290</v>
      </c>
      <c r="J634" s="90" t="s">
        <v>157</v>
      </c>
      <c r="K634" s="90" t="s">
        <v>667</v>
      </c>
    </row>
    <row r="635" spans="1:13" x14ac:dyDescent="0.2">
      <c r="A635" s="89" t="s">
        <v>130</v>
      </c>
      <c r="B635" s="89" t="s">
        <v>818</v>
      </c>
      <c r="C635" s="155">
        <v>42772</v>
      </c>
      <c r="D635" s="89">
        <v>2</v>
      </c>
      <c r="E635" s="90" t="s">
        <v>817</v>
      </c>
      <c r="I635" s="90" t="s">
        <v>291</v>
      </c>
      <c r="J635" s="90" t="s">
        <v>749</v>
      </c>
      <c r="K635" s="90" t="s">
        <v>667</v>
      </c>
    </row>
    <row r="636" spans="1:13" x14ac:dyDescent="0.2">
      <c r="A636" s="89" t="s">
        <v>138</v>
      </c>
      <c r="B636" s="89" t="s">
        <v>802</v>
      </c>
      <c r="C636" s="155">
        <v>42772</v>
      </c>
      <c r="D636" s="89">
        <v>2</v>
      </c>
      <c r="E636" s="90" t="s">
        <v>203</v>
      </c>
      <c r="I636" s="90" t="s">
        <v>253</v>
      </c>
      <c r="J636" s="90" t="s">
        <v>558</v>
      </c>
      <c r="K636" s="90" t="s">
        <v>584</v>
      </c>
      <c r="L636" s="90" t="s">
        <v>592</v>
      </c>
      <c r="M636" s="90" t="s">
        <v>636</v>
      </c>
    </row>
    <row r="637" spans="1:13" x14ac:dyDescent="0.2">
      <c r="A637" s="89" t="s">
        <v>138</v>
      </c>
      <c r="B637" s="89" t="s">
        <v>802</v>
      </c>
      <c r="C637" s="155">
        <v>42772</v>
      </c>
      <c r="D637" s="89">
        <v>1</v>
      </c>
      <c r="E637" s="90" t="s">
        <v>269</v>
      </c>
      <c r="I637" s="90" t="s">
        <v>259</v>
      </c>
      <c r="J637" s="90" t="s">
        <v>837</v>
      </c>
      <c r="K637" s="90" t="s">
        <v>584</v>
      </c>
    </row>
    <row r="638" spans="1:13" x14ac:dyDescent="0.2">
      <c r="A638" s="89" t="s">
        <v>550</v>
      </c>
      <c r="B638" s="89" t="s">
        <v>797</v>
      </c>
      <c r="C638" s="155">
        <v>42773</v>
      </c>
      <c r="D638" s="89">
        <v>2</v>
      </c>
      <c r="E638" s="90" t="s">
        <v>201</v>
      </c>
      <c r="I638" s="90" t="s">
        <v>226</v>
      </c>
      <c r="J638" s="90" t="s">
        <v>522</v>
      </c>
      <c r="K638" s="90" t="s">
        <v>595</v>
      </c>
    </row>
    <row r="639" spans="1:13" x14ac:dyDescent="0.2">
      <c r="A639" s="89" t="s">
        <v>130</v>
      </c>
      <c r="B639" s="89" t="s">
        <v>788</v>
      </c>
      <c r="C639" s="155">
        <v>42773</v>
      </c>
      <c r="D639" s="89">
        <v>2</v>
      </c>
      <c r="E639" s="90" t="s">
        <v>284</v>
      </c>
      <c r="I639" s="90" t="s">
        <v>257</v>
      </c>
      <c r="J639" s="90" t="s">
        <v>157</v>
      </c>
      <c r="K639" s="90" t="s">
        <v>667</v>
      </c>
    </row>
    <row r="640" spans="1:13" x14ac:dyDescent="0.2">
      <c r="A640" s="89" t="s">
        <v>130</v>
      </c>
      <c r="B640" s="89" t="s">
        <v>788</v>
      </c>
      <c r="C640" s="155">
        <v>42773</v>
      </c>
      <c r="D640" s="89">
        <v>2</v>
      </c>
      <c r="E640" s="90" t="s">
        <v>337</v>
      </c>
      <c r="I640" s="90" t="s">
        <v>258</v>
      </c>
      <c r="J640" s="90" t="s">
        <v>135</v>
      </c>
      <c r="K640" s="90" t="s">
        <v>667</v>
      </c>
    </row>
    <row r="641" spans="1:12" x14ac:dyDescent="0.2">
      <c r="A641" s="89" t="s">
        <v>561</v>
      </c>
      <c r="B641" s="89" t="s">
        <v>862</v>
      </c>
      <c r="C641" s="155">
        <v>42773</v>
      </c>
      <c r="D641" s="89">
        <v>2</v>
      </c>
      <c r="E641" s="90" t="s">
        <v>139</v>
      </c>
      <c r="I641" s="90" t="s">
        <v>191</v>
      </c>
      <c r="J641" s="90" t="s">
        <v>517</v>
      </c>
      <c r="K641" s="90" t="s">
        <v>604</v>
      </c>
    </row>
    <row r="642" spans="1:12" x14ac:dyDescent="0.2">
      <c r="A642" s="89" t="s">
        <v>138</v>
      </c>
      <c r="B642" s="89" t="s">
        <v>789</v>
      </c>
      <c r="C642" s="155">
        <v>42773</v>
      </c>
      <c r="D642" s="89">
        <v>2</v>
      </c>
      <c r="E642" s="90" t="s">
        <v>830</v>
      </c>
      <c r="I642" s="90" t="s">
        <v>254</v>
      </c>
      <c r="J642" s="90" t="s">
        <v>750</v>
      </c>
      <c r="K642" s="90" t="s">
        <v>636</v>
      </c>
    </row>
    <row r="643" spans="1:12" x14ac:dyDescent="0.2">
      <c r="A643" s="89" t="s">
        <v>138</v>
      </c>
      <c r="B643" s="89" t="s">
        <v>789</v>
      </c>
      <c r="C643" s="155">
        <v>42772</v>
      </c>
      <c r="D643" s="89">
        <v>2</v>
      </c>
      <c r="E643" s="90" t="s">
        <v>285</v>
      </c>
      <c r="I643" s="90" t="s">
        <v>263</v>
      </c>
      <c r="J643" s="90" t="s">
        <v>837</v>
      </c>
      <c r="K643" s="90" t="s">
        <v>636</v>
      </c>
    </row>
    <row r="644" spans="1:12" x14ac:dyDescent="0.2">
      <c r="A644" s="89" t="s">
        <v>519</v>
      </c>
      <c r="B644" s="89" t="s">
        <v>786</v>
      </c>
      <c r="C644" s="155">
        <v>42773</v>
      </c>
      <c r="D644" s="89">
        <v>2</v>
      </c>
      <c r="E644" s="90" t="s">
        <v>204</v>
      </c>
      <c r="I644" s="90" t="s">
        <v>223</v>
      </c>
      <c r="J644" s="90" t="s">
        <v>521</v>
      </c>
      <c r="K644" s="90" t="s">
        <v>641</v>
      </c>
    </row>
    <row r="645" spans="1:12" x14ac:dyDescent="0.2">
      <c r="A645" s="89" t="s">
        <v>519</v>
      </c>
      <c r="B645" s="89" t="s">
        <v>786</v>
      </c>
      <c r="C645" s="155">
        <v>42773</v>
      </c>
      <c r="D645" s="89">
        <v>2</v>
      </c>
      <c r="E645" s="90" t="s">
        <v>853</v>
      </c>
      <c r="I645" s="90" t="s">
        <v>215</v>
      </c>
      <c r="J645" s="90" t="s">
        <v>531</v>
      </c>
      <c r="K645" s="90" t="s">
        <v>641</v>
      </c>
    </row>
    <row r="646" spans="1:12" x14ac:dyDescent="0.2">
      <c r="A646" s="89" t="s">
        <v>138</v>
      </c>
      <c r="B646" s="89" t="s">
        <v>789</v>
      </c>
      <c r="C646" s="155">
        <v>42772</v>
      </c>
      <c r="D646" s="89">
        <v>2</v>
      </c>
      <c r="E646" s="90" t="s">
        <v>830</v>
      </c>
      <c r="I646" s="90" t="s">
        <v>254</v>
      </c>
      <c r="J646" s="90" t="s">
        <v>750</v>
      </c>
      <c r="K646" s="90" t="s">
        <v>166</v>
      </c>
    </row>
    <row r="647" spans="1:12" x14ac:dyDescent="0.2">
      <c r="A647" s="89" t="s">
        <v>130</v>
      </c>
      <c r="B647" s="89" t="s">
        <v>798</v>
      </c>
      <c r="C647" s="155">
        <v>42773</v>
      </c>
      <c r="D647" s="89">
        <v>2</v>
      </c>
      <c r="E647" s="90" t="s">
        <v>268</v>
      </c>
      <c r="I647" s="90" t="s">
        <v>134</v>
      </c>
      <c r="J647" s="90" t="s">
        <v>147</v>
      </c>
      <c r="K647" s="90" t="s">
        <v>667</v>
      </c>
    </row>
    <row r="648" spans="1:12" x14ac:dyDescent="0.2">
      <c r="A648" s="89" t="s">
        <v>130</v>
      </c>
      <c r="B648" s="89" t="s">
        <v>798</v>
      </c>
      <c r="C648" s="155">
        <v>42773</v>
      </c>
      <c r="D648" s="89">
        <v>2</v>
      </c>
      <c r="E648" s="90" t="s">
        <v>843</v>
      </c>
      <c r="I648" s="90" t="s">
        <v>290</v>
      </c>
      <c r="J648" s="90" t="s">
        <v>157</v>
      </c>
      <c r="K648" s="90" t="s">
        <v>667</v>
      </c>
    </row>
    <row r="649" spans="1:12" x14ac:dyDescent="0.2">
      <c r="A649" s="89" t="s">
        <v>561</v>
      </c>
      <c r="B649" s="89" t="s">
        <v>793</v>
      </c>
      <c r="C649" s="155">
        <v>42772</v>
      </c>
      <c r="D649" s="89">
        <v>2</v>
      </c>
      <c r="E649" s="90" t="s">
        <v>842</v>
      </c>
      <c r="I649" s="90" t="s">
        <v>213</v>
      </c>
      <c r="J649" s="90" t="s">
        <v>517</v>
      </c>
      <c r="K649" s="90" t="s">
        <v>604</v>
      </c>
    </row>
    <row r="650" spans="1:12" x14ac:dyDescent="0.2">
      <c r="A650" s="89" t="s">
        <v>561</v>
      </c>
      <c r="B650" s="89" t="s">
        <v>793</v>
      </c>
      <c r="C650" s="155">
        <v>42773</v>
      </c>
      <c r="D650" s="89">
        <v>2</v>
      </c>
      <c r="E650" s="90" t="s">
        <v>842</v>
      </c>
      <c r="I650" s="90" t="s">
        <v>214</v>
      </c>
      <c r="J650" s="90" t="s">
        <v>517</v>
      </c>
      <c r="K650" s="90" t="s">
        <v>581</v>
      </c>
      <c r="L650" s="90" t="s">
        <v>581</v>
      </c>
    </row>
    <row r="651" spans="1:12" x14ac:dyDescent="0.2">
      <c r="A651" s="89" t="s">
        <v>138</v>
      </c>
      <c r="B651" s="89" t="s">
        <v>802</v>
      </c>
      <c r="C651" s="155">
        <v>42773</v>
      </c>
      <c r="D651" s="89">
        <v>2</v>
      </c>
      <c r="E651" s="90" t="s">
        <v>203</v>
      </c>
      <c r="I651" s="90" t="s">
        <v>253</v>
      </c>
      <c r="J651" s="90" t="s">
        <v>558</v>
      </c>
      <c r="K651" s="90" t="s">
        <v>607</v>
      </c>
    </row>
    <row r="652" spans="1:12" x14ac:dyDescent="0.2">
      <c r="A652" s="89" t="s">
        <v>138</v>
      </c>
      <c r="B652" s="89" t="s">
        <v>802</v>
      </c>
      <c r="C652" s="155">
        <v>42773</v>
      </c>
      <c r="D652" s="89">
        <v>2</v>
      </c>
      <c r="E652" s="90" t="s">
        <v>269</v>
      </c>
      <c r="I652" s="90" t="s">
        <v>259</v>
      </c>
      <c r="J652" s="90" t="s">
        <v>548</v>
      </c>
      <c r="K652" s="90" t="s">
        <v>607</v>
      </c>
    </row>
    <row r="653" spans="1:12" x14ac:dyDescent="0.2">
      <c r="A653" s="89" t="s">
        <v>138</v>
      </c>
      <c r="B653" s="89" t="s">
        <v>802</v>
      </c>
      <c r="C653" s="155">
        <v>42773</v>
      </c>
      <c r="D653" s="89">
        <v>1</v>
      </c>
      <c r="E653" s="90" t="s">
        <v>339</v>
      </c>
      <c r="I653" s="90" t="s">
        <v>336</v>
      </c>
      <c r="J653" s="90" t="s">
        <v>301</v>
      </c>
    </row>
    <row r="655" spans="1:12" x14ac:dyDescent="0.2">
      <c r="A655" s="89" t="s">
        <v>138</v>
      </c>
      <c r="B655" s="89" t="s">
        <v>789</v>
      </c>
      <c r="C655" s="155">
        <v>42773</v>
      </c>
      <c r="D655" s="89">
        <v>2</v>
      </c>
      <c r="E655" s="90" t="s">
        <v>285</v>
      </c>
      <c r="I655" s="90" t="s">
        <v>863</v>
      </c>
      <c r="J655" s="90" t="s">
        <v>837</v>
      </c>
      <c r="K655" s="90" t="s">
        <v>607</v>
      </c>
    </row>
    <row r="656" spans="1:12" x14ac:dyDescent="0.2">
      <c r="A656" s="89" t="s">
        <v>550</v>
      </c>
      <c r="B656" s="89" t="s">
        <v>797</v>
      </c>
      <c r="C656" s="155">
        <v>42774</v>
      </c>
      <c r="D656" s="89">
        <v>2</v>
      </c>
      <c r="E656" s="90" t="s">
        <v>201</v>
      </c>
      <c r="I656" s="90" t="s">
        <v>226</v>
      </c>
      <c r="J656" s="90" t="s">
        <v>522</v>
      </c>
      <c r="K656" s="90" t="s">
        <v>595</v>
      </c>
    </row>
    <row r="657" spans="1:12" x14ac:dyDescent="0.2">
      <c r="A657" s="89" t="s">
        <v>561</v>
      </c>
      <c r="B657" s="89" t="s">
        <v>862</v>
      </c>
      <c r="C657" s="155">
        <v>42774</v>
      </c>
      <c r="D657" s="89">
        <v>2</v>
      </c>
      <c r="E657" s="90" t="s">
        <v>139</v>
      </c>
      <c r="I657" s="90" t="s">
        <v>191</v>
      </c>
      <c r="J657" s="90" t="s">
        <v>524</v>
      </c>
      <c r="K657" s="90" t="s">
        <v>581</v>
      </c>
    </row>
    <row r="658" spans="1:12" x14ac:dyDescent="0.2">
      <c r="A658" s="89" t="s">
        <v>561</v>
      </c>
      <c r="B658" s="89" t="s">
        <v>793</v>
      </c>
      <c r="C658" s="155">
        <v>42774</v>
      </c>
      <c r="D658" s="89">
        <v>2</v>
      </c>
      <c r="E658" s="90" t="s">
        <v>842</v>
      </c>
      <c r="I658" s="90" t="s">
        <v>213</v>
      </c>
      <c r="J658" s="90" t="s">
        <v>524</v>
      </c>
      <c r="K658" s="90" t="s">
        <v>581</v>
      </c>
    </row>
    <row r="660" spans="1:12" x14ac:dyDescent="0.2">
      <c r="A660" s="89" t="s">
        <v>138</v>
      </c>
      <c r="B660" s="89" t="s">
        <v>818</v>
      </c>
      <c r="C660" s="155">
        <v>42774</v>
      </c>
      <c r="D660" s="89">
        <v>2</v>
      </c>
      <c r="E660" s="90" t="s">
        <v>203</v>
      </c>
      <c r="I660" s="90" t="s">
        <v>253</v>
      </c>
      <c r="J660" s="90" t="s">
        <v>558</v>
      </c>
      <c r="K660" s="90" t="s">
        <v>673</v>
      </c>
    </row>
    <row r="661" spans="1:12" x14ac:dyDescent="0.2">
      <c r="A661" s="89" t="s">
        <v>519</v>
      </c>
      <c r="B661" s="89" t="s">
        <v>786</v>
      </c>
      <c r="C661" s="155">
        <v>42774</v>
      </c>
      <c r="D661" s="89">
        <v>2</v>
      </c>
      <c r="E661" s="90" t="s">
        <v>204</v>
      </c>
      <c r="I661" s="90" t="s">
        <v>223</v>
      </c>
      <c r="J661" s="90" t="s">
        <v>521</v>
      </c>
      <c r="K661" s="90" t="s">
        <v>641</v>
      </c>
    </row>
    <row r="662" spans="1:12" x14ac:dyDescent="0.2">
      <c r="A662" s="89" t="s">
        <v>519</v>
      </c>
      <c r="B662" s="89" t="s">
        <v>786</v>
      </c>
      <c r="C662" s="155">
        <v>42774</v>
      </c>
      <c r="D662" s="89">
        <v>2</v>
      </c>
      <c r="E662" s="90" t="s">
        <v>853</v>
      </c>
      <c r="I662" s="90" t="s">
        <v>215</v>
      </c>
      <c r="J662" s="90" t="s">
        <v>531</v>
      </c>
      <c r="K662" s="90" t="s">
        <v>641</v>
      </c>
    </row>
    <row r="663" spans="1:12" x14ac:dyDescent="0.2">
      <c r="A663" s="89" t="s">
        <v>130</v>
      </c>
      <c r="B663" s="89" t="s">
        <v>798</v>
      </c>
      <c r="C663" s="155">
        <v>42774</v>
      </c>
      <c r="D663" s="89">
        <v>2</v>
      </c>
      <c r="E663" s="90" t="s">
        <v>843</v>
      </c>
      <c r="I663" s="90" t="s">
        <v>290</v>
      </c>
      <c r="J663" s="90" t="s">
        <v>157</v>
      </c>
      <c r="K663" s="90" t="s">
        <v>137</v>
      </c>
      <c r="L663" s="90" t="s">
        <v>163</v>
      </c>
    </row>
    <row r="664" spans="1:12" x14ac:dyDescent="0.2">
      <c r="A664" s="89" t="s">
        <v>138</v>
      </c>
      <c r="B664" s="89" t="s">
        <v>789</v>
      </c>
      <c r="C664" s="155">
        <v>42775</v>
      </c>
      <c r="D664" s="89">
        <v>2</v>
      </c>
      <c r="E664" s="90" t="s">
        <v>830</v>
      </c>
      <c r="I664" s="90" t="s">
        <v>267</v>
      </c>
      <c r="J664" s="90" t="s">
        <v>750</v>
      </c>
      <c r="K664" s="90" t="s">
        <v>673</v>
      </c>
    </row>
    <row r="665" spans="1:12" x14ac:dyDescent="0.2">
      <c r="A665" s="89" t="s">
        <v>550</v>
      </c>
      <c r="B665" s="89" t="s">
        <v>797</v>
      </c>
      <c r="C665" s="155">
        <v>42775</v>
      </c>
      <c r="D665" s="89">
        <v>2</v>
      </c>
      <c r="E665" s="90" t="s">
        <v>222</v>
      </c>
      <c r="I665" s="90" t="s">
        <v>233</v>
      </c>
      <c r="J665" s="90" t="s">
        <v>315</v>
      </c>
      <c r="K665" s="90" t="s">
        <v>595</v>
      </c>
    </row>
    <row r="666" spans="1:12" x14ac:dyDescent="0.2">
      <c r="A666" s="89" t="s">
        <v>550</v>
      </c>
      <c r="B666" s="89" t="s">
        <v>797</v>
      </c>
      <c r="C666" s="155">
        <v>42775</v>
      </c>
      <c r="D666" s="89">
        <v>2</v>
      </c>
      <c r="E666" s="90" t="s">
        <v>201</v>
      </c>
      <c r="I666" s="90" t="s">
        <v>226</v>
      </c>
      <c r="J666" s="90" t="s">
        <v>522</v>
      </c>
      <c r="K666" s="90" t="s">
        <v>595</v>
      </c>
    </row>
    <row r="667" spans="1:12" x14ac:dyDescent="0.2">
      <c r="A667" s="89" t="s">
        <v>519</v>
      </c>
      <c r="B667" s="89" t="s">
        <v>786</v>
      </c>
      <c r="C667" s="155">
        <v>42775</v>
      </c>
      <c r="D667" s="89">
        <v>2</v>
      </c>
      <c r="E667" s="90" t="s">
        <v>204</v>
      </c>
      <c r="I667" s="90" t="s">
        <v>223</v>
      </c>
      <c r="J667" s="90" t="s">
        <v>521</v>
      </c>
      <c r="K667" s="90" t="s">
        <v>641</v>
      </c>
    </row>
    <row r="668" spans="1:12" x14ac:dyDescent="0.2">
      <c r="A668" s="89" t="s">
        <v>519</v>
      </c>
      <c r="B668" s="89" t="s">
        <v>786</v>
      </c>
      <c r="C668" s="155">
        <v>42775</v>
      </c>
      <c r="D668" s="89">
        <v>2</v>
      </c>
      <c r="E668" s="90" t="s">
        <v>853</v>
      </c>
      <c r="I668" s="90" t="s">
        <v>215</v>
      </c>
      <c r="J668" s="90" t="s">
        <v>531</v>
      </c>
      <c r="K668" s="90" t="s">
        <v>641</v>
      </c>
    </row>
    <row r="669" spans="1:12" x14ac:dyDescent="0.2">
      <c r="A669" s="89" t="s">
        <v>130</v>
      </c>
      <c r="B669" s="89" t="s">
        <v>788</v>
      </c>
      <c r="C669" s="155">
        <v>42774</v>
      </c>
      <c r="D669" s="89">
        <v>2</v>
      </c>
      <c r="E669" s="90" t="s">
        <v>284</v>
      </c>
      <c r="I669" s="90" t="s">
        <v>265</v>
      </c>
      <c r="J669" s="90" t="s">
        <v>157</v>
      </c>
      <c r="K669" s="90" t="s">
        <v>667</v>
      </c>
      <c r="L669" s="90" t="s">
        <v>137</v>
      </c>
    </row>
    <row r="670" spans="1:12" x14ac:dyDescent="0.2">
      <c r="A670" s="89" t="s">
        <v>130</v>
      </c>
      <c r="B670" s="89" t="s">
        <v>788</v>
      </c>
      <c r="C670" s="155">
        <v>42775</v>
      </c>
      <c r="D670" s="89">
        <v>2</v>
      </c>
      <c r="E670" s="90" t="s">
        <v>265</v>
      </c>
      <c r="I670" s="90" t="s">
        <v>256</v>
      </c>
      <c r="J670" s="90" t="s">
        <v>249</v>
      </c>
    </row>
    <row r="672" spans="1:12" x14ac:dyDescent="0.2">
      <c r="A672" s="89" t="s">
        <v>138</v>
      </c>
      <c r="B672" s="89" t="s">
        <v>789</v>
      </c>
      <c r="C672" s="155">
        <v>42774</v>
      </c>
      <c r="D672" s="89">
        <v>2</v>
      </c>
      <c r="E672" s="90" t="s">
        <v>830</v>
      </c>
      <c r="I672" s="90" t="s">
        <v>254</v>
      </c>
      <c r="J672" s="90" t="s">
        <v>750</v>
      </c>
      <c r="K672" s="90" t="s">
        <v>607</v>
      </c>
    </row>
    <row r="673" spans="1:12" x14ac:dyDescent="0.2">
      <c r="A673" s="89" t="s">
        <v>138</v>
      </c>
      <c r="B673" s="89" t="s">
        <v>789</v>
      </c>
      <c r="C673" s="155">
        <v>42774</v>
      </c>
      <c r="D673" s="89">
        <v>2</v>
      </c>
      <c r="E673" s="90" t="s">
        <v>285</v>
      </c>
      <c r="I673" s="90" t="s">
        <v>263</v>
      </c>
      <c r="J673" s="90" t="s">
        <v>837</v>
      </c>
      <c r="K673" s="90" t="s">
        <v>607</v>
      </c>
    </row>
    <row r="674" spans="1:12" x14ac:dyDescent="0.2">
      <c r="A674" s="89" t="s">
        <v>561</v>
      </c>
      <c r="B674" s="89" t="s">
        <v>793</v>
      </c>
      <c r="C674" s="155">
        <v>42775</v>
      </c>
      <c r="D674" s="89">
        <v>2</v>
      </c>
      <c r="E674" s="90" t="s">
        <v>139</v>
      </c>
      <c r="I674" s="90" t="s">
        <v>191</v>
      </c>
      <c r="J674" s="90" t="s">
        <v>517</v>
      </c>
      <c r="K674" s="90" t="s">
        <v>581</v>
      </c>
    </row>
    <row r="675" spans="1:12" x14ac:dyDescent="0.2">
      <c r="A675" s="89" t="s">
        <v>561</v>
      </c>
      <c r="B675" s="89" t="s">
        <v>793</v>
      </c>
      <c r="C675" s="155">
        <v>42775</v>
      </c>
      <c r="D675" s="89">
        <v>2</v>
      </c>
      <c r="E675" s="90" t="s">
        <v>842</v>
      </c>
      <c r="I675" s="90" t="s">
        <v>214</v>
      </c>
      <c r="J675" s="90" t="s">
        <v>517</v>
      </c>
      <c r="K675" s="90" t="s">
        <v>604</v>
      </c>
      <c r="L675" s="90" t="s">
        <v>604</v>
      </c>
    </row>
    <row r="676" spans="1:12" x14ac:dyDescent="0.2">
      <c r="A676" s="89" t="s">
        <v>130</v>
      </c>
      <c r="B676" s="89" t="s">
        <v>798</v>
      </c>
      <c r="C676" s="155">
        <v>42775</v>
      </c>
      <c r="D676" s="89">
        <v>1</v>
      </c>
      <c r="E676" s="90" t="s">
        <v>843</v>
      </c>
      <c r="I676" s="90" t="s">
        <v>290</v>
      </c>
      <c r="J676" s="90" t="s">
        <v>157</v>
      </c>
      <c r="K676" s="90" t="s">
        <v>705</v>
      </c>
      <c r="L676" s="90" t="s">
        <v>655</v>
      </c>
    </row>
    <row r="677" spans="1:12" x14ac:dyDescent="0.2">
      <c r="A677" s="89" t="s">
        <v>550</v>
      </c>
      <c r="B677" s="89" t="s">
        <v>822</v>
      </c>
      <c r="C677" s="155">
        <v>42779</v>
      </c>
      <c r="D677" s="89">
        <v>2</v>
      </c>
      <c r="E677" s="90" t="s">
        <v>204</v>
      </c>
      <c r="I677" s="90" t="s">
        <v>226</v>
      </c>
      <c r="J677" s="90" t="s">
        <v>542</v>
      </c>
      <c r="K677" s="90" t="s">
        <v>595</v>
      </c>
    </row>
    <row r="678" spans="1:12" x14ac:dyDescent="0.2">
      <c r="A678" s="89" t="s">
        <v>550</v>
      </c>
      <c r="B678" s="89" t="s">
        <v>822</v>
      </c>
      <c r="C678" s="155">
        <v>42779</v>
      </c>
      <c r="D678" s="89">
        <v>2</v>
      </c>
      <c r="E678" s="90" t="s">
        <v>201</v>
      </c>
      <c r="I678" s="90" t="s">
        <v>235</v>
      </c>
      <c r="J678" s="90" t="s">
        <v>522</v>
      </c>
      <c r="K678" s="90" t="s">
        <v>595</v>
      </c>
    </row>
    <row r="679" spans="1:12" x14ac:dyDescent="0.2">
      <c r="A679" s="89" t="s">
        <v>550</v>
      </c>
      <c r="B679" s="89" t="s">
        <v>822</v>
      </c>
      <c r="C679" s="155">
        <v>42779</v>
      </c>
      <c r="D679" s="89">
        <v>2</v>
      </c>
      <c r="E679" s="90" t="s">
        <v>215</v>
      </c>
      <c r="I679" s="90" t="s">
        <v>232</v>
      </c>
      <c r="J679" s="90" t="s">
        <v>522</v>
      </c>
      <c r="K679" s="90" t="s">
        <v>595</v>
      </c>
    </row>
    <row r="680" spans="1:12" x14ac:dyDescent="0.2">
      <c r="A680" s="89" t="s">
        <v>550</v>
      </c>
      <c r="B680" s="89" t="s">
        <v>822</v>
      </c>
      <c r="C680" s="155">
        <v>42779</v>
      </c>
      <c r="D680" s="89">
        <v>2</v>
      </c>
      <c r="E680" s="90" t="s">
        <v>853</v>
      </c>
      <c r="I680" s="90" t="s">
        <v>233</v>
      </c>
      <c r="J680" s="90" t="s">
        <v>542</v>
      </c>
      <c r="K680" s="90" t="s">
        <v>595</v>
      </c>
    </row>
    <row r="681" spans="1:12" x14ac:dyDescent="0.2">
      <c r="A681" s="89" t="s">
        <v>146</v>
      </c>
      <c r="B681" s="89" t="s">
        <v>796</v>
      </c>
      <c r="C681" s="155">
        <v>42779</v>
      </c>
      <c r="D681" s="89">
        <v>2</v>
      </c>
      <c r="E681" s="90" t="s">
        <v>221</v>
      </c>
      <c r="I681" s="90" t="s">
        <v>366</v>
      </c>
      <c r="J681" s="90" t="s">
        <v>541</v>
      </c>
    </row>
    <row r="682" spans="1:12" x14ac:dyDescent="0.2">
      <c r="A682" s="129" t="s">
        <v>146</v>
      </c>
      <c r="B682" s="129" t="s">
        <v>796</v>
      </c>
      <c r="C682" s="130">
        <v>42779</v>
      </c>
      <c r="D682" s="129">
        <v>2</v>
      </c>
      <c r="E682" s="91" t="s">
        <v>848</v>
      </c>
      <c r="I682" s="91" t="s">
        <v>836</v>
      </c>
      <c r="J682" s="91" t="s">
        <v>560</v>
      </c>
      <c r="K682" s="91"/>
    </row>
    <row r="683" spans="1:12" x14ac:dyDescent="0.2">
      <c r="A683" s="89" t="s">
        <v>138</v>
      </c>
      <c r="B683" s="89" t="s">
        <v>789</v>
      </c>
      <c r="C683" s="155">
        <v>42779</v>
      </c>
      <c r="D683" s="89">
        <v>2</v>
      </c>
      <c r="E683" s="90" t="s">
        <v>830</v>
      </c>
      <c r="I683" s="90" t="s">
        <v>273</v>
      </c>
      <c r="J683" s="90" t="s">
        <v>750</v>
      </c>
      <c r="K683" s="90" t="s">
        <v>673</v>
      </c>
    </row>
    <row r="684" spans="1:12" x14ac:dyDescent="0.2">
      <c r="A684" s="89" t="s">
        <v>138</v>
      </c>
      <c r="B684" s="89" t="s">
        <v>789</v>
      </c>
      <c r="C684" s="155">
        <v>42779</v>
      </c>
      <c r="D684" s="89">
        <v>2</v>
      </c>
      <c r="E684" s="90" t="s">
        <v>203</v>
      </c>
      <c r="I684" s="90" t="s">
        <v>278</v>
      </c>
      <c r="J684" s="90" t="s">
        <v>558</v>
      </c>
      <c r="K684" s="90" t="s">
        <v>673</v>
      </c>
    </row>
    <row r="685" spans="1:12" x14ac:dyDescent="0.2">
      <c r="A685" s="89" t="s">
        <v>138</v>
      </c>
      <c r="B685" s="89" t="s">
        <v>789</v>
      </c>
      <c r="C685" s="155">
        <v>42779</v>
      </c>
      <c r="D685" s="89">
        <v>2</v>
      </c>
      <c r="E685" s="90" t="s">
        <v>220</v>
      </c>
      <c r="I685" s="90" t="s">
        <v>266</v>
      </c>
      <c r="J685" s="90" t="s">
        <v>142</v>
      </c>
      <c r="K685" s="90" t="s">
        <v>673</v>
      </c>
    </row>
    <row r="686" spans="1:12" x14ac:dyDescent="0.2">
      <c r="A686" s="89" t="s">
        <v>138</v>
      </c>
      <c r="B686" s="89" t="s">
        <v>789</v>
      </c>
      <c r="C686" s="155">
        <v>42779</v>
      </c>
      <c r="D686" s="89">
        <v>2</v>
      </c>
      <c r="E686" s="90" t="s">
        <v>286</v>
      </c>
      <c r="I686" s="90" t="s">
        <v>263</v>
      </c>
      <c r="J686" s="90" t="s">
        <v>539</v>
      </c>
      <c r="K686" s="90" t="s">
        <v>673</v>
      </c>
    </row>
    <row r="687" spans="1:12" x14ac:dyDescent="0.2">
      <c r="A687" s="89" t="s">
        <v>130</v>
      </c>
      <c r="B687" s="89" t="s">
        <v>798</v>
      </c>
      <c r="C687" s="155">
        <v>42779</v>
      </c>
      <c r="D687" s="89">
        <v>2</v>
      </c>
      <c r="E687" s="90" t="s">
        <v>843</v>
      </c>
      <c r="I687" s="90" t="s">
        <v>274</v>
      </c>
      <c r="J687" s="90" t="s">
        <v>157</v>
      </c>
      <c r="K687" s="90" t="s">
        <v>158</v>
      </c>
    </row>
    <row r="688" spans="1:12" x14ac:dyDescent="0.2">
      <c r="A688" s="89" t="s">
        <v>146</v>
      </c>
      <c r="B688" s="89" t="s">
        <v>802</v>
      </c>
      <c r="C688" s="155">
        <v>42779</v>
      </c>
      <c r="D688" s="89">
        <v>1</v>
      </c>
      <c r="E688" s="90" t="s">
        <v>852</v>
      </c>
      <c r="I688" s="90" t="s">
        <v>331</v>
      </c>
      <c r="J688" s="90" t="s">
        <v>560</v>
      </c>
      <c r="K688" s="90" t="s">
        <v>586</v>
      </c>
    </row>
    <row r="689" spans="1:12" x14ac:dyDescent="0.2">
      <c r="A689" s="89" t="s">
        <v>146</v>
      </c>
      <c r="B689" s="89" t="s">
        <v>802</v>
      </c>
      <c r="C689" s="155">
        <v>42779</v>
      </c>
      <c r="D689" s="89">
        <v>2</v>
      </c>
      <c r="E689" s="90" t="s">
        <v>368</v>
      </c>
      <c r="I689" s="90" t="s">
        <v>349</v>
      </c>
      <c r="J689" s="90" t="s">
        <v>549</v>
      </c>
      <c r="K689" s="90" t="s">
        <v>586</v>
      </c>
    </row>
    <row r="690" spans="1:12" x14ac:dyDescent="0.2">
      <c r="A690" s="89" t="s">
        <v>146</v>
      </c>
      <c r="B690" s="89" t="s">
        <v>802</v>
      </c>
      <c r="C690" s="155">
        <v>42779</v>
      </c>
      <c r="D690" s="89">
        <v>2</v>
      </c>
      <c r="E690" s="90" t="s">
        <v>829</v>
      </c>
      <c r="I690" s="90" t="s">
        <v>824</v>
      </c>
      <c r="J690" s="90" t="s">
        <v>355</v>
      </c>
      <c r="K690" s="90" t="s">
        <v>586</v>
      </c>
    </row>
    <row r="691" spans="1:12" x14ac:dyDescent="0.2">
      <c r="A691" s="89" t="s">
        <v>550</v>
      </c>
      <c r="B691" s="89" t="s">
        <v>822</v>
      </c>
      <c r="C691" s="155">
        <v>42780</v>
      </c>
      <c r="D691" s="89">
        <v>2</v>
      </c>
      <c r="E691" s="90" t="s">
        <v>201</v>
      </c>
      <c r="I691" s="90" t="s">
        <v>227</v>
      </c>
      <c r="J691" s="90" t="s">
        <v>522</v>
      </c>
      <c r="K691" s="90" t="s">
        <v>595</v>
      </c>
    </row>
    <row r="692" spans="1:12" x14ac:dyDescent="0.2">
      <c r="A692" s="89" t="s">
        <v>130</v>
      </c>
      <c r="B692" s="89" t="s">
        <v>798</v>
      </c>
      <c r="C692" s="155">
        <v>42780</v>
      </c>
      <c r="D692" s="89">
        <v>2</v>
      </c>
      <c r="E692" s="90" t="s">
        <v>843</v>
      </c>
      <c r="I692" s="90" t="s">
        <v>274</v>
      </c>
      <c r="J692" s="90" t="s">
        <v>157</v>
      </c>
      <c r="K692" s="90" t="s">
        <v>647</v>
      </c>
    </row>
    <row r="693" spans="1:12" x14ac:dyDescent="0.2">
      <c r="A693" s="89" t="s">
        <v>146</v>
      </c>
      <c r="B693" s="89" t="s">
        <v>796</v>
      </c>
      <c r="C693" s="155">
        <v>42780</v>
      </c>
      <c r="D693" s="89">
        <v>2</v>
      </c>
      <c r="E693" s="90" t="s">
        <v>856</v>
      </c>
      <c r="I693" s="90" t="s">
        <v>269</v>
      </c>
      <c r="J693" s="91" t="s">
        <v>560</v>
      </c>
    </row>
    <row r="694" spans="1:12" x14ac:dyDescent="0.2">
      <c r="A694" s="89" t="s">
        <v>146</v>
      </c>
      <c r="B694" s="89" t="s">
        <v>796</v>
      </c>
      <c r="C694" s="155">
        <v>42780</v>
      </c>
      <c r="D694" s="89">
        <v>2</v>
      </c>
      <c r="E694" s="90" t="s">
        <v>848</v>
      </c>
      <c r="I694" s="90" t="s">
        <v>836</v>
      </c>
      <c r="J694" s="91" t="s">
        <v>560</v>
      </c>
    </row>
    <row r="695" spans="1:12" x14ac:dyDescent="0.2">
      <c r="A695" s="89" t="s">
        <v>561</v>
      </c>
      <c r="B695" s="89" t="s">
        <v>793</v>
      </c>
      <c r="C695" s="155">
        <v>42779</v>
      </c>
      <c r="D695" s="89">
        <v>2</v>
      </c>
      <c r="E695" s="90" t="s">
        <v>842</v>
      </c>
      <c r="I695" s="90" t="s">
        <v>213</v>
      </c>
      <c r="J695" s="90" t="s">
        <v>517</v>
      </c>
      <c r="K695" s="90" t="s">
        <v>604</v>
      </c>
    </row>
    <row r="696" spans="1:12" x14ac:dyDescent="0.2">
      <c r="A696" s="89" t="s">
        <v>561</v>
      </c>
      <c r="B696" s="89" t="s">
        <v>862</v>
      </c>
      <c r="C696" s="155">
        <v>42779</v>
      </c>
      <c r="D696" s="89">
        <v>1</v>
      </c>
      <c r="E696" s="90" t="s">
        <v>139</v>
      </c>
      <c r="I696" s="90" t="s">
        <v>191</v>
      </c>
      <c r="J696" s="90" t="s">
        <v>517</v>
      </c>
      <c r="K696" s="90" t="s">
        <v>581</v>
      </c>
      <c r="L696" s="90" t="s">
        <v>581</v>
      </c>
    </row>
    <row r="697" spans="1:12" x14ac:dyDescent="0.2">
      <c r="A697" s="89" t="s">
        <v>138</v>
      </c>
      <c r="B697" s="89" t="s">
        <v>789</v>
      </c>
      <c r="C697" s="155">
        <v>42780</v>
      </c>
      <c r="D697" s="89">
        <v>2</v>
      </c>
      <c r="E697" s="90" t="s">
        <v>830</v>
      </c>
      <c r="I697" s="90" t="s">
        <v>273</v>
      </c>
      <c r="J697" s="90" t="s">
        <v>750</v>
      </c>
      <c r="K697" s="90" t="s">
        <v>673</v>
      </c>
    </row>
    <row r="698" spans="1:12" x14ac:dyDescent="0.2">
      <c r="A698" s="89" t="s">
        <v>138</v>
      </c>
      <c r="B698" s="89" t="s">
        <v>789</v>
      </c>
      <c r="C698" s="155">
        <v>42780</v>
      </c>
      <c r="D698" s="89">
        <v>2</v>
      </c>
      <c r="E698" s="90" t="s">
        <v>286</v>
      </c>
      <c r="I698" s="90" t="s">
        <v>263</v>
      </c>
      <c r="J698" s="90" t="s">
        <v>837</v>
      </c>
      <c r="K698" s="90" t="s">
        <v>673</v>
      </c>
    </row>
    <row r="699" spans="1:12" x14ac:dyDescent="0.2">
      <c r="A699" s="89" t="s">
        <v>561</v>
      </c>
      <c r="B699" s="89" t="s">
        <v>793</v>
      </c>
      <c r="C699" s="155">
        <v>42780</v>
      </c>
      <c r="D699" s="89">
        <v>2</v>
      </c>
      <c r="E699" s="90" t="s">
        <v>842</v>
      </c>
      <c r="I699" s="90" t="s">
        <v>213</v>
      </c>
      <c r="J699" s="90" t="s">
        <v>517</v>
      </c>
      <c r="K699" s="90" t="s">
        <v>581</v>
      </c>
    </row>
    <row r="700" spans="1:12" x14ac:dyDescent="0.2">
      <c r="A700" s="89" t="s">
        <v>561</v>
      </c>
      <c r="B700" s="89" t="s">
        <v>862</v>
      </c>
      <c r="C700" s="155">
        <v>42780</v>
      </c>
      <c r="D700" s="89">
        <v>2</v>
      </c>
      <c r="E700" s="90" t="s">
        <v>139</v>
      </c>
      <c r="I700" s="90" t="s">
        <v>191</v>
      </c>
      <c r="J700" s="90" t="s">
        <v>524</v>
      </c>
      <c r="K700" s="90" t="s">
        <v>581</v>
      </c>
    </row>
    <row r="701" spans="1:12" x14ac:dyDescent="0.2">
      <c r="A701" s="89" t="s">
        <v>519</v>
      </c>
      <c r="B701" s="89" t="s">
        <v>786</v>
      </c>
      <c r="C701" s="155">
        <v>42780</v>
      </c>
      <c r="D701" s="89">
        <v>1</v>
      </c>
      <c r="E701" s="90" t="s">
        <v>204</v>
      </c>
      <c r="I701" s="90" t="s">
        <v>223</v>
      </c>
      <c r="J701" s="90" t="s">
        <v>521</v>
      </c>
    </row>
    <row r="702" spans="1:12" x14ac:dyDescent="0.2">
      <c r="A702" s="89" t="s">
        <v>519</v>
      </c>
      <c r="B702" s="89" t="s">
        <v>786</v>
      </c>
      <c r="C702" s="155">
        <v>42780</v>
      </c>
      <c r="D702" s="89">
        <v>2</v>
      </c>
      <c r="E702" s="90" t="s">
        <v>853</v>
      </c>
      <c r="I702" s="90" t="s">
        <v>215</v>
      </c>
      <c r="J702" s="90" t="s">
        <v>531</v>
      </c>
    </row>
    <row r="703" spans="1:12" x14ac:dyDescent="0.2">
      <c r="A703" s="89" t="s">
        <v>146</v>
      </c>
      <c r="B703" s="89" t="s">
        <v>802</v>
      </c>
      <c r="C703" s="155">
        <v>42780</v>
      </c>
      <c r="D703" s="89">
        <v>2</v>
      </c>
      <c r="E703" s="90" t="s">
        <v>331</v>
      </c>
      <c r="I703" s="90" t="s">
        <v>364</v>
      </c>
      <c r="J703" s="90" t="s">
        <v>752</v>
      </c>
      <c r="K703" s="90" t="s">
        <v>571</v>
      </c>
    </row>
    <row r="704" spans="1:12" x14ac:dyDescent="0.2">
      <c r="A704" s="89" t="s">
        <v>146</v>
      </c>
      <c r="B704" s="89" t="s">
        <v>802</v>
      </c>
      <c r="C704" s="155">
        <v>42780</v>
      </c>
      <c r="D704" s="89">
        <v>2</v>
      </c>
      <c r="E704" s="90" t="s">
        <v>368</v>
      </c>
      <c r="I704" s="90" t="s">
        <v>349</v>
      </c>
      <c r="J704" s="90" t="s">
        <v>549</v>
      </c>
      <c r="K704" s="90" t="s">
        <v>571</v>
      </c>
    </row>
    <row r="705" spans="1:12" x14ac:dyDescent="0.2">
      <c r="A705" s="89" t="s">
        <v>146</v>
      </c>
      <c r="B705" s="89" t="s">
        <v>802</v>
      </c>
      <c r="C705" s="155">
        <v>42780</v>
      </c>
      <c r="D705" s="89">
        <v>2</v>
      </c>
      <c r="E705" s="90" t="s">
        <v>829</v>
      </c>
      <c r="I705" s="90" t="s">
        <v>824</v>
      </c>
      <c r="J705" s="90" t="s">
        <v>355</v>
      </c>
      <c r="K705" s="90" t="s">
        <v>571</v>
      </c>
    </row>
    <row r="706" spans="1:12" x14ac:dyDescent="0.2">
      <c r="A706" s="89" t="s">
        <v>146</v>
      </c>
      <c r="B706" s="212" t="s">
        <v>796</v>
      </c>
      <c r="C706" s="155">
        <v>42781</v>
      </c>
      <c r="D706" s="89">
        <v>2</v>
      </c>
      <c r="E706" s="90" t="s">
        <v>848</v>
      </c>
      <c r="I706" s="90" t="s">
        <v>333</v>
      </c>
      <c r="J706" s="90" t="s">
        <v>549</v>
      </c>
    </row>
    <row r="707" spans="1:12" x14ac:dyDescent="0.2">
      <c r="A707" s="89" t="s">
        <v>146</v>
      </c>
      <c r="B707" s="212" t="s">
        <v>796</v>
      </c>
      <c r="C707" s="155">
        <v>42781</v>
      </c>
      <c r="D707" s="89">
        <v>2</v>
      </c>
      <c r="E707" s="90" t="s">
        <v>221</v>
      </c>
      <c r="I707" s="90" t="s">
        <v>370</v>
      </c>
      <c r="J707" s="90" t="s">
        <v>541</v>
      </c>
    </row>
    <row r="708" spans="1:12" x14ac:dyDescent="0.2">
      <c r="A708" s="89" t="s">
        <v>550</v>
      </c>
      <c r="B708" s="89" t="s">
        <v>797</v>
      </c>
      <c r="C708" s="155">
        <v>42781</v>
      </c>
      <c r="D708" s="89">
        <v>2</v>
      </c>
      <c r="E708" s="90" t="s">
        <v>222</v>
      </c>
      <c r="I708" s="90" t="s">
        <v>233</v>
      </c>
      <c r="J708" s="90" t="s">
        <v>315</v>
      </c>
      <c r="K708" s="90" t="s">
        <v>595</v>
      </c>
    </row>
    <row r="709" spans="1:12" x14ac:dyDescent="0.2">
      <c r="A709" s="89" t="s">
        <v>130</v>
      </c>
      <c r="B709" s="89" t="s">
        <v>798</v>
      </c>
      <c r="C709" s="155">
        <v>42781</v>
      </c>
      <c r="D709" s="89">
        <v>2</v>
      </c>
      <c r="E709" s="90" t="s">
        <v>843</v>
      </c>
      <c r="I709" s="90" t="s">
        <v>134</v>
      </c>
      <c r="J709" s="90" t="s">
        <v>157</v>
      </c>
      <c r="K709" s="90" t="s">
        <v>647</v>
      </c>
      <c r="L709" s="90" t="s">
        <v>137</v>
      </c>
    </row>
    <row r="710" spans="1:12" x14ac:dyDescent="0.2">
      <c r="A710" s="89" t="s">
        <v>130</v>
      </c>
      <c r="B710" s="89" t="s">
        <v>798</v>
      </c>
      <c r="C710" s="155">
        <v>42781</v>
      </c>
      <c r="D710" s="89">
        <v>2</v>
      </c>
      <c r="E710" s="90" t="s">
        <v>274</v>
      </c>
      <c r="I710" s="90" t="s">
        <v>134</v>
      </c>
      <c r="J710" s="90" t="s">
        <v>157</v>
      </c>
      <c r="K710" s="90" t="s">
        <v>647</v>
      </c>
      <c r="L710" s="90" t="s">
        <v>137</v>
      </c>
    </row>
    <row r="711" spans="1:12" x14ac:dyDescent="0.2">
      <c r="A711" s="89" t="s">
        <v>550</v>
      </c>
      <c r="B711" s="89" t="s">
        <v>797</v>
      </c>
      <c r="C711" s="155">
        <v>42781</v>
      </c>
      <c r="D711" s="89">
        <v>2</v>
      </c>
      <c r="E711" s="90" t="s">
        <v>201</v>
      </c>
      <c r="I711" s="90" t="s">
        <v>226</v>
      </c>
      <c r="J711" s="90" t="s">
        <v>522</v>
      </c>
      <c r="K711" s="90" t="s">
        <v>595</v>
      </c>
    </row>
    <row r="712" spans="1:12" x14ac:dyDescent="0.2">
      <c r="A712" s="89" t="s">
        <v>550</v>
      </c>
      <c r="B712" s="89" t="s">
        <v>797</v>
      </c>
      <c r="C712" s="155">
        <v>42781</v>
      </c>
      <c r="D712" s="89">
        <v>2</v>
      </c>
      <c r="E712" s="90" t="s">
        <v>204</v>
      </c>
      <c r="I712" s="90" t="s">
        <v>232</v>
      </c>
      <c r="J712" s="90" t="s">
        <v>542</v>
      </c>
      <c r="K712" s="90" t="s">
        <v>595</v>
      </c>
    </row>
    <row r="713" spans="1:12" x14ac:dyDescent="0.2">
      <c r="A713" s="89" t="s">
        <v>146</v>
      </c>
      <c r="B713" s="89" t="s">
        <v>802</v>
      </c>
      <c r="C713" s="155">
        <v>42781</v>
      </c>
      <c r="D713" s="89">
        <v>2</v>
      </c>
      <c r="E713" s="90" t="s">
        <v>331</v>
      </c>
      <c r="I713" s="90" t="s">
        <v>364</v>
      </c>
      <c r="J713" s="90" t="s">
        <v>752</v>
      </c>
      <c r="K713" s="90" t="s">
        <v>571</v>
      </c>
    </row>
    <row r="714" spans="1:12" x14ac:dyDescent="0.2">
      <c r="A714" s="89" t="s">
        <v>146</v>
      </c>
      <c r="B714" s="89" t="s">
        <v>802</v>
      </c>
      <c r="C714" s="155">
        <v>42781</v>
      </c>
      <c r="D714" s="89">
        <v>2</v>
      </c>
      <c r="E714" s="90" t="s">
        <v>368</v>
      </c>
      <c r="I714" s="90" t="s">
        <v>360</v>
      </c>
      <c r="J714" s="90" t="s">
        <v>549</v>
      </c>
      <c r="K714" s="90" t="s">
        <v>571</v>
      </c>
      <c r="L714" s="90" t="s">
        <v>594</v>
      </c>
    </row>
    <row r="715" spans="1:12" x14ac:dyDescent="0.2">
      <c r="A715" s="89" t="s">
        <v>146</v>
      </c>
      <c r="B715" s="89" t="s">
        <v>802</v>
      </c>
      <c r="C715" s="155">
        <v>42781</v>
      </c>
      <c r="D715" s="89">
        <v>2</v>
      </c>
      <c r="E715" s="90" t="s">
        <v>829</v>
      </c>
      <c r="I715" s="90" t="s">
        <v>824</v>
      </c>
      <c r="J715" s="90" t="s">
        <v>355</v>
      </c>
      <c r="K715" s="90" t="s">
        <v>571</v>
      </c>
    </row>
    <row r="716" spans="1:12" x14ac:dyDescent="0.2">
      <c r="A716" s="89" t="s">
        <v>561</v>
      </c>
      <c r="B716" s="89" t="s">
        <v>793</v>
      </c>
      <c r="C716" s="155">
        <v>42781</v>
      </c>
      <c r="D716" s="89">
        <v>2</v>
      </c>
      <c r="E716" s="90" t="s">
        <v>842</v>
      </c>
      <c r="I716" s="90" t="s">
        <v>213</v>
      </c>
      <c r="J716" s="90" t="s">
        <v>517</v>
      </c>
      <c r="K716" s="90" t="s">
        <v>581</v>
      </c>
    </row>
    <row r="717" spans="1:12" x14ac:dyDescent="0.2">
      <c r="A717" s="89" t="s">
        <v>561</v>
      </c>
      <c r="B717" s="89" t="s">
        <v>862</v>
      </c>
      <c r="C717" s="155">
        <v>42781</v>
      </c>
      <c r="D717" s="89">
        <v>2</v>
      </c>
      <c r="E717" s="90" t="s">
        <v>139</v>
      </c>
      <c r="I717" s="90" t="s">
        <v>191</v>
      </c>
      <c r="J717" s="90" t="s">
        <v>517</v>
      </c>
      <c r="K717" s="90" t="s">
        <v>581</v>
      </c>
    </row>
    <row r="718" spans="1:12" x14ac:dyDescent="0.2">
      <c r="A718" s="89" t="s">
        <v>561</v>
      </c>
      <c r="B718" s="89" t="s">
        <v>793</v>
      </c>
      <c r="C718" s="155">
        <v>42782</v>
      </c>
      <c r="D718" s="89">
        <v>2</v>
      </c>
      <c r="E718" s="90" t="s">
        <v>842</v>
      </c>
      <c r="I718" s="90" t="s">
        <v>234</v>
      </c>
      <c r="J718" s="90" t="s">
        <v>517</v>
      </c>
      <c r="K718" s="90" t="s">
        <v>581</v>
      </c>
    </row>
    <row r="719" spans="1:12" x14ac:dyDescent="0.2">
      <c r="A719" s="89" t="s">
        <v>561</v>
      </c>
      <c r="B719" s="89" t="s">
        <v>862</v>
      </c>
      <c r="C719" s="155">
        <v>42782</v>
      </c>
      <c r="D719" s="89">
        <v>2</v>
      </c>
      <c r="E719" s="90" t="s">
        <v>139</v>
      </c>
      <c r="I719" s="90" t="s">
        <v>191</v>
      </c>
      <c r="J719" s="90" t="s">
        <v>517</v>
      </c>
      <c r="K719" s="90" t="s">
        <v>581</v>
      </c>
    </row>
    <row r="720" spans="1:12" x14ac:dyDescent="0.2">
      <c r="A720" s="89" t="s">
        <v>146</v>
      </c>
      <c r="B720" s="89" t="s">
        <v>796</v>
      </c>
      <c r="C720" s="155">
        <v>42782</v>
      </c>
      <c r="D720" s="89">
        <v>2</v>
      </c>
      <c r="E720" s="90" t="s">
        <v>856</v>
      </c>
      <c r="I720" s="90" t="s">
        <v>366</v>
      </c>
      <c r="J720" s="90" t="s">
        <v>541</v>
      </c>
    </row>
    <row r="721" spans="1:11" x14ac:dyDescent="0.2">
      <c r="A721" s="89" t="s">
        <v>146</v>
      </c>
      <c r="B721" s="89" t="s">
        <v>796</v>
      </c>
      <c r="C721" s="155">
        <v>42782</v>
      </c>
      <c r="D721" s="89">
        <v>2</v>
      </c>
      <c r="E721" s="90" t="s">
        <v>836</v>
      </c>
      <c r="I721" s="90" t="s">
        <v>333</v>
      </c>
      <c r="J721" s="90" t="s">
        <v>549</v>
      </c>
    </row>
    <row r="722" spans="1:11" x14ac:dyDescent="0.2">
      <c r="A722" s="89" t="s">
        <v>146</v>
      </c>
      <c r="B722" s="89" t="s">
        <v>796</v>
      </c>
      <c r="C722" s="155">
        <v>42782</v>
      </c>
      <c r="D722" s="89">
        <v>2</v>
      </c>
      <c r="E722" s="90" t="s">
        <v>848</v>
      </c>
      <c r="I722" s="90" t="s">
        <v>333</v>
      </c>
      <c r="J722" s="90" t="s">
        <v>549</v>
      </c>
    </row>
    <row r="723" spans="1:11" x14ac:dyDescent="0.2">
      <c r="A723" s="89" t="s">
        <v>138</v>
      </c>
      <c r="B723" s="89" t="s">
        <v>789</v>
      </c>
      <c r="C723" s="155">
        <v>42780</v>
      </c>
      <c r="D723" s="89">
        <v>2</v>
      </c>
      <c r="E723" s="90" t="s">
        <v>203</v>
      </c>
      <c r="I723" s="90" t="s">
        <v>278</v>
      </c>
      <c r="J723" s="90" t="s">
        <v>558</v>
      </c>
      <c r="K723" s="90" t="s">
        <v>679</v>
      </c>
    </row>
    <row r="724" spans="1:11" x14ac:dyDescent="0.2">
      <c r="A724" s="89" t="s">
        <v>550</v>
      </c>
      <c r="B724" s="89" t="s">
        <v>797</v>
      </c>
      <c r="C724" s="155">
        <v>42782</v>
      </c>
      <c r="D724" s="89">
        <v>1</v>
      </c>
      <c r="E724" s="90" t="s">
        <v>222</v>
      </c>
      <c r="I724" s="90" t="s">
        <v>233</v>
      </c>
      <c r="J724" s="90" t="s">
        <v>315</v>
      </c>
      <c r="K724" s="90" t="s">
        <v>595</v>
      </c>
    </row>
    <row r="725" spans="1:11" x14ac:dyDescent="0.2">
      <c r="A725" s="89" t="s">
        <v>550</v>
      </c>
      <c r="B725" s="89" t="s">
        <v>797</v>
      </c>
      <c r="C725" s="155">
        <v>42782</v>
      </c>
      <c r="D725" s="89">
        <v>2</v>
      </c>
      <c r="E725" s="90" t="s">
        <v>201</v>
      </c>
      <c r="I725" s="90" t="s">
        <v>217</v>
      </c>
      <c r="J725" s="90" t="s">
        <v>522</v>
      </c>
      <c r="K725" s="90" t="s">
        <v>595</v>
      </c>
    </row>
    <row r="726" spans="1:11" x14ac:dyDescent="0.2">
      <c r="A726" s="89" t="s">
        <v>550</v>
      </c>
      <c r="B726" s="89" t="s">
        <v>797</v>
      </c>
      <c r="C726" s="155">
        <v>42782</v>
      </c>
      <c r="D726" s="89">
        <v>2</v>
      </c>
      <c r="E726" s="90" t="s">
        <v>204</v>
      </c>
      <c r="I726" s="90" t="s">
        <v>232</v>
      </c>
      <c r="J726" s="90" t="s">
        <v>542</v>
      </c>
      <c r="K726" s="90" t="s">
        <v>595</v>
      </c>
    </row>
    <row r="727" spans="1:11" x14ac:dyDescent="0.2">
      <c r="A727" s="89" t="s">
        <v>138</v>
      </c>
      <c r="B727" s="89" t="s">
        <v>789</v>
      </c>
      <c r="C727" s="155">
        <v>42781</v>
      </c>
      <c r="D727" s="89">
        <v>2</v>
      </c>
      <c r="E727" s="90" t="s">
        <v>830</v>
      </c>
      <c r="I727" s="90" t="s">
        <v>273</v>
      </c>
      <c r="J727" s="90" t="s">
        <v>750</v>
      </c>
      <c r="K727" s="90" t="s">
        <v>679</v>
      </c>
    </row>
    <row r="728" spans="1:11" x14ac:dyDescent="0.2">
      <c r="A728" s="89" t="s">
        <v>138</v>
      </c>
      <c r="B728" s="89" t="s">
        <v>789</v>
      </c>
      <c r="C728" s="155">
        <v>42781</v>
      </c>
      <c r="D728" s="89">
        <v>1</v>
      </c>
      <c r="E728" s="90" t="s">
        <v>203</v>
      </c>
      <c r="I728" s="90" t="s">
        <v>278</v>
      </c>
      <c r="J728" s="90" t="s">
        <v>558</v>
      </c>
      <c r="K728" s="90" t="s">
        <v>679</v>
      </c>
    </row>
    <row r="729" spans="1:11" x14ac:dyDescent="0.2">
      <c r="A729" s="89" t="s">
        <v>138</v>
      </c>
      <c r="B729" s="89" t="s">
        <v>789</v>
      </c>
      <c r="C729" s="155">
        <v>42782</v>
      </c>
      <c r="D729" s="89">
        <v>2</v>
      </c>
      <c r="E729" s="90" t="s">
        <v>830</v>
      </c>
      <c r="I729" s="90" t="s">
        <v>273</v>
      </c>
      <c r="J729" s="90" t="s">
        <v>750</v>
      </c>
      <c r="K729" s="90" t="s">
        <v>679</v>
      </c>
    </row>
    <row r="730" spans="1:11" x14ac:dyDescent="0.2">
      <c r="A730" s="89" t="s">
        <v>138</v>
      </c>
      <c r="B730" s="89" t="s">
        <v>789</v>
      </c>
      <c r="C730" s="155">
        <v>42782</v>
      </c>
      <c r="D730" s="89">
        <v>2</v>
      </c>
      <c r="E730" s="90" t="s">
        <v>203</v>
      </c>
      <c r="I730" s="90" t="s">
        <v>253</v>
      </c>
      <c r="J730" s="90" t="s">
        <v>558</v>
      </c>
      <c r="K730" s="90" t="s">
        <v>679</v>
      </c>
    </row>
    <row r="731" spans="1:11" x14ac:dyDescent="0.2">
      <c r="A731" s="89" t="s">
        <v>556</v>
      </c>
      <c r="B731" s="89" t="s">
        <v>859</v>
      </c>
      <c r="C731" s="155">
        <v>42782</v>
      </c>
      <c r="D731" s="89">
        <v>2</v>
      </c>
      <c r="E731" s="90" t="s">
        <v>199</v>
      </c>
      <c r="I731" s="90" t="s">
        <v>196</v>
      </c>
      <c r="J731" s="90" t="s">
        <v>211</v>
      </c>
      <c r="K731" s="90" t="s">
        <v>611</v>
      </c>
    </row>
    <row r="732" spans="1:11" x14ac:dyDescent="0.2">
      <c r="A732" s="89" t="s">
        <v>146</v>
      </c>
      <c r="B732" s="89" t="s">
        <v>802</v>
      </c>
      <c r="C732" s="155">
        <v>42782</v>
      </c>
      <c r="D732" s="89">
        <v>1</v>
      </c>
      <c r="E732" s="90" t="s">
        <v>331</v>
      </c>
      <c r="I732" s="90" t="s">
        <v>364</v>
      </c>
      <c r="J732" s="90" t="s">
        <v>752</v>
      </c>
      <c r="K732" s="90" t="s">
        <v>594</v>
      </c>
    </row>
    <row r="733" spans="1:11" x14ac:dyDescent="0.2">
      <c r="A733" s="89" t="s">
        <v>146</v>
      </c>
      <c r="B733" s="89" t="s">
        <v>802</v>
      </c>
      <c r="C733" s="155">
        <v>42782</v>
      </c>
      <c r="D733" s="89">
        <v>1</v>
      </c>
      <c r="E733" s="90" t="s">
        <v>844</v>
      </c>
      <c r="I733" s="90" t="s">
        <v>363</v>
      </c>
      <c r="J733" s="90" t="s">
        <v>533</v>
      </c>
      <c r="K733" s="90" t="s">
        <v>594</v>
      </c>
    </row>
    <row r="734" spans="1:11" x14ac:dyDescent="0.2">
      <c r="A734" s="89" t="s">
        <v>146</v>
      </c>
      <c r="B734" s="89" t="s">
        <v>802</v>
      </c>
      <c r="C734" s="155">
        <v>42782</v>
      </c>
      <c r="D734" s="89">
        <v>2</v>
      </c>
      <c r="E734" s="90" t="s">
        <v>352</v>
      </c>
      <c r="I734" s="90" t="s">
        <v>336</v>
      </c>
      <c r="J734" s="90" t="s">
        <v>554</v>
      </c>
      <c r="K734" s="90" t="s">
        <v>594</v>
      </c>
    </row>
    <row r="735" spans="1:11" x14ac:dyDescent="0.2">
      <c r="A735" s="89" t="s">
        <v>146</v>
      </c>
      <c r="B735" s="89" t="s">
        <v>802</v>
      </c>
      <c r="C735" s="155">
        <v>42782</v>
      </c>
      <c r="D735" s="89">
        <v>2</v>
      </c>
      <c r="E735" s="90" t="s">
        <v>368</v>
      </c>
      <c r="I735" s="90" t="s">
        <v>353</v>
      </c>
      <c r="J735" s="90" t="s">
        <v>549</v>
      </c>
      <c r="K735" s="90" t="s">
        <v>594</v>
      </c>
    </row>
    <row r="736" spans="1:11" x14ac:dyDescent="0.2">
      <c r="A736" s="89" t="s">
        <v>146</v>
      </c>
      <c r="B736" s="89" t="s">
        <v>802</v>
      </c>
      <c r="C736" s="155">
        <v>42782</v>
      </c>
      <c r="D736" s="89">
        <v>2</v>
      </c>
      <c r="E736" s="90" t="s">
        <v>829</v>
      </c>
      <c r="I736" s="90" t="s">
        <v>824</v>
      </c>
      <c r="J736" s="90" t="s">
        <v>355</v>
      </c>
      <c r="K736" s="90" t="s">
        <v>594</v>
      </c>
    </row>
    <row r="737" spans="1:12" x14ac:dyDescent="0.2">
      <c r="A737" s="89" t="s">
        <v>561</v>
      </c>
      <c r="B737" s="89" t="s">
        <v>793</v>
      </c>
      <c r="C737" s="155">
        <v>42782</v>
      </c>
      <c r="D737" s="89">
        <v>2</v>
      </c>
      <c r="E737" s="90" t="s">
        <v>842</v>
      </c>
      <c r="I737" s="90" t="s">
        <v>213</v>
      </c>
      <c r="J737" s="90" t="s">
        <v>517</v>
      </c>
      <c r="K737" s="90" t="s">
        <v>581</v>
      </c>
    </row>
    <row r="738" spans="1:12" x14ac:dyDescent="0.2">
      <c r="A738" s="89" t="s">
        <v>561</v>
      </c>
      <c r="B738" s="89" t="s">
        <v>862</v>
      </c>
      <c r="C738" s="155">
        <v>42782</v>
      </c>
      <c r="D738" s="89">
        <v>2</v>
      </c>
      <c r="E738" s="90" t="s">
        <v>139</v>
      </c>
      <c r="I738" s="90" t="s">
        <v>191</v>
      </c>
      <c r="J738" s="90" t="s">
        <v>524</v>
      </c>
      <c r="K738" s="90" t="s">
        <v>581</v>
      </c>
    </row>
    <row r="739" spans="1:12" x14ac:dyDescent="0.2">
      <c r="A739" s="89" t="s">
        <v>130</v>
      </c>
      <c r="B739" s="89" t="s">
        <v>864</v>
      </c>
      <c r="C739" s="155">
        <v>42786</v>
      </c>
      <c r="D739" s="89">
        <v>2</v>
      </c>
      <c r="E739" s="90" t="s">
        <v>544</v>
      </c>
      <c r="I739" s="90" t="s">
        <v>261</v>
      </c>
      <c r="J739" s="90" t="s">
        <v>144</v>
      </c>
      <c r="K739" s="90" t="s">
        <v>647</v>
      </c>
    </row>
    <row r="740" spans="1:12" x14ac:dyDescent="0.2">
      <c r="A740" s="89" t="s">
        <v>130</v>
      </c>
      <c r="B740" s="89" t="s">
        <v>864</v>
      </c>
      <c r="C740" s="155">
        <v>42786</v>
      </c>
      <c r="D740" s="89">
        <v>2</v>
      </c>
      <c r="E740" s="90" t="s">
        <v>854</v>
      </c>
      <c r="I740" s="90" t="s">
        <v>287</v>
      </c>
      <c r="J740" s="90" t="s">
        <v>749</v>
      </c>
      <c r="K740" s="90" t="s">
        <v>647</v>
      </c>
    </row>
    <row r="741" spans="1:12" x14ac:dyDescent="0.2">
      <c r="A741" s="89" t="s">
        <v>130</v>
      </c>
      <c r="B741" s="89" t="s">
        <v>864</v>
      </c>
      <c r="C741" s="155">
        <v>42786</v>
      </c>
      <c r="D741" s="89">
        <v>2</v>
      </c>
      <c r="E741" s="90" t="s">
        <v>284</v>
      </c>
      <c r="I741" s="90" t="s">
        <v>257</v>
      </c>
      <c r="J741" s="90" t="s">
        <v>157</v>
      </c>
      <c r="K741" s="90" t="s">
        <v>154</v>
      </c>
    </row>
    <row r="742" spans="1:12" x14ac:dyDescent="0.2">
      <c r="A742" s="89" t="s">
        <v>146</v>
      </c>
      <c r="B742" s="89" t="s">
        <v>802</v>
      </c>
      <c r="C742" s="155">
        <v>42786</v>
      </c>
      <c r="D742" s="89">
        <v>2</v>
      </c>
      <c r="E742" s="90" t="s">
        <v>331</v>
      </c>
      <c r="I742" s="90" t="s">
        <v>824</v>
      </c>
      <c r="J742" s="90" t="s">
        <v>355</v>
      </c>
      <c r="K742" s="90" t="s">
        <v>148</v>
      </c>
    </row>
    <row r="743" spans="1:12" x14ac:dyDescent="0.2">
      <c r="A743" s="89" t="s">
        <v>146</v>
      </c>
      <c r="B743" s="89" t="s">
        <v>802</v>
      </c>
      <c r="C743" s="155">
        <v>42786</v>
      </c>
      <c r="D743" s="89">
        <v>2</v>
      </c>
      <c r="E743" s="90" t="s">
        <v>222</v>
      </c>
      <c r="I743" s="90" t="s">
        <v>349</v>
      </c>
      <c r="J743" s="90" t="s">
        <v>541</v>
      </c>
      <c r="K743" s="90" t="s">
        <v>148</v>
      </c>
    </row>
    <row r="744" spans="1:12" x14ac:dyDescent="0.2">
      <c r="A744" s="89" t="s">
        <v>146</v>
      </c>
      <c r="B744" s="89" t="s">
        <v>802</v>
      </c>
      <c r="C744" s="155">
        <v>42786</v>
      </c>
      <c r="D744" s="89">
        <v>2</v>
      </c>
      <c r="E744" s="90" t="s">
        <v>368</v>
      </c>
      <c r="I744" s="90" t="s">
        <v>360</v>
      </c>
      <c r="J744" s="90" t="s">
        <v>549</v>
      </c>
      <c r="K744" s="90" t="s">
        <v>148</v>
      </c>
    </row>
    <row r="745" spans="1:12" x14ac:dyDescent="0.2">
      <c r="A745" s="89" t="s">
        <v>146</v>
      </c>
      <c r="B745" s="89" t="s">
        <v>802</v>
      </c>
      <c r="C745" s="155">
        <v>42786</v>
      </c>
      <c r="D745" s="89">
        <v>2</v>
      </c>
      <c r="E745" s="90" t="s">
        <v>829</v>
      </c>
      <c r="I745" s="90" t="s">
        <v>364</v>
      </c>
      <c r="J745" s="90" t="s">
        <v>752</v>
      </c>
      <c r="K745" s="90" t="s">
        <v>148</v>
      </c>
    </row>
    <row r="746" spans="1:12" x14ac:dyDescent="0.2">
      <c r="A746" s="89" t="s">
        <v>138</v>
      </c>
      <c r="B746" s="89" t="s">
        <v>789</v>
      </c>
      <c r="C746" s="155">
        <v>42786</v>
      </c>
      <c r="D746" s="89">
        <v>2</v>
      </c>
      <c r="E746" s="90" t="s">
        <v>830</v>
      </c>
      <c r="I746" s="90" t="s">
        <v>254</v>
      </c>
      <c r="J746" s="90" t="s">
        <v>750</v>
      </c>
      <c r="K746" s="90" t="s">
        <v>679</v>
      </c>
      <c r="L746" s="90" t="s">
        <v>675</v>
      </c>
    </row>
    <row r="747" spans="1:12" x14ac:dyDescent="0.2">
      <c r="A747" s="89" t="s">
        <v>138</v>
      </c>
      <c r="B747" s="89" t="s">
        <v>789</v>
      </c>
      <c r="C747" s="155">
        <v>42786</v>
      </c>
      <c r="D747" s="89">
        <v>2</v>
      </c>
      <c r="E747" s="90" t="s">
        <v>203</v>
      </c>
      <c r="I747" s="90" t="s">
        <v>292</v>
      </c>
      <c r="J747" s="90" t="s">
        <v>558</v>
      </c>
      <c r="K747" s="90" t="s">
        <v>679</v>
      </c>
      <c r="L747" s="90" t="s">
        <v>675</v>
      </c>
    </row>
    <row r="748" spans="1:12" x14ac:dyDescent="0.2">
      <c r="A748" s="89" t="s">
        <v>138</v>
      </c>
      <c r="B748" s="89" t="s">
        <v>789</v>
      </c>
      <c r="C748" s="155">
        <v>42786</v>
      </c>
      <c r="D748" s="89">
        <v>2</v>
      </c>
      <c r="E748" s="90" t="s">
        <v>220</v>
      </c>
      <c r="I748" s="90" t="s">
        <v>254</v>
      </c>
      <c r="J748" s="90" t="s">
        <v>750</v>
      </c>
      <c r="K748" s="90" t="s">
        <v>679</v>
      </c>
      <c r="L748" s="90" t="s">
        <v>675</v>
      </c>
    </row>
    <row r="749" spans="1:12" x14ac:dyDescent="0.2">
      <c r="A749" s="89" t="s">
        <v>550</v>
      </c>
      <c r="B749" s="89" t="s">
        <v>797</v>
      </c>
      <c r="C749" s="155">
        <v>42786</v>
      </c>
      <c r="D749" s="89">
        <v>2</v>
      </c>
      <c r="E749" s="90" t="s">
        <v>240</v>
      </c>
      <c r="I749" s="90" t="s">
        <v>226</v>
      </c>
      <c r="J749" s="90" t="s">
        <v>315</v>
      </c>
      <c r="K749" s="90" t="s">
        <v>579</v>
      </c>
      <c r="L749" s="90" t="s">
        <v>572</v>
      </c>
    </row>
    <row r="750" spans="1:12" x14ac:dyDescent="0.2">
      <c r="A750" s="89" t="s">
        <v>550</v>
      </c>
      <c r="B750" s="89" t="s">
        <v>797</v>
      </c>
      <c r="C750" s="155">
        <v>42786</v>
      </c>
      <c r="D750" s="89">
        <v>2</v>
      </c>
      <c r="E750" s="90" t="s">
        <v>201</v>
      </c>
      <c r="I750" s="90" t="s">
        <v>232</v>
      </c>
      <c r="J750" s="90" t="s">
        <v>522</v>
      </c>
      <c r="K750" s="90" t="s">
        <v>579</v>
      </c>
      <c r="L750" s="90" t="s">
        <v>572</v>
      </c>
    </row>
    <row r="751" spans="1:12" x14ac:dyDescent="0.2">
      <c r="A751" s="89" t="s">
        <v>550</v>
      </c>
      <c r="B751" s="89" t="s">
        <v>797</v>
      </c>
      <c r="C751" s="155">
        <v>42786</v>
      </c>
      <c r="D751" s="89">
        <v>2</v>
      </c>
      <c r="E751" s="90" t="s">
        <v>204</v>
      </c>
      <c r="I751" s="90" t="s">
        <v>225</v>
      </c>
      <c r="J751" s="90" t="s">
        <v>542</v>
      </c>
      <c r="K751" s="90" t="s">
        <v>579</v>
      </c>
      <c r="L751" s="90" t="s">
        <v>572</v>
      </c>
    </row>
    <row r="753" spans="1:12" x14ac:dyDescent="0.2">
      <c r="A753" s="89" t="s">
        <v>146</v>
      </c>
      <c r="B753" s="89" t="s">
        <v>796</v>
      </c>
      <c r="C753" s="155">
        <v>42786</v>
      </c>
      <c r="D753" s="89">
        <v>2</v>
      </c>
      <c r="E753" s="90" t="s">
        <v>848</v>
      </c>
      <c r="I753" s="90" t="s">
        <v>366</v>
      </c>
      <c r="J753" s="90" t="s">
        <v>549</v>
      </c>
      <c r="K753" s="90" t="s">
        <v>601</v>
      </c>
    </row>
    <row r="754" spans="1:12" x14ac:dyDescent="0.2">
      <c r="A754" s="89" t="s">
        <v>146</v>
      </c>
      <c r="B754" s="89" t="s">
        <v>796</v>
      </c>
      <c r="C754" s="155">
        <v>42786</v>
      </c>
      <c r="D754" s="89">
        <v>2</v>
      </c>
      <c r="E754" s="90" t="s">
        <v>856</v>
      </c>
      <c r="I754" s="90" t="s">
        <v>370</v>
      </c>
      <c r="J754" s="90" t="s">
        <v>541</v>
      </c>
      <c r="K754" s="90" t="s">
        <v>601</v>
      </c>
    </row>
    <row r="755" spans="1:12" x14ac:dyDescent="0.2">
      <c r="A755" s="89" t="s">
        <v>146</v>
      </c>
      <c r="B755" s="89" t="s">
        <v>796</v>
      </c>
      <c r="C755" s="155">
        <v>42786</v>
      </c>
      <c r="D755" s="89">
        <v>1</v>
      </c>
      <c r="E755" s="90" t="s">
        <v>339</v>
      </c>
      <c r="I755" s="90" t="s">
        <v>361</v>
      </c>
      <c r="J755" s="90" t="s">
        <v>554</v>
      </c>
    </row>
    <row r="756" spans="1:12" x14ac:dyDescent="0.2">
      <c r="A756" s="89" t="s">
        <v>146</v>
      </c>
      <c r="B756" s="89" t="s">
        <v>796</v>
      </c>
      <c r="C756" s="155">
        <v>42786</v>
      </c>
      <c r="D756" s="89">
        <v>1</v>
      </c>
      <c r="E756" s="90" t="s">
        <v>332</v>
      </c>
      <c r="I756" s="90" t="s">
        <v>373</v>
      </c>
      <c r="J756" s="90" t="s">
        <v>752</v>
      </c>
    </row>
    <row r="757" spans="1:12" x14ac:dyDescent="0.2">
      <c r="A757" s="89" t="s">
        <v>146</v>
      </c>
      <c r="B757" s="89" t="s">
        <v>802</v>
      </c>
      <c r="C757" s="155">
        <v>42787</v>
      </c>
      <c r="D757" s="89">
        <v>2</v>
      </c>
      <c r="E757" s="90" t="s">
        <v>851</v>
      </c>
      <c r="I757" s="90" t="s">
        <v>364</v>
      </c>
      <c r="J757" s="90" t="s">
        <v>752</v>
      </c>
      <c r="K757" s="90" t="s">
        <v>601</v>
      </c>
      <c r="L757" s="90" t="s">
        <v>631</v>
      </c>
    </row>
    <row r="758" spans="1:12" x14ac:dyDescent="0.2">
      <c r="A758" s="89" t="s">
        <v>146</v>
      </c>
      <c r="B758" s="89" t="s">
        <v>802</v>
      </c>
      <c r="C758" s="155">
        <v>42787</v>
      </c>
      <c r="D758" s="89">
        <v>2</v>
      </c>
      <c r="E758" s="90" t="s">
        <v>852</v>
      </c>
      <c r="I758" s="90" t="s">
        <v>363</v>
      </c>
      <c r="J758" s="90" t="s">
        <v>533</v>
      </c>
      <c r="K758" s="90" t="s">
        <v>601</v>
      </c>
      <c r="L758" s="90" t="s">
        <v>631</v>
      </c>
    </row>
    <row r="759" spans="1:12" x14ac:dyDescent="0.2">
      <c r="A759" s="89" t="s">
        <v>146</v>
      </c>
      <c r="B759" s="89" t="s">
        <v>802</v>
      </c>
      <c r="C759" s="155">
        <v>42787</v>
      </c>
      <c r="D759" s="89">
        <v>2</v>
      </c>
      <c r="E759" s="90" t="s">
        <v>368</v>
      </c>
      <c r="I759" s="90" t="s">
        <v>349</v>
      </c>
      <c r="J759" s="90" t="s">
        <v>549</v>
      </c>
      <c r="K759" s="90" t="s">
        <v>601</v>
      </c>
      <c r="L759" s="90" t="s">
        <v>631</v>
      </c>
    </row>
    <row r="760" spans="1:12" x14ac:dyDescent="0.2">
      <c r="A760" s="89" t="s">
        <v>130</v>
      </c>
      <c r="B760" s="89" t="s">
        <v>864</v>
      </c>
      <c r="C760" s="155">
        <v>42787</v>
      </c>
      <c r="D760" s="89">
        <v>2</v>
      </c>
      <c r="E760" s="90" t="s">
        <v>544</v>
      </c>
      <c r="I760" s="90" t="s">
        <v>287</v>
      </c>
      <c r="J760" s="90" t="s">
        <v>144</v>
      </c>
      <c r="K760" s="90" t="s">
        <v>647</v>
      </c>
    </row>
    <row r="761" spans="1:12" x14ac:dyDescent="0.2">
      <c r="A761" s="89" t="s">
        <v>130</v>
      </c>
      <c r="B761" s="89" t="s">
        <v>864</v>
      </c>
      <c r="C761" s="155">
        <v>42787</v>
      </c>
      <c r="D761" s="89">
        <v>2</v>
      </c>
      <c r="E761" s="90" t="s">
        <v>854</v>
      </c>
      <c r="I761" s="90" t="s">
        <v>261</v>
      </c>
      <c r="J761" s="90" t="s">
        <v>749</v>
      </c>
      <c r="K761" s="90" t="s">
        <v>647</v>
      </c>
    </row>
    <row r="762" spans="1:12" x14ac:dyDescent="0.2">
      <c r="A762" s="89" t="s">
        <v>130</v>
      </c>
      <c r="B762" s="89" t="s">
        <v>864</v>
      </c>
      <c r="C762" s="155">
        <v>42787</v>
      </c>
      <c r="D762" s="89">
        <v>2</v>
      </c>
      <c r="E762" s="90" t="s">
        <v>251</v>
      </c>
      <c r="I762" s="90" t="s">
        <v>284</v>
      </c>
      <c r="J762" s="90" t="s">
        <v>157</v>
      </c>
      <c r="K762" s="90" t="s">
        <v>647</v>
      </c>
    </row>
    <row r="763" spans="1:12" x14ac:dyDescent="0.2">
      <c r="A763" s="89" t="s">
        <v>138</v>
      </c>
      <c r="B763" s="89" t="s">
        <v>789</v>
      </c>
      <c r="C763" s="155">
        <v>42787</v>
      </c>
      <c r="D763" s="89">
        <v>2</v>
      </c>
      <c r="E763" s="90" t="s">
        <v>830</v>
      </c>
      <c r="I763" s="90" t="s">
        <v>254</v>
      </c>
      <c r="J763" s="90" t="s">
        <v>750</v>
      </c>
      <c r="K763" s="90" t="s">
        <v>675</v>
      </c>
      <c r="L763" s="90" t="s">
        <v>648</v>
      </c>
    </row>
    <row r="764" spans="1:12" x14ac:dyDescent="0.2">
      <c r="A764" s="89" t="s">
        <v>138</v>
      </c>
      <c r="B764" s="89" t="s">
        <v>789</v>
      </c>
      <c r="C764" s="155">
        <v>42787</v>
      </c>
      <c r="D764" s="89">
        <v>2</v>
      </c>
      <c r="E764" s="90" t="s">
        <v>203</v>
      </c>
      <c r="I764" s="90" t="s">
        <v>292</v>
      </c>
      <c r="J764" s="90" t="s">
        <v>558</v>
      </c>
      <c r="K764" s="90" t="s">
        <v>675</v>
      </c>
      <c r="L764" s="90" t="s">
        <v>648</v>
      </c>
    </row>
    <row r="765" spans="1:12" x14ac:dyDescent="0.2">
      <c r="A765" s="89" t="s">
        <v>519</v>
      </c>
      <c r="B765" s="89" t="s">
        <v>786</v>
      </c>
      <c r="C765" s="155">
        <v>42787</v>
      </c>
      <c r="D765" s="89">
        <v>2</v>
      </c>
      <c r="E765" s="90" t="s">
        <v>204</v>
      </c>
      <c r="I765" s="90" t="s">
        <v>223</v>
      </c>
      <c r="J765" s="90" t="s">
        <v>521</v>
      </c>
      <c r="K765" s="90" t="s">
        <v>641</v>
      </c>
    </row>
    <row r="766" spans="1:12" x14ac:dyDescent="0.2">
      <c r="A766" s="89" t="s">
        <v>519</v>
      </c>
      <c r="B766" s="89" t="s">
        <v>786</v>
      </c>
      <c r="C766" s="155">
        <v>42787</v>
      </c>
      <c r="D766" s="89">
        <v>2</v>
      </c>
      <c r="E766" s="90" t="s">
        <v>853</v>
      </c>
      <c r="I766" s="90" t="s">
        <v>215</v>
      </c>
      <c r="J766" s="90" t="s">
        <v>531</v>
      </c>
      <c r="K766" s="90" t="s">
        <v>641</v>
      </c>
    </row>
    <row r="767" spans="1:12" x14ac:dyDescent="0.2">
      <c r="A767" s="89" t="s">
        <v>550</v>
      </c>
      <c r="B767" s="89" t="s">
        <v>797</v>
      </c>
      <c r="C767" s="155">
        <v>42787</v>
      </c>
      <c r="D767" s="89">
        <v>2</v>
      </c>
      <c r="E767" s="90" t="s">
        <v>240</v>
      </c>
      <c r="I767" s="90" t="s">
        <v>226</v>
      </c>
      <c r="J767" s="90" t="s">
        <v>315</v>
      </c>
      <c r="K767" s="90" t="s">
        <v>572</v>
      </c>
    </row>
    <row r="768" spans="1:12" x14ac:dyDescent="0.2">
      <c r="A768" s="89" t="s">
        <v>550</v>
      </c>
      <c r="B768" s="89" t="s">
        <v>797</v>
      </c>
      <c r="C768" s="155">
        <v>42787</v>
      </c>
      <c r="D768" s="89">
        <v>2</v>
      </c>
      <c r="E768" s="90" t="s">
        <v>201</v>
      </c>
      <c r="I768" s="90" t="s">
        <v>232</v>
      </c>
      <c r="J768" s="90" t="s">
        <v>522</v>
      </c>
      <c r="K768" s="90" t="s">
        <v>572</v>
      </c>
    </row>
    <row r="769" spans="1:11" x14ac:dyDescent="0.2">
      <c r="A769" s="89" t="s">
        <v>146</v>
      </c>
      <c r="B769" s="89" t="s">
        <v>802</v>
      </c>
      <c r="C769" s="155">
        <v>42788</v>
      </c>
      <c r="D769" s="89">
        <v>2</v>
      </c>
      <c r="E769" s="90" t="s">
        <v>851</v>
      </c>
      <c r="I769" s="90" t="s">
        <v>364</v>
      </c>
      <c r="J769" s="90" t="s">
        <v>752</v>
      </c>
      <c r="K769" s="90" t="s">
        <v>631</v>
      </c>
    </row>
    <row r="770" spans="1:11" x14ac:dyDescent="0.2">
      <c r="A770" s="89" t="s">
        <v>146</v>
      </c>
      <c r="B770" s="89" t="s">
        <v>802</v>
      </c>
      <c r="C770" s="155">
        <v>42788</v>
      </c>
      <c r="D770" s="89">
        <v>2</v>
      </c>
      <c r="E770" s="90" t="s">
        <v>368</v>
      </c>
      <c r="I770" s="90" t="s">
        <v>360</v>
      </c>
      <c r="J770" s="90" t="s">
        <v>549</v>
      </c>
      <c r="K770" s="90" t="s">
        <v>631</v>
      </c>
    </row>
    <row r="771" spans="1:11" x14ac:dyDescent="0.2">
      <c r="A771" s="89" t="s">
        <v>146</v>
      </c>
      <c r="B771" s="89" t="s">
        <v>802</v>
      </c>
      <c r="C771" s="155">
        <v>42788</v>
      </c>
      <c r="D771" s="89">
        <v>2</v>
      </c>
      <c r="E771" s="90" t="s">
        <v>852</v>
      </c>
      <c r="I771" s="90" t="s">
        <v>363</v>
      </c>
      <c r="J771" s="90" t="s">
        <v>533</v>
      </c>
      <c r="K771" s="90" t="s">
        <v>631</v>
      </c>
    </row>
    <row r="772" spans="1:11" x14ac:dyDescent="0.2">
      <c r="A772" s="89" t="s">
        <v>550</v>
      </c>
      <c r="B772" s="89" t="s">
        <v>797</v>
      </c>
      <c r="C772" s="155">
        <v>42788</v>
      </c>
      <c r="D772" s="89">
        <v>1</v>
      </c>
      <c r="E772" s="90" t="s">
        <v>240</v>
      </c>
      <c r="I772" s="90" t="s">
        <v>233</v>
      </c>
      <c r="J772" s="90" t="s">
        <v>315</v>
      </c>
      <c r="K772" s="90" t="s">
        <v>572</v>
      </c>
    </row>
    <row r="773" spans="1:11" x14ac:dyDescent="0.2">
      <c r="A773" s="89" t="s">
        <v>550</v>
      </c>
      <c r="B773" s="89" t="s">
        <v>797</v>
      </c>
      <c r="C773" s="155">
        <v>42788</v>
      </c>
      <c r="D773" s="89">
        <v>2</v>
      </c>
      <c r="E773" s="90" t="s">
        <v>201</v>
      </c>
      <c r="I773" s="90" t="s">
        <v>232</v>
      </c>
      <c r="J773" s="90" t="s">
        <v>317</v>
      </c>
      <c r="K773" s="90" t="s">
        <v>572</v>
      </c>
    </row>
    <row r="774" spans="1:11" x14ac:dyDescent="0.2">
      <c r="A774" s="89" t="s">
        <v>550</v>
      </c>
      <c r="B774" s="89" t="s">
        <v>797</v>
      </c>
      <c r="C774" s="155">
        <v>42788</v>
      </c>
      <c r="D774" s="89">
        <v>2</v>
      </c>
      <c r="E774" s="90" t="s">
        <v>204</v>
      </c>
      <c r="I774" s="90" t="s">
        <v>225</v>
      </c>
      <c r="J774" s="90" t="s">
        <v>542</v>
      </c>
      <c r="K774" s="90" t="s">
        <v>572</v>
      </c>
    </row>
    <row r="777" spans="1:11" x14ac:dyDescent="0.2">
      <c r="A777" s="89" t="s">
        <v>138</v>
      </c>
      <c r="B777" s="89" t="s">
        <v>789</v>
      </c>
      <c r="C777" s="155">
        <v>42788</v>
      </c>
      <c r="D777" s="89">
        <v>2</v>
      </c>
      <c r="E777" s="90" t="s">
        <v>830</v>
      </c>
      <c r="I777" s="90" t="s">
        <v>275</v>
      </c>
      <c r="J777" s="90" t="s">
        <v>750</v>
      </c>
      <c r="K777" s="90" t="s">
        <v>660</v>
      </c>
    </row>
    <row r="778" spans="1:11" x14ac:dyDescent="0.2">
      <c r="A778" s="89" t="s">
        <v>138</v>
      </c>
      <c r="B778" s="89" t="s">
        <v>789</v>
      </c>
      <c r="C778" s="155">
        <v>42788</v>
      </c>
      <c r="D778" s="89">
        <v>2</v>
      </c>
      <c r="E778" s="90" t="s">
        <v>220</v>
      </c>
      <c r="I778" s="90" t="s">
        <v>266</v>
      </c>
      <c r="J778" s="90" t="s">
        <v>142</v>
      </c>
      <c r="K778" s="90" t="s">
        <v>656</v>
      </c>
    </row>
    <row r="779" spans="1:11" x14ac:dyDescent="0.2">
      <c r="A779" s="89" t="s">
        <v>130</v>
      </c>
      <c r="B779" s="89" t="s">
        <v>864</v>
      </c>
      <c r="C779" s="155">
        <v>42788</v>
      </c>
      <c r="D779" s="89">
        <v>2</v>
      </c>
      <c r="E779" s="90" t="s">
        <v>544</v>
      </c>
      <c r="I779" s="90" t="s">
        <v>257</v>
      </c>
      <c r="J779" s="90" t="s">
        <v>144</v>
      </c>
      <c r="K779" s="90" t="s">
        <v>647</v>
      </c>
    </row>
    <row r="780" spans="1:11" x14ac:dyDescent="0.2">
      <c r="A780" s="89" t="s">
        <v>130</v>
      </c>
      <c r="B780" s="89" t="s">
        <v>864</v>
      </c>
      <c r="C780" s="155">
        <v>42788</v>
      </c>
      <c r="D780" s="89">
        <v>2</v>
      </c>
      <c r="E780" s="90" t="s">
        <v>251</v>
      </c>
      <c r="I780" s="90" t="s">
        <v>284</v>
      </c>
      <c r="J780" s="90" t="s">
        <v>157</v>
      </c>
      <c r="K780" s="90" t="s">
        <v>647</v>
      </c>
    </row>
    <row r="781" spans="1:11" x14ac:dyDescent="0.2">
      <c r="A781" s="89" t="s">
        <v>130</v>
      </c>
      <c r="B781" s="89" t="s">
        <v>864</v>
      </c>
      <c r="C781" s="155">
        <v>42788</v>
      </c>
      <c r="D781" s="89">
        <v>2</v>
      </c>
      <c r="E781" s="90" t="s">
        <v>854</v>
      </c>
      <c r="I781" s="90" t="s">
        <v>261</v>
      </c>
      <c r="J781" s="90" t="s">
        <v>749</v>
      </c>
      <c r="K781" s="90" t="s">
        <v>647</v>
      </c>
    </row>
    <row r="783" spans="1:11" x14ac:dyDescent="0.2">
      <c r="A783" s="89" t="s">
        <v>146</v>
      </c>
      <c r="B783" s="89" t="s">
        <v>796</v>
      </c>
      <c r="C783" s="155">
        <v>42787</v>
      </c>
      <c r="D783" s="89">
        <v>2</v>
      </c>
      <c r="E783" s="90" t="s">
        <v>848</v>
      </c>
      <c r="F783" s="90" t="s">
        <v>366</v>
      </c>
      <c r="G783" s="90" t="s">
        <v>549</v>
      </c>
      <c r="I783" s="90" t="s">
        <v>366</v>
      </c>
      <c r="J783" s="90" t="s">
        <v>549</v>
      </c>
      <c r="K783" s="90" t="s">
        <v>631</v>
      </c>
    </row>
    <row r="784" spans="1:11" x14ac:dyDescent="0.2">
      <c r="A784" s="89" t="s">
        <v>146</v>
      </c>
      <c r="B784" s="89" t="s">
        <v>796</v>
      </c>
      <c r="C784" s="155">
        <v>42787</v>
      </c>
      <c r="D784" s="89">
        <v>2</v>
      </c>
      <c r="E784" s="90" t="s">
        <v>856</v>
      </c>
      <c r="F784" s="90" t="s">
        <v>370</v>
      </c>
      <c r="G784" s="90" t="s">
        <v>541</v>
      </c>
      <c r="I784" s="90" t="s">
        <v>370</v>
      </c>
      <c r="J784" s="90" t="s">
        <v>541</v>
      </c>
      <c r="K784" s="90" t="s">
        <v>631</v>
      </c>
    </row>
    <row r="785" spans="1:12" x14ac:dyDescent="0.2">
      <c r="A785" s="89" t="s">
        <v>130</v>
      </c>
      <c r="B785" s="89" t="s">
        <v>864</v>
      </c>
      <c r="C785" s="155">
        <v>42788</v>
      </c>
      <c r="D785" s="89">
        <v>2</v>
      </c>
      <c r="E785" s="90" t="s">
        <v>251</v>
      </c>
      <c r="I785" s="90" t="s">
        <v>284</v>
      </c>
      <c r="J785" s="90" t="s">
        <v>157</v>
      </c>
      <c r="K785" s="90" t="s">
        <v>647</v>
      </c>
    </row>
    <row r="786" spans="1:12" x14ac:dyDescent="0.2">
      <c r="A786" s="89" t="s">
        <v>130</v>
      </c>
      <c r="B786" s="89" t="s">
        <v>864</v>
      </c>
      <c r="C786" s="155">
        <v>42788</v>
      </c>
      <c r="D786" s="89">
        <v>2</v>
      </c>
      <c r="E786" s="90" t="s">
        <v>854</v>
      </c>
      <c r="I786" s="90" t="s">
        <v>261</v>
      </c>
      <c r="J786" s="90" t="s">
        <v>749</v>
      </c>
      <c r="K786" s="90" t="s">
        <v>647</v>
      </c>
    </row>
    <row r="787" spans="1:12" x14ac:dyDescent="0.2">
      <c r="A787" s="89" t="s">
        <v>146</v>
      </c>
      <c r="B787" s="89" t="s">
        <v>802</v>
      </c>
      <c r="C787" s="155">
        <v>42788</v>
      </c>
      <c r="D787" s="89">
        <v>2</v>
      </c>
      <c r="E787" s="90" t="s">
        <v>331</v>
      </c>
      <c r="I787" s="90" t="s">
        <v>824</v>
      </c>
      <c r="J787" s="90" t="s">
        <v>355</v>
      </c>
      <c r="K787" s="90" t="s">
        <v>631</v>
      </c>
    </row>
    <row r="788" spans="1:12" x14ac:dyDescent="0.2">
      <c r="A788" s="89" t="s">
        <v>146</v>
      </c>
      <c r="B788" s="89" t="s">
        <v>796</v>
      </c>
      <c r="C788" s="155">
        <v>42788</v>
      </c>
      <c r="D788" s="89">
        <v>2</v>
      </c>
      <c r="E788" s="90" t="s">
        <v>848</v>
      </c>
      <c r="I788" s="90" t="s">
        <v>366</v>
      </c>
      <c r="J788" s="90" t="s">
        <v>549</v>
      </c>
      <c r="K788" s="90" t="s">
        <v>631</v>
      </c>
    </row>
    <row r="789" spans="1:12" x14ac:dyDescent="0.2">
      <c r="A789" s="89" t="s">
        <v>146</v>
      </c>
      <c r="B789" s="89" t="s">
        <v>796</v>
      </c>
      <c r="C789" s="155">
        <v>42788</v>
      </c>
      <c r="D789" s="89">
        <v>2</v>
      </c>
      <c r="E789" s="90" t="s">
        <v>856</v>
      </c>
      <c r="I789" s="90" t="s">
        <v>370</v>
      </c>
      <c r="J789" s="90" t="s">
        <v>541</v>
      </c>
      <c r="K789" s="90" t="s">
        <v>631</v>
      </c>
    </row>
    <row r="790" spans="1:12" x14ac:dyDescent="0.2">
      <c r="A790" s="89" t="s">
        <v>146</v>
      </c>
      <c r="B790" s="89" t="s">
        <v>802</v>
      </c>
      <c r="C790" s="155">
        <v>42789</v>
      </c>
      <c r="D790" s="89">
        <v>2</v>
      </c>
      <c r="E790" s="223" t="s">
        <v>851</v>
      </c>
      <c r="I790" s="90" t="s">
        <v>364</v>
      </c>
      <c r="J790" s="90" t="s">
        <v>752</v>
      </c>
      <c r="K790" s="90" t="s">
        <v>631</v>
      </c>
    </row>
    <row r="791" spans="1:12" x14ac:dyDescent="0.2">
      <c r="A791" s="89" t="s">
        <v>146</v>
      </c>
      <c r="B791" s="89" t="s">
        <v>802</v>
      </c>
      <c r="C791" s="155">
        <v>42789</v>
      </c>
      <c r="D791" s="89">
        <v>2</v>
      </c>
      <c r="E791" s="223" t="s">
        <v>852</v>
      </c>
      <c r="I791" s="90" t="s">
        <v>363</v>
      </c>
      <c r="J791" s="90" t="s">
        <v>533</v>
      </c>
      <c r="K791" s="90" t="s">
        <v>631</v>
      </c>
    </row>
    <row r="792" spans="1:12" x14ac:dyDescent="0.2">
      <c r="A792" s="89" t="s">
        <v>146</v>
      </c>
      <c r="B792" s="89" t="s">
        <v>802</v>
      </c>
      <c r="C792" s="155">
        <v>42789</v>
      </c>
      <c r="D792" s="89">
        <v>2</v>
      </c>
      <c r="E792" s="223" t="s">
        <v>368</v>
      </c>
      <c r="I792" s="90" t="s">
        <v>360</v>
      </c>
      <c r="J792" s="90" t="s">
        <v>549</v>
      </c>
      <c r="K792" s="90" t="s">
        <v>631</v>
      </c>
    </row>
    <row r="793" spans="1:12" x14ac:dyDescent="0.2">
      <c r="A793" s="89" t="s">
        <v>519</v>
      </c>
      <c r="B793" s="89" t="s">
        <v>786</v>
      </c>
      <c r="C793" s="155">
        <v>42789</v>
      </c>
      <c r="D793" s="89">
        <v>2</v>
      </c>
      <c r="E793" s="90" t="s">
        <v>204</v>
      </c>
      <c r="I793" s="90" t="s">
        <v>223</v>
      </c>
      <c r="J793" s="90" t="s">
        <v>521</v>
      </c>
      <c r="K793" s="90" t="s">
        <v>641</v>
      </c>
      <c r="L793" s="90" t="s">
        <v>591</v>
      </c>
    </row>
    <row r="794" spans="1:12" x14ac:dyDescent="0.2">
      <c r="A794" s="89" t="s">
        <v>519</v>
      </c>
      <c r="B794" s="89" t="s">
        <v>786</v>
      </c>
      <c r="C794" s="155">
        <v>42789</v>
      </c>
      <c r="D794" s="89">
        <v>2</v>
      </c>
      <c r="E794" s="90" t="s">
        <v>853</v>
      </c>
      <c r="I794" s="90" t="s">
        <v>215</v>
      </c>
      <c r="J794" s="90" t="s">
        <v>531</v>
      </c>
      <c r="K794" s="90" t="s">
        <v>641</v>
      </c>
      <c r="L794" s="90" t="s">
        <v>591</v>
      </c>
    </row>
    <row r="795" spans="1:12" x14ac:dyDescent="0.2">
      <c r="A795" s="89" t="s">
        <v>138</v>
      </c>
      <c r="B795" s="89" t="s">
        <v>789</v>
      </c>
      <c r="C795" s="155">
        <v>42789</v>
      </c>
      <c r="D795" s="89">
        <v>2</v>
      </c>
      <c r="E795" s="90" t="s">
        <v>830</v>
      </c>
      <c r="I795" s="90" t="s">
        <v>273</v>
      </c>
      <c r="J795" s="90" t="s">
        <v>750</v>
      </c>
      <c r="K795" s="90" t="s">
        <v>652</v>
      </c>
    </row>
    <row r="796" spans="1:12" x14ac:dyDescent="0.2">
      <c r="A796" s="89" t="s">
        <v>556</v>
      </c>
      <c r="B796" s="89" t="s">
        <v>825</v>
      </c>
      <c r="C796" s="155">
        <v>42781</v>
      </c>
      <c r="D796" s="89">
        <v>1</v>
      </c>
      <c r="E796" s="90" t="s">
        <v>193</v>
      </c>
      <c r="I796" s="90" t="s">
        <v>196</v>
      </c>
      <c r="J796" s="90" t="s">
        <v>516</v>
      </c>
      <c r="K796" s="90" t="s">
        <v>611</v>
      </c>
    </row>
    <row r="797" spans="1:12" x14ac:dyDescent="0.2">
      <c r="A797" s="89" t="s">
        <v>556</v>
      </c>
      <c r="B797" s="89" t="s">
        <v>825</v>
      </c>
      <c r="C797" s="155">
        <v>42781</v>
      </c>
      <c r="D797" s="89">
        <v>1</v>
      </c>
      <c r="E797" s="90" t="s">
        <v>193</v>
      </c>
      <c r="I797" s="90" t="s">
        <v>196</v>
      </c>
      <c r="J797" s="90" t="s">
        <v>523</v>
      </c>
      <c r="K797" s="90" t="s">
        <v>611</v>
      </c>
    </row>
    <row r="798" spans="1:12" x14ac:dyDescent="0.2">
      <c r="A798" s="89" t="s">
        <v>556</v>
      </c>
      <c r="B798" s="89" t="s">
        <v>825</v>
      </c>
      <c r="C798" s="155">
        <v>42789</v>
      </c>
      <c r="D798" s="89">
        <v>1</v>
      </c>
      <c r="E798" s="90" t="s">
        <v>193</v>
      </c>
      <c r="I798" s="90" t="s">
        <v>196</v>
      </c>
      <c r="J798" s="90" t="s">
        <v>516</v>
      </c>
      <c r="K798" s="90" t="s">
        <v>603</v>
      </c>
    </row>
    <row r="799" spans="1:12" x14ac:dyDescent="0.2">
      <c r="A799" s="89" t="s">
        <v>556</v>
      </c>
      <c r="B799" s="89" t="s">
        <v>825</v>
      </c>
      <c r="C799" s="155">
        <v>42789</v>
      </c>
      <c r="D799" s="89">
        <v>1</v>
      </c>
      <c r="E799" s="90" t="s">
        <v>193</v>
      </c>
      <c r="I799" s="90" t="s">
        <v>196</v>
      </c>
      <c r="J799" s="90" t="s">
        <v>523</v>
      </c>
      <c r="K799" s="90" t="s">
        <v>603</v>
      </c>
    </row>
    <row r="800" spans="1:12" x14ac:dyDescent="0.2">
      <c r="A800" s="89" t="s">
        <v>146</v>
      </c>
      <c r="B800" s="89" t="s">
        <v>796</v>
      </c>
      <c r="C800" s="155">
        <v>42789</v>
      </c>
      <c r="D800" s="89">
        <v>2</v>
      </c>
      <c r="E800" s="223" t="s">
        <v>848</v>
      </c>
      <c r="F800" s="90" t="s">
        <v>366</v>
      </c>
      <c r="G800" s="90" t="s">
        <v>549</v>
      </c>
      <c r="H800" s="90" t="s">
        <v>631</v>
      </c>
      <c r="I800" s="90" t="s">
        <v>366</v>
      </c>
      <c r="J800" s="90" t="s">
        <v>549</v>
      </c>
      <c r="K800" s="90" t="s">
        <v>631</v>
      </c>
    </row>
    <row r="801" spans="1:11" x14ac:dyDescent="0.2">
      <c r="A801" s="89" t="s">
        <v>146</v>
      </c>
      <c r="B801" s="89" t="s">
        <v>796</v>
      </c>
      <c r="C801" s="155">
        <v>42789</v>
      </c>
      <c r="D801" s="89">
        <v>2</v>
      </c>
      <c r="E801" s="223" t="s">
        <v>856</v>
      </c>
      <c r="F801" s="90" t="s">
        <v>370</v>
      </c>
      <c r="G801" s="90" t="s">
        <v>541</v>
      </c>
      <c r="H801" s="90" t="s">
        <v>631</v>
      </c>
      <c r="I801" s="90" t="s">
        <v>370</v>
      </c>
      <c r="J801" s="90" t="s">
        <v>541</v>
      </c>
      <c r="K801" s="90" t="s">
        <v>631</v>
      </c>
    </row>
    <row r="802" spans="1:11" x14ac:dyDescent="0.2">
      <c r="A802" s="89" t="s">
        <v>561</v>
      </c>
      <c r="B802" s="89" t="s">
        <v>793</v>
      </c>
      <c r="C802" s="155">
        <v>42789</v>
      </c>
      <c r="D802" s="89">
        <v>2</v>
      </c>
      <c r="E802" s="90" t="s">
        <v>139</v>
      </c>
      <c r="I802" s="90" t="s">
        <v>213</v>
      </c>
      <c r="J802" s="90" t="s">
        <v>517</v>
      </c>
      <c r="K802" s="90" t="s">
        <v>581</v>
      </c>
    </row>
    <row r="803" spans="1:11" x14ac:dyDescent="0.2">
      <c r="A803" s="224"/>
      <c r="B803" s="224"/>
      <c r="C803" s="225"/>
      <c r="D803" s="224"/>
      <c r="E803" s="226"/>
    </row>
    <row r="804" spans="1:11" x14ac:dyDescent="0.2">
      <c r="A804" s="224" t="s">
        <v>130</v>
      </c>
      <c r="B804" s="224" t="s">
        <v>864</v>
      </c>
      <c r="C804" s="225">
        <v>42789</v>
      </c>
      <c r="D804" s="224">
        <v>2</v>
      </c>
      <c r="E804" s="226" t="s">
        <v>251</v>
      </c>
      <c r="F804" s="90" t="s">
        <v>284</v>
      </c>
      <c r="G804" s="90" t="s">
        <v>157</v>
      </c>
      <c r="I804" s="90" t="s">
        <v>284</v>
      </c>
      <c r="J804" s="90" t="s">
        <v>157</v>
      </c>
    </row>
    <row r="805" spans="1:11" x14ac:dyDescent="0.2">
      <c r="A805" s="224" t="s">
        <v>130</v>
      </c>
      <c r="B805" s="224" t="s">
        <v>864</v>
      </c>
      <c r="C805" s="225">
        <v>42789</v>
      </c>
      <c r="D805" s="224">
        <v>2</v>
      </c>
      <c r="E805" s="226" t="s">
        <v>854</v>
      </c>
      <c r="F805" s="90" t="s">
        <v>261</v>
      </c>
      <c r="G805" s="90" t="s">
        <v>749</v>
      </c>
      <c r="I805" s="90" t="s">
        <v>261</v>
      </c>
      <c r="J805" s="90" t="s">
        <v>749</v>
      </c>
    </row>
    <row r="806" spans="1:11" x14ac:dyDescent="0.2">
      <c r="A806" s="224" t="s">
        <v>146</v>
      </c>
      <c r="B806" s="224" t="s">
        <v>802</v>
      </c>
      <c r="C806" s="225">
        <v>42789</v>
      </c>
      <c r="D806" s="224">
        <v>2</v>
      </c>
      <c r="E806" s="226" t="s">
        <v>331</v>
      </c>
      <c r="I806" s="90" t="s">
        <v>824</v>
      </c>
      <c r="J806" s="90" t="s">
        <v>355</v>
      </c>
    </row>
    <row r="807" spans="1:11" x14ac:dyDescent="0.2">
      <c r="A807" s="224" t="s">
        <v>550</v>
      </c>
      <c r="B807" s="224" t="s">
        <v>797</v>
      </c>
      <c r="C807" s="225">
        <v>42789</v>
      </c>
      <c r="D807" s="224">
        <v>2</v>
      </c>
      <c r="E807" s="226" t="s">
        <v>240</v>
      </c>
      <c r="I807" s="90" t="s">
        <v>214</v>
      </c>
      <c r="J807" s="90" t="s">
        <v>315</v>
      </c>
      <c r="K807" s="90" t="s">
        <v>572</v>
      </c>
    </row>
    <row r="808" spans="1:11" x14ac:dyDescent="0.2">
      <c r="A808" s="224" t="s">
        <v>550</v>
      </c>
      <c r="B808" s="224" t="s">
        <v>797</v>
      </c>
      <c r="C808" s="225">
        <v>42789</v>
      </c>
      <c r="D808" s="224">
        <v>2</v>
      </c>
      <c r="E808" s="226" t="s">
        <v>201</v>
      </c>
      <c r="I808" s="90" t="s">
        <v>232</v>
      </c>
      <c r="J808" s="90" t="s">
        <v>317</v>
      </c>
      <c r="K808" s="90" t="s">
        <v>572</v>
      </c>
    </row>
    <row r="809" spans="1:11" x14ac:dyDescent="0.2">
      <c r="A809" s="89" t="s">
        <v>146</v>
      </c>
      <c r="B809" s="89" t="s">
        <v>791</v>
      </c>
      <c r="C809" s="155">
        <v>42793</v>
      </c>
      <c r="D809" s="89">
        <v>2</v>
      </c>
      <c r="E809" s="90" t="s">
        <v>848</v>
      </c>
      <c r="I809" s="90" t="s">
        <v>360</v>
      </c>
      <c r="J809" s="90" t="s">
        <v>549</v>
      </c>
    </row>
    <row r="810" spans="1:11" x14ac:dyDescent="0.2">
      <c r="A810" s="89" t="s">
        <v>146</v>
      </c>
      <c r="B810" s="89" t="s">
        <v>791</v>
      </c>
      <c r="C810" s="155">
        <v>42793</v>
      </c>
      <c r="D810" s="89">
        <v>2</v>
      </c>
      <c r="E810" s="90" t="s">
        <v>339</v>
      </c>
      <c r="I810" s="90" t="s">
        <v>865</v>
      </c>
      <c r="J810" s="90" t="s">
        <v>554</v>
      </c>
    </row>
    <row r="811" spans="1:11" x14ac:dyDescent="0.2">
      <c r="A811" s="89" t="s">
        <v>146</v>
      </c>
      <c r="B811" s="89" t="s">
        <v>791</v>
      </c>
      <c r="C811" s="155">
        <v>42793</v>
      </c>
      <c r="D811" s="89">
        <v>2</v>
      </c>
      <c r="E811" s="90" t="s">
        <v>856</v>
      </c>
      <c r="I811" s="90" t="s">
        <v>370</v>
      </c>
      <c r="J811" s="90" t="s">
        <v>541</v>
      </c>
    </row>
    <row r="812" spans="1:11" x14ac:dyDescent="0.2">
      <c r="A812" s="89" t="s">
        <v>550</v>
      </c>
      <c r="B812" s="89" t="s">
        <v>822</v>
      </c>
      <c r="C812" s="155">
        <v>42793</v>
      </c>
      <c r="D812" s="89">
        <v>2</v>
      </c>
      <c r="E812" s="90" t="s">
        <v>201</v>
      </c>
      <c r="I812" s="90" t="s">
        <v>235</v>
      </c>
      <c r="J812" s="90" t="s">
        <v>317</v>
      </c>
      <c r="K812" s="90" t="s">
        <v>595</v>
      </c>
    </row>
    <row r="813" spans="1:11" x14ac:dyDescent="0.2">
      <c r="A813" s="89" t="s">
        <v>550</v>
      </c>
      <c r="B813" s="89" t="s">
        <v>822</v>
      </c>
      <c r="C813" s="155">
        <v>42793</v>
      </c>
      <c r="D813" s="89">
        <v>2</v>
      </c>
      <c r="E813" s="90" t="s">
        <v>853</v>
      </c>
      <c r="I813" s="90" t="s">
        <v>213</v>
      </c>
      <c r="J813" s="90" t="s">
        <v>542</v>
      </c>
      <c r="K813" s="90" t="s">
        <v>595</v>
      </c>
    </row>
    <row r="814" spans="1:11" x14ac:dyDescent="0.2">
      <c r="A814" s="89" t="s">
        <v>130</v>
      </c>
      <c r="B814" s="89" t="s">
        <v>798</v>
      </c>
      <c r="C814" s="155">
        <v>42793</v>
      </c>
      <c r="D814" s="89">
        <v>2</v>
      </c>
      <c r="E814" s="90" t="s">
        <v>544</v>
      </c>
      <c r="I814" s="90" t="s">
        <v>277</v>
      </c>
      <c r="J814" s="90" t="s">
        <v>144</v>
      </c>
      <c r="K814" s="90" t="s">
        <v>647</v>
      </c>
    </row>
    <row r="815" spans="1:11" x14ac:dyDescent="0.2">
      <c r="A815" s="89" t="s">
        <v>130</v>
      </c>
      <c r="B815" s="89" t="s">
        <v>798</v>
      </c>
      <c r="C815" s="155">
        <v>42793</v>
      </c>
      <c r="D815" s="89">
        <v>1</v>
      </c>
      <c r="E815" s="90" t="s">
        <v>849</v>
      </c>
      <c r="I815" s="90" t="s">
        <v>843</v>
      </c>
      <c r="J815" s="90" t="s">
        <v>563</v>
      </c>
      <c r="K815" s="90" t="s">
        <v>647</v>
      </c>
    </row>
    <row r="818" spans="1:12" x14ac:dyDescent="0.2">
      <c r="A818" s="89" t="s">
        <v>138</v>
      </c>
      <c r="B818" s="89" t="s">
        <v>801</v>
      </c>
      <c r="C818" s="155">
        <v>42793</v>
      </c>
      <c r="D818" s="89">
        <v>1</v>
      </c>
      <c r="E818" s="90" t="s">
        <v>251</v>
      </c>
      <c r="I818" s="90" t="s">
        <v>254</v>
      </c>
      <c r="J818" s="90" t="s">
        <v>548</v>
      </c>
      <c r="K818" s="90" t="s">
        <v>623</v>
      </c>
      <c r="L818" s="90" t="s">
        <v>651</v>
      </c>
    </row>
    <row r="819" spans="1:12" x14ac:dyDescent="0.2">
      <c r="A819" s="89" t="s">
        <v>138</v>
      </c>
      <c r="B819" s="89" t="s">
        <v>801</v>
      </c>
      <c r="C819" s="155">
        <v>42793</v>
      </c>
      <c r="D819" s="89">
        <v>1</v>
      </c>
      <c r="E819" s="90" t="s">
        <v>203</v>
      </c>
      <c r="I819" s="90" t="s">
        <v>253</v>
      </c>
      <c r="J819" s="90" t="s">
        <v>558</v>
      </c>
      <c r="K819" s="90" t="s">
        <v>623</v>
      </c>
      <c r="L819" s="90" t="s">
        <v>651</v>
      </c>
    </row>
    <row r="820" spans="1:12" x14ac:dyDescent="0.2">
      <c r="A820" s="89" t="s">
        <v>130</v>
      </c>
      <c r="B820" s="89" t="s">
        <v>798</v>
      </c>
      <c r="C820" s="155">
        <v>42793</v>
      </c>
      <c r="D820" s="89">
        <v>1</v>
      </c>
      <c r="E820" s="90" t="s">
        <v>263</v>
      </c>
      <c r="I820" s="90" t="s">
        <v>274</v>
      </c>
      <c r="J820" s="90" t="s">
        <v>157</v>
      </c>
      <c r="K820" s="90" t="s">
        <v>647</v>
      </c>
    </row>
    <row r="821" spans="1:12" x14ac:dyDescent="0.2">
      <c r="A821" s="89" t="s">
        <v>130</v>
      </c>
      <c r="B821" s="89" t="s">
        <v>787</v>
      </c>
      <c r="C821" s="155">
        <v>42793</v>
      </c>
      <c r="D821" s="89">
        <v>2</v>
      </c>
      <c r="E821" s="90" t="s">
        <v>854</v>
      </c>
      <c r="I821" s="90" t="s">
        <v>291</v>
      </c>
      <c r="J821" s="90" t="s">
        <v>749</v>
      </c>
      <c r="K821" s="90" t="s">
        <v>647</v>
      </c>
    </row>
    <row r="822" spans="1:12" x14ac:dyDescent="0.2">
      <c r="A822" s="89" t="s">
        <v>146</v>
      </c>
      <c r="B822" s="89" t="s">
        <v>799</v>
      </c>
      <c r="C822" s="155">
        <v>42793</v>
      </c>
      <c r="D822" s="89">
        <v>2</v>
      </c>
      <c r="E822" s="90" t="s">
        <v>331</v>
      </c>
      <c r="I822" s="90" t="s">
        <v>824</v>
      </c>
      <c r="J822" s="90" t="s">
        <v>355</v>
      </c>
      <c r="K822" s="90" t="s">
        <v>638</v>
      </c>
      <c r="L822" s="90" t="s">
        <v>658</v>
      </c>
    </row>
    <row r="823" spans="1:12" x14ac:dyDescent="0.2">
      <c r="A823" s="89" t="s">
        <v>146</v>
      </c>
      <c r="B823" s="89" t="s">
        <v>799</v>
      </c>
      <c r="C823" s="155">
        <v>42793</v>
      </c>
      <c r="D823" s="89">
        <v>2</v>
      </c>
      <c r="E823" s="90" t="s">
        <v>851</v>
      </c>
      <c r="I823" s="90" t="s">
        <v>829</v>
      </c>
      <c r="J823" s="90" t="s">
        <v>752</v>
      </c>
      <c r="K823" s="90" t="s">
        <v>638</v>
      </c>
      <c r="L823" s="90" t="s">
        <v>658</v>
      </c>
    </row>
    <row r="824" spans="1:12" x14ac:dyDescent="0.2">
      <c r="A824" s="89" t="s">
        <v>146</v>
      </c>
      <c r="B824" s="89" t="s">
        <v>799</v>
      </c>
      <c r="C824" s="155">
        <v>42793</v>
      </c>
      <c r="D824" s="89">
        <v>2</v>
      </c>
      <c r="E824" s="90" t="s">
        <v>852</v>
      </c>
      <c r="I824" s="90" t="s">
        <v>359</v>
      </c>
      <c r="J824" s="90" t="s">
        <v>533</v>
      </c>
      <c r="K824" s="90" t="s">
        <v>638</v>
      </c>
      <c r="L824" s="90" t="s">
        <v>658</v>
      </c>
    </row>
    <row r="825" spans="1:12" x14ac:dyDescent="0.2">
      <c r="A825" s="89" t="s">
        <v>146</v>
      </c>
      <c r="B825" s="89" t="s">
        <v>799</v>
      </c>
      <c r="C825" s="155">
        <v>42793</v>
      </c>
      <c r="D825" s="89">
        <v>1</v>
      </c>
      <c r="E825" s="90" t="s">
        <v>844</v>
      </c>
      <c r="I825" s="90" t="s">
        <v>359</v>
      </c>
      <c r="J825" s="90" t="s">
        <v>533</v>
      </c>
      <c r="K825" s="90" t="s">
        <v>638</v>
      </c>
      <c r="L825" s="90" t="s">
        <v>658</v>
      </c>
    </row>
    <row r="826" spans="1:12" x14ac:dyDescent="0.2">
      <c r="A826" s="89" t="s">
        <v>146</v>
      </c>
      <c r="B826" s="89" t="s">
        <v>799</v>
      </c>
      <c r="C826" s="155">
        <v>42793</v>
      </c>
      <c r="D826" s="89">
        <v>1</v>
      </c>
      <c r="E826" s="90" t="s">
        <v>836</v>
      </c>
      <c r="I826" s="90" t="s">
        <v>349</v>
      </c>
      <c r="J826" s="90" t="s">
        <v>549</v>
      </c>
      <c r="K826" s="90" t="s">
        <v>638</v>
      </c>
      <c r="L826" s="90" t="s">
        <v>658</v>
      </c>
    </row>
    <row r="827" spans="1:12" x14ac:dyDescent="0.2">
      <c r="A827" s="89" t="s">
        <v>146</v>
      </c>
      <c r="B827" s="89" t="s">
        <v>791</v>
      </c>
      <c r="C827" s="155">
        <v>42794</v>
      </c>
      <c r="D827" s="89">
        <v>2</v>
      </c>
      <c r="E827" s="90" t="s">
        <v>856</v>
      </c>
      <c r="I827" s="90" t="s">
        <v>370</v>
      </c>
      <c r="J827" s="90" t="s">
        <v>541</v>
      </c>
      <c r="K827" s="90" t="s">
        <v>665</v>
      </c>
    </row>
    <row r="828" spans="1:12" x14ac:dyDescent="0.2">
      <c r="A828" s="89" t="s">
        <v>146</v>
      </c>
      <c r="B828" s="89" t="s">
        <v>791</v>
      </c>
      <c r="C828" s="155">
        <v>42794</v>
      </c>
      <c r="D828" s="89">
        <v>2</v>
      </c>
      <c r="E828" s="90" t="s">
        <v>848</v>
      </c>
      <c r="I828" s="90" t="s">
        <v>333</v>
      </c>
      <c r="J828" s="90" t="s">
        <v>549</v>
      </c>
      <c r="K828" s="90" t="s">
        <v>665</v>
      </c>
    </row>
    <row r="829" spans="1:12" x14ac:dyDescent="0.2">
      <c r="A829" s="89" t="s">
        <v>146</v>
      </c>
      <c r="B829" s="89" t="s">
        <v>791</v>
      </c>
      <c r="C829" s="155">
        <v>42794</v>
      </c>
      <c r="D829" s="89">
        <v>2</v>
      </c>
      <c r="E829" s="90" t="s">
        <v>197</v>
      </c>
      <c r="I829" s="90" t="s">
        <v>333</v>
      </c>
      <c r="J829" s="90" t="s">
        <v>549</v>
      </c>
      <c r="K829" s="90" t="s">
        <v>665</v>
      </c>
    </row>
    <row r="830" spans="1:12" x14ac:dyDescent="0.2">
      <c r="A830" s="89" t="s">
        <v>146</v>
      </c>
      <c r="B830" s="89" t="s">
        <v>791</v>
      </c>
      <c r="C830" s="155">
        <v>42794</v>
      </c>
      <c r="D830" s="89">
        <v>2</v>
      </c>
      <c r="E830" s="90" t="s">
        <v>339</v>
      </c>
      <c r="I830" s="90" t="s">
        <v>345</v>
      </c>
      <c r="J830" s="90" t="s">
        <v>554</v>
      </c>
      <c r="K830" s="90" t="s">
        <v>665</v>
      </c>
    </row>
    <row r="831" spans="1:12" x14ac:dyDescent="0.2">
      <c r="A831" s="89" t="s">
        <v>146</v>
      </c>
      <c r="B831" s="89" t="s">
        <v>791</v>
      </c>
      <c r="C831" s="155">
        <v>42794</v>
      </c>
      <c r="D831" s="89">
        <v>2</v>
      </c>
      <c r="E831" s="90" t="s">
        <v>332</v>
      </c>
      <c r="I831" s="90" t="s">
        <v>365</v>
      </c>
      <c r="J831" s="90" t="s">
        <v>533</v>
      </c>
      <c r="K831" s="90" t="s">
        <v>665</v>
      </c>
    </row>
    <row r="832" spans="1:12" x14ac:dyDescent="0.2">
      <c r="A832" s="89" t="s">
        <v>550</v>
      </c>
      <c r="B832" s="89" t="s">
        <v>822</v>
      </c>
      <c r="C832" s="155">
        <v>42794</v>
      </c>
      <c r="D832" s="89">
        <v>2</v>
      </c>
      <c r="E832" s="90" t="s">
        <v>204</v>
      </c>
      <c r="I832" s="90" t="s">
        <v>214</v>
      </c>
      <c r="J832" s="90" t="s">
        <v>542</v>
      </c>
      <c r="K832" s="90" t="s">
        <v>595</v>
      </c>
    </row>
    <row r="833" spans="1:12" x14ac:dyDescent="0.2">
      <c r="A833" s="89" t="s">
        <v>550</v>
      </c>
      <c r="B833" s="89" t="s">
        <v>822</v>
      </c>
      <c r="C833" s="155">
        <v>42794</v>
      </c>
      <c r="D833" s="89">
        <v>2</v>
      </c>
      <c r="E833" s="90" t="s">
        <v>201</v>
      </c>
      <c r="I833" s="90" t="s">
        <v>225</v>
      </c>
      <c r="J833" s="90" t="s">
        <v>317</v>
      </c>
      <c r="K833" s="90" t="s">
        <v>595</v>
      </c>
    </row>
    <row r="834" spans="1:12" x14ac:dyDescent="0.2">
      <c r="A834" s="89" t="s">
        <v>550</v>
      </c>
      <c r="B834" s="89" t="s">
        <v>822</v>
      </c>
      <c r="C834" s="155">
        <v>42794</v>
      </c>
      <c r="D834" s="89">
        <v>2</v>
      </c>
      <c r="E834" s="90" t="s">
        <v>853</v>
      </c>
      <c r="I834" s="90" t="s">
        <v>213</v>
      </c>
      <c r="J834" s="90" t="s">
        <v>542</v>
      </c>
      <c r="K834" s="90" t="s">
        <v>595</v>
      </c>
    </row>
    <row r="835" spans="1:12" x14ac:dyDescent="0.2">
      <c r="A835" s="89" t="s">
        <v>130</v>
      </c>
      <c r="B835" s="89" t="s">
        <v>798</v>
      </c>
      <c r="C835" s="155">
        <v>42794</v>
      </c>
      <c r="D835" s="89">
        <v>2</v>
      </c>
      <c r="E835" s="90" t="s">
        <v>843</v>
      </c>
      <c r="I835" s="90" t="s">
        <v>274</v>
      </c>
      <c r="J835" s="90" t="s">
        <v>157</v>
      </c>
      <c r="K835" s="90" t="s">
        <v>647</v>
      </c>
    </row>
    <row r="836" spans="1:12" x14ac:dyDescent="0.2">
      <c r="A836" s="89" t="s">
        <v>561</v>
      </c>
      <c r="B836" s="89" t="s">
        <v>862</v>
      </c>
      <c r="C836" s="155">
        <v>42794</v>
      </c>
      <c r="D836" s="89">
        <v>2</v>
      </c>
      <c r="E836" s="90" t="s">
        <v>842</v>
      </c>
      <c r="I836" s="90" t="s">
        <v>544</v>
      </c>
      <c r="J836" s="90" t="s">
        <v>517</v>
      </c>
      <c r="K836" s="90" t="s">
        <v>574</v>
      </c>
    </row>
    <row r="837" spans="1:12" x14ac:dyDescent="0.2">
      <c r="A837" s="89" t="s">
        <v>138</v>
      </c>
      <c r="B837" s="89" t="s">
        <v>816</v>
      </c>
      <c r="C837" s="155">
        <v>42794</v>
      </c>
      <c r="D837" s="89">
        <v>2</v>
      </c>
      <c r="E837" s="90" t="s">
        <v>251</v>
      </c>
      <c r="I837" s="90" t="s">
        <v>254</v>
      </c>
      <c r="J837" s="90" t="s">
        <v>548</v>
      </c>
      <c r="K837" s="90" t="s">
        <v>651</v>
      </c>
    </row>
    <row r="838" spans="1:12" x14ac:dyDescent="0.2">
      <c r="A838" s="89" t="s">
        <v>138</v>
      </c>
      <c r="B838" s="89" t="s">
        <v>816</v>
      </c>
      <c r="C838" s="155">
        <v>42794</v>
      </c>
      <c r="D838" s="89">
        <v>2</v>
      </c>
      <c r="E838" s="90" t="s">
        <v>203</v>
      </c>
      <c r="I838" s="90" t="s">
        <v>280</v>
      </c>
      <c r="J838" s="90" t="s">
        <v>558</v>
      </c>
      <c r="K838" s="90" t="s">
        <v>651</v>
      </c>
    </row>
    <row r="839" spans="1:12" x14ac:dyDescent="0.2">
      <c r="A839" s="89" t="s">
        <v>550</v>
      </c>
      <c r="B839" s="89" t="s">
        <v>822</v>
      </c>
      <c r="C839" s="155">
        <v>42794</v>
      </c>
      <c r="D839" s="89">
        <v>2</v>
      </c>
      <c r="E839" s="90" t="s">
        <v>232</v>
      </c>
      <c r="I839" s="90" t="s">
        <v>217</v>
      </c>
      <c r="J839" s="90" t="s">
        <v>320</v>
      </c>
      <c r="K839" s="90" t="s">
        <v>595</v>
      </c>
    </row>
    <row r="841" spans="1:12" x14ac:dyDescent="0.2">
      <c r="A841" s="89" t="s">
        <v>130</v>
      </c>
      <c r="B841" s="89" t="s">
        <v>787</v>
      </c>
      <c r="C841" s="155">
        <v>42794</v>
      </c>
      <c r="D841" s="89">
        <v>1</v>
      </c>
      <c r="E841" s="90" t="s">
        <v>854</v>
      </c>
      <c r="I841" s="90" t="s">
        <v>291</v>
      </c>
      <c r="J841" s="90" t="s">
        <v>749</v>
      </c>
      <c r="K841" s="90" t="s">
        <v>647</v>
      </c>
    </row>
    <row r="842" spans="1:12" x14ac:dyDescent="0.2">
      <c r="A842" s="89" t="s">
        <v>138</v>
      </c>
      <c r="B842" s="89" t="s">
        <v>787</v>
      </c>
      <c r="C842" s="155">
        <v>42794</v>
      </c>
      <c r="D842" s="89">
        <v>1</v>
      </c>
      <c r="E842" s="90" t="s">
        <v>854</v>
      </c>
      <c r="I842" s="90" t="s">
        <v>291</v>
      </c>
      <c r="J842" s="90" t="s">
        <v>750</v>
      </c>
      <c r="K842" s="90" t="s">
        <v>651</v>
      </c>
    </row>
    <row r="843" spans="1:12" x14ac:dyDescent="0.2">
      <c r="A843" s="89" t="s">
        <v>146</v>
      </c>
      <c r="B843" s="89" t="s">
        <v>799</v>
      </c>
      <c r="C843" s="155">
        <v>42794</v>
      </c>
      <c r="D843" s="89">
        <v>1</v>
      </c>
      <c r="E843" s="90" t="s">
        <v>331</v>
      </c>
      <c r="I843" s="90" t="s">
        <v>824</v>
      </c>
      <c r="J843" s="90" t="s">
        <v>355</v>
      </c>
      <c r="K843" s="90" t="s">
        <v>658</v>
      </c>
      <c r="L843" s="90" t="s">
        <v>665</v>
      </c>
    </row>
    <row r="844" spans="1:12" x14ac:dyDescent="0.2">
      <c r="A844" s="89" t="s">
        <v>146</v>
      </c>
      <c r="B844" s="89" t="s">
        <v>799</v>
      </c>
      <c r="C844" s="155">
        <v>42794</v>
      </c>
      <c r="D844" s="89">
        <v>2</v>
      </c>
      <c r="E844" s="90" t="s">
        <v>851</v>
      </c>
      <c r="I844" s="90" t="s">
        <v>829</v>
      </c>
      <c r="J844" s="90" t="s">
        <v>752</v>
      </c>
      <c r="K844" s="90" t="s">
        <v>658</v>
      </c>
      <c r="L844" s="90" t="s">
        <v>665</v>
      </c>
    </row>
    <row r="845" spans="1:12" x14ac:dyDescent="0.2">
      <c r="A845" s="89" t="s">
        <v>146</v>
      </c>
      <c r="B845" s="89" t="s">
        <v>799</v>
      </c>
      <c r="C845" s="155">
        <v>42794</v>
      </c>
      <c r="D845" s="89">
        <v>2</v>
      </c>
      <c r="E845" s="90" t="s">
        <v>852</v>
      </c>
      <c r="I845" s="90" t="s">
        <v>359</v>
      </c>
      <c r="J845" s="90" t="s">
        <v>533</v>
      </c>
      <c r="K845" s="90" t="s">
        <v>658</v>
      </c>
      <c r="L845" s="90" t="s">
        <v>665</v>
      </c>
    </row>
    <row r="846" spans="1:12" x14ac:dyDescent="0.2">
      <c r="A846" s="89" t="s">
        <v>146</v>
      </c>
      <c r="B846" s="89" t="s">
        <v>799</v>
      </c>
      <c r="C846" s="155">
        <v>42794</v>
      </c>
      <c r="D846" s="89">
        <v>2</v>
      </c>
      <c r="E846" s="90" t="s">
        <v>844</v>
      </c>
      <c r="I846" s="90" t="s">
        <v>359</v>
      </c>
      <c r="J846" s="90" t="s">
        <v>533</v>
      </c>
      <c r="K846" s="90" t="s">
        <v>658</v>
      </c>
      <c r="L846" s="90" t="s">
        <v>665</v>
      </c>
    </row>
    <row r="847" spans="1:12" x14ac:dyDescent="0.2">
      <c r="A847" s="89" t="s">
        <v>146</v>
      </c>
      <c r="B847" s="89" t="s">
        <v>799</v>
      </c>
      <c r="C847" s="155">
        <v>42794</v>
      </c>
      <c r="D847" s="89">
        <v>2</v>
      </c>
      <c r="E847" s="90" t="s">
        <v>836</v>
      </c>
      <c r="I847" s="90" t="s">
        <v>349</v>
      </c>
      <c r="J847" s="90" t="s">
        <v>549</v>
      </c>
      <c r="K847" s="90" t="s">
        <v>658</v>
      </c>
      <c r="L847" s="90" t="s">
        <v>665</v>
      </c>
    </row>
    <row r="848" spans="1:12" x14ac:dyDescent="0.2">
      <c r="A848" s="89" t="s">
        <v>146</v>
      </c>
      <c r="B848" s="89" t="s">
        <v>791</v>
      </c>
      <c r="C848" s="155">
        <v>42795</v>
      </c>
      <c r="D848" s="89">
        <v>2</v>
      </c>
      <c r="E848" s="90" t="s">
        <v>848</v>
      </c>
      <c r="I848" s="90" t="s">
        <v>333</v>
      </c>
      <c r="J848" s="90" t="s">
        <v>549</v>
      </c>
      <c r="K848" s="90" t="s">
        <v>665</v>
      </c>
      <c r="L848" s="90" t="s">
        <v>624</v>
      </c>
    </row>
    <row r="849" spans="1:12" x14ac:dyDescent="0.2">
      <c r="A849" s="89" t="s">
        <v>146</v>
      </c>
      <c r="B849" s="89" t="s">
        <v>791</v>
      </c>
      <c r="C849" s="155">
        <v>42795</v>
      </c>
      <c r="D849" s="89">
        <v>2</v>
      </c>
      <c r="E849" s="90" t="s">
        <v>856</v>
      </c>
      <c r="I849" s="90" t="s">
        <v>370</v>
      </c>
      <c r="J849" s="90" t="s">
        <v>541</v>
      </c>
      <c r="K849" s="90" t="s">
        <v>665</v>
      </c>
      <c r="L849" s="90" t="s">
        <v>624</v>
      </c>
    </row>
    <row r="850" spans="1:12" x14ac:dyDescent="0.2">
      <c r="A850" s="89" t="s">
        <v>550</v>
      </c>
      <c r="B850" s="89" t="s">
        <v>822</v>
      </c>
      <c r="C850" s="155">
        <v>42795</v>
      </c>
      <c r="D850" s="89">
        <v>2</v>
      </c>
      <c r="E850" s="90" t="s">
        <v>204</v>
      </c>
      <c r="I850" s="90" t="s">
        <v>214</v>
      </c>
      <c r="J850" s="90" t="s">
        <v>542</v>
      </c>
      <c r="K850" s="90" t="s">
        <v>595</v>
      </c>
    </row>
    <row r="851" spans="1:12" x14ac:dyDescent="0.2">
      <c r="A851" s="89" t="s">
        <v>550</v>
      </c>
      <c r="B851" s="89" t="s">
        <v>822</v>
      </c>
      <c r="C851" s="155">
        <v>42795</v>
      </c>
      <c r="D851" s="89">
        <v>2</v>
      </c>
      <c r="E851" s="90" t="s">
        <v>232</v>
      </c>
      <c r="I851" s="90" t="s">
        <v>217</v>
      </c>
      <c r="J851" s="90" t="s">
        <v>320</v>
      </c>
      <c r="K851" s="90" t="s">
        <v>595</v>
      </c>
    </row>
    <row r="852" spans="1:12" x14ac:dyDescent="0.2">
      <c r="A852" s="89" t="s">
        <v>550</v>
      </c>
      <c r="B852" s="89" t="s">
        <v>822</v>
      </c>
      <c r="C852" s="155">
        <v>42795</v>
      </c>
      <c r="D852" s="89">
        <v>2</v>
      </c>
      <c r="E852" s="90" t="s">
        <v>853</v>
      </c>
      <c r="I852" s="90" t="s">
        <v>213</v>
      </c>
      <c r="J852" s="90" t="s">
        <v>542</v>
      </c>
      <c r="K852" s="90" t="s">
        <v>595</v>
      </c>
    </row>
    <row r="853" spans="1:12" x14ac:dyDescent="0.2">
      <c r="A853" s="89" t="s">
        <v>550</v>
      </c>
      <c r="B853" s="89" t="s">
        <v>822</v>
      </c>
      <c r="C853" s="155">
        <v>42795</v>
      </c>
      <c r="D853" s="89">
        <v>2</v>
      </c>
      <c r="E853" s="90" t="s">
        <v>201</v>
      </c>
      <c r="I853" s="90" t="s">
        <v>225</v>
      </c>
      <c r="J853" s="90" t="s">
        <v>317</v>
      </c>
      <c r="K853" s="90" t="s">
        <v>595</v>
      </c>
    </row>
    <row r="854" spans="1:12" x14ac:dyDescent="0.2">
      <c r="A854" s="89" t="s">
        <v>138</v>
      </c>
      <c r="B854" s="89" t="s">
        <v>816</v>
      </c>
      <c r="C854" s="155">
        <v>42795</v>
      </c>
      <c r="D854" s="89">
        <v>2</v>
      </c>
      <c r="E854" s="90" t="s">
        <v>220</v>
      </c>
      <c r="I854" s="90" t="s">
        <v>280</v>
      </c>
      <c r="J854" s="90" t="s">
        <v>142</v>
      </c>
      <c r="K854" s="90" t="s">
        <v>651</v>
      </c>
    </row>
    <row r="855" spans="1:12" x14ac:dyDescent="0.2">
      <c r="A855" s="89" t="s">
        <v>138</v>
      </c>
      <c r="B855" s="89" t="s">
        <v>816</v>
      </c>
      <c r="C855" s="155">
        <v>42795</v>
      </c>
      <c r="D855" s="89">
        <v>2</v>
      </c>
      <c r="E855" s="90" t="s">
        <v>203</v>
      </c>
      <c r="I855" s="90" t="s">
        <v>292</v>
      </c>
      <c r="J855" s="90" t="s">
        <v>558</v>
      </c>
      <c r="K855" s="90" t="s">
        <v>651</v>
      </c>
    </row>
    <row r="856" spans="1:12" x14ac:dyDescent="0.2">
      <c r="A856" s="89" t="s">
        <v>130</v>
      </c>
      <c r="B856" s="89" t="s">
        <v>798</v>
      </c>
      <c r="C856" s="155">
        <v>42795</v>
      </c>
      <c r="D856" s="89">
        <v>2</v>
      </c>
      <c r="E856" s="90" t="s">
        <v>843</v>
      </c>
      <c r="I856" s="90" t="s">
        <v>274</v>
      </c>
      <c r="J856" s="90" t="s">
        <v>157</v>
      </c>
      <c r="K856" s="90" t="s">
        <v>647</v>
      </c>
      <c r="L856" s="90" t="s">
        <v>163</v>
      </c>
    </row>
    <row r="857" spans="1:12" x14ac:dyDescent="0.2">
      <c r="A857" s="89" t="s">
        <v>130</v>
      </c>
      <c r="B857" s="89" t="s">
        <v>798</v>
      </c>
      <c r="C857" s="155">
        <v>42795</v>
      </c>
      <c r="D857" s="89">
        <v>2</v>
      </c>
      <c r="E857" s="90" t="s">
        <v>251</v>
      </c>
      <c r="I857" s="90" t="s">
        <v>274</v>
      </c>
      <c r="J857" s="90" t="s">
        <v>157</v>
      </c>
      <c r="K857" s="90" t="s">
        <v>647</v>
      </c>
      <c r="L857" s="90" t="s">
        <v>163</v>
      </c>
    </row>
    <row r="858" spans="1:12" x14ac:dyDescent="0.2">
      <c r="A858" s="89" t="s">
        <v>550</v>
      </c>
      <c r="B858" s="89" t="s">
        <v>822</v>
      </c>
      <c r="C858" s="155">
        <v>42795</v>
      </c>
      <c r="D858" s="89">
        <v>2</v>
      </c>
      <c r="E858" s="90" t="s">
        <v>222</v>
      </c>
      <c r="I858" s="90" t="s">
        <v>226</v>
      </c>
      <c r="J858" s="90" t="s">
        <v>315</v>
      </c>
      <c r="K858" s="90" t="s">
        <v>595</v>
      </c>
    </row>
    <row r="859" spans="1:12" x14ac:dyDescent="0.2">
      <c r="A859" s="89" t="s">
        <v>146</v>
      </c>
      <c r="B859" s="89" t="s">
        <v>799</v>
      </c>
      <c r="C859" s="155">
        <v>42795</v>
      </c>
      <c r="D859" s="89">
        <v>2</v>
      </c>
      <c r="E859" s="90" t="s">
        <v>851</v>
      </c>
      <c r="I859" s="90" t="s">
        <v>829</v>
      </c>
      <c r="J859" s="90" t="s">
        <v>752</v>
      </c>
      <c r="K859" s="90" t="s">
        <v>624</v>
      </c>
      <c r="L859" s="90" t="s">
        <v>644</v>
      </c>
    </row>
    <row r="860" spans="1:12" x14ac:dyDescent="0.2">
      <c r="A860" s="89" t="s">
        <v>146</v>
      </c>
      <c r="B860" s="89" t="s">
        <v>799</v>
      </c>
      <c r="C860" s="155">
        <v>42795</v>
      </c>
      <c r="D860" s="89">
        <v>2</v>
      </c>
      <c r="E860" s="90" t="s">
        <v>852</v>
      </c>
      <c r="I860" s="90" t="s">
        <v>359</v>
      </c>
      <c r="J860" s="90" t="s">
        <v>533</v>
      </c>
      <c r="K860" s="90" t="s">
        <v>624</v>
      </c>
      <c r="L860" s="90" t="s">
        <v>644</v>
      </c>
    </row>
    <row r="861" spans="1:12" x14ac:dyDescent="0.2">
      <c r="A861" s="89" t="s">
        <v>130</v>
      </c>
      <c r="B861" s="89" t="s">
        <v>787</v>
      </c>
      <c r="C861" s="155">
        <v>42795</v>
      </c>
      <c r="D861" s="89">
        <v>2</v>
      </c>
      <c r="E861" s="90" t="s">
        <v>854</v>
      </c>
      <c r="I861" s="90" t="s">
        <v>261</v>
      </c>
      <c r="J861" s="90" t="s">
        <v>749</v>
      </c>
      <c r="K861" s="90" t="s">
        <v>163</v>
      </c>
      <c r="L861" s="90" t="s">
        <v>670</v>
      </c>
    </row>
    <row r="862" spans="1:12" x14ac:dyDescent="0.2">
      <c r="A862" s="89" t="s">
        <v>130</v>
      </c>
      <c r="B862" s="89" t="s">
        <v>787</v>
      </c>
      <c r="C862" s="155">
        <v>42795</v>
      </c>
      <c r="D862" s="89">
        <v>1</v>
      </c>
      <c r="E862" s="90" t="s">
        <v>284</v>
      </c>
      <c r="I862" s="90" t="s">
        <v>257</v>
      </c>
      <c r="J862" s="90" t="s">
        <v>157</v>
      </c>
      <c r="K862" s="90" t="s">
        <v>674</v>
      </c>
    </row>
    <row r="863" spans="1:12" x14ac:dyDescent="0.2">
      <c r="A863" s="89" t="s">
        <v>146</v>
      </c>
      <c r="B863" s="89" t="s">
        <v>799</v>
      </c>
      <c r="C863" s="155">
        <v>42795</v>
      </c>
      <c r="D863" s="89">
        <v>1</v>
      </c>
      <c r="E863" s="90" t="s">
        <v>331</v>
      </c>
      <c r="I863" s="90" t="s">
        <v>824</v>
      </c>
      <c r="J863" s="90" t="s">
        <v>355</v>
      </c>
      <c r="K863" s="90" t="s">
        <v>624</v>
      </c>
      <c r="L863" s="90" t="s">
        <v>644</v>
      </c>
    </row>
    <row r="864" spans="1:12" x14ac:dyDescent="0.2">
      <c r="A864" s="89" t="s">
        <v>146</v>
      </c>
      <c r="B864" s="89" t="s">
        <v>799</v>
      </c>
      <c r="C864" s="155">
        <v>42795</v>
      </c>
      <c r="D864" s="89">
        <v>1</v>
      </c>
      <c r="E864" s="90" t="s">
        <v>342</v>
      </c>
      <c r="I864" s="90" t="s">
        <v>340</v>
      </c>
      <c r="J864" s="90" t="s">
        <v>541</v>
      </c>
      <c r="K864" s="90" t="s">
        <v>624</v>
      </c>
      <c r="L864" s="90" t="s">
        <v>644</v>
      </c>
    </row>
    <row r="865" spans="1:12" x14ac:dyDescent="0.2">
      <c r="A865" s="89" t="s">
        <v>146</v>
      </c>
      <c r="B865" s="89" t="s">
        <v>799</v>
      </c>
      <c r="C865" s="155">
        <v>42795</v>
      </c>
      <c r="D865" s="89">
        <v>1</v>
      </c>
      <c r="E865" s="90" t="s">
        <v>836</v>
      </c>
      <c r="I865" s="90" t="s">
        <v>349</v>
      </c>
      <c r="J865" s="90" t="s">
        <v>549</v>
      </c>
      <c r="K865" s="90" t="s">
        <v>624</v>
      </c>
      <c r="L865" s="90" t="s">
        <v>644</v>
      </c>
    </row>
    <row r="866" spans="1:12" x14ac:dyDescent="0.2">
      <c r="A866" s="89" t="s">
        <v>146</v>
      </c>
      <c r="B866" s="89" t="s">
        <v>791</v>
      </c>
      <c r="C866" s="155">
        <v>42796</v>
      </c>
      <c r="D866" s="89">
        <v>2</v>
      </c>
      <c r="E866" s="90" t="s">
        <v>856</v>
      </c>
      <c r="I866" s="90" t="s">
        <v>370</v>
      </c>
      <c r="J866" s="90" t="s">
        <v>541</v>
      </c>
      <c r="K866" s="90" t="s">
        <v>644</v>
      </c>
    </row>
    <row r="867" spans="1:12" x14ac:dyDescent="0.2">
      <c r="A867" s="89" t="s">
        <v>146</v>
      </c>
      <c r="B867" s="89" t="s">
        <v>791</v>
      </c>
      <c r="C867" s="155">
        <v>42796</v>
      </c>
      <c r="D867" s="89">
        <v>2</v>
      </c>
      <c r="E867" s="90" t="s">
        <v>848</v>
      </c>
      <c r="I867" s="90" t="s">
        <v>333</v>
      </c>
      <c r="J867" s="90" t="s">
        <v>549</v>
      </c>
      <c r="K867" s="90" t="s">
        <v>644</v>
      </c>
    </row>
    <row r="868" spans="1:12" x14ac:dyDescent="0.2">
      <c r="A868" s="89" t="s">
        <v>146</v>
      </c>
      <c r="B868" s="89" t="s">
        <v>791</v>
      </c>
      <c r="C868" s="155">
        <v>42796</v>
      </c>
      <c r="D868" s="89">
        <v>2</v>
      </c>
      <c r="E868" s="90" t="s">
        <v>269</v>
      </c>
      <c r="I868" s="90" t="s">
        <v>370</v>
      </c>
      <c r="J868" s="90" t="s">
        <v>541</v>
      </c>
      <c r="K868" s="90" t="s">
        <v>644</v>
      </c>
    </row>
    <row r="869" spans="1:12" x14ac:dyDescent="0.2">
      <c r="A869" s="89" t="s">
        <v>146</v>
      </c>
      <c r="B869" s="89" t="s">
        <v>791</v>
      </c>
      <c r="C869" s="155">
        <v>42796</v>
      </c>
      <c r="D869" s="89">
        <v>2</v>
      </c>
      <c r="E869" s="90" t="s">
        <v>332</v>
      </c>
      <c r="I869" s="90" t="s">
        <v>373</v>
      </c>
      <c r="J869" s="90" t="s">
        <v>355</v>
      </c>
      <c r="K869" s="90" t="s">
        <v>644</v>
      </c>
    </row>
    <row r="870" spans="1:12" x14ac:dyDescent="0.2">
      <c r="A870" s="89" t="s">
        <v>550</v>
      </c>
      <c r="B870" s="89" t="s">
        <v>822</v>
      </c>
      <c r="C870" s="155">
        <v>42796</v>
      </c>
      <c r="D870" s="89">
        <v>2</v>
      </c>
      <c r="E870" s="90" t="s">
        <v>204</v>
      </c>
      <c r="I870" s="90" t="s">
        <v>214</v>
      </c>
      <c r="J870" s="90" t="s">
        <v>542</v>
      </c>
      <c r="K870" s="90" t="s">
        <v>595</v>
      </c>
    </row>
    <row r="871" spans="1:12" x14ac:dyDescent="0.2">
      <c r="A871" s="89" t="s">
        <v>550</v>
      </c>
      <c r="B871" s="89" t="s">
        <v>822</v>
      </c>
      <c r="C871" s="155">
        <v>42796</v>
      </c>
      <c r="D871" s="89">
        <v>2</v>
      </c>
      <c r="E871" s="90" t="s">
        <v>232</v>
      </c>
      <c r="I871" s="90" t="s">
        <v>217</v>
      </c>
      <c r="J871" s="90" t="s">
        <v>320</v>
      </c>
      <c r="K871" s="90" t="s">
        <v>595</v>
      </c>
    </row>
    <row r="872" spans="1:12" x14ac:dyDescent="0.2">
      <c r="A872" s="89" t="s">
        <v>550</v>
      </c>
      <c r="B872" s="89" t="s">
        <v>822</v>
      </c>
      <c r="C872" s="155">
        <v>42796</v>
      </c>
      <c r="D872" s="89">
        <v>2</v>
      </c>
      <c r="E872" s="90" t="s">
        <v>853</v>
      </c>
      <c r="I872" s="90" t="s">
        <v>213</v>
      </c>
      <c r="J872" s="90" t="s">
        <v>542</v>
      </c>
      <c r="K872" s="90" t="s">
        <v>595</v>
      </c>
    </row>
    <row r="873" spans="1:12" x14ac:dyDescent="0.2">
      <c r="A873" s="89" t="s">
        <v>550</v>
      </c>
      <c r="B873" s="89" t="s">
        <v>822</v>
      </c>
      <c r="C873" s="155">
        <v>42796</v>
      </c>
      <c r="D873" s="89">
        <v>2</v>
      </c>
      <c r="E873" s="90" t="s">
        <v>201</v>
      </c>
      <c r="I873" s="90" t="s">
        <v>225</v>
      </c>
      <c r="J873" s="90" t="s">
        <v>317</v>
      </c>
      <c r="K873" s="90" t="s">
        <v>595</v>
      </c>
    </row>
    <row r="874" spans="1:12" x14ac:dyDescent="0.2">
      <c r="A874" s="89" t="s">
        <v>130</v>
      </c>
      <c r="B874" s="89" t="s">
        <v>798</v>
      </c>
      <c r="C874" s="155">
        <v>42796</v>
      </c>
      <c r="D874" s="89">
        <v>2</v>
      </c>
      <c r="E874" s="90" t="s">
        <v>843</v>
      </c>
      <c r="I874" s="90" t="s">
        <v>274</v>
      </c>
      <c r="J874" s="90" t="s">
        <v>157</v>
      </c>
      <c r="K874" s="90" t="s">
        <v>670</v>
      </c>
    </row>
    <row r="875" spans="1:12" x14ac:dyDescent="0.2">
      <c r="A875" s="89" t="s">
        <v>146</v>
      </c>
      <c r="B875" s="89" t="s">
        <v>799</v>
      </c>
      <c r="C875" s="155">
        <v>42796</v>
      </c>
      <c r="D875" s="89">
        <v>2</v>
      </c>
      <c r="E875" s="90" t="s">
        <v>331</v>
      </c>
      <c r="I875" s="90" t="s">
        <v>824</v>
      </c>
      <c r="J875" s="90" t="s">
        <v>355</v>
      </c>
      <c r="K875" s="90" t="s">
        <v>650</v>
      </c>
    </row>
    <row r="876" spans="1:12" x14ac:dyDescent="0.2">
      <c r="A876" s="89" t="s">
        <v>146</v>
      </c>
      <c r="B876" s="89" t="s">
        <v>799</v>
      </c>
      <c r="C876" s="155">
        <v>42796</v>
      </c>
      <c r="D876" s="89">
        <v>2</v>
      </c>
      <c r="E876" s="90" t="s">
        <v>851</v>
      </c>
      <c r="I876" s="90" t="s">
        <v>364</v>
      </c>
      <c r="J876" s="90" t="s">
        <v>752</v>
      </c>
      <c r="K876" s="90" t="s">
        <v>650</v>
      </c>
    </row>
    <row r="877" spans="1:12" x14ac:dyDescent="0.2">
      <c r="A877" s="89" t="s">
        <v>146</v>
      </c>
      <c r="B877" s="89" t="s">
        <v>799</v>
      </c>
      <c r="C877" s="155">
        <v>42796</v>
      </c>
      <c r="D877" s="89">
        <v>2</v>
      </c>
      <c r="E877" s="90" t="s">
        <v>852</v>
      </c>
      <c r="I877" s="90" t="s">
        <v>359</v>
      </c>
      <c r="J877" s="90" t="s">
        <v>533</v>
      </c>
      <c r="K877" s="90" t="s">
        <v>650</v>
      </c>
    </row>
    <row r="878" spans="1:12" x14ac:dyDescent="0.2">
      <c r="A878" s="89" t="s">
        <v>138</v>
      </c>
      <c r="B878" s="89" t="s">
        <v>816</v>
      </c>
      <c r="C878" s="155">
        <v>42796</v>
      </c>
      <c r="D878" s="89">
        <v>2</v>
      </c>
      <c r="E878" s="90" t="s">
        <v>251</v>
      </c>
      <c r="I878" s="90" t="s">
        <v>254</v>
      </c>
      <c r="J878" s="90" t="s">
        <v>548</v>
      </c>
      <c r="K878" s="90" t="s">
        <v>651</v>
      </c>
      <c r="L878" s="90" t="s">
        <v>607</v>
      </c>
    </row>
    <row r="879" spans="1:12" x14ac:dyDescent="0.2">
      <c r="A879" s="89" t="s">
        <v>138</v>
      </c>
      <c r="B879" s="89" t="s">
        <v>816</v>
      </c>
      <c r="C879" s="155">
        <v>42796</v>
      </c>
      <c r="D879" s="89">
        <v>1</v>
      </c>
      <c r="E879" s="90" t="s">
        <v>203</v>
      </c>
      <c r="I879" s="90" t="s">
        <v>292</v>
      </c>
      <c r="J879" s="90" t="s">
        <v>558</v>
      </c>
      <c r="K879" s="90" t="s">
        <v>651</v>
      </c>
      <c r="L879" s="90" t="s">
        <v>607</v>
      </c>
    </row>
    <row r="881" spans="1:12" x14ac:dyDescent="0.2">
      <c r="A881" s="89" t="s">
        <v>130</v>
      </c>
      <c r="B881" s="89" t="s">
        <v>818</v>
      </c>
      <c r="C881" s="155">
        <v>42796</v>
      </c>
      <c r="D881" s="89">
        <v>2</v>
      </c>
      <c r="E881" s="90" t="s">
        <v>854</v>
      </c>
      <c r="I881" s="90" t="s">
        <v>261</v>
      </c>
      <c r="J881" s="90" t="s">
        <v>749</v>
      </c>
      <c r="K881" s="90" t="s">
        <v>672</v>
      </c>
    </row>
    <row r="882" spans="1:12" x14ac:dyDescent="0.2">
      <c r="A882" s="89" t="s">
        <v>550</v>
      </c>
      <c r="B882" s="89" t="s">
        <v>797</v>
      </c>
      <c r="C882" s="155">
        <v>42800</v>
      </c>
      <c r="D882" s="89">
        <v>1</v>
      </c>
      <c r="E882" s="90" t="s">
        <v>218</v>
      </c>
      <c r="I882" s="90" t="s">
        <v>225</v>
      </c>
      <c r="J882" s="90" t="s">
        <v>315</v>
      </c>
      <c r="K882" s="90" t="s">
        <v>572</v>
      </c>
    </row>
    <row r="883" spans="1:12" x14ac:dyDescent="0.2">
      <c r="A883" s="89" t="s">
        <v>550</v>
      </c>
      <c r="B883" s="89" t="s">
        <v>797</v>
      </c>
      <c r="C883" s="155">
        <v>42800</v>
      </c>
      <c r="D883" s="89">
        <v>2</v>
      </c>
      <c r="E883" s="90" t="s">
        <v>201</v>
      </c>
      <c r="I883" s="90" t="s">
        <v>227</v>
      </c>
      <c r="J883" s="90" t="s">
        <v>317</v>
      </c>
      <c r="K883" s="90" t="s">
        <v>595</v>
      </c>
      <c r="L883" s="90" t="s">
        <v>572</v>
      </c>
    </row>
    <row r="884" spans="1:12" x14ac:dyDescent="0.2">
      <c r="A884" s="89" t="s">
        <v>550</v>
      </c>
      <c r="B884" s="89" t="s">
        <v>797</v>
      </c>
      <c r="C884" s="155">
        <v>42800</v>
      </c>
      <c r="D884" s="89">
        <v>1</v>
      </c>
      <c r="E884" s="90" t="s">
        <v>216</v>
      </c>
      <c r="I884" s="90" t="s">
        <v>235</v>
      </c>
      <c r="J884" s="90" t="s">
        <v>542</v>
      </c>
      <c r="K884" s="90" t="s">
        <v>595</v>
      </c>
      <c r="L884" s="90" t="s">
        <v>572</v>
      </c>
    </row>
    <row r="885" spans="1:12" x14ac:dyDescent="0.2">
      <c r="A885" s="89" t="s">
        <v>146</v>
      </c>
      <c r="B885" s="89" t="s">
        <v>799</v>
      </c>
      <c r="C885" s="155">
        <v>42800</v>
      </c>
      <c r="D885" s="89">
        <v>2</v>
      </c>
      <c r="E885" s="90" t="s">
        <v>368</v>
      </c>
      <c r="I885" s="90" t="s">
        <v>836</v>
      </c>
      <c r="J885" s="90" t="s">
        <v>549</v>
      </c>
      <c r="K885" s="90" t="s">
        <v>650</v>
      </c>
    </row>
    <row r="886" spans="1:12" x14ac:dyDescent="0.2">
      <c r="A886" s="89" t="s">
        <v>130</v>
      </c>
      <c r="B886" s="89" t="s">
        <v>864</v>
      </c>
      <c r="C886" s="155">
        <v>42800</v>
      </c>
      <c r="D886" s="89">
        <v>2</v>
      </c>
      <c r="E886" s="90" t="s">
        <v>854</v>
      </c>
      <c r="I886" s="90" t="s">
        <v>283</v>
      </c>
      <c r="J886" s="90" t="s">
        <v>749</v>
      </c>
      <c r="K886" s="90" t="s">
        <v>149</v>
      </c>
    </row>
    <row r="887" spans="1:12" x14ac:dyDescent="0.2">
      <c r="A887" s="89" t="s">
        <v>138</v>
      </c>
      <c r="B887" s="89" t="s">
        <v>789</v>
      </c>
      <c r="C887" s="155">
        <v>42800</v>
      </c>
      <c r="D887" s="89">
        <v>2</v>
      </c>
      <c r="E887" s="90" t="s">
        <v>830</v>
      </c>
      <c r="I887" s="90" t="s">
        <v>266</v>
      </c>
      <c r="J887" s="90" t="s">
        <v>142</v>
      </c>
      <c r="K887" s="90" t="s">
        <v>607</v>
      </c>
      <c r="L887" s="90" t="s">
        <v>666</v>
      </c>
    </row>
    <row r="888" spans="1:12" x14ac:dyDescent="0.2">
      <c r="A888" s="89" t="s">
        <v>138</v>
      </c>
      <c r="B888" s="89" t="s">
        <v>789</v>
      </c>
      <c r="C888" s="155">
        <v>42800</v>
      </c>
      <c r="D888" s="89">
        <v>2</v>
      </c>
      <c r="E888" s="90" t="s">
        <v>139</v>
      </c>
      <c r="I888" s="90" t="s">
        <v>272</v>
      </c>
      <c r="J888" s="90" t="s">
        <v>548</v>
      </c>
      <c r="K888" s="90" t="s">
        <v>607</v>
      </c>
      <c r="L888" s="90" t="s">
        <v>666</v>
      </c>
    </row>
    <row r="889" spans="1:12" x14ac:dyDescent="0.2">
      <c r="A889" s="89" t="s">
        <v>138</v>
      </c>
      <c r="B889" s="89" t="s">
        <v>789</v>
      </c>
      <c r="C889" s="155">
        <v>42800</v>
      </c>
      <c r="D889" s="89">
        <v>2</v>
      </c>
      <c r="E889" s="90" t="s">
        <v>871</v>
      </c>
      <c r="I889" s="90" t="s">
        <v>281</v>
      </c>
      <c r="J889" s="90" t="s">
        <v>294</v>
      </c>
      <c r="K889" s="90" t="s">
        <v>607</v>
      </c>
      <c r="L889" s="90" t="s">
        <v>666</v>
      </c>
    </row>
    <row r="890" spans="1:12" x14ac:dyDescent="0.2">
      <c r="A890" s="89" t="s">
        <v>138</v>
      </c>
      <c r="B890" s="89" t="s">
        <v>789</v>
      </c>
      <c r="C890" s="155">
        <v>42800</v>
      </c>
      <c r="D890" s="89">
        <v>2</v>
      </c>
      <c r="E890" s="90" t="s">
        <v>280</v>
      </c>
      <c r="I890" s="90" t="s">
        <v>273</v>
      </c>
      <c r="J890" s="90" t="s">
        <v>750</v>
      </c>
      <c r="K890" s="90" t="s">
        <v>607</v>
      </c>
      <c r="L890" s="90" t="s">
        <v>666</v>
      </c>
    </row>
    <row r="891" spans="1:12" x14ac:dyDescent="0.2">
      <c r="A891" s="89" t="s">
        <v>561</v>
      </c>
      <c r="B891" s="89" t="s">
        <v>793</v>
      </c>
      <c r="C891" s="155">
        <v>42796</v>
      </c>
      <c r="D891" s="89">
        <v>2</v>
      </c>
      <c r="E891" s="90" t="s">
        <v>139</v>
      </c>
      <c r="I891" s="90" t="s">
        <v>544</v>
      </c>
      <c r="J891" s="90" t="s">
        <v>517</v>
      </c>
      <c r="K891" s="90" t="s">
        <v>574</v>
      </c>
      <c r="L891" s="90" t="s">
        <v>604</v>
      </c>
    </row>
    <row r="892" spans="1:12" x14ac:dyDescent="0.2">
      <c r="A892" s="89" t="s">
        <v>561</v>
      </c>
      <c r="B892" s="89" t="s">
        <v>793</v>
      </c>
      <c r="C892" s="155">
        <v>42796</v>
      </c>
      <c r="D892" s="89">
        <v>2</v>
      </c>
      <c r="E892" s="90" t="s">
        <v>842</v>
      </c>
      <c r="I892" s="90" t="s">
        <v>220</v>
      </c>
      <c r="J892" s="90" t="s">
        <v>524</v>
      </c>
      <c r="K892" s="90" t="s">
        <v>574</v>
      </c>
      <c r="L892" s="90" t="s">
        <v>604</v>
      </c>
    </row>
    <row r="893" spans="1:12" x14ac:dyDescent="0.2">
      <c r="A893" s="89" t="s">
        <v>556</v>
      </c>
      <c r="B893" s="89" t="s">
        <v>825</v>
      </c>
      <c r="C893" s="155">
        <v>42800</v>
      </c>
      <c r="D893" s="89">
        <v>1</v>
      </c>
      <c r="E893" s="90" t="s">
        <v>869</v>
      </c>
      <c r="I893" s="90" t="s">
        <v>690</v>
      </c>
      <c r="J893" s="90" t="s">
        <v>543</v>
      </c>
      <c r="K893" s="90" t="s">
        <v>611</v>
      </c>
    </row>
    <row r="894" spans="1:12" x14ac:dyDescent="0.2">
      <c r="A894" s="89" t="s">
        <v>556</v>
      </c>
      <c r="B894" s="89" t="s">
        <v>825</v>
      </c>
      <c r="C894" s="155">
        <v>42800</v>
      </c>
      <c r="D894" s="89">
        <v>1</v>
      </c>
      <c r="E894" s="90" t="s">
        <v>868</v>
      </c>
      <c r="I894" s="90" t="s">
        <v>692</v>
      </c>
      <c r="J894" s="90" t="s">
        <v>543</v>
      </c>
      <c r="K894" s="90" t="s">
        <v>611</v>
      </c>
    </row>
    <row r="895" spans="1:12" x14ac:dyDescent="0.2">
      <c r="A895" s="89" t="s">
        <v>130</v>
      </c>
      <c r="B895" s="89" t="s">
        <v>798</v>
      </c>
      <c r="C895" s="155">
        <v>42800</v>
      </c>
      <c r="D895" s="89">
        <v>2</v>
      </c>
      <c r="E895" s="90" t="s">
        <v>870</v>
      </c>
      <c r="I895" s="90" t="s">
        <v>277</v>
      </c>
      <c r="J895" s="90" t="s">
        <v>144</v>
      </c>
      <c r="K895" s="90" t="s">
        <v>136</v>
      </c>
    </row>
    <row r="896" spans="1:12" x14ac:dyDescent="0.2">
      <c r="A896" s="89" t="s">
        <v>130</v>
      </c>
      <c r="B896" s="89" t="s">
        <v>798</v>
      </c>
      <c r="C896" s="155">
        <v>42800</v>
      </c>
      <c r="D896" s="89">
        <v>2</v>
      </c>
      <c r="E896" s="90" t="s">
        <v>866</v>
      </c>
      <c r="I896" s="90" t="s">
        <v>282</v>
      </c>
      <c r="J896" s="90" t="s">
        <v>563</v>
      </c>
      <c r="K896" s="90" t="s">
        <v>136</v>
      </c>
    </row>
    <row r="897" spans="1:12" x14ac:dyDescent="0.2">
      <c r="A897" s="89" t="s">
        <v>130</v>
      </c>
      <c r="B897" s="89" t="s">
        <v>798</v>
      </c>
      <c r="C897" s="155">
        <v>42800</v>
      </c>
      <c r="D897" s="89">
        <v>2</v>
      </c>
      <c r="E897" s="90" t="s">
        <v>843</v>
      </c>
      <c r="I897" s="90" t="s">
        <v>134</v>
      </c>
      <c r="J897" s="90" t="s">
        <v>157</v>
      </c>
      <c r="K897" s="90" t="s">
        <v>136</v>
      </c>
    </row>
    <row r="898" spans="1:12" x14ac:dyDescent="0.2">
      <c r="A898" s="89" t="s">
        <v>130</v>
      </c>
      <c r="B898" s="89" t="s">
        <v>798</v>
      </c>
      <c r="C898" s="155">
        <v>42800</v>
      </c>
      <c r="D898" s="89">
        <v>2</v>
      </c>
      <c r="E898" s="90" t="s">
        <v>850</v>
      </c>
      <c r="I898" s="90" t="s">
        <v>274</v>
      </c>
      <c r="J898" s="90" t="s">
        <v>135</v>
      </c>
      <c r="K898" s="90" t="s">
        <v>136</v>
      </c>
    </row>
    <row r="899" spans="1:12" x14ac:dyDescent="0.2">
      <c r="A899" s="89" t="s">
        <v>519</v>
      </c>
      <c r="B899" s="89" t="s">
        <v>786</v>
      </c>
      <c r="C899" s="155">
        <v>42800</v>
      </c>
      <c r="D899" s="89">
        <v>2</v>
      </c>
      <c r="E899" s="90" t="s">
        <v>853</v>
      </c>
      <c r="I899" s="90" t="s">
        <v>215</v>
      </c>
      <c r="J899" s="90" t="s">
        <v>531</v>
      </c>
      <c r="K899" s="90" t="s">
        <v>583</v>
      </c>
    </row>
    <row r="900" spans="1:12" x14ac:dyDescent="0.2">
      <c r="A900" s="89" t="s">
        <v>146</v>
      </c>
      <c r="B900" s="89" t="s">
        <v>796</v>
      </c>
      <c r="C900" s="155">
        <v>42800</v>
      </c>
      <c r="D900" s="89">
        <v>2</v>
      </c>
      <c r="E900" s="90" t="s">
        <v>856</v>
      </c>
      <c r="I900" s="90" t="s">
        <v>370</v>
      </c>
      <c r="J900" s="90" t="s">
        <v>541</v>
      </c>
      <c r="K900" s="90" t="s">
        <v>571</v>
      </c>
    </row>
    <row r="901" spans="1:12" x14ac:dyDescent="0.2">
      <c r="A901" s="89" t="s">
        <v>146</v>
      </c>
      <c r="B901" s="89" t="s">
        <v>796</v>
      </c>
      <c r="C901" s="155">
        <v>42800</v>
      </c>
      <c r="D901" s="89">
        <v>2</v>
      </c>
      <c r="E901" s="90" t="s">
        <v>867</v>
      </c>
      <c r="I901" s="90" t="s">
        <v>352</v>
      </c>
      <c r="J901" s="90" t="s">
        <v>560</v>
      </c>
      <c r="K901" s="90" t="s">
        <v>571</v>
      </c>
    </row>
    <row r="902" spans="1:12" x14ac:dyDescent="0.2">
      <c r="A902" s="89" t="s">
        <v>550</v>
      </c>
      <c r="B902" s="89" t="s">
        <v>797</v>
      </c>
      <c r="C902" s="155">
        <v>42801</v>
      </c>
      <c r="D902" s="89">
        <v>2</v>
      </c>
      <c r="E902" s="90" t="s">
        <v>201</v>
      </c>
      <c r="I902" s="90" t="s">
        <v>240</v>
      </c>
      <c r="J902" s="90" t="s">
        <v>317</v>
      </c>
      <c r="K902" s="90" t="s">
        <v>572</v>
      </c>
    </row>
    <row r="903" spans="1:12" x14ac:dyDescent="0.2">
      <c r="A903" s="89" t="s">
        <v>550</v>
      </c>
      <c r="B903" s="89" t="s">
        <v>797</v>
      </c>
      <c r="C903" s="155">
        <v>42801</v>
      </c>
      <c r="D903" s="89">
        <v>2</v>
      </c>
      <c r="E903" s="90" t="s">
        <v>216</v>
      </c>
      <c r="I903" s="90" t="s">
        <v>235</v>
      </c>
      <c r="J903" s="90" t="s">
        <v>542</v>
      </c>
      <c r="K903" s="90" t="s">
        <v>572</v>
      </c>
    </row>
    <row r="904" spans="1:12" x14ac:dyDescent="0.2">
      <c r="A904" s="89" t="s">
        <v>130</v>
      </c>
      <c r="B904" s="89" t="s">
        <v>834</v>
      </c>
      <c r="C904" s="155">
        <v>42801</v>
      </c>
      <c r="D904" s="89">
        <v>2</v>
      </c>
      <c r="E904" s="90" t="s">
        <v>264</v>
      </c>
      <c r="I904" s="90" t="s">
        <v>258</v>
      </c>
      <c r="J904" s="90" t="s">
        <v>162</v>
      </c>
      <c r="K904" s="90" t="s">
        <v>149</v>
      </c>
      <c r="L904" s="90" t="s">
        <v>158</v>
      </c>
    </row>
    <row r="905" spans="1:12" x14ac:dyDescent="0.2">
      <c r="A905" s="89" t="s">
        <v>146</v>
      </c>
      <c r="B905" s="89" t="s">
        <v>799</v>
      </c>
      <c r="C905" s="155">
        <v>42801</v>
      </c>
      <c r="D905" s="89">
        <v>1</v>
      </c>
      <c r="E905" s="90" t="s">
        <v>368</v>
      </c>
      <c r="I905" s="90" t="s">
        <v>836</v>
      </c>
      <c r="J905" s="90" t="s">
        <v>549</v>
      </c>
      <c r="K905" s="90" t="s">
        <v>571</v>
      </c>
    </row>
    <row r="906" spans="1:12" x14ac:dyDescent="0.2">
      <c r="A906" s="89" t="s">
        <v>138</v>
      </c>
      <c r="B906" s="89" t="s">
        <v>789</v>
      </c>
      <c r="C906" s="155">
        <v>42801</v>
      </c>
      <c r="D906" s="89">
        <v>2</v>
      </c>
      <c r="E906" s="90" t="s">
        <v>830</v>
      </c>
      <c r="I906" s="90" t="s">
        <v>259</v>
      </c>
      <c r="J906" s="90" t="s">
        <v>165</v>
      </c>
      <c r="K906" s="90" t="s">
        <v>666</v>
      </c>
      <c r="L906" s="90" t="s">
        <v>629</v>
      </c>
    </row>
    <row r="907" spans="1:12" x14ac:dyDescent="0.2">
      <c r="A907" s="89" t="s">
        <v>138</v>
      </c>
      <c r="B907" s="89" t="s">
        <v>789</v>
      </c>
      <c r="C907" s="155">
        <v>42801</v>
      </c>
      <c r="D907" s="89">
        <v>2</v>
      </c>
      <c r="E907" s="90" t="s">
        <v>203</v>
      </c>
      <c r="I907" s="90" t="s">
        <v>292</v>
      </c>
      <c r="J907" s="90" t="s">
        <v>558</v>
      </c>
      <c r="K907" s="90" t="s">
        <v>666</v>
      </c>
      <c r="L907" s="90" t="s">
        <v>629</v>
      </c>
    </row>
    <row r="908" spans="1:12" x14ac:dyDescent="0.2">
      <c r="A908" s="89" t="s">
        <v>138</v>
      </c>
      <c r="B908" s="89" t="s">
        <v>789</v>
      </c>
      <c r="C908" s="155">
        <v>42801</v>
      </c>
      <c r="D908" s="89">
        <v>2</v>
      </c>
      <c r="E908" s="90" t="s">
        <v>871</v>
      </c>
      <c r="I908" s="90" t="s">
        <v>266</v>
      </c>
      <c r="J908" s="90" t="s">
        <v>142</v>
      </c>
      <c r="K908" s="90" t="s">
        <v>666</v>
      </c>
      <c r="L908" s="90" t="s">
        <v>629</v>
      </c>
    </row>
    <row r="909" spans="1:12" x14ac:dyDescent="0.2">
      <c r="A909" s="89" t="s">
        <v>138</v>
      </c>
      <c r="B909" s="89" t="s">
        <v>789</v>
      </c>
      <c r="C909" s="155">
        <v>42801</v>
      </c>
      <c r="D909" s="89">
        <v>2</v>
      </c>
      <c r="E909" s="90" t="s">
        <v>280</v>
      </c>
      <c r="I909" s="90" t="s">
        <v>273</v>
      </c>
      <c r="J909" s="90" t="s">
        <v>750</v>
      </c>
      <c r="K909" s="90" t="s">
        <v>666</v>
      </c>
      <c r="L909" s="90" t="s">
        <v>629</v>
      </c>
    </row>
    <row r="910" spans="1:12" x14ac:dyDescent="0.2">
      <c r="A910" s="89" t="s">
        <v>130</v>
      </c>
      <c r="B910" s="89" t="s">
        <v>834</v>
      </c>
      <c r="C910" s="155">
        <v>42801</v>
      </c>
      <c r="D910" s="89">
        <v>2</v>
      </c>
      <c r="E910" s="90" t="s">
        <v>870</v>
      </c>
      <c r="I910" s="90" t="s">
        <v>287</v>
      </c>
      <c r="J910" s="90" t="s">
        <v>563</v>
      </c>
      <c r="K910" s="90" t="s">
        <v>149</v>
      </c>
      <c r="L910" s="90" t="s">
        <v>158</v>
      </c>
    </row>
    <row r="911" spans="1:12" x14ac:dyDescent="0.2">
      <c r="A911" s="89" t="s">
        <v>130</v>
      </c>
      <c r="B911" s="89" t="s">
        <v>834</v>
      </c>
      <c r="C911" s="155">
        <v>42801</v>
      </c>
      <c r="D911" s="89">
        <v>2</v>
      </c>
      <c r="E911" s="90" t="s">
        <v>866</v>
      </c>
      <c r="I911" s="90" t="s">
        <v>854</v>
      </c>
      <c r="J911" s="90" t="s">
        <v>563</v>
      </c>
      <c r="K911" s="90" t="s">
        <v>149</v>
      </c>
      <c r="L911" s="90" t="s">
        <v>158</v>
      </c>
    </row>
    <row r="912" spans="1:12" x14ac:dyDescent="0.2">
      <c r="A912" s="89" t="s">
        <v>561</v>
      </c>
      <c r="B912" s="89" t="s">
        <v>793</v>
      </c>
      <c r="C912" s="155">
        <v>42801</v>
      </c>
      <c r="D912" s="89">
        <v>2</v>
      </c>
      <c r="E912" s="90" t="s">
        <v>842</v>
      </c>
      <c r="I912" s="90" t="s">
        <v>544</v>
      </c>
      <c r="J912" s="90" t="s">
        <v>517</v>
      </c>
      <c r="K912" s="90" t="s">
        <v>604</v>
      </c>
    </row>
    <row r="913" spans="1:12" x14ac:dyDescent="0.2">
      <c r="A913" s="89" t="s">
        <v>561</v>
      </c>
      <c r="B913" s="89" t="s">
        <v>793</v>
      </c>
      <c r="C913" s="155">
        <v>42801</v>
      </c>
      <c r="D913" s="89">
        <v>2</v>
      </c>
      <c r="E913" s="90" t="s">
        <v>139</v>
      </c>
      <c r="I913" s="90" t="s">
        <v>191</v>
      </c>
      <c r="J913" s="90" t="s">
        <v>524</v>
      </c>
      <c r="K913" s="90" t="s">
        <v>604</v>
      </c>
    </row>
    <row r="914" spans="1:12" x14ac:dyDescent="0.2">
      <c r="A914" s="89" t="s">
        <v>519</v>
      </c>
      <c r="B914" s="89" t="s">
        <v>786</v>
      </c>
      <c r="C914" s="155">
        <v>42801</v>
      </c>
      <c r="D914" s="89">
        <v>1</v>
      </c>
      <c r="E914" s="90" t="s">
        <v>853</v>
      </c>
      <c r="I914" s="90" t="s">
        <v>215</v>
      </c>
      <c r="J914" s="90" t="s">
        <v>531</v>
      </c>
      <c r="K914" s="90" t="s">
        <v>583</v>
      </c>
    </row>
    <row r="915" spans="1:12" x14ac:dyDescent="0.2">
      <c r="A915" s="89" t="s">
        <v>130</v>
      </c>
      <c r="B915" s="89" t="s">
        <v>798</v>
      </c>
      <c r="C915" s="155">
        <v>42801</v>
      </c>
      <c r="D915" s="89">
        <v>2</v>
      </c>
      <c r="E915" s="90" t="s">
        <v>850</v>
      </c>
      <c r="I915" s="90" t="s">
        <v>274</v>
      </c>
      <c r="J915" s="90" t="s">
        <v>135</v>
      </c>
      <c r="K915" s="90" t="s">
        <v>655</v>
      </c>
    </row>
    <row r="916" spans="1:12" x14ac:dyDescent="0.2">
      <c r="A916" s="89" t="s">
        <v>146</v>
      </c>
      <c r="B916" s="89" t="s">
        <v>796</v>
      </c>
      <c r="C916" s="155">
        <v>42801</v>
      </c>
      <c r="D916" s="89">
        <v>2</v>
      </c>
      <c r="E916" s="90" t="s">
        <v>856</v>
      </c>
      <c r="I916" s="90" t="s">
        <v>370</v>
      </c>
      <c r="J916" s="90" t="s">
        <v>541</v>
      </c>
      <c r="K916" s="90" t="s">
        <v>571</v>
      </c>
    </row>
    <row r="917" spans="1:12" x14ac:dyDescent="0.2">
      <c r="A917" s="89" t="s">
        <v>146</v>
      </c>
      <c r="B917" s="89" t="s">
        <v>796</v>
      </c>
      <c r="C917" s="155">
        <v>42801</v>
      </c>
      <c r="D917" s="89">
        <v>1</v>
      </c>
      <c r="E917" s="90" t="s">
        <v>867</v>
      </c>
      <c r="I917" s="90" t="s">
        <v>352</v>
      </c>
      <c r="J917" s="90" t="s">
        <v>560</v>
      </c>
      <c r="K917" s="90" t="s">
        <v>571</v>
      </c>
    </row>
    <row r="918" spans="1:12" x14ac:dyDescent="0.2">
      <c r="A918" s="89" t="s">
        <v>550</v>
      </c>
      <c r="B918" s="89" t="s">
        <v>797</v>
      </c>
      <c r="C918" s="155">
        <v>42802</v>
      </c>
      <c r="D918" s="89">
        <v>2</v>
      </c>
      <c r="E918" s="90" t="s">
        <v>201</v>
      </c>
      <c r="I918" s="90" t="s">
        <v>240</v>
      </c>
      <c r="J918" s="90" t="s">
        <v>522</v>
      </c>
      <c r="K918" s="90" t="s">
        <v>572</v>
      </c>
    </row>
    <row r="919" spans="1:12" x14ac:dyDescent="0.2">
      <c r="A919" s="89" t="s">
        <v>550</v>
      </c>
      <c r="B919" s="89" t="s">
        <v>797</v>
      </c>
      <c r="C919" s="155">
        <v>42802</v>
      </c>
      <c r="D919" s="89">
        <v>2</v>
      </c>
      <c r="E919" s="90" t="s">
        <v>853</v>
      </c>
      <c r="I919" s="90" t="s">
        <v>235</v>
      </c>
      <c r="J919" s="90" t="s">
        <v>542</v>
      </c>
      <c r="K919" s="90" t="s">
        <v>572</v>
      </c>
    </row>
    <row r="920" spans="1:12" x14ac:dyDescent="0.2">
      <c r="A920" s="89" t="s">
        <v>550</v>
      </c>
      <c r="B920" s="89" t="s">
        <v>797</v>
      </c>
      <c r="C920" s="155">
        <v>42802</v>
      </c>
      <c r="D920" s="89">
        <v>2</v>
      </c>
      <c r="E920" s="90" t="s">
        <v>204</v>
      </c>
      <c r="I920" s="90" t="s">
        <v>214</v>
      </c>
      <c r="J920" s="90" t="s">
        <v>542</v>
      </c>
      <c r="K920" s="90" t="s">
        <v>572</v>
      </c>
    </row>
    <row r="921" spans="1:12" x14ac:dyDescent="0.2">
      <c r="A921" s="89" t="s">
        <v>550</v>
      </c>
      <c r="B921" s="89" t="s">
        <v>797</v>
      </c>
      <c r="C921" s="155">
        <v>42802</v>
      </c>
      <c r="D921" s="89">
        <v>2</v>
      </c>
      <c r="E921" s="90" t="s">
        <v>232</v>
      </c>
      <c r="I921" s="90" t="s">
        <v>217</v>
      </c>
      <c r="J921" s="90" t="s">
        <v>320</v>
      </c>
      <c r="K921" s="90" t="s">
        <v>572</v>
      </c>
    </row>
    <row r="922" spans="1:12" x14ac:dyDescent="0.2">
      <c r="A922" s="89" t="s">
        <v>146</v>
      </c>
      <c r="B922" s="89" t="s">
        <v>799</v>
      </c>
      <c r="C922" s="155">
        <v>42802</v>
      </c>
      <c r="D922" s="89">
        <v>2</v>
      </c>
      <c r="E922" s="90" t="s">
        <v>368</v>
      </c>
      <c r="F922" s="90" t="s">
        <v>836</v>
      </c>
      <c r="G922" s="90" t="s">
        <v>549</v>
      </c>
      <c r="H922" s="90" t="s">
        <v>571</v>
      </c>
      <c r="I922" s="90" t="s">
        <v>836</v>
      </c>
      <c r="J922" s="90" t="s">
        <v>549</v>
      </c>
      <c r="K922" s="90" t="s">
        <v>571</v>
      </c>
      <c r="L922" s="90" t="s">
        <v>586</v>
      </c>
    </row>
    <row r="923" spans="1:12" x14ac:dyDescent="0.2">
      <c r="A923" s="89" t="s">
        <v>138</v>
      </c>
      <c r="B923" s="89" t="s">
        <v>789</v>
      </c>
      <c r="C923" s="155">
        <v>42802</v>
      </c>
      <c r="D923" s="89">
        <v>2</v>
      </c>
      <c r="E923" s="90" t="s">
        <v>280</v>
      </c>
      <c r="I923" s="90" t="s">
        <v>141</v>
      </c>
      <c r="J923" s="90" t="s">
        <v>750</v>
      </c>
      <c r="K923" s="90" t="s">
        <v>629</v>
      </c>
    </row>
    <row r="924" spans="1:12" x14ac:dyDescent="0.2">
      <c r="A924" s="89" t="s">
        <v>138</v>
      </c>
      <c r="B924" s="89" t="s">
        <v>789</v>
      </c>
      <c r="C924" s="155">
        <v>42802</v>
      </c>
      <c r="D924" s="89">
        <v>2</v>
      </c>
      <c r="E924" s="90" t="s">
        <v>830</v>
      </c>
      <c r="I924" s="90" t="s">
        <v>266</v>
      </c>
      <c r="J924" s="90" t="s">
        <v>142</v>
      </c>
      <c r="K924" s="90" t="s">
        <v>629</v>
      </c>
    </row>
    <row r="925" spans="1:12" x14ac:dyDescent="0.2">
      <c r="A925" s="89" t="s">
        <v>138</v>
      </c>
      <c r="B925" s="89" t="s">
        <v>789</v>
      </c>
      <c r="C925" s="155">
        <v>42802</v>
      </c>
      <c r="D925" s="89">
        <v>2</v>
      </c>
      <c r="E925" s="90" t="s">
        <v>871</v>
      </c>
      <c r="I925" s="90" t="s">
        <v>273</v>
      </c>
      <c r="J925" s="90" t="s">
        <v>165</v>
      </c>
      <c r="K925" s="90" t="s">
        <v>629</v>
      </c>
    </row>
    <row r="926" spans="1:12" x14ac:dyDescent="0.2">
      <c r="A926" s="89" t="s">
        <v>130</v>
      </c>
      <c r="B926" s="89" t="s">
        <v>834</v>
      </c>
      <c r="C926" s="155">
        <v>42802</v>
      </c>
      <c r="D926" s="89">
        <v>1</v>
      </c>
      <c r="E926" s="90" t="s">
        <v>284</v>
      </c>
      <c r="I926" s="90" t="s">
        <v>287</v>
      </c>
      <c r="J926" s="90" t="s">
        <v>157</v>
      </c>
      <c r="K926" s="90" t="s">
        <v>647</v>
      </c>
    </row>
    <row r="927" spans="1:12" x14ac:dyDescent="0.2">
      <c r="A927" s="89" t="s">
        <v>130</v>
      </c>
      <c r="B927" s="89" t="s">
        <v>834</v>
      </c>
      <c r="C927" s="155">
        <v>42802</v>
      </c>
      <c r="D927" s="89">
        <v>2</v>
      </c>
      <c r="E927" s="90" t="s">
        <v>854</v>
      </c>
      <c r="I927" s="90" t="s">
        <v>283</v>
      </c>
      <c r="J927" s="90" t="s">
        <v>749</v>
      </c>
      <c r="K927" s="90" t="s">
        <v>647</v>
      </c>
    </row>
    <row r="928" spans="1:12" x14ac:dyDescent="0.2">
      <c r="A928" s="89" t="s">
        <v>146</v>
      </c>
      <c r="B928" s="89" t="s">
        <v>796</v>
      </c>
      <c r="C928" s="155">
        <v>42802</v>
      </c>
      <c r="D928" s="89">
        <v>2</v>
      </c>
      <c r="E928" s="90" t="s">
        <v>856</v>
      </c>
      <c r="F928" s="90" t="s">
        <v>370</v>
      </c>
      <c r="G928" s="90" t="s">
        <v>541</v>
      </c>
      <c r="H928" s="90" t="s">
        <v>571</v>
      </c>
      <c r="I928" s="90" t="s">
        <v>370</v>
      </c>
      <c r="J928" s="90" t="s">
        <v>541</v>
      </c>
      <c r="K928" s="90" t="s">
        <v>571</v>
      </c>
    </row>
    <row r="929" spans="1:11" x14ac:dyDescent="0.2">
      <c r="A929" s="89" t="s">
        <v>146</v>
      </c>
      <c r="B929" s="89" t="s">
        <v>796</v>
      </c>
      <c r="C929" s="155">
        <v>42802</v>
      </c>
      <c r="D929" s="89">
        <v>2</v>
      </c>
      <c r="E929" s="90" t="s">
        <v>867</v>
      </c>
      <c r="F929" s="90" t="s">
        <v>352</v>
      </c>
      <c r="G929" s="90" t="s">
        <v>560</v>
      </c>
      <c r="H929" s="90" t="s">
        <v>571</v>
      </c>
      <c r="I929" s="90" t="s">
        <v>352</v>
      </c>
      <c r="J929" s="90" t="s">
        <v>560</v>
      </c>
      <c r="K929" s="90" t="s">
        <v>571</v>
      </c>
    </row>
    <row r="930" spans="1:11" x14ac:dyDescent="0.2">
      <c r="A930" s="89" t="s">
        <v>556</v>
      </c>
      <c r="B930" s="89" t="s">
        <v>859</v>
      </c>
      <c r="C930" s="155">
        <v>42801</v>
      </c>
      <c r="D930" s="89">
        <v>2</v>
      </c>
      <c r="E930" s="90" t="s">
        <v>855</v>
      </c>
      <c r="I930" s="90" t="s">
        <v>195</v>
      </c>
      <c r="J930" s="90" t="s">
        <v>516</v>
      </c>
      <c r="K930" s="90" t="s">
        <v>611</v>
      </c>
    </row>
    <row r="932" spans="1:11" x14ac:dyDescent="0.2">
      <c r="A932" s="89" t="s">
        <v>130</v>
      </c>
      <c r="B932" s="89" t="s">
        <v>798</v>
      </c>
      <c r="C932" s="155">
        <v>42802</v>
      </c>
      <c r="D932" s="89">
        <v>2</v>
      </c>
      <c r="E932" s="90" t="s">
        <v>843</v>
      </c>
      <c r="I932" s="90" t="s">
        <v>290</v>
      </c>
      <c r="J932" s="90" t="s">
        <v>157</v>
      </c>
      <c r="K932" s="90" t="s">
        <v>647</v>
      </c>
    </row>
    <row r="933" spans="1:11" x14ac:dyDescent="0.2">
      <c r="A933" s="89" t="s">
        <v>130</v>
      </c>
      <c r="B933" s="89" t="s">
        <v>798</v>
      </c>
      <c r="C933" s="155">
        <v>42802</v>
      </c>
      <c r="D933" s="89">
        <v>2</v>
      </c>
      <c r="E933" s="90" t="s">
        <v>850</v>
      </c>
      <c r="I933" s="90" t="s">
        <v>262</v>
      </c>
      <c r="J933" s="90" t="s">
        <v>135</v>
      </c>
      <c r="K933" s="90" t="s">
        <v>647</v>
      </c>
    </row>
    <row r="934" spans="1:11" x14ac:dyDescent="0.2">
      <c r="A934" s="89" t="s">
        <v>130</v>
      </c>
      <c r="B934" s="89" t="s">
        <v>798</v>
      </c>
      <c r="C934" s="155">
        <v>42802</v>
      </c>
      <c r="D934" s="89">
        <v>2</v>
      </c>
      <c r="E934" s="90" t="s">
        <v>866</v>
      </c>
      <c r="I934" s="90" t="s">
        <v>274</v>
      </c>
      <c r="J934" s="90" t="s">
        <v>563</v>
      </c>
      <c r="K934" s="90" t="s">
        <v>647</v>
      </c>
    </row>
    <row r="935" spans="1:11" x14ac:dyDescent="0.2">
      <c r="A935" s="89" t="s">
        <v>550</v>
      </c>
      <c r="B935" s="89" t="s">
        <v>797</v>
      </c>
      <c r="C935" s="155">
        <v>42803</v>
      </c>
      <c r="D935" s="89">
        <v>2</v>
      </c>
      <c r="E935" s="90" t="s">
        <v>201</v>
      </c>
      <c r="I935" s="90" t="s">
        <v>240</v>
      </c>
      <c r="J935" s="90" t="s">
        <v>317</v>
      </c>
      <c r="K935" s="90" t="s">
        <v>572</v>
      </c>
    </row>
    <row r="936" spans="1:11" x14ac:dyDescent="0.2">
      <c r="A936" s="89" t="s">
        <v>550</v>
      </c>
      <c r="B936" s="89" t="s">
        <v>797</v>
      </c>
      <c r="C936" s="155">
        <v>42803</v>
      </c>
      <c r="D936" s="89">
        <v>2</v>
      </c>
      <c r="E936" s="90" t="s">
        <v>853</v>
      </c>
      <c r="F936" s="90" t="s">
        <v>235</v>
      </c>
      <c r="I936" s="90" t="s">
        <v>235</v>
      </c>
      <c r="J936" s="90" t="s">
        <v>542</v>
      </c>
      <c r="K936" s="90" t="s">
        <v>572</v>
      </c>
    </row>
    <row r="937" spans="1:11" x14ac:dyDescent="0.2">
      <c r="A937" s="89" t="s">
        <v>550</v>
      </c>
      <c r="B937" s="89" t="s">
        <v>797</v>
      </c>
      <c r="C937" s="155">
        <v>42803</v>
      </c>
      <c r="D937" s="89">
        <v>2</v>
      </c>
      <c r="E937" s="90" t="s">
        <v>204</v>
      </c>
      <c r="F937" s="90" t="s">
        <v>214</v>
      </c>
      <c r="I937" s="90" t="s">
        <v>214</v>
      </c>
      <c r="J937" s="90" t="s">
        <v>542</v>
      </c>
      <c r="K937" s="90" t="s">
        <v>572</v>
      </c>
    </row>
    <row r="938" spans="1:11" x14ac:dyDescent="0.2">
      <c r="A938" s="89" t="s">
        <v>550</v>
      </c>
      <c r="B938" s="89" t="s">
        <v>797</v>
      </c>
      <c r="C938" s="155">
        <v>42803</v>
      </c>
      <c r="D938" s="89">
        <v>2</v>
      </c>
      <c r="E938" s="90" t="s">
        <v>232</v>
      </c>
      <c r="F938" s="90" t="s">
        <v>217</v>
      </c>
      <c r="I938" s="90" t="s">
        <v>217</v>
      </c>
      <c r="J938" s="90" t="s">
        <v>320</v>
      </c>
      <c r="K938" s="90" t="s">
        <v>572</v>
      </c>
    </row>
    <row r="939" spans="1:11" x14ac:dyDescent="0.2">
      <c r="A939" s="89" t="s">
        <v>130</v>
      </c>
      <c r="B939" s="89" t="s">
        <v>834</v>
      </c>
      <c r="C939" s="155">
        <v>42803</v>
      </c>
      <c r="D939" s="89">
        <v>2</v>
      </c>
      <c r="E939" s="90" t="s">
        <v>854</v>
      </c>
      <c r="I939" s="90" t="s">
        <v>283</v>
      </c>
      <c r="J939" s="90" t="s">
        <v>749</v>
      </c>
      <c r="K939" s="90" t="s">
        <v>647</v>
      </c>
    </row>
    <row r="940" spans="1:11" x14ac:dyDescent="0.2">
      <c r="A940" s="89" t="s">
        <v>146</v>
      </c>
      <c r="B940" s="89" t="s">
        <v>799</v>
      </c>
      <c r="C940" s="155">
        <v>42803</v>
      </c>
      <c r="D940" s="89">
        <v>2</v>
      </c>
      <c r="E940" s="90" t="s">
        <v>368</v>
      </c>
      <c r="I940" s="90" t="s">
        <v>836</v>
      </c>
      <c r="J940" s="90" t="s">
        <v>549</v>
      </c>
      <c r="K940" s="90" t="s">
        <v>586</v>
      </c>
    </row>
    <row r="941" spans="1:11" x14ac:dyDescent="0.2">
      <c r="A941" s="89" t="s">
        <v>138</v>
      </c>
      <c r="B941" s="89" t="s">
        <v>789</v>
      </c>
      <c r="C941" s="155">
        <v>42803</v>
      </c>
      <c r="D941" s="89">
        <v>1</v>
      </c>
      <c r="E941" s="90" t="s">
        <v>280</v>
      </c>
      <c r="I941" s="90" t="s">
        <v>273</v>
      </c>
      <c r="J941" s="90" t="s">
        <v>750</v>
      </c>
      <c r="K941" s="90" t="s">
        <v>629</v>
      </c>
    </row>
    <row r="942" spans="1:11" x14ac:dyDescent="0.2">
      <c r="A942" s="89" t="s">
        <v>561</v>
      </c>
      <c r="B942" s="89" t="s">
        <v>793</v>
      </c>
      <c r="C942" s="155">
        <v>42803</v>
      </c>
      <c r="D942" s="89">
        <v>1</v>
      </c>
      <c r="E942" s="90" t="s">
        <v>871</v>
      </c>
      <c r="I942" s="90" t="s">
        <v>218</v>
      </c>
      <c r="J942" s="90" t="s">
        <v>535</v>
      </c>
      <c r="K942" s="90" t="s">
        <v>604</v>
      </c>
    </row>
    <row r="943" spans="1:11" x14ac:dyDescent="0.2">
      <c r="A943" s="89" t="s">
        <v>130</v>
      </c>
      <c r="B943" s="89" t="s">
        <v>834</v>
      </c>
      <c r="C943" s="155">
        <v>42803</v>
      </c>
      <c r="D943" s="89">
        <v>2</v>
      </c>
      <c r="E943" s="90" t="s">
        <v>866</v>
      </c>
      <c r="I943" s="90" t="s">
        <v>287</v>
      </c>
      <c r="J943" s="90" t="s">
        <v>563</v>
      </c>
      <c r="K943" s="90" t="s">
        <v>647</v>
      </c>
    </row>
    <row r="945" spans="1:12" x14ac:dyDescent="0.2">
      <c r="A945" s="89" t="s">
        <v>556</v>
      </c>
      <c r="B945" s="89" t="s">
        <v>825</v>
      </c>
      <c r="C945" s="155">
        <v>42801</v>
      </c>
      <c r="D945" s="89">
        <v>2</v>
      </c>
      <c r="E945" s="90" t="s">
        <v>868</v>
      </c>
      <c r="I945" s="90" t="s">
        <v>191</v>
      </c>
      <c r="J945" s="90" t="s">
        <v>543</v>
      </c>
      <c r="K945" s="90" t="s">
        <v>611</v>
      </c>
    </row>
    <row r="946" spans="1:12" x14ac:dyDescent="0.2">
      <c r="A946" s="89" t="s">
        <v>556</v>
      </c>
      <c r="B946" s="89" t="s">
        <v>825</v>
      </c>
      <c r="C946" s="155">
        <v>42801</v>
      </c>
      <c r="D946" s="89">
        <v>2</v>
      </c>
      <c r="E946" s="90" t="s">
        <v>869</v>
      </c>
      <c r="I946" s="90" t="s">
        <v>195</v>
      </c>
      <c r="J946" s="90" t="s">
        <v>543</v>
      </c>
      <c r="K946" s="90" t="s">
        <v>611</v>
      </c>
    </row>
    <row r="949" spans="1:12" x14ac:dyDescent="0.2">
      <c r="A949" s="89" t="s">
        <v>130</v>
      </c>
      <c r="B949" s="89" t="s">
        <v>798</v>
      </c>
      <c r="C949" s="155">
        <v>42803</v>
      </c>
      <c r="D949" s="89">
        <v>2</v>
      </c>
      <c r="E949" s="90" t="s">
        <v>843</v>
      </c>
      <c r="I949" s="90" t="s">
        <v>290</v>
      </c>
      <c r="J949" s="90" t="s">
        <v>157</v>
      </c>
      <c r="K949" s="90" t="s">
        <v>647</v>
      </c>
    </row>
    <row r="950" spans="1:12" x14ac:dyDescent="0.2">
      <c r="A950" s="89" t="s">
        <v>130</v>
      </c>
      <c r="B950" s="89" t="s">
        <v>798</v>
      </c>
      <c r="C950" s="155">
        <v>42803</v>
      </c>
      <c r="D950" s="89">
        <v>2</v>
      </c>
      <c r="E950" s="90" t="s">
        <v>850</v>
      </c>
      <c r="I950" s="90" t="s">
        <v>262</v>
      </c>
      <c r="J950" s="90" t="s">
        <v>135</v>
      </c>
      <c r="K950" s="90" t="s">
        <v>647</v>
      </c>
    </row>
    <row r="951" spans="1:12" x14ac:dyDescent="0.2">
      <c r="A951" s="89" t="s">
        <v>130</v>
      </c>
      <c r="B951" s="89" t="s">
        <v>798</v>
      </c>
      <c r="C951" s="155">
        <v>42804</v>
      </c>
      <c r="D951" s="89">
        <v>2</v>
      </c>
      <c r="E951" s="90" t="s">
        <v>866</v>
      </c>
      <c r="I951" s="90" t="s">
        <v>134</v>
      </c>
      <c r="J951" s="90" t="s">
        <v>563</v>
      </c>
      <c r="K951" s="90" t="s">
        <v>647</v>
      </c>
    </row>
    <row r="952" spans="1:12" x14ac:dyDescent="0.2">
      <c r="A952" s="89" t="s">
        <v>146</v>
      </c>
      <c r="B952" s="89" t="s">
        <v>796</v>
      </c>
      <c r="C952" s="155">
        <v>42803</v>
      </c>
      <c r="D952" s="89">
        <v>2</v>
      </c>
      <c r="E952" s="90" t="s">
        <v>856</v>
      </c>
      <c r="I952" s="90" t="s">
        <v>370</v>
      </c>
      <c r="J952" s="90" t="s">
        <v>541</v>
      </c>
      <c r="K952" s="90" t="s">
        <v>571</v>
      </c>
    </row>
    <row r="953" spans="1:12" x14ac:dyDescent="0.2">
      <c r="A953" s="89" t="s">
        <v>146</v>
      </c>
      <c r="B953" s="89" t="s">
        <v>796</v>
      </c>
      <c r="C953" s="155">
        <v>42803</v>
      </c>
      <c r="D953" s="89">
        <v>2</v>
      </c>
      <c r="E953" s="90" t="s">
        <v>867</v>
      </c>
      <c r="I953" s="90" t="s">
        <v>352</v>
      </c>
      <c r="J953" s="90" t="s">
        <v>560</v>
      </c>
      <c r="K953" s="90" t="s">
        <v>571</v>
      </c>
    </row>
    <row r="954" spans="1:12" x14ac:dyDescent="0.2">
      <c r="A954" s="89" t="s">
        <v>550</v>
      </c>
      <c r="B954" s="89" t="s">
        <v>873</v>
      </c>
      <c r="C954" s="155">
        <v>42807</v>
      </c>
      <c r="D954" s="89">
        <v>2</v>
      </c>
      <c r="E954" s="90" t="s">
        <v>853</v>
      </c>
      <c r="I954" s="90" t="s">
        <v>214</v>
      </c>
      <c r="J954" s="90" t="s">
        <v>542</v>
      </c>
      <c r="K954" s="90" t="s">
        <v>602</v>
      </c>
      <c r="L954" s="90" t="s">
        <v>595</v>
      </c>
    </row>
    <row r="955" spans="1:12" x14ac:dyDescent="0.2">
      <c r="A955" s="89" t="s">
        <v>550</v>
      </c>
      <c r="B955" s="89" t="s">
        <v>873</v>
      </c>
      <c r="C955" s="155">
        <v>42807</v>
      </c>
      <c r="D955" s="89">
        <v>2</v>
      </c>
      <c r="E955" s="90" t="s">
        <v>240</v>
      </c>
      <c r="I955" s="90" t="s">
        <v>199</v>
      </c>
      <c r="J955" s="90" t="s">
        <v>315</v>
      </c>
      <c r="K955" s="90" t="s">
        <v>602</v>
      </c>
      <c r="L955" s="90" t="s">
        <v>595</v>
      </c>
    </row>
    <row r="956" spans="1:12" x14ac:dyDescent="0.2">
      <c r="A956" s="89" t="s">
        <v>550</v>
      </c>
      <c r="B956" s="89" t="s">
        <v>873</v>
      </c>
      <c r="C956" s="155">
        <v>42807</v>
      </c>
      <c r="D956" s="89">
        <v>2</v>
      </c>
      <c r="E956" s="90" t="s">
        <v>232</v>
      </c>
      <c r="I956" s="90" t="s">
        <v>230</v>
      </c>
      <c r="J956" s="90" t="s">
        <v>320</v>
      </c>
      <c r="K956" s="90" t="s">
        <v>602</v>
      </c>
      <c r="L956" s="90" t="s">
        <v>595</v>
      </c>
    </row>
    <row r="957" spans="1:12" x14ac:dyDescent="0.2">
      <c r="A957" s="89" t="s">
        <v>130</v>
      </c>
      <c r="B957" s="89" t="s">
        <v>798</v>
      </c>
      <c r="C957" s="155">
        <v>42807</v>
      </c>
      <c r="D957" s="89">
        <v>2</v>
      </c>
      <c r="E957" s="90" t="s">
        <v>850</v>
      </c>
      <c r="I957" s="90" t="s">
        <v>262</v>
      </c>
      <c r="J957" s="90" t="s">
        <v>135</v>
      </c>
      <c r="K957" s="90" t="s">
        <v>635</v>
      </c>
    </row>
    <row r="958" spans="1:12" x14ac:dyDescent="0.2">
      <c r="A958" s="89" t="s">
        <v>130</v>
      </c>
      <c r="B958" s="89" t="s">
        <v>798</v>
      </c>
      <c r="C958" s="155">
        <v>42807</v>
      </c>
      <c r="D958" s="89">
        <v>2</v>
      </c>
      <c r="E958" s="90" t="s">
        <v>870</v>
      </c>
      <c r="I958" s="90" t="s">
        <v>268</v>
      </c>
      <c r="J958" s="90" t="s">
        <v>144</v>
      </c>
      <c r="K958" s="90" t="s">
        <v>635</v>
      </c>
    </row>
    <row r="959" spans="1:12" x14ac:dyDescent="0.2">
      <c r="A959" s="89" t="s">
        <v>138</v>
      </c>
      <c r="B959" s="89" t="s">
        <v>789</v>
      </c>
      <c r="C959" s="155">
        <v>42807</v>
      </c>
      <c r="D959" s="89">
        <v>2</v>
      </c>
      <c r="E959" s="90" t="s">
        <v>203</v>
      </c>
      <c r="I959" s="90" t="s">
        <v>281</v>
      </c>
      <c r="J959" s="90" t="s">
        <v>558</v>
      </c>
      <c r="K959" s="90" t="s">
        <v>616</v>
      </c>
      <c r="L959" s="90" t="s">
        <v>143</v>
      </c>
    </row>
    <row r="960" spans="1:12" x14ac:dyDescent="0.2">
      <c r="A960" s="89" t="s">
        <v>138</v>
      </c>
      <c r="B960" s="89" t="s">
        <v>789</v>
      </c>
      <c r="C960" s="155">
        <v>42807</v>
      </c>
      <c r="D960" s="89">
        <v>2</v>
      </c>
      <c r="E960" s="90" t="s">
        <v>871</v>
      </c>
      <c r="I960" s="90" t="s">
        <v>266</v>
      </c>
      <c r="J960" s="90" t="s">
        <v>142</v>
      </c>
      <c r="K960" s="90" t="s">
        <v>616</v>
      </c>
      <c r="L960" s="90" t="s">
        <v>143</v>
      </c>
    </row>
    <row r="961" spans="1:13" x14ac:dyDescent="0.2">
      <c r="A961" s="89" t="s">
        <v>138</v>
      </c>
      <c r="B961" s="89" t="s">
        <v>789</v>
      </c>
      <c r="C961" s="155">
        <v>42807</v>
      </c>
      <c r="D961" s="89">
        <v>2</v>
      </c>
      <c r="E961" s="90" t="s">
        <v>220</v>
      </c>
      <c r="I961" s="90" t="s">
        <v>830</v>
      </c>
      <c r="J961" s="90" t="s">
        <v>750</v>
      </c>
      <c r="K961" s="90" t="s">
        <v>616</v>
      </c>
      <c r="L961" s="90" t="s">
        <v>143</v>
      </c>
    </row>
    <row r="962" spans="1:13" x14ac:dyDescent="0.2">
      <c r="A962" s="89" t="s">
        <v>146</v>
      </c>
      <c r="B962" s="89" t="s">
        <v>796</v>
      </c>
      <c r="C962" s="155">
        <v>42807</v>
      </c>
      <c r="D962" s="89">
        <v>1</v>
      </c>
      <c r="E962" s="90" t="s">
        <v>856</v>
      </c>
      <c r="F962" s="90" t="s">
        <v>370</v>
      </c>
      <c r="G962" s="90" t="s">
        <v>541</v>
      </c>
      <c r="H962" s="90" t="s">
        <v>571</v>
      </c>
      <c r="I962" s="90" t="s">
        <v>370</v>
      </c>
      <c r="J962" s="90" t="s">
        <v>541</v>
      </c>
      <c r="K962" s="90" t="s">
        <v>586</v>
      </c>
    </row>
    <row r="963" spans="1:13" x14ac:dyDescent="0.2">
      <c r="A963" s="89" t="s">
        <v>146</v>
      </c>
      <c r="B963" s="89" t="s">
        <v>796</v>
      </c>
      <c r="C963" s="155">
        <v>42807</v>
      </c>
      <c r="D963" s="89">
        <v>2</v>
      </c>
      <c r="E963" s="90" t="s">
        <v>852</v>
      </c>
      <c r="I963" s="90" t="s">
        <v>228</v>
      </c>
      <c r="J963" s="90" t="s">
        <v>533</v>
      </c>
      <c r="K963" s="90" t="s">
        <v>586</v>
      </c>
    </row>
    <row r="964" spans="1:13" x14ac:dyDescent="0.2">
      <c r="A964" s="89" t="s">
        <v>130</v>
      </c>
      <c r="B964" s="89" t="s">
        <v>798</v>
      </c>
      <c r="C964" s="155">
        <v>42807</v>
      </c>
      <c r="D964" s="89">
        <v>1</v>
      </c>
      <c r="E964" s="90" t="s">
        <v>282</v>
      </c>
      <c r="I964" s="90" t="s">
        <v>277</v>
      </c>
      <c r="J964" s="90" t="s">
        <v>749</v>
      </c>
      <c r="K964" s="90" t="s">
        <v>635</v>
      </c>
    </row>
    <row r="965" spans="1:13" x14ac:dyDescent="0.2">
      <c r="A965" s="89" t="s">
        <v>874</v>
      </c>
      <c r="B965" s="89" t="s">
        <v>797</v>
      </c>
      <c r="C965" s="155">
        <v>42807</v>
      </c>
      <c r="D965" s="89">
        <v>2</v>
      </c>
      <c r="E965" s="90" t="s">
        <v>201</v>
      </c>
      <c r="I965" s="90" t="s">
        <v>226</v>
      </c>
      <c r="J965" s="90" t="s">
        <v>317</v>
      </c>
      <c r="K965" s="90" t="s">
        <v>595</v>
      </c>
    </row>
    <row r="966" spans="1:13" x14ac:dyDescent="0.2">
      <c r="A966" s="89" t="s">
        <v>874</v>
      </c>
      <c r="B966" s="89" t="s">
        <v>797</v>
      </c>
      <c r="C966" s="155">
        <v>42807</v>
      </c>
      <c r="D966" s="89">
        <v>2</v>
      </c>
      <c r="E966" s="90" t="s">
        <v>234</v>
      </c>
      <c r="I966" s="90" t="s">
        <v>236</v>
      </c>
      <c r="J966" s="90" t="s">
        <v>320</v>
      </c>
      <c r="K966" s="90" t="s">
        <v>595</v>
      </c>
    </row>
    <row r="970" spans="1:13" x14ac:dyDescent="0.2">
      <c r="A970" s="89" t="s">
        <v>561</v>
      </c>
      <c r="B970" s="89" t="s">
        <v>793</v>
      </c>
      <c r="C970" s="155">
        <v>42807</v>
      </c>
      <c r="D970" s="89">
        <v>2</v>
      </c>
      <c r="E970" s="90" t="s">
        <v>213</v>
      </c>
      <c r="I970" s="90" t="s">
        <v>238</v>
      </c>
      <c r="J970" s="90" t="s">
        <v>381</v>
      </c>
      <c r="K970" s="90" t="s">
        <v>581</v>
      </c>
    </row>
    <row r="971" spans="1:13" x14ac:dyDescent="0.2">
      <c r="A971" s="89" t="s">
        <v>130</v>
      </c>
      <c r="B971" s="89" t="s">
        <v>834</v>
      </c>
      <c r="C971" s="155">
        <v>42807</v>
      </c>
      <c r="D971" s="89">
        <v>2</v>
      </c>
      <c r="E971" s="90" t="s">
        <v>854</v>
      </c>
      <c r="I971" s="90" t="s">
        <v>271</v>
      </c>
      <c r="J971" s="90" t="s">
        <v>749</v>
      </c>
      <c r="K971" s="90" t="s">
        <v>635</v>
      </c>
      <c r="L971" s="90" t="s">
        <v>137</v>
      </c>
    </row>
    <row r="972" spans="1:13" x14ac:dyDescent="0.2">
      <c r="A972" s="89" t="s">
        <v>550</v>
      </c>
      <c r="B972" s="89" t="s">
        <v>873</v>
      </c>
      <c r="C972" s="155">
        <v>42808</v>
      </c>
      <c r="D972" s="89">
        <v>2</v>
      </c>
      <c r="E972" s="90" t="s">
        <v>232</v>
      </c>
      <c r="I972" s="90" t="s">
        <v>230</v>
      </c>
      <c r="J972" s="90" t="s">
        <v>320</v>
      </c>
      <c r="K972" s="90" t="s">
        <v>595</v>
      </c>
    </row>
    <row r="973" spans="1:13" x14ac:dyDescent="0.2">
      <c r="A973" s="89" t="s">
        <v>146</v>
      </c>
      <c r="B973" s="89" t="s">
        <v>796</v>
      </c>
      <c r="C973" s="155">
        <v>42808</v>
      </c>
      <c r="D973" s="89">
        <v>1</v>
      </c>
      <c r="E973" s="90" t="s">
        <v>856</v>
      </c>
      <c r="I973" s="90" t="s">
        <v>370</v>
      </c>
      <c r="J973" s="90" t="s">
        <v>541</v>
      </c>
      <c r="K973" s="90" t="s">
        <v>586</v>
      </c>
      <c r="L973" s="90" t="s">
        <v>571</v>
      </c>
      <c r="M973" s="90" t="s">
        <v>658</v>
      </c>
    </row>
    <row r="974" spans="1:13" x14ac:dyDescent="0.2">
      <c r="A974" s="89" t="s">
        <v>146</v>
      </c>
      <c r="B974" s="89" t="s">
        <v>796</v>
      </c>
      <c r="C974" s="155">
        <v>42808</v>
      </c>
      <c r="D974" s="89">
        <v>1</v>
      </c>
      <c r="E974" s="90" t="s">
        <v>852</v>
      </c>
      <c r="I974" s="90" t="s">
        <v>228</v>
      </c>
      <c r="J974" s="90" t="s">
        <v>533</v>
      </c>
      <c r="K974" s="90" t="s">
        <v>586</v>
      </c>
      <c r="L974" s="90" t="s">
        <v>571</v>
      </c>
      <c r="M974" s="90" t="s">
        <v>658</v>
      </c>
    </row>
    <row r="975" spans="1:13" x14ac:dyDescent="0.2">
      <c r="A975" s="89" t="s">
        <v>138</v>
      </c>
      <c r="B975" s="89" t="s">
        <v>789</v>
      </c>
      <c r="C975" s="155">
        <v>42808</v>
      </c>
      <c r="D975" s="89">
        <v>2</v>
      </c>
      <c r="E975" s="90" t="s">
        <v>830</v>
      </c>
      <c r="I975" s="90" t="s">
        <v>266</v>
      </c>
      <c r="J975" s="90" t="s">
        <v>750</v>
      </c>
      <c r="K975" s="90" t="s">
        <v>143</v>
      </c>
      <c r="L975" s="90" t="s">
        <v>663</v>
      </c>
      <c r="M975" s="90" t="s">
        <v>673</v>
      </c>
    </row>
    <row r="976" spans="1:13" x14ac:dyDescent="0.2">
      <c r="A976" s="89" t="s">
        <v>138</v>
      </c>
      <c r="B976" s="89" t="s">
        <v>789</v>
      </c>
      <c r="C976" s="155">
        <v>42808</v>
      </c>
      <c r="D976" s="89">
        <v>2</v>
      </c>
      <c r="E976" s="90" t="s">
        <v>203</v>
      </c>
      <c r="I976" s="90" t="s">
        <v>278</v>
      </c>
      <c r="J976" s="90" t="s">
        <v>558</v>
      </c>
      <c r="K976" s="90" t="s">
        <v>143</v>
      </c>
      <c r="L976" s="90" t="s">
        <v>663</v>
      </c>
      <c r="M976" s="90" t="s">
        <v>673</v>
      </c>
    </row>
    <row r="977" spans="1:13" x14ac:dyDescent="0.2">
      <c r="A977" s="89" t="s">
        <v>138</v>
      </c>
      <c r="B977" s="89" t="s">
        <v>789</v>
      </c>
      <c r="C977" s="155">
        <v>42808</v>
      </c>
      <c r="D977" s="89">
        <v>2</v>
      </c>
      <c r="E977" s="90" t="s">
        <v>220</v>
      </c>
      <c r="I977" s="90" t="s">
        <v>266</v>
      </c>
      <c r="J977" s="90" t="s">
        <v>750</v>
      </c>
      <c r="K977" s="90" t="s">
        <v>143</v>
      </c>
      <c r="L977" s="90" t="s">
        <v>663</v>
      </c>
      <c r="M977" s="90" t="s">
        <v>673</v>
      </c>
    </row>
    <row r="978" spans="1:13" x14ac:dyDescent="0.2">
      <c r="A978" s="89" t="s">
        <v>130</v>
      </c>
      <c r="B978" s="89" t="s">
        <v>798</v>
      </c>
      <c r="C978" s="155">
        <v>42808</v>
      </c>
      <c r="D978" s="89">
        <v>2</v>
      </c>
      <c r="E978" s="90" t="s">
        <v>850</v>
      </c>
      <c r="I978" s="90" t="s">
        <v>262</v>
      </c>
      <c r="J978" s="90" t="s">
        <v>135</v>
      </c>
      <c r="K978" s="90" t="s">
        <v>137</v>
      </c>
    </row>
    <row r="979" spans="1:13" x14ac:dyDescent="0.2">
      <c r="A979" s="89" t="s">
        <v>130</v>
      </c>
      <c r="B979" s="89" t="s">
        <v>798</v>
      </c>
      <c r="C979" s="155">
        <v>42808</v>
      </c>
      <c r="D979" s="89">
        <v>2</v>
      </c>
      <c r="E979" s="90" t="s">
        <v>843</v>
      </c>
      <c r="I979" s="90" t="s">
        <v>134</v>
      </c>
      <c r="J979" s="90" t="s">
        <v>157</v>
      </c>
      <c r="K979" s="90" t="s">
        <v>137</v>
      </c>
    </row>
    <row r="980" spans="1:13" x14ac:dyDescent="0.2">
      <c r="A980" s="89" t="s">
        <v>561</v>
      </c>
    </row>
    <row r="981" spans="1:13" x14ac:dyDescent="0.2">
      <c r="A981" s="89" t="s">
        <v>146</v>
      </c>
      <c r="B981" s="89" t="s">
        <v>796</v>
      </c>
      <c r="C981" s="155">
        <v>42808</v>
      </c>
      <c r="D981" s="89">
        <v>1</v>
      </c>
      <c r="E981" s="90" t="s">
        <v>848</v>
      </c>
      <c r="I981" s="90" t="s">
        <v>333</v>
      </c>
      <c r="J981" s="90" t="s">
        <v>549</v>
      </c>
      <c r="K981" s="90" t="s">
        <v>586</v>
      </c>
      <c r="L981" s="90" t="s">
        <v>571</v>
      </c>
      <c r="M981" s="90" t="s">
        <v>658</v>
      </c>
    </row>
    <row r="982" spans="1:13" x14ac:dyDescent="0.2">
      <c r="A982" s="89" t="s">
        <v>561</v>
      </c>
      <c r="B982" s="89" t="s">
        <v>793</v>
      </c>
      <c r="C982" s="155">
        <v>42808</v>
      </c>
      <c r="D982" s="89">
        <v>2</v>
      </c>
      <c r="E982" s="90" t="s">
        <v>213</v>
      </c>
      <c r="I982" s="90" t="s">
        <v>238</v>
      </c>
      <c r="J982" s="90" t="s">
        <v>381</v>
      </c>
      <c r="K982" s="90" t="s">
        <v>581</v>
      </c>
    </row>
    <row r="983" spans="1:13" x14ac:dyDescent="0.2">
      <c r="A983" s="89" t="s">
        <v>519</v>
      </c>
      <c r="B983" s="89" t="s">
        <v>799</v>
      </c>
      <c r="C983" s="155">
        <v>42808</v>
      </c>
      <c r="D983" s="89">
        <v>2</v>
      </c>
      <c r="E983" s="90" t="s">
        <v>853</v>
      </c>
      <c r="I983" s="90" t="s">
        <v>223</v>
      </c>
      <c r="J983" s="90" t="s">
        <v>531</v>
      </c>
      <c r="K983" s="90" t="s">
        <v>583</v>
      </c>
    </row>
    <row r="984" spans="1:13" x14ac:dyDescent="0.2">
      <c r="A984" s="89" t="s">
        <v>146</v>
      </c>
      <c r="B984" s="89" t="s">
        <v>820</v>
      </c>
      <c r="C984" s="155">
        <v>42808</v>
      </c>
      <c r="D984" s="89">
        <v>2</v>
      </c>
      <c r="E984" s="90" t="s">
        <v>368</v>
      </c>
      <c r="I984" s="90" t="s">
        <v>836</v>
      </c>
      <c r="J984" s="90" t="s">
        <v>549</v>
      </c>
      <c r="K984" s="90" t="s">
        <v>658</v>
      </c>
    </row>
    <row r="985" spans="1:13" x14ac:dyDescent="0.2">
      <c r="A985" s="89" t="s">
        <v>146</v>
      </c>
      <c r="B985" s="89" t="s">
        <v>820</v>
      </c>
      <c r="C985" s="155">
        <v>42808</v>
      </c>
      <c r="D985" s="89">
        <v>2</v>
      </c>
      <c r="E985" s="90" t="s">
        <v>851</v>
      </c>
      <c r="I985" s="90" t="s">
        <v>824</v>
      </c>
      <c r="J985" s="90" t="s">
        <v>752</v>
      </c>
      <c r="K985" s="90" t="s">
        <v>658</v>
      </c>
    </row>
    <row r="986" spans="1:13" x14ac:dyDescent="0.2">
      <c r="A986" s="89" t="s">
        <v>550</v>
      </c>
      <c r="B986" s="89" t="s">
        <v>797</v>
      </c>
      <c r="C986" s="155">
        <v>42808</v>
      </c>
      <c r="D986" s="89">
        <v>2</v>
      </c>
      <c r="E986" s="90" t="s">
        <v>201</v>
      </c>
      <c r="I986" s="90" t="s">
        <v>226</v>
      </c>
      <c r="J986" s="90" t="s">
        <v>522</v>
      </c>
      <c r="K986" s="90" t="s">
        <v>595</v>
      </c>
    </row>
    <row r="987" spans="1:13" x14ac:dyDescent="0.2">
      <c r="A987" s="89" t="s">
        <v>550</v>
      </c>
      <c r="B987" s="89" t="s">
        <v>797</v>
      </c>
      <c r="C987" s="155">
        <v>42808</v>
      </c>
      <c r="D987" s="89">
        <v>2</v>
      </c>
      <c r="E987" s="90" t="s">
        <v>234</v>
      </c>
      <c r="I987" s="90" t="s">
        <v>236</v>
      </c>
      <c r="J987" s="90" t="s">
        <v>320</v>
      </c>
      <c r="K987" s="90" t="s">
        <v>595</v>
      </c>
    </row>
    <row r="988" spans="1:13" x14ac:dyDescent="0.2">
      <c r="A988" s="89" t="s">
        <v>550</v>
      </c>
      <c r="B988" s="89" t="s">
        <v>873</v>
      </c>
      <c r="C988" s="155">
        <v>42809</v>
      </c>
      <c r="D988" s="89">
        <v>2</v>
      </c>
      <c r="E988" s="90" t="s">
        <v>240</v>
      </c>
      <c r="I988" s="90" t="s">
        <v>199</v>
      </c>
      <c r="J988" s="90" t="s">
        <v>315</v>
      </c>
      <c r="K988" s="90" t="s">
        <v>595</v>
      </c>
    </row>
    <row r="989" spans="1:13" x14ac:dyDescent="0.2">
      <c r="A989" s="89" t="s">
        <v>550</v>
      </c>
      <c r="B989" s="89" t="s">
        <v>873</v>
      </c>
      <c r="C989" s="155">
        <v>42809</v>
      </c>
      <c r="D989" s="89">
        <v>2</v>
      </c>
      <c r="E989" s="90" t="s">
        <v>232</v>
      </c>
      <c r="I989" s="90" t="s">
        <v>230</v>
      </c>
      <c r="J989" s="90" t="s">
        <v>320</v>
      </c>
      <c r="K989" s="90" t="s">
        <v>595</v>
      </c>
    </row>
    <row r="990" spans="1:13" x14ac:dyDescent="0.2">
      <c r="A990" s="89" t="s">
        <v>146</v>
      </c>
      <c r="B990" s="89" t="s">
        <v>796</v>
      </c>
      <c r="C990" s="155">
        <v>42809</v>
      </c>
      <c r="D990" s="89">
        <v>2</v>
      </c>
      <c r="E990" s="90" t="s">
        <v>856</v>
      </c>
      <c r="I990" s="90" t="s">
        <v>370</v>
      </c>
      <c r="J990" s="90" t="s">
        <v>541</v>
      </c>
      <c r="K990" s="90" t="s">
        <v>665</v>
      </c>
    </row>
    <row r="991" spans="1:13" x14ac:dyDescent="0.2">
      <c r="A991" s="89" t="s">
        <v>146</v>
      </c>
      <c r="B991" s="89" t="s">
        <v>796</v>
      </c>
      <c r="C991" s="155">
        <v>42809</v>
      </c>
      <c r="D991" s="89">
        <v>2</v>
      </c>
      <c r="E991" s="90" t="s">
        <v>852</v>
      </c>
      <c r="I991" s="90" t="s">
        <v>228</v>
      </c>
      <c r="J991" s="90" t="s">
        <v>533</v>
      </c>
      <c r="K991" s="90" t="s">
        <v>638</v>
      </c>
    </row>
    <row r="992" spans="1:13" x14ac:dyDescent="0.2">
      <c r="A992" s="89" t="s">
        <v>146</v>
      </c>
      <c r="B992" s="89" t="s">
        <v>796</v>
      </c>
      <c r="C992" s="155">
        <v>42809</v>
      </c>
      <c r="D992" s="89">
        <v>2</v>
      </c>
      <c r="E992" s="90" t="s">
        <v>848</v>
      </c>
      <c r="I992" s="90" t="s">
        <v>363</v>
      </c>
      <c r="J992" s="90" t="s">
        <v>549</v>
      </c>
      <c r="K992" s="90" t="s">
        <v>665</v>
      </c>
    </row>
    <row r="993" spans="1:12" x14ac:dyDescent="0.2">
      <c r="A993" s="89" t="s">
        <v>550</v>
      </c>
      <c r="B993" s="89" t="s">
        <v>873</v>
      </c>
      <c r="C993" s="155">
        <v>42808</v>
      </c>
      <c r="D993" s="89">
        <v>2</v>
      </c>
      <c r="E993" s="90" t="s">
        <v>201</v>
      </c>
      <c r="I993" s="90" t="s">
        <v>226</v>
      </c>
      <c r="J993" s="90" t="s">
        <v>317</v>
      </c>
      <c r="K993" s="90" t="s">
        <v>595</v>
      </c>
    </row>
    <row r="994" spans="1:12" x14ac:dyDescent="0.2">
      <c r="A994" s="89" t="s">
        <v>550</v>
      </c>
      <c r="B994" s="89" t="s">
        <v>797</v>
      </c>
      <c r="C994" s="155">
        <v>42809</v>
      </c>
      <c r="D994" s="89">
        <v>2</v>
      </c>
      <c r="E994" s="90" t="s">
        <v>234</v>
      </c>
      <c r="I994" s="90" t="s">
        <v>236</v>
      </c>
      <c r="J994" s="90" t="s">
        <v>320</v>
      </c>
      <c r="K994" s="90" t="s">
        <v>595</v>
      </c>
    </row>
    <row r="995" spans="1:12" x14ac:dyDescent="0.2">
      <c r="A995" s="89" t="s">
        <v>550</v>
      </c>
      <c r="B995" s="89" t="s">
        <v>797</v>
      </c>
      <c r="C995" s="155">
        <v>42809</v>
      </c>
      <c r="D995" s="89">
        <v>2</v>
      </c>
      <c r="E995" s="90" t="s">
        <v>201</v>
      </c>
      <c r="I995" s="90" t="s">
        <v>235</v>
      </c>
      <c r="J995" s="90" t="s">
        <v>522</v>
      </c>
      <c r="K995" s="90" t="s">
        <v>595</v>
      </c>
    </row>
    <row r="996" spans="1:12" x14ac:dyDescent="0.2">
      <c r="A996" s="89" t="s">
        <v>561</v>
      </c>
      <c r="B996" s="89" t="s">
        <v>793</v>
      </c>
      <c r="C996" s="155">
        <v>42809</v>
      </c>
      <c r="D996" s="89">
        <v>2</v>
      </c>
      <c r="E996" s="90" t="s">
        <v>213</v>
      </c>
      <c r="I996" s="90" t="s">
        <v>238</v>
      </c>
      <c r="J996" s="90" t="s">
        <v>381</v>
      </c>
      <c r="K996" s="90" t="s">
        <v>581</v>
      </c>
    </row>
    <row r="997" spans="1:12" x14ac:dyDescent="0.2">
      <c r="A997" s="89" t="s">
        <v>550</v>
      </c>
      <c r="B997" s="89" t="s">
        <v>786</v>
      </c>
      <c r="C997" s="155">
        <v>42809</v>
      </c>
      <c r="D997" s="89">
        <v>2</v>
      </c>
      <c r="E997" s="90" t="s">
        <v>853</v>
      </c>
      <c r="I997" s="90" t="s">
        <v>214</v>
      </c>
      <c r="J997" s="90" t="s">
        <v>542</v>
      </c>
      <c r="K997" s="90" t="s">
        <v>595</v>
      </c>
    </row>
    <row r="998" spans="1:12" x14ac:dyDescent="0.2">
      <c r="A998" s="89" t="s">
        <v>146</v>
      </c>
      <c r="B998" s="89" t="s">
        <v>791</v>
      </c>
      <c r="C998" s="155">
        <v>42809</v>
      </c>
      <c r="D998" s="89">
        <v>2</v>
      </c>
      <c r="E998" s="90" t="s">
        <v>368</v>
      </c>
      <c r="I998" s="90" t="s">
        <v>836</v>
      </c>
      <c r="J998" s="90" t="s">
        <v>549</v>
      </c>
    </row>
    <row r="999" spans="1:12" x14ac:dyDescent="0.2">
      <c r="A999" s="89" t="s">
        <v>130</v>
      </c>
      <c r="B999" s="89" t="s">
        <v>834</v>
      </c>
      <c r="C999" s="155">
        <v>42808</v>
      </c>
      <c r="D999" s="89">
        <v>2</v>
      </c>
      <c r="E999" s="90" t="s">
        <v>854</v>
      </c>
      <c r="I999" s="90" t="s">
        <v>271</v>
      </c>
      <c r="J999" s="90" t="s">
        <v>749</v>
      </c>
      <c r="K999" s="90" t="s">
        <v>667</v>
      </c>
    </row>
    <row r="1000" spans="1:12" x14ac:dyDescent="0.2">
      <c r="A1000" s="89" t="s">
        <v>130</v>
      </c>
      <c r="B1000" s="89" t="s">
        <v>798</v>
      </c>
      <c r="C1000" s="155">
        <v>42809</v>
      </c>
      <c r="D1000" s="89">
        <v>2</v>
      </c>
      <c r="E1000" s="90" t="s">
        <v>850</v>
      </c>
      <c r="I1000" s="90" t="s">
        <v>262</v>
      </c>
      <c r="J1000" s="90" t="s">
        <v>135</v>
      </c>
      <c r="K1000" s="90" t="s">
        <v>667</v>
      </c>
    </row>
    <row r="1001" spans="1:12" x14ac:dyDescent="0.2">
      <c r="A1001" s="89" t="s">
        <v>130</v>
      </c>
      <c r="B1001" s="89" t="s">
        <v>798</v>
      </c>
      <c r="C1001" s="155">
        <v>42809</v>
      </c>
      <c r="D1001" s="89">
        <v>2</v>
      </c>
      <c r="E1001" s="90" t="s">
        <v>870</v>
      </c>
      <c r="I1001" s="90" t="s">
        <v>277</v>
      </c>
      <c r="J1001" s="90" t="s">
        <v>749</v>
      </c>
      <c r="K1001" s="90" t="s">
        <v>667</v>
      </c>
    </row>
    <row r="1002" spans="1:12" x14ac:dyDescent="0.2">
      <c r="A1002" s="89" t="s">
        <v>130</v>
      </c>
      <c r="B1002" s="89" t="s">
        <v>798</v>
      </c>
      <c r="C1002" s="155">
        <v>42810</v>
      </c>
      <c r="D1002" s="89">
        <v>2</v>
      </c>
      <c r="E1002" s="90" t="s">
        <v>850</v>
      </c>
      <c r="I1002" s="90" t="s">
        <v>262</v>
      </c>
      <c r="J1002" s="90" t="s">
        <v>135</v>
      </c>
      <c r="K1002" s="90" t="s">
        <v>667</v>
      </c>
      <c r="L1002" s="90" t="s">
        <v>647</v>
      </c>
    </row>
    <row r="1003" spans="1:12" x14ac:dyDescent="0.2">
      <c r="A1003" s="89" t="s">
        <v>130</v>
      </c>
      <c r="B1003" s="89" t="s">
        <v>798</v>
      </c>
      <c r="C1003" s="155">
        <v>42810</v>
      </c>
      <c r="D1003" s="89">
        <v>2</v>
      </c>
      <c r="E1003" s="90" t="s">
        <v>843</v>
      </c>
      <c r="I1003" s="90" t="s">
        <v>290</v>
      </c>
      <c r="J1003" s="90" t="s">
        <v>157</v>
      </c>
      <c r="K1003" s="90" t="s">
        <v>667</v>
      </c>
      <c r="L1003" s="90" t="s">
        <v>647</v>
      </c>
    </row>
    <row r="1004" spans="1:12" x14ac:dyDescent="0.2">
      <c r="A1004" s="89" t="s">
        <v>550</v>
      </c>
      <c r="B1004" s="212" t="s">
        <v>873</v>
      </c>
      <c r="C1004" s="155">
        <v>42810</v>
      </c>
      <c r="D1004" s="89">
        <v>2</v>
      </c>
      <c r="E1004" s="90" t="s">
        <v>853</v>
      </c>
      <c r="I1004" s="90" t="s">
        <v>214</v>
      </c>
      <c r="J1004" s="90" t="s">
        <v>542</v>
      </c>
      <c r="K1004" s="90" t="s">
        <v>595</v>
      </c>
    </row>
    <row r="1005" spans="1:12" x14ac:dyDescent="0.2">
      <c r="A1005" s="89" t="s">
        <v>550</v>
      </c>
      <c r="B1005" s="89" t="s">
        <v>873</v>
      </c>
      <c r="C1005" s="155">
        <v>42810</v>
      </c>
      <c r="D1005" s="89">
        <v>2</v>
      </c>
      <c r="E1005" s="90" t="s">
        <v>232</v>
      </c>
      <c r="I1005" s="90" t="s">
        <v>230</v>
      </c>
      <c r="J1005" s="90" t="s">
        <v>320</v>
      </c>
      <c r="K1005" s="90" t="s">
        <v>595</v>
      </c>
    </row>
    <row r="1006" spans="1:12" x14ac:dyDescent="0.2">
      <c r="A1006" s="89" t="s">
        <v>550</v>
      </c>
      <c r="B1006" s="89" t="s">
        <v>873</v>
      </c>
      <c r="C1006" s="155">
        <v>42810</v>
      </c>
      <c r="D1006" s="89">
        <v>2</v>
      </c>
      <c r="E1006" s="90" t="s">
        <v>201</v>
      </c>
      <c r="I1006" s="90" t="s">
        <v>226</v>
      </c>
      <c r="J1006" s="90" t="s">
        <v>317</v>
      </c>
      <c r="K1006" s="90" t="s">
        <v>595</v>
      </c>
    </row>
    <row r="1007" spans="1:12" x14ac:dyDescent="0.2">
      <c r="A1007" s="89" t="s">
        <v>146</v>
      </c>
      <c r="B1007" s="89" t="s">
        <v>796</v>
      </c>
      <c r="C1007" s="155">
        <v>42810</v>
      </c>
      <c r="D1007" s="89">
        <v>2</v>
      </c>
      <c r="E1007" s="90" t="s">
        <v>856</v>
      </c>
      <c r="I1007" s="90" t="s">
        <v>370</v>
      </c>
      <c r="J1007" s="90" t="s">
        <v>541</v>
      </c>
      <c r="K1007" s="90" t="s">
        <v>665</v>
      </c>
    </row>
    <row r="1008" spans="1:12" x14ac:dyDescent="0.2">
      <c r="A1008" s="89" t="s">
        <v>146</v>
      </c>
      <c r="B1008" s="89" t="s">
        <v>796</v>
      </c>
      <c r="C1008" s="155">
        <v>42810</v>
      </c>
      <c r="D1008" s="89">
        <v>2</v>
      </c>
      <c r="E1008" s="90" t="s">
        <v>852</v>
      </c>
      <c r="I1008" s="90" t="s">
        <v>228</v>
      </c>
      <c r="J1008" s="90" t="s">
        <v>533</v>
      </c>
      <c r="K1008" s="90" t="s">
        <v>665</v>
      </c>
    </row>
    <row r="1009" spans="1:12" x14ac:dyDescent="0.2">
      <c r="A1009" s="89" t="s">
        <v>146</v>
      </c>
      <c r="B1009" s="89" t="s">
        <v>796</v>
      </c>
      <c r="C1009" s="155">
        <v>42810</v>
      </c>
      <c r="D1009" s="89">
        <v>2</v>
      </c>
      <c r="E1009" s="90" t="s">
        <v>848</v>
      </c>
      <c r="I1009" s="90" t="s">
        <v>363</v>
      </c>
      <c r="J1009" s="90" t="s">
        <v>549</v>
      </c>
      <c r="K1009" s="90" t="s">
        <v>665</v>
      </c>
    </row>
    <row r="1010" spans="1:12" x14ac:dyDescent="0.2">
      <c r="A1010" s="89" t="s">
        <v>519</v>
      </c>
      <c r="B1010" s="89" t="s">
        <v>799</v>
      </c>
      <c r="C1010" s="155">
        <v>42810</v>
      </c>
      <c r="D1010" s="89">
        <v>2</v>
      </c>
      <c r="E1010" s="90" t="s">
        <v>229</v>
      </c>
      <c r="I1010" s="90" t="s">
        <v>222</v>
      </c>
      <c r="J1010" s="90" t="s">
        <v>526</v>
      </c>
      <c r="K1010" s="90" t="s">
        <v>583</v>
      </c>
    </row>
    <row r="1012" spans="1:12" x14ac:dyDescent="0.2">
      <c r="A1012" s="89" t="s">
        <v>556</v>
      </c>
      <c r="B1012" s="89" t="s">
        <v>815</v>
      </c>
      <c r="C1012" s="155">
        <v>42809</v>
      </c>
      <c r="D1012" s="89">
        <v>2</v>
      </c>
      <c r="E1012" s="90" t="s">
        <v>194</v>
      </c>
      <c r="I1012" s="90" t="s">
        <v>195</v>
      </c>
      <c r="J1012" s="90" t="s">
        <v>516</v>
      </c>
    </row>
    <row r="1013" spans="1:12" x14ac:dyDescent="0.2">
      <c r="A1013" s="89" t="s">
        <v>556</v>
      </c>
      <c r="B1013" s="89" t="s">
        <v>815</v>
      </c>
      <c r="C1013" s="155">
        <v>42810</v>
      </c>
      <c r="D1013" s="89">
        <v>2</v>
      </c>
      <c r="E1013" s="90" t="s">
        <v>194</v>
      </c>
      <c r="I1013" s="90" t="s">
        <v>195</v>
      </c>
      <c r="J1013" s="90" t="s">
        <v>516</v>
      </c>
    </row>
    <row r="1014" spans="1:12" x14ac:dyDescent="0.2">
      <c r="A1014" s="89" t="s">
        <v>138</v>
      </c>
      <c r="B1014" s="89" t="s">
        <v>816</v>
      </c>
      <c r="C1014" s="155">
        <v>42810</v>
      </c>
      <c r="D1014" s="89">
        <v>2</v>
      </c>
      <c r="E1014" s="90" t="s">
        <v>871</v>
      </c>
      <c r="I1014" s="90" t="s">
        <v>266</v>
      </c>
      <c r="J1014" s="90" t="s">
        <v>142</v>
      </c>
    </row>
    <row r="1015" spans="1:12" x14ac:dyDescent="0.2">
      <c r="A1015" s="89" t="s">
        <v>561</v>
      </c>
      <c r="B1015" s="89" t="s">
        <v>793</v>
      </c>
      <c r="C1015" s="155">
        <v>42810</v>
      </c>
      <c r="D1015" s="89">
        <v>2</v>
      </c>
      <c r="E1015" s="90" t="s">
        <v>213</v>
      </c>
      <c r="I1015" s="90" t="s">
        <v>238</v>
      </c>
      <c r="J1015" s="90" t="s">
        <v>381</v>
      </c>
      <c r="K1015" s="90" t="s">
        <v>581</v>
      </c>
    </row>
    <row r="1016" spans="1:12" x14ac:dyDescent="0.2">
      <c r="A1016" s="89" t="s">
        <v>130</v>
      </c>
      <c r="B1016" s="89" t="s">
        <v>834</v>
      </c>
      <c r="C1016" s="155">
        <v>42810</v>
      </c>
      <c r="D1016" s="89">
        <v>2</v>
      </c>
      <c r="E1016" s="90" t="s">
        <v>854</v>
      </c>
      <c r="I1016" s="90" t="s">
        <v>271</v>
      </c>
      <c r="J1016" s="90" t="s">
        <v>749</v>
      </c>
      <c r="K1016" s="90" t="s">
        <v>647</v>
      </c>
    </row>
    <row r="1017" spans="1:12" x14ac:dyDescent="0.2">
      <c r="A1017" s="89" t="s">
        <v>130</v>
      </c>
      <c r="B1017" s="89" t="s">
        <v>834</v>
      </c>
      <c r="C1017" s="155">
        <v>42810</v>
      </c>
      <c r="D1017" s="89">
        <v>2</v>
      </c>
      <c r="E1017" s="90" t="s">
        <v>251</v>
      </c>
      <c r="I1017" s="90" t="s">
        <v>257</v>
      </c>
      <c r="J1017" s="90" t="s">
        <v>157</v>
      </c>
      <c r="K1017" s="90" t="s">
        <v>647</v>
      </c>
      <c r="L1017" s="90" t="s">
        <v>674</v>
      </c>
    </row>
    <row r="1018" spans="1:12" x14ac:dyDescent="0.2">
      <c r="A1018" s="89" t="s">
        <v>130</v>
      </c>
      <c r="B1018" s="89" t="s">
        <v>788</v>
      </c>
      <c r="C1018" s="155">
        <v>42814</v>
      </c>
      <c r="D1018" s="89">
        <v>2</v>
      </c>
      <c r="E1018" s="90" t="s">
        <v>251</v>
      </c>
      <c r="I1018" s="90" t="s">
        <v>257</v>
      </c>
      <c r="J1018" s="90" t="s">
        <v>157</v>
      </c>
      <c r="K1018" s="90" t="s">
        <v>674</v>
      </c>
    </row>
    <row r="1019" spans="1:12" x14ac:dyDescent="0.2">
      <c r="A1019" s="89" t="s">
        <v>130</v>
      </c>
      <c r="B1019" s="89" t="s">
        <v>788</v>
      </c>
      <c r="C1019" s="155">
        <v>42814</v>
      </c>
      <c r="D1019" s="89">
        <v>2</v>
      </c>
      <c r="E1019" s="90" t="s">
        <v>854</v>
      </c>
      <c r="I1019" s="90" t="s">
        <v>283</v>
      </c>
      <c r="J1019" s="90" t="s">
        <v>749</v>
      </c>
      <c r="K1019" s="90" t="s">
        <v>674</v>
      </c>
    </row>
    <row r="1020" spans="1:12" x14ac:dyDescent="0.2">
      <c r="A1020" s="89" t="s">
        <v>550</v>
      </c>
      <c r="B1020" s="89" t="s">
        <v>797</v>
      </c>
      <c r="C1020" s="155">
        <v>42814</v>
      </c>
      <c r="D1020" s="89">
        <v>2</v>
      </c>
      <c r="E1020" s="90" t="s">
        <v>201</v>
      </c>
      <c r="I1020" s="90" t="s">
        <v>234</v>
      </c>
      <c r="J1020" s="90" t="s">
        <v>522</v>
      </c>
      <c r="K1020" s="90" t="s">
        <v>572</v>
      </c>
    </row>
    <row r="1021" spans="1:12" x14ac:dyDescent="0.2">
      <c r="A1021" s="89" t="s">
        <v>550</v>
      </c>
      <c r="B1021" s="89" t="s">
        <v>797</v>
      </c>
      <c r="C1021" s="155">
        <v>42814</v>
      </c>
      <c r="D1021" s="89">
        <v>2</v>
      </c>
      <c r="E1021" s="90" t="s">
        <v>204</v>
      </c>
      <c r="I1021" s="90" t="s">
        <v>226</v>
      </c>
      <c r="J1021" s="90" t="s">
        <v>542</v>
      </c>
      <c r="K1021" s="90" t="s">
        <v>572</v>
      </c>
    </row>
    <row r="1022" spans="1:12" x14ac:dyDescent="0.2">
      <c r="A1022" s="89" t="s">
        <v>550</v>
      </c>
      <c r="B1022" s="89" t="s">
        <v>797</v>
      </c>
      <c r="C1022" s="155">
        <v>42814</v>
      </c>
      <c r="D1022" s="89">
        <v>2</v>
      </c>
      <c r="E1022" s="90" t="s">
        <v>232</v>
      </c>
      <c r="I1022" s="90" t="s">
        <v>221</v>
      </c>
      <c r="J1022" s="90" t="s">
        <v>320</v>
      </c>
      <c r="K1022" s="90" t="s">
        <v>572</v>
      </c>
    </row>
    <row r="1023" spans="1:12" x14ac:dyDescent="0.2">
      <c r="A1023" s="89" t="s">
        <v>550</v>
      </c>
      <c r="B1023" s="89" t="s">
        <v>797</v>
      </c>
      <c r="C1023" s="155">
        <v>42814</v>
      </c>
      <c r="D1023" s="89">
        <v>2</v>
      </c>
      <c r="E1023" s="90" t="s">
        <v>853</v>
      </c>
      <c r="I1023" s="90" t="s">
        <v>225</v>
      </c>
      <c r="J1023" s="90" t="s">
        <v>542</v>
      </c>
      <c r="K1023" s="90" t="s">
        <v>595</v>
      </c>
      <c r="L1023" s="90" t="s">
        <v>572</v>
      </c>
    </row>
    <row r="1024" spans="1:12" x14ac:dyDescent="0.2">
      <c r="A1024" s="89" t="s">
        <v>561</v>
      </c>
      <c r="B1024" s="89" t="s">
        <v>825</v>
      </c>
      <c r="C1024" s="155">
        <v>42814</v>
      </c>
      <c r="D1024" s="89">
        <v>2</v>
      </c>
      <c r="E1024" s="90" t="s">
        <v>213</v>
      </c>
      <c r="I1024" s="90" t="s">
        <v>196</v>
      </c>
      <c r="J1024" s="90" t="s">
        <v>381</v>
      </c>
      <c r="K1024" s="90" t="s">
        <v>581</v>
      </c>
    </row>
    <row r="1025" spans="1:13" x14ac:dyDescent="0.2">
      <c r="A1025" s="89" t="s">
        <v>561</v>
      </c>
      <c r="B1025" s="89" t="s">
        <v>825</v>
      </c>
      <c r="C1025" s="155">
        <v>42814</v>
      </c>
      <c r="D1025" s="89">
        <v>2</v>
      </c>
      <c r="E1025" s="90" t="s">
        <v>849</v>
      </c>
      <c r="I1025" s="90" t="s">
        <v>544</v>
      </c>
      <c r="J1025" s="90" t="s">
        <v>524</v>
      </c>
      <c r="K1025" s="90" t="s">
        <v>581</v>
      </c>
    </row>
    <row r="1026" spans="1:13" x14ac:dyDescent="0.2">
      <c r="A1026" s="89" t="s">
        <v>146</v>
      </c>
      <c r="B1026" s="89" t="s">
        <v>820</v>
      </c>
      <c r="C1026" s="155">
        <v>42810</v>
      </c>
      <c r="D1026" s="89">
        <v>2</v>
      </c>
      <c r="E1026" s="90" t="s">
        <v>851</v>
      </c>
      <c r="I1026" s="90" t="s">
        <v>364</v>
      </c>
      <c r="J1026" s="90" t="s">
        <v>752</v>
      </c>
    </row>
    <row r="1027" spans="1:13" x14ac:dyDescent="0.2">
      <c r="A1027" s="89" t="s">
        <v>150</v>
      </c>
      <c r="B1027" s="89" t="s">
        <v>791</v>
      </c>
      <c r="C1027" s="155">
        <v>42814</v>
      </c>
      <c r="D1027" s="89">
        <v>2</v>
      </c>
      <c r="E1027" s="90" t="s">
        <v>334</v>
      </c>
      <c r="I1027" s="90" t="s">
        <v>875</v>
      </c>
      <c r="J1027" s="90" t="s">
        <v>559</v>
      </c>
    </row>
    <row r="1028" spans="1:13" x14ac:dyDescent="0.2">
      <c r="A1028" s="89" t="s">
        <v>150</v>
      </c>
      <c r="B1028" s="89" t="s">
        <v>791</v>
      </c>
      <c r="C1028" s="155">
        <v>42814</v>
      </c>
      <c r="D1028" s="89">
        <v>2</v>
      </c>
      <c r="E1028" s="90" t="s">
        <v>348</v>
      </c>
      <c r="I1028" s="90" t="s">
        <v>876</v>
      </c>
      <c r="J1028" s="90" t="s">
        <v>559</v>
      </c>
    </row>
    <row r="1029" spans="1:13" x14ac:dyDescent="0.2">
      <c r="A1029" s="89" t="s">
        <v>150</v>
      </c>
      <c r="B1029" s="89" t="s">
        <v>791</v>
      </c>
      <c r="C1029" s="155">
        <v>42814</v>
      </c>
      <c r="D1029" s="89">
        <v>2</v>
      </c>
      <c r="E1029" s="90" t="s">
        <v>367</v>
      </c>
      <c r="I1029" s="90" t="s">
        <v>877</v>
      </c>
      <c r="J1029" s="90" t="s">
        <v>151</v>
      </c>
    </row>
    <row r="1030" spans="1:13" x14ac:dyDescent="0.2">
      <c r="A1030" s="89" t="s">
        <v>150</v>
      </c>
      <c r="B1030" s="89" t="s">
        <v>791</v>
      </c>
      <c r="C1030" s="155">
        <v>42814</v>
      </c>
      <c r="D1030" s="89">
        <v>2</v>
      </c>
      <c r="E1030" s="90" t="s">
        <v>835</v>
      </c>
      <c r="I1030" s="90" t="s">
        <v>878</v>
      </c>
      <c r="J1030" s="90" t="s">
        <v>751</v>
      </c>
    </row>
    <row r="1031" spans="1:13" x14ac:dyDescent="0.2">
      <c r="A1031" s="89" t="s">
        <v>146</v>
      </c>
      <c r="B1031" s="89" t="s">
        <v>796</v>
      </c>
      <c r="C1031" s="155">
        <v>42814</v>
      </c>
      <c r="D1031" s="89">
        <v>2</v>
      </c>
      <c r="E1031" s="90" t="s">
        <v>856</v>
      </c>
      <c r="I1031" s="90" t="s">
        <v>370</v>
      </c>
      <c r="J1031" s="90" t="s">
        <v>541</v>
      </c>
      <c r="K1031" s="90" t="s">
        <v>638</v>
      </c>
    </row>
    <row r="1032" spans="1:13" x14ac:dyDescent="0.2">
      <c r="A1032" s="89" t="s">
        <v>146</v>
      </c>
      <c r="B1032" s="89" t="s">
        <v>796</v>
      </c>
      <c r="C1032" s="155">
        <v>42814</v>
      </c>
      <c r="D1032" s="89">
        <v>2</v>
      </c>
      <c r="E1032" s="90" t="s">
        <v>852</v>
      </c>
      <c r="I1032" s="90" t="s">
        <v>228</v>
      </c>
      <c r="J1032" s="90" t="s">
        <v>533</v>
      </c>
      <c r="K1032" s="90" t="s">
        <v>638</v>
      </c>
    </row>
    <row r="1033" spans="1:13" x14ac:dyDescent="0.2">
      <c r="A1033" s="89" t="s">
        <v>550</v>
      </c>
      <c r="B1033" s="89" t="s">
        <v>797</v>
      </c>
      <c r="C1033" s="155">
        <v>42815</v>
      </c>
      <c r="D1033" s="89">
        <v>2</v>
      </c>
      <c r="E1033" s="90" t="s">
        <v>201</v>
      </c>
      <c r="I1033" s="90" t="s">
        <v>222</v>
      </c>
      <c r="J1033" s="90" t="s">
        <v>317</v>
      </c>
      <c r="K1033" s="90" t="s">
        <v>572</v>
      </c>
    </row>
    <row r="1034" spans="1:13" x14ac:dyDescent="0.2">
      <c r="A1034" s="89" t="s">
        <v>550</v>
      </c>
      <c r="B1034" s="89" t="s">
        <v>797</v>
      </c>
      <c r="C1034" s="155">
        <v>42815</v>
      </c>
      <c r="D1034" s="89">
        <v>2</v>
      </c>
      <c r="E1034" s="90" t="s">
        <v>853</v>
      </c>
      <c r="I1034" s="90" t="s">
        <v>225</v>
      </c>
      <c r="J1034" s="90" t="s">
        <v>542</v>
      </c>
      <c r="K1034" s="90" t="s">
        <v>572</v>
      </c>
    </row>
    <row r="1035" spans="1:13" x14ac:dyDescent="0.2">
      <c r="A1035" s="89" t="s">
        <v>550</v>
      </c>
      <c r="B1035" s="89" t="s">
        <v>797</v>
      </c>
      <c r="C1035" s="155">
        <v>42815</v>
      </c>
      <c r="D1035" s="89">
        <v>2</v>
      </c>
      <c r="E1035" s="90" t="s">
        <v>232</v>
      </c>
      <c r="I1035" s="90" t="s">
        <v>221</v>
      </c>
      <c r="J1035" s="90" t="s">
        <v>320</v>
      </c>
      <c r="K1035" s="90" t="s">
        <v>572</v>
      </c>
    </row>
    <row r="1036" spans="1:13" x14ac:dyDescent="0.2">
      <c r="A1036" s="89" t="s">
        <v>150</v>
      </c>
      <c r="B1036" s="89" t="s">
        <v>791</v>
      </c>
      <c r="C1036" s="155">
        <v>42815</v>
      </c>
      <c r="D1036" s="89">
        <v>2</v>
      </c>
      <c r="E1036" s="90" t="s">
        <v>835</v>
      </c>
      <c r="I1036" s="90" t="s">
        <v>879</v>
      </c>
      <c r="J1036" s="90" t="s">
        <v>751</v>
      </c>
    </row>
    <row r="1037" spans="1:13" x14ac:dyDescent="0.2">
      <c r="A1037" s="89" t="s">
        <v>150</v>
      </c>
      <c r="B1037" s="89" t="s">
        <v>791</v>
      </c>
      <c r="C1037" s="155">
        <v>42815</v>
      </c>
      <c r="D1037" s="89">
        <v>1</v>
      </c>
      <c r="E1037" s="90" t="s">
        <v>334</v>
      </c>
      <c r="I1037" s="90" t="s">
        <v>880</v>
      </c>
      <c r="J1037" s="90" t="s">
        <v>553</v>
      </c>
      <c r="L1037" s="90" t="s">
        <v>570</v>
      </c>
      <c r="M1037" s="90" t="s">
        <v>649</v>
      </c>
    </row>
    <row r="1038" spans="1:13" x14ac:dyDescent="0.2">
      <c r="A1038" s="89" t="s">
        <v>150</v>
      </c>
      <c r="B1038" s="89" t="s">
        <v>791</v>
      </c>
      <c r="C1038" s="155">
        <v>42815</v>
      </c>
      <c r="D1038" s="89">
        <v>1</v>
      </c>
      <c r="E1038" s="90" t="s">
        <v>334</v>
      </c>
      <c r="I1038" s="90" t="s">
        <v>875</v>
      </c>
      <c r="J1038" s="90" t="s">
        <v>559</v>
      </c>
    </row>
    <row r="1039" spans="1:13" x14ac:dyDescent="0.2">
      <c r="A1039" s="89" t="s">
        <v>150</v>
      </c>
      <c r="B1039" s="89" t="s">
        <v>791</v>
      </c>
      <c r="C1039" s="155">
        <v>42815</v>
      </c>
      <c r="D1039" s="89">
        <v>1</v>
      </c>
      <c r="E1039" s="90" t="s">
        <v>348</v>
      </c>
      <c r="I1039" s="90" t="s">
        <v>880</v>
      </c>
      <c r="J1039" s="90" t="s">
        <v>553</v>
      </c>
    </row>
    <row r="1040" spans="1:13" x14ac:dyDescent="0.2">
      <c r="A1040" s="89" t="s">
        <v>150</v>
      </c>
      <c r="B1040" s="89" t="s">
        <v>791</v>
      </c>
      <c r="C1040" s="155">
        <v>42816</v>
      </c>
      <c r="D1040" s="89">
        <v>1</v>
      </c>
      <c r="E1040" s="90" t="s">
        <v>348</v>
      </c>
      <c r="I1040" s="90" t="s">
        <v>875</v>
      </c>
      <c r="J1040" s="90" t="s">
        <v>553</v>
      </c>
      <c r="L1040" s="90" t="s">
        <v>649</v>
      </c>
      <c r="M1040" s="90" t="s">
        <v>585</v>
      </c>
    </row>
    <row r="1041" spans="1:12" x14ac:dyDescent="0.2">
      <c r="A1041" s="89" t="s">
        <v>130</v>
      </c>
      <c r="B1041" s="89" t="s">
        <v>788</v>
      </c>
      <c r="C1041" s="155">
        <v>42815</v>
      </c>
      <c r="D1041" s="89">
        <v>2</v>
      </c>
      <c r="E1041" s="90" t="s">
        <v>251</v>
      </c>
      <c r="I1041" s="90" t="s">
        <v>257</v>
      </c>
      <c r="J1041" s="90" t="s">
        <v>157</v>
      </c>
      <c r="K1041" s="90" t="s">
        <v>674</v>
      </c>
    </row>
    <row r="1042" spans="1:12" x14ac:dyDescent="0.2">
      <c r="A1042" s="89" t="s">
        <v>130</v>
      </c>
      <c r="B1042" s="89" t="s">
        <v>788</v>
      </c>
      <c r="C1042" s="155">
        <v>42815</v>
      </c>
      <c r="D1042" s="89">
        <v>2</v>
      </c>
      <c r="E1042" s="90" t="s">
        <v>870</v>
      </c>
      <c r="I1042" s="90" t="s">
        <v>284</v>
      </c>
      <c r="J1042" s="90" t="s">
        <v>144</v>
      </c>
      <c r="K1042" s="90" t="s">
        <v>674</v>
      </c>
    </row>
    <row r="1043" spans="1:12" x14ac:dyDescent="0.2">
      <c r="A1043" s="89" t="s">
        <v>130</v>
      </c>
      <c r="B1043" s="89" t="s">
        <v>788</v>
      </c>
      <c r="C1043" s="155">
        <v>42815</v>
      </c>
      <c r="D1043" s="89">
        <v>1</v>
      </c>
      <c r="E1043" s="90" t="s">
        <v>854</v>
      </c>
      <c r="I1043" s="90" t="s">
        <v>283</v>
      </c>
      <c r="J1043" s="90" t="s">
        <v>749</v>
      </c>
      <c r="K1043" s="90" t="s">
        <v>674</v>
      </c>
    </row>
    <row r="1044" spans="1:12" x14ac:dyDescent="0.2">
      <c r="A1044" s="89" t="s">
        <v>561</v>
      </c>
      <c r="B1044" s="89" t="s">
        <v>825</v>
      </c>
      <c r="C1044" s="155">
        <v>42815</v>
      </c>
      <c r="D1044" s="89">
        <v>2</v>
      </c>
      <c r="E1044" s="90" t="s">
        <v>213</v>
      </c>
      <c r="I1044" s="90" t="s">
        <v>196</v>
      </c>
      <c r="J1044" s="90" t="s">
        <v>381</v>
      </c>
      <c r="K1044" s="90" t="s">
        <v>581</v>
      </c>
    </row>
    <row r="1045" spans="1:12" x14ac:dyDescent="0.2">
      <c r="A1045" s="89" t="s">
        <v>561</v>
      </c>
      <c r="B1045" s="89" t="s">
        <v>825</v>
      </c>
      <c r="C1045" s="155">
        <v>42815</v>
      </c>
      <c r="D1045" s="89">
        <v>2</v>
      </c>
      <c r="E1045" s="90" t="s">
        <v>849</v>
      </c>
      <c r="I1045" s="90" t="s">
        <v>544</v>
      </c>
      <c r="J1045" s="90" t="s">
        <v>517</v>
      </c>
      <c r="K1045" s="90" t="s">
        <v>581</v>
      </c>
    </row>
    <row r="1047" spans="1:12" x14ac:dyDescent="0.2">
      <c r="A1047" s="89" t="s">
        <v>130</v>
      </c>
      <c r="B1047" s="89" t="s">
        <v>798</v>
      </c>
      <c r="C1047" s="155">
        <v>42814</v>
      </c>
      <c r="D1047" s="89">
        <v>2</v>
      </c>
      <c r="E1047" s="90" t="s">
        <v>850</v>
      </c>
      <c r="I1047" s="90" t="s">
        <v>282</v>
      </c>
      <c r="J1047" s="90" t="s">
        <v>135</v>
      </c>
      <c r="K1047" s="90" t="s">
        <v>676</v>
      </c>
    </row>
    <row r="1048" spans="1:12" x14ac:dyDescent="0.2">
      <c r="A1048" s="89" t="s">
        <v>519</v>
      </c>
      <c r="B1048" s="89" t="s">
        <v>786</v>
      </c>
      <c r="C1048" s="155">
        <v>42815</v>
      </c>
      <c r="D1048" s="89">
        <v>2</v>
      </c>
      <c r="E1048" s="90" t="s">
        <v>226</v>
      </c>
      <c r="I1048" s="90" t="s">
        <v>230</v>
      </c>
      <c r="J1048" s="90" t="s">
        <v>309</v>
      </c>
      <c r="K1048" s="90" t="s">
        <v>641</v>
      </c>
      <c r="L1048" s="90" t="s">
        <v>575</v>
      </c>
    </row>
    <row r="1049" spans="1:12" x14ac:dyDescent="0.2">
      <c r="A1049" s="89" t="s">
        <v>146</v>
      </c>
      <c r="B1049" s="89" t="s">
        <v>796</v>
      </c>
      <c r="C1049" s="155">
        <v>42815</v>
      </c>
      <c r="D1049" s="89">
        <v>2</v>
      </c>
      <c r="E1049" s="90" t="s">
        <v>856</v>
      </c>
      <c r="F1049" s="90" t="s">
        <v>370</v>
      </c>
      <c r="I1049" s="90" t="s">
        <v>370</v>
      </c>
      <c r="J1049" s="90" t="s">
        <v>541</v>
      </c>
      <c r="K1049" s="90" t="s">
        <v>631</v>
      </c>
    </row>
    <row r="1050" spans="1:12" x14ac:dyDescent="0.2">
      <c r="A1050" s="89" t="s">
        <v>146</v>
      </c>
      <c r="B1050" s="89" t="s">
        <v>796</v>
      </c>
      <c r="C1050" s="155">
        <v>42815</v>
      </c>
      <c r="D1050" s="89">
        <v>2</v>
      </c>
      <c r="E1050" s="90" t="s">
        <v>852</v>
      </c>
      <c r="F1050" s="90" t="s">
        <v>228</v>
      </c>
      <c r="I1050" s="90" t="s">
        <v>228</v>
      </c>
      <c r="J1050" s="90" t="s">
        <v>533</v>
      </c>
      <c r="K1050" s="90" t="s">
        <v>631</v>
      </c>
    </row>
    <row r="1051" spans="1:12" x14ac:dyDescent="0.2">
      <c r="A1051" s="89" t="s">
        <v>146</v>
      </c>
      <c r="B1051" s="89" t="s">
        <v>796</v>
      </c>
      <c r="C1051" s="155">
        <v>42815</v>
      </c>
      <c r="D1051" s="89">
        <v>2</v>
      </c>
      <c r="E1051" s="90" t="s">
        <v>848</v>
      </c>
      <c r="I1051" s="90" t="s">
        <v>360</v>
      </c>
      <c r="J1051" s="90" t="s">
        <v>549</v>
      </c>
      <c r="K1051" s="90" t="s">
        <v>631</v>
      </c>
    </row>
    <row r="1052" spans="1:12" x14ac:dyDescent="0.2">
      <c r="A1052" s="89" t="s">
        <v>150</v>
      </c>
      <c r="B1052" s="89" t="s">
        <v>820</v>
      </c>
      <c r="C1052" s="155">
        <v>42815</v>
      </c>
      <c r="D1052" s="89">
        <v>2</v>
      </c>
      <c r="E1052" s="90" t="s">
        <v>367</v>
      </c>
      <c r="I1052" s="90" t="s">
        <v>341</v>
      </c>
      <c r="J1052" s="90" t="s">
        <v>151</v>
      </c>
      <c r="K1052" s="90" t="s">
        <v>577</v>
      </c>
    </row>
    <row r="1053" spans="1:12" x14ac:dyDescent="0.2">
      <c r="A1053" s="89" t="s">
        <v>550</v>
      </c>
      <c r="B1053" s="89" t="s">
        <v>797</v>
      </c>
      <c r="C1053" s="155">
        <v>42816</v>
      </c>
      <c r="D1053" s="89">
        <v>2</v>
      </c>
      <c r="E1053" s="90" t="s">
        <v>201</v>
      </c>
      <c r="I1053" s="90" t="s">
        <v>222</v>
      </c>
      <c r="J1053" s="90" t="s">
        <v>522</v>
      </c>
      <c r="K1053" s="90" t="s">
        <v>572</v>
      </c>
    </row>
    <row r="1054" spans="1:12" x14ac:dyDescent="0.2">
      <c r="A1054" s="89" t="s">
        <v>550</v>
      </c>
      <c r="B1054" s="89" t="s">
        <v>797</v>
      </c>
      <c r="C1054" s="155">
        <v>42816</v>
      </c>
      <c r="D1054" s="89">
        <v>2</v>
      </c>
      <c r="E1054" s="90" t="s">
        <v>853</v>
      </c>
      <c r="I1054" s="90" t="s">
        <v>229</v>
      </c>
      <c r="J1054" s="90" t="s">
        <v>542</v>
      </c>
      <c r="K1054" s="90" t="s">
        <v>572</v>
      </c>
    </row>
    <row r="1055" spans="1:12" x14ac:dyDescent="0.2">
      <c r="A1055" s="89" t="s">
        <v>550</v>
      </c>
      <c r="B1055" s="89" t="s">
        <v>797</v>
      </c>
      <c r="C1055" s="155">
        <v>42816</v>
      </c>
      <c r="D1055" s="89">
        <v>2</v>
      </c>
      <c r="E1055" s="90" t="s">
        <v>237</v>
      </c>
      <c r="I1055" s="90" t="s">
        <v>214</v>
      </c>
      <c r="J1055" s="90" t="s">
        <v>542</v>
      </c>
      <c r="K1055" s="90" t="s">
        <v>572</v>
      </c>
    </row>
    <row r="1056" spans="1:12" x14ac:dyDescent="0.2">
      <c r="A1056" s="89" t="s">
        <v>550</v>
      </c>
      <c r="B1056" s="89" t="s">
        <v>797</v>
      </c>
      <c r="C1056" s="155">
        <v>42816</v>
      </c>
      <c r="D1056" s="89">
        <v>2</v>
      </c>
      <c r="E1056" s="90" t="s">
        <v>232</v>
      </c>
      <c r="I1056" s="90" t="s">
        <v>225</v>
      </c>
      <c r="J1056" s="90" t="s">
        <v>320</v>
      </c>
      <c r="K1056" s="90" t="s">
        <v>572</v>
      </c>
    </row>
    <row r="1057" spans="1:11" x14ac:dyDescent="0.2">
      <c r="A1057" s="89" t="s">
        <v>130</v>
      </c>
      <c r="B1057" s="89" t="s">
        <v>789</v>
      </c>
      <c r="C1057" s="155">
        <v>42816</v>
      </c>
      <c r="D1057" s="89">
        <v>2</v>
      </c>
      <c r="E1057" s="90" t="s">
        <v>830</v>
      </c>
      <c r="I1057" s="90" t="s">
        <v>271</v>
      </c>
      <c r="J1057" s="90" t="s">
        <v>749</v>
      </c>
      <c r="K1057" s="90" t="s">
        <v>647</v>
      </c>
    </row>
    <row r="1058" spans="1:11" x14ac:dyDescent="0.2">
      <c r="A1058" s="89" t="s">
        <v>130</v>
      </c>
      <c r="B1058" s="89" t="s">
        <v>789</v>
      </c>
      <c r="C1058" s="155">
        <v>42816</v>
      </c>
      <c r="D1058" s="89">
        <v>2</v>
      </c>
      <c r="E1058" s="90" t="s">
        <v>870</v>
      </c>
      <c r="I1058" s="90" t="s">
        <v>284</v>
      </c>
      <c r="J1058" s="90" t="s">
        <v>144</v>
      </c>
      <c r="K1058" s="90" t="s">
        <v>647</v>
      </c>
    </row>
    <row r="1059" spans="1:11" x14ac:dyDescent="0.2">
      <c r="A1059" s="89" t="s">
        <v>130</v>
      </c>
      <c r="B1059" s="89" t="s">
        <v>789</v>
      </c>
      <c r="C1059" s="155">
        <v>42816</v>
      </c>
      <c r="D1059" s="89">
        <v>2</v>
      </c>
      <c r="E1059" s="90" t="s">
        <v>854</v>
      </c>
      <c r="I1059" s="90" t="s">
        <v>271</v>
      </c>
      <c r="J1059" s="90" t="s">
        <v>749</v>
      </c>
      <c r="K1059" s="90" t="s">
        <v>647</v>
      </c>
    </row>
    <row r="1061" spans="1:11" x14ac:dyDescent="0.2">
      <c r="A1061" s="89" t="s">
        <v>561</v>
      </c>
      <c r="B1061" s="89" t="s">
        <v>825</v>
      </c>
      <c r="C1061" s="155">
        <v>42816</v>
      </c>
      <c r="D1061" s="89">
        <v>2</v>
      </c>
      <c r="E1061" s="90" t="s">
        <v>849</v>
      </c>
      <c r="I1061" s="90" t="s">
        <v>544</v>
      </c>
      <c r="J1061" s="90" t="s">
        <v>517</v>
      </c>
      <c r="K1061" s="90" t="s">
        <v>581</v>
      </c>
    </row>
    <row r="1062" spans="1:11" x14ac:dyDescent="0.2">
      <c r="A1062" s="89" t="s">
        <v>519</v>
      </c>
      <c r="B1062" s="89" t="s">
        <v>786</v>
      </c>
      <c r="C1062" s="155">
        <v>42816</v>
      </c>
      <c r="D1062" s="89">
        <v>2</v>
      </c>
      <c r="E1062" s="90" t="s">
        <v>226</v>
      </c>
      <c r="I1062" s="90" t="s">
        <v>230</v>
      </c>
      <c r="J1062" s="90" t="s">
        <v>309</v>
      </c>
      <c r="K1062" s="90" t="s">
        <v>575</v>
      </c>
    </row>
    <row r="1063" spans="1:11" x14ac:dyDescent="0.2">
      <c r="A1063" s="89" t="s">
        <v>130</v>
      </c>
      <c r="B1063" s="89" t="s">
        <v>798</v>
      </c>
      <c r="C1063" s="155">
        <v>42816</v>
      </c>
      <c r="D1063" s="89">
        <v>2</v>
      </c>
      <c r="E1063" s="90" t="s">
        <v>850</v>
      </c>
      <c r="I1063" s="90" t="s">
        <v>262</v>
      </c>
      <c r="J1063" s="90" t="s">
        <v>135</v>
      </c>
      <c r="K1063" s="90" t="s">
        <v>647</v>
      </c>
    </row>
    <row r="1064" spans="1:11" x14ac:dyDescent="0.2">
      <c r="A1064" s="89" t="s">
        <v>550</v>
      </c>
      <c r="B1064" s="89" t="s">
        <v>797</v>
      </c>
      <c r="C1064" s="155">
        <v>42817</v>
      </c>
      <c r="D1064" s="89">
        <v>2</v>
      </c>
      <c r="E1064" s="90" t="s">
        <v>222</v>
      </c>
      <c r="I1064" s="90" t="s">
        <v>212</v>
      </c>
      <c r="J1064" s="90" t="s">
        <v>315</v>
      </c>
      <c r="K1064" s="90" t="s">
        <v>610</v>
      </c>
    </row>
    <row r="1065" spans="1:11" x14ac:dyDescent="0.2">
      <c r="A1065" s="89" t="s">
        <v>550</v>
      </c>
      <c r="B1065" s="89" t="s">
        <v>797</v>
      </c>
      <c r="C1065" s="155">
        <v>42817</v>
      </c>
      <c r="D1065" s="89">
        <v>2</v>
      </c>
      <c r="E1065" s="90" t="s">
        <v>201</v>
      </c>
      <c r="I1065" s="90" t="s">
        <v>235</v>
      </c>
      <c r="J1065" s="90" t="s">
        <v>317</v>
      </c>
      <c r="K1065" s="90" t="s">
        <v>595</v>
      </c>
    </row>
    <row r="1066" spans="1:11" x14ac:dyDescent="0.2">
      <c r="A1066" s="89" t="s">
        <v>550</v>
      </c>
      <c r="B1066" s="89" t="s">
        <v>797</v>
      </c>
      <c r="C1066" s="155">
        <v>42817</v>
      </c>
      <c r="D1066" s="89">
        <v>2</v>
      </c>
      <c r="E1066" s="90" t="s">
        <v>214</v>
      </c>
      <c r="I1066" s="90" t="s">
        <v>240</v>
      </c>
      <c r="J1066" s="90" t="s">
        <v>315</v>
      </c>
      <c r="K1066" s="90" t="s">
        <v>595</v>
      </c>
    </row>
    <row r="1067" spans="1:11" x14ac:dyDescent="0.2">
      <c r="A1067" s="89" t="s">
        <v>550</v>
      </c>
      <c r="B1067" s="89" t="s">
        <v>797</v>
      </c>
      <c r="C1067" s="155">
        <v>42817</v>
      </c>
      <c r="D1067" s="89">
        <v>2</v>
      </c>
      <c r="E1067" s="90" t="s">
        <v>232</v>
      </c>
      <c r="I1067" s="90" t="s">
        <v>221</v>
      </c>
      <c r="J1067" s="90" t="s">
        <v>320</v>
      </c>
      <c r="K1067" s="90" t="s">
        <v>595</v>
      </c>
    </row>
    <row r="1068" spans="1:11" x14ac:dyDescent="0.2">
      <c r="A1068" s="89" t="s">
        <v>550</v>
      </c>
      <c r="B1068" s="89" t="s">
        <v>797</v>
      </c>
      <c r="C1068" s="155">
        <v>42817</v>
      </c>
      <c r="D1068" s="89">
        <v>2</v>
      </c>
      <c r="E1068" s="90" t="s">
        <v>853</v>
      </c>
      <c r="I1068" s="90" t="s">
        <v>225</v>
      </c>
      <c r="J1068" s="90" t="s">
        <v>542</v>
      </c>
      <c r="K1068" s="90" t="s">
        <v>595</v>
      </c>
    </row>
    <row r="1069" spans="1:11" x14ac:dyDescent="0.2">
      <c r="A1069" s="89" t="s">
        <v>550</v>
      </c>
      <c r="B1069" s="89" t="s">
        <v>797</v>
      </c>
      <c r="C1069" s="155">
        <v>42817</v>
      </c>
      <c r="D1069" s="89">
        <v>2</v>
      </c>
      <c r="E1069" s="90" t="s">
        <v>237</v>
      </c>
      <c r="I1069" s="90" t="s">
        <v>225</v>
      </c>
      <c r="J1069" s="90" t="s">
        <v>542</v>
      </c>
      <c r="K1069" s="90" t="s">
        <v>595</v>
      </c>
    </row>
    <row r="1070" spans="1:11" x14ac:dyDescent="0.2">
      <c r="A1070" s="89" t="s">
        <v>130</v>
      </c>
      <c r="B1070" s="89" t="s">
        <v>788</v>
      </c>
      <c r="C1070" s="155">
        <v>42817</v>
      </c>
      <c r="D1070" s="89">
        <v>2</v>
      </c>
      <c r="E1070" s="90" t="s">
        <v>830</v>
      </c>
      <c r="I1070" s="90" t="s">
        <v>271</v>
      </c>
      <c r="J1070" s="90" t="s">
        <v>749</v>
      </c>
      <c r="K1070" s="90" t="s">
        <v>647</v>
      </c>
    </row>
    <row r="1071" spans="1:11" x14ac:dyDescent="0.2">
      <c r="A1071" s="89" t="s">
        <v>130</v>
      </c>
      <c r="B1071" s="89" t="s">
        <v>788</v>
      </c>
      <c r="C1071" s="155">
        <v>42817</v>
      </c>
      <c r="D1071" s="89">
        <v>2</v>
      </c>
      <c r="E1071" s="90" t="s">
        <v>870</v>
      </c>
      <c r="I1071" s="90" t="s">
        <v>284</v>
      </c>
      <c r="J1071" s="90" t="s">
        <v>144</v>
      </c>
      <c r="K1071" s="90" t="s">
        <v>647</v>
      </c>
    </row>
    <row r="1074" spans="1:13" x14ac:dyDescent="0.2">
      <c r="A1074" s="89" t="s">
        <v>519</v>
      </c>
      <c r="B1074" s="89" t="s">
        <v>786</v>
      </c>
      <c r="C1074" s="155">
        <v>42817</v>
      </c>
      <c r="D1074" s="89">
        <v>2</v>
      </c>
      <c r="E1074" s="90" t="s">
        <v>226</v>
      </c>
      <c r="I1074" s="90" t="s">
        <v>230</v>
      </c>
      <c r="J1074" s="90" t="s">
        <v>309</v>
      </c>
      <c r="K1074" s="90" t="s">
        <v>583</v>
      </c>
    </row>
    <row r="1075" spans="1:13" x14ac:dyDescent="0.2">
      <c r="A1075" s="89" t="s">
        <v>150</v>
      </c>
      <c r="B1075" s="89" t="s">
        <v>820</v>
      </c>
      <c r="C1075" s="155">
        <v>42817</v>
      </c>
      <c r="D1075" s="89">
        <v>2</v>
      </c>
      <c r="E1075" s="90" t="s">
        <v>348</v>
      </c>
      <c r="I1075" s="90" t="s">
        <v>337</v>
      </c>
      <c r="J1075" s="90" t="s">
        <v>559</v>
      </c>
      <c r="K1075" s="90" t="s">
        <v>577</v>
      </c>
    </row>
    <row r="1076" spans="1:13" x14ac:dyDescent="0.2">
      <c r="A1076" s="89" t="s">
        <v>150</v>
      </c>
      <c r="B1076" s="89" t="s">
        <v>820</v>
      </c>
      <c r="C1076" s="155">
        <v>42817</v>
      </c>
      <c r="D1076" s="89">
        <v>2</v>
      </c>
      <c r="E1076" s="90" t="s">
        <v>835</v>
      </c>
      <c r="I1076" s="90" t="s">
        <v>338</v>
      </c>
      <c r="J1076" s="90" t="s">
        <v>751</v>
      </c>
      <c r="K1076" s="90" t="s">
        <v>577</v>
      </c>
    </row>
    <row r="1077" spans="1:13" x14ac:dyDescent="0.2">
      <c r="A1077" s="89" t="s">
        <v>150</v>
      </c>
      <c r="B1077" s="89" t="s">
        <v>820</v>
      </c>
      <c r="C1077" s="155">
        <v>42817</v>
      </c>
      <c r="D1077" s="89">
        <v>2</v>
      </c>
      <c r="E1077" s="90" t="s">
        <v>334</v>
      </c>
      <c r="I1077" s="90" t="s">
        <v>343</v>
      </c>
      <c r="J1077" s="90" t="s">
        <v>559</v>
      </c>
      <c r="K1077" s="90" t="s">
        <v>577</v>
      </c>
    </row>
    <row r="1078" spans="1:13" x14ac:dyDescent="0.2">
      <c r="A1078" s="89" t="s">
        <v>150</v>
      </c>
      <c r="B1078" s="89" t="s">
        <v>820</v>
      </c>
      <c r="C1078" s="155">
        <v>42817</v>
      </c>
      <c r="D1078" s="89">
        <v>2</v>
      </c>
      <c r="E1078" s="90" t="s">
        <v>367</v>
      </c>
      <c r="I1078" s="90" t="s">
        <v>341</v>
      </c>
      <c r="J1078" s="90" t="s">
        <v>151</v>
      </c>
      <c r="K1078" s="90" t="s">
        <v>577</v>
      </c>
    </row>
    <row r="1079" spans="1:13" x14ac:dyDescent="0.2">
      <c r="A1079" s="89" t="s">
        <v>556</v>
      </c>
      <c r="B1079" s="89" t="s">
        <v>825</v>
      </c>
      <c r="C1079" s="155">
        <v>42817</v>
      </c>
      <c r="D1079" s="89">
        <v>2</v>
      </c>
      <c r="E1079" s="90" t="s">
        <v>194</v>
      </c>
      <c r="I1079" s="90" t="s">
        <v>195</v>
      </c>
      <c r="J1079" s="90" t="s">
        <v>516</v>
      </c>
      <c r="K1079" s="90" t="s">
        <v>603</v>
      </c>
      <c r="M1079" s="90" t="s">
        <v>603</v>
      </c>
    </row>
    <row r="1080" spans="1:13" x14ac:dyDescent="0.2">
      <c r="A1080" s="89" t="s">
        <v>561</v>
      </c>
      <c r="B1080" s="89" t="s">
        <v>789</v>
      </c>
      <c r="C1080" s="155">
        <v>42817</v>
      </c>
      <c r="D1080" s="89">
        <v>1</v>
      </c>
      <c r="E1080" s="90" t="s">
        <v>849</v>
      </c>
      <c r="I1080" s="90" t="s">
        <v>544</v>
      </c>
      <c r="J1080" s="90" t="s">
        <v>517</v>
      </c>
      <c r="K1080" s="90" t="s">
        <v>581</v>
      </c>
    </row>
    <row r="1081" spans="1:13" x14ac:dyDescent="0.2">
      <c r="A1081" s="89" t="s">
        <v>561</v>
      </c>
      <c r="B1081" s="89" t="s">
        <v>789</v>
      </c>
      <c r="C1081" s="155">
        <v>42817</v>
      </c>
      <c r="D1081" s="89">
        <v>2</v>
      </c>
      <c r="E1081" s="90" t="s">
        <v>213</v>
      </c>
      <c r="I1081" s="90" t="s">
        <v>302</v>
      </c>
      <c r="J1081" s="90" t="s">
        <v>381</v>
      </c>
      <c r="K1081" s="90" t="s">
        <v>581</v>
      </c>
    </row>
    <row r="1082" spans="1:13" x14ac:dyDescent="0.2">
      <c r="A1082" s="89" t="s">
        <v>130</v>
      </c>
      <c r="B1082" s="89" t="s">
        <v>798</v>
      </c>
      <c r="C1082" s="155">
        <v>42817</v>
      </c>
      <c r="D1082" s="89">
        <v>2</v>
      </c>
      <c r="E1082" s="90" t="s">
        <v>850</v>
      </c>
      <c r="I1082" s="90" t="s">
        <v>274</v>
      </c>
      <c r="J1082" s="90" t="s">
        <v>135</v>
      </c>
      <c r="K1082" s="90" t="s">
        <v>647</v>
      </c>
    </row>
    <row r="1083" spans="1:13" x14ac:dyDescent="0.2">
      <c r="A1083" s="89" t="s">
        <v>146</v>
      </c>
      <c r="B1083" s="89" t="s">
        <v>796</v>
      </c>
      <c r="C1083" s="155">
        <v>42817</v>
      </c>
      <c r="D1083" s="89">
        <v>2</v>
      </c>
      <c r="E1083" s="90" t="s">
        <v>856</v>
      </c>
      <c r="F1083" s="90" t="s">
        <v>370</v>
      </c>
      <c r="G1083" s="90" t="s">
        <v>541</v>
      </c>
      <c r="H1083" s="90" t="s">
        <v>631</v>
      </c>
      <c r="I1083" s="90" t="s">
        <v>370</v>
      </c>
      <c r="J1083" s="90" t="s">
        <v>541</v>
      </c>
      <c r="K1083" s="90" t="s">
        <v>631</v>
      </c>
    </row>
    <row r="1084" spans="1:13" x14ac:dyDescent="0.2">
      <c r="A1084" s="89" t="s">
        <v>146</v>
      </c>
      <c r="B1084" s="89" t="s">
        <v>796</v>
      </c>
      <c r="C1084" s="155">
        <v>42817</v>
      </c>
      <c r="D1084" s="89">
        <v>2</v>
      </c>
      <c r="E1084" s="90" t="s">
        <v>852</v>
      </c>
      <c r="F1084" s="90" t="s">
        <v>228</v>
      </c>
      <c r="G1084" s="90" t="s">
        <v>533</v>
      </c>
      <c r="H1084" s="90" t="s">
        <v>631</v>
      </c>
      <c r="I1084" s="90" t="s">
        <v>228</v>
      </c>
      <c r="J1084" s="90" t="s">
        <v>533</v>
      </c>
      <c r="K1084" s="90" t="s">
        <v>631</v>
      </c>
    </row>
    <row r="1085" spans="1:13" x14ac:dyDescent="0.2">
      <c r="A1085" s="89" t="s">
        <v>146</v>
      </c>
      <c r="B1085" s="89" t="s">
        <v>796</v>
      </c>
      <c r="C1085" s="155">
        <v>42821</v>
      </c>
      <c r="D1085" s="89">
        <v>2</v>
      </c>
      <c r="E1085" s="90" t="s">
        <v>848</v>
      </c>
      <c r="I1085" s="90" t="s">
        <v>333</v>
      </c>
      <c r="J1085" s="90" t="s">
        <v>541</v>
      </c>
      <c r="K1085" s="90" t="s">
        <v>644</v>
      </c>
    </row>
    <row r="1086" spans="1:13" x14ac:dyDescent="0.2">
      <c r="A1086" s="89" t="s">
        <v>146</v>
      </c>
      <c r="B1086" s="89" t="s">
        <v>796</v>
      </c>
      <c r="C1086" s="155">
        <v>42821</v>
      </c>
      <c r="D1086" s="89">
        <v>2</v>
      </c>
      <c r="E1086" s="90" t="s">
        <v>856</v>
      </c>
      <c r="I1086" s="90" t="s">
        <v>370</v>
      </c>
      <c r="J1086" s="90" t="s">
        <v>541</v>
      </c>
      <c r="K1086" s="90" t="s">
        <v>644</v>
      </c>
    </row>
    <row r="1087" spans="1:13" x14ac:dyDescent="0.2">
      <c r="A1087" s="89" t="s">
        <v>146</v>
      </c>
      <c r="B1087" s="89" t="s">
        <v>796</v>
      </c>
      <c r="C1087" s="155">
        <v>42821</v>
      </c>
      <c r="D1087" s="89">
        <v>2</v>
      </c>
      <c r="E1087" s="90" t="s">
        <v>852</v>
      </c>
      <c r="I1087" s="90" t="s">
        <v>228</v>
      </c>
      <c r="J1087" s="90" t="s">
        <v>533</v>
      </c>
      <c r="K1087" s="90" t="s">
        <v>644</v>
      </c>
    </row>
    <row r="1088" spans="1:13" x14ac:dyDescent="0.2">
      <c r="A1088" s="89" t="s">
        <v>130</v>
      </c>
      <c r="B1088" s="89" t="s">
        <v>798</v>
      </c>
      <c r="C1088" s="155">
        <v>42821</v>
      </c>
      <c r="D1088" s="89">
        <v>2</v>
      </c>
      <c r="E1088" s="90" t="s">
        <v>850</v>
      </c>
      <c r="I1088" s="90" t="s">
        <v>262</v>
      </c>
      <c r="J1088" s="90" t="s">
        <v>135</v>
      </c>
      <c r="K1088" s="90" t="s">
        <v>158</v>
      </c>
    </row>
    <row r="1089" spans="1:12" x14ac:dyDescent="0.2">
      <c r="A1089" s="89" t="s">
        <v>130</v>
      </c>
      <c r="B1089" s="89" t="s">
        <v>798</v>
      </c>
      <c r="C1089" s="155">
        <v>42821</v>
      </c>
      <c r="D1089" s="89">
        <v>2</v>
      </c>
      <c r="E1089" s="90" t="s">
        <v>843</v>
      </c>
      <c r="I1089" s="90" t="s">
        <v>290</v>
      </c>
      <c r="J1089" s="90" t="s">
        <v>153</v>
      </c>
      <c r="K1089" s="90" t="s">
        <v>647</v>
      </c>
    </row>
    <row r="1090" spans="1:12" x14ac:dyDescent="0.2">
      <c r="A1090" s="89" t="s">
        <v>150</v>
      </c>
      <c r="B1090" s="89" t="s">
        <v>791</v>
      </c>
      <c r="C1090" s="155">
        <v>42821</v>
      </c>
      <c r="D1090" s="89">
        <v>2</v>
      </c>
      <c r="E1090" s="90" t="s">
        <v>229</v>
      </c>
      <c r="I1090" s="90" t="s">
        <v>277</v>
      </c>
      <c r="J1090" s="90" t="s">
        <v>559</v>
      </c>
    </row>
    <row r="1091" spans="1:12" x14ac:dyDescent="0.2">
      <c r="A1091" s="89" t="s">
        <v>519</v>
      </c>
      <c r="B1091" s="89" t="s">
        <v>786</v>
      </c>
      <c r="C1091" s="155">
        <v>42821</v>
      </c>
      <c r="D1091" s="89">
        <v>1.5</v>
      </c>
      <c r="E1091" s="90" t="s">
        <v>204</v>
      </c>
      <c r="I1091" s="90" t="s">
        <v>223</v>
      </c>
      <c r="J1091" s="90" t="s">
        <v>526</v>
      </c>
      <c r="K1091" s="90" t="s">
        <v>583</v>
      </c>
    </row>
    <row r="1092" spans="1:12" x14ac:dyDescent="0.2">
      <c r="A1092" s="89" t="s">
        <v>519</v>
      </c>
      <c r="B1092" s="89" t="s">
        <v>786</v>
      </c>
      <c r="C1092" s="155">
        <v>42821</v>
      </c>
      <c r="D1092" s="89">
        <v>2</v>
      </c>
      <c r="E1092" s="90" t="s">
        <v>853</v>
      </c>
      <c r="I1092" s="90" t="s">
        <v>215</v>
      </c>
      <c r="J1092" s="90" t="s">
        <v>531</v>
      </c>
      <c r="K1092" s="90" t="s">
        <v>583</v>
      </c>
    </row>
    <row r="1093" spans="1:12" x14ac:dyDescent="0.2">
      <c r="A1093" s="89" t="s">
        <v>519</v>
      </c>
      <c r="B1093" s="89" t="s">
        <v>786</v>
      </c>
      <c r="C1093" s="155">
        <v>42821</v>
      </c>
      <c r="D1093" s="89">
        <v>2</v>
      </c>
      <c r="E1093" s="90" t="s">
        <v>226</v>
      </c>
      <c r="I1093" s="90" t="s">
        <v>230</v>
      </c>
      <c r="J1093" s="90" t="s">
        <v>309</v>
      </c>
      <c r="K1093" s="90" t="s">
        <v>583</v>
      </c>
    </row>
    <row r="1094" spans="1:12" x14ac:dyDescent="0.2">
      <c r="A1094" s="89" t="s">
        <v>550</v>
      </c>
      <c r="B1094" s="89" t="s">
        <v>822</v>
      </c>
      <c r="C1094" s="155">
        <v>42821</v>
      </c>
      <c r="D1094" s="89">
        <v>2</v>
      </c>
      <c r="E1094" s="90" t="s">
        <v>201</v>
      </c>
      <c r="I1094" s="90" t="s">
        <v>222</v>
      </c>
      <c r="J1094" s="90" t="s">
        <v>522</v>
      </c>
      <c r="K1094" s="90" t="s">
        <v>595</v>
      </c>
    </row>
    <row r="1095" spans="1:12" x14ac:dyDescent="0.2">
      <c r="A1095" s="89" t="s">
        <v>550</v>
      </c>
      <c r="B1095" s="89" t="s">
        <v>822</v>
      </c>
      <c r="C1095" s="155">
        <v>42821</v>
      </c>
      <c r="D1095" s="89">
        <v>2</v>
      </c>
      <c r="E1095" s="90" t="s">
        <v>234</v>
      </c>
      <c r="I1095" s="90" t="s">
        <v>217</v>
      </c>
      <c r="J1095" s="90" t="s">
        <v>320</v>
      </c>
      <c r="K1095" s="90" t="s">
        <v>595</v>
      </c>
    </row>
    <row r="1096" spans="1:12" x14ac:dyDescent="0.2">
      <c r="A1096" s="89" t="s">
        <v>913</v>
      </c>
    </row>
    <row r="1097" spans="1:12" x14ac:dyDescent="0.2">
      <c r="A1097" s="89" t="s">
        <v>914</v>
      </c>
      <c r="B1097" s="89" t="s">
        <v>825</v>
      </c>
      <c r="C1097" s="155">
        <v>42821</v>
      </c>
      <c r="D1097" s="89">
        <v>2</v>
      </c>
      <c r="E1097" s="90" t="s">
        <v>849</v>
      </c>
      <c r="I1097" s="90" t="s">
        <v>544</v>
      </c>
      <c r="J1097" s="90" t="s">
        <v>524</v>
      </c>
      <c r="K1097" s="90" t="s">
        <v>581</v>
      </c>
    </row>
    <row r="1098" spans="1:12" x14ac:dyDescent="0.2">
      <c r="A1098" s="89" t="s">
        <v>561</v>
      </c>
      <c r="B1098" s="89" t="s">
        <v>825</v>
      </c>
      <c r="C1098" s="155">
        <v>42821</v>
      </c>
      <c r="D1098" s="89">
        <v>2</v>
      </c>
      <c r="E1098" s="90" t="s">
        <v>213</v>
      </c>
      <c r="I1098" s="90" t="s">
        <v>915</v>
      </c>
      <c r="J1098" s="90" t="s">
        <v>381</v>
      </c>
      <c r="K1098" s="90" t="s">
        <v>581</v>
      </c>
    </row>
    <row r="1099" spans="1:12" x14ac:dyDescent="0.2">
      <c r="A1099" s="89" t="s">
        <v>146</v>
      </c>
      <c r="B1099" s="89" t="s">
        <v>799</v>
      </c>
      <c r="C1099" s="155">
        <v>42821</v>
      </c>
      <c r="D1099" s="89">
        <v>2</v>
      </c>
      <c r="E1099" s="90" t="s">
        <v>851</v>
      </c>
      <c r="I1099" s="90" t="s">
        <v>364</v>
      </c>
      <c r="J1099" s="90" t="s">
        <v>752</v>
      </c>
      <c r="K1099" s="90" t="s">
        <v>644</v>
      </c>
    </row>
    <row r="1100" spans="1:12" x14ac:dyDescent="0.2">
      <c r="A1100" s="89" t="s">
        <v>146</v>
      </c>
      <c r="B1100" s="89" t="s">
        <v>799</v>
      </c>
      <c r="C1100" s="155">
        <v>42821</v>
      </c>
      <c r="D1100" s="89">
        <v>2</v>
      </c>
      <c r="E1100" s="90" t="s">
        <v>368</v>
      </c>
      <c r="I1100" s="90" t="s">
        <v>836</v>
      </c>
      <c r="J1100" s="90" t="s">
        <v>549</v>
      </c>
      <c r="K1100" s="90" t="s">
        <v>644</v>
      </c>
    </row>
    <row r="1101" spans="1:12" x14ac:dyDescent="0.2">
      <c r="A1101" s="89" t="s">
        <v>150</v>
      </c>
      <c r="B1101" s="89" t="s">
        <v>802</v>
      </c>
      <c r="C1101" s="155">
        <v>42821</v>
      </c>
      <c r="D1101" s="89">
        <v>2</v>
      </c>
      <c r="E1101" s="90" t="s">
        <v>202</v>
      </c>
      <c r="I1101" s="90" t="s">
        <v>332</v>
      </c>
      <c r="J1101" s="90" t="s">
        <v>532</v>
      </c>
      <c r="K1101" s="90" t="s">
        <v>577</v>
      </c>
    </row>
    <row r="1102" spans="1:12" x14ac:dyDescent="0.2">
      <c r="A1102" s="89" t="s">
        <v>150</v>
      </c>
      <c r="B1102" s="89" t="s">
        <v>802</v>
      </c>
      <c r="C1102" s="155">
        <v>42821</v>
      </c>
      <c r="D1102" s="89">
        <v>2</v>
      </c>
      <c r="E1102" s="90" t="s">
        <v>867</v>
      </c>
      <c r="I1102" s="90" t="s">
        <v>227</v>
      </c>
      <c r="J1102" s="90" t="s">
        <v>540</v>
      </c>
      <c r="K1102" s="90" t="s">
        <v>577</v>
      </c>
    </row>
    <row r="1103" spans="1:12" x14ac:dyDescent="0.2">
      <c r="A1103" s="89" t="s">
        <v>150</v>
      </c>
      <c r="B1103" s="89" t="s">
        <v>802</v>
      </c>
      <c r="C1103" s="155">
        <v>42821</v>
      </c>
      <c r="D1103" s="89">
        <v>1</v>
      </c>
      <c r="E1103" s="90" t="s">
        <v>348</v>
      </c>
      <c r="I1103" s="90" t="s">
        <v>346</v>
      </c>
      <c r="J1103" s="90" t="s">
        <v>553</v>
      </c>
      <c r="K1103" s="90" t="s">
        <v>570</v>
      </c>
      <c r="L1103" s="90" t="s">
        <v>649</v>
      </c>
    </row>
    <row r="1104" spans="1:12" x14ac:dyDescent="0.2">
      <c r="A1104" s="89" t="s">
        <v>150</v>
      </c>
      <c r="B1104" s="89" t="s">
        <v>802</v>
      </c>
      <c r="C1104" s="155">
        <v>42821</v>
      </c>
      <c r="D1104" s="89">
        <v>1</v>
      </c>
      <c r="E1104" s="90" t="s">
        <v>348</v>
      </c>
      <c r="I1104" s="90" t="s">
        <v>337</v>
      </c>
      <c r="J1104" s="90" t="s">
        <v>559</v>
      </c>
      <c r="K1104" s="90" t="s">
        <v>577</v>
      </c>
    </row>
    <row r="1105" spans="1:12" x14ac:dyDescent="0.2">
      <c r="A1105" s="89" t="s">
        <v>138</v>
      </c>
      <c r="B1105" s="89" t="s">
        <v>789</v>
      </c>
      <c r="C1105" s="155">
        <v>42821</v>
      </c>
      <c r="D1105" s="89">
        <v>2</v>
      </c>
      <c r="E1105" s="90" t="s">
        <v>871</v>
      </c>
      <c r="I1105" s="90" t="s">
        <v>273</v>
      </c>
      <c r="J1105" s="90" t="s">
        <v>165</v>
      </c>
      <c r="K1105" s="90" t="s">
        <v>651</v>
      </c>
    </row>
    <row r="1106" spans="1:12" x14ac:dyDescent="0.2">
      <c r="A1106" s="89" t="s">
        <v>138</v>
      </c>
      <c r="B1106" s="89" t="s">
        <v>789</v>
      </c>
      <c r="C1106" s="155">
        <v>42821</v>
      </c>
      <c r="D1106" s="89">
        <v>2</v>
      </c>
      <c r="E1106" s="90" t="s">
        <v>830</v>
      </c>
      <c r="I1106" s="90" t="s">
        <v>830</v>
      </c>
      <c r="J1106" s="90" t="s">
        <v>142</v>
      </c>
      <c r="K1106" s="90" t="s">
        <v>651</v>
      </c>
    </row>
    <row r="1107" spans="1:12" x14ac:dyDescent="0.2">
      <c r="A1107" s="89" t="s">
        <v>130</v>
      </c>
      <c r="B1107" s="89" t="s">
        <v>864</v>
      </c>
      <c r="C1107" s="155">
        <v>42821</v>
      </c>
      <c r="D1107" s="89">
        <v>2</v>
      </c>
      <c r="E1107" s="90" t="s">
        <v>866</v>
      </c>
      <c r="I1107" s="90" t="s">
        <v>257</v>
      </c>
      <c r="J1107" s="90" t="s">
        <v>144</v>
      </c>
      <c r="K1107" s="90" t="s">
        <v>647</v>
      </c>
    </row>
    <row r="1108" spans="1:12" x14ac:dyDescent="0.2">
      <c r="A1108" s="89" t="s">
        <v>146</v>
      </c>
      <c r="B1108" s="89" t="s">
        <v>796</v>
      </c>
      <c r="C1108" s="155">
        <v>42822</v>
      </c>
      <c r="D1108" s="89">
        <v>2</v>
      </c>
      <c r="E1108" s="90" t="s">
        <v>848</v>
      </c>
      <c r="I1108" s="90" t="s">
        <v>333</v>
      </c>
      <c r="J1108" s="90" t="s">
        <v>549</v>
      </c>
      <c r="K1108" s="90" t="s">
        <v>644</v>
      </c>
    </row>
    <row r="1109" spans="1:12" x14ac:dyDescent="0.2">
      <c r="A1109" s="89" t="s">
        <v>146</v>
      </c>
      <c r="B1109" s="89" t="s">
        <v>796</v>
      </c>
      <c r="C1109" s="155">
        <v>42822</v>
      </c>
      <c r="D1109" s="89">
        <v>2</v>
      </c>
      <c r="E1109" s="90" t="s">
        <v>856</v>
      </c>
      <c r="I1109" s="90" t="s">
        <v>370</v>
      </c>
      <c r="J1109" s="90" t="s">
        <v>541</v>
      </c>
      <c r="K1109" s="90" t="s">
        <v>644</v>
      </c>
    </row>
    <row r="1110" spans="1:12" x14ac:dyDescent="0.2">
      <c r="A1110" s="89" t="s">
        <v>146</v>
      </c>
      <c r="B1110" s="89" t="s">
        <v>796</v>
      </c>
      <c r="C1110" s="155">
        <v>42822</v>
      </c>
      <c r="D1110" s="89">
        <v>2</v>
      </c>
      <c r="E1110" s="90" t="s">
        <v>852</v>
      </c>
      <c r="I1110" s="90" t="s">
        <v>228</v>
      </c>
      <c r="J1110" s="90" t="s">
        <v>533</v>
      </c>
      <c r="K1110" s="90" t="s">
        <v>644</v>
      </c>
    </row>
    <row r="1111" spans="1:12" x14ac:dyDescent="0.2">
      <c r="A1111" s="89" t="s">
        <v>550</v>
      </c>
      <c r="B1111" s="89" t="s">
        <v>822</v>
      </c>
      <c r="C1111" s="155">
        <v>42822</v>
      </c>
      <c r="D1111" s="89">
        <v>2</v>
      </c>
      <c r="E1111" s="90" t="s">
        <v>232</v>
      </c>
      <c r="I1111" s="90" t="s">
        <v>236</v>
      </c>
      <c r="J1111" s="90" t="s">
        <v>320</v>
      </c>
      <c r="K1111" s="90" t="s">
        <v>595</v>
      </c>
    </row>
    <row r="1112" spans="1:12" x14ac:dyDescent="0.2">
      <c r="A1112" s="89" t="s">
        <v>550</v>
      </c>
      <c r="B1112" s="89" t="s">
        <v>822</v>
      </c>
      <c r="C1112" s="155">
        <v>42822</v>
      </c>
      <c r="D1112" s="89">
        <v>2</v>
      </c>
      <c r="E1112" s="90" t="s">
        <v>204</v>
      </c>
      <c r="I1112" s="90" t="s">
        <v>233</v>
      </c>
      <c r="J1112" s="90" t="s">
        <v>542</v>
      </c>
      <c r="K1112" s="90" t="s">
        <v>595</v>
      </c>
    </row>
    <row r="1113" spans="1:12" x14ac:dyDescent="0.2">
      <c r="A1113" s="89" t="s">
        <v>550</v>
      </c>
      <c r="B1113" s="89" t="s">
        <v>822</v>
      </c>
      <c r="C1113" s="155">
        <v>42822</v>
      </c>
      <c r="D1113" s="89">
        <v>2</v>
      </c>
      <c r="E1113" s="90" t="s">
        <v>234</v>
      </c>
      <c r="I1113" s="90" t="s">
        <v>217</v>
      </c>
      <c r="J1113" s="90" t="s">
        <v>320</v>
      </c>
      <c r="K1113" s="90" t="s">
        <v>595</v>
      </c>
    </row>
    <row r="1114" spans="1:12" x14ac:dyDescent="0.2">
      <c r="A1114" s="89" t="s">
        <v>550</v>
      </c>
      <c r="B1114" s="89" t="s">
        <v>822</v>
      </c>
      <c r="C1114" s="155">
        <v>42822</v>
      </c>
      <c r="D1114" s="89">
        <v>2</v>
      </c>
      <c r="E1114" s="90" t="s">
        <v>376</v>
      </c>
      <c r="I1114" s="90" t="s">
        <v>223</v>
      </c>
      <c r="J1114" s="90" t="s">
        <v>542</v>
      </c>
      <c r="K1114" s="90" t="s">
        <v>595</v>
      </c>
    </row>
    <row r="1115" spans="1:12" x14ac:dyDescent="0.2">
      <c r="A1115" s="89" t="s">
        <v>138</v>
      </c>
      <c r="B1115" s="89" t="s">
        <v>816</v>
      </c>
      <c r="C1115" s="155">
        <v>42821</v>
      </c>
      <c r="D1115" s="89">
        <v>1</v>
      </c>
      <c r="E1115" s="90" t="s">
        <v>139</v>
      </c>
      <c r="I1115" s="90" t="s">
        <v>281</v>
      </c>
      <c r="J1115" s="90" t="s">
        <v>142</v>
      </c>
      <c r="K1115" s="90" t="s">
        <v>651</v>
      </c>
    </row>
    <row r="1116" spans="1:12" x14ac:dyDescent="0.2">
      <c r="A1116" s="89" t="s">
        <v>138</v>
      </c>
      <c r="B1116" s="89" t="s">
        <v>816</v>
      </c>
      <c r="C1116" s="155">
        <v>42822</v>
      </c>
      <c r="D1116" s="89">
        <v>1</v>
      </c>
      <c r="E1116" s="90" t="s">
        <v>139</v>
      </c>
      <c r="I1116" s="90" t="s">
        <v>281</v>
      </c>
      <c r="J1116" s="90" t="s">
        <v>142</v>
      </c>
      <c r="K1116" s="90" t="s">
        <v>651</v>
      </c>
      <c r="L1116" s="90" t="s">
        <v>623</v>
      </c>
    </row>
    <row r="1117" spans="1:12" x14ac:dyDescent="0.2">
      <c r="A1117" s="89" t="s">
        <v>138</v>
      </c>
      <c r="B1117" s="89" t="s">
        <v>816</v>
      </c>
      <c r="C1117" s="155">
        <v>42822</v>
      </c>
      <c r="D1117" s="89">
        <v>1</v>
      </c>
      <c r="E1117" s="90" t="s">
        <v>220</v>
      </c>
      <c r="I1117" s="90" t="s">
        <v>266</v>
      </c>
      <c r="J1117" s="90" t="s">
        <v>750</v>
      </c>
      <c r="K1117" s="90" t="s">
        <v>651</v>
      </c>
      <c r="L1117" s="90" t="s">
        <v>623</v>
      </c>
    </row>
    <row r="1118" spans="1:12" x14ac:dyDescent="0.2">
      <c r="A1118" s="89" t="s">
        <v>150</v>
      </c>
      <c r="B1118" s="89" t="s">
        <v>791</v>
      </c>
      <c r="C1118" s="155">
        <v>42822</v>
      </c>
      <c r="D1118" s="89">
        <v>1</v>
      </c>
      <c r="E1118" s="90" t="s">
        <v>334</v>
      </c>
      <c r="I1118" s="90" t="s">
        <v>346</v>
      </c>
      <c r="J1118" s="90" t="s">
        <v>553</v>
      </c>
      <c r="K1118" s="90" t="s">
        <v>649</v>
      </c>
      <c r="L1118" s="90" t="s">
        <v>585</v>
      </c>
    </row>
    <row r="1119" spans="1:12" x14ac:dyDescent="0.2">
      <c r="A1119" s="89" t="s">
        <v>150</v>
      </c>
      <c r="B1119" s="89" t="s">
        <v>791</v>
      </c>
      <c r="C1119" s="155">
        <v>42822</v>
      </c>
      <c r="D1119" s="89">
        <v>2</v>
      </c>
      <c r="E1119" s="90" t="s">
        <v>229</v>
      </c>
      <c r="I1119" s="90" t="s">
        <v>339</v>
      </c>
      <c r="J1119" s="90" t="s">
        <v>559</v>
      </c>
    </row>
    <row r="1120" spans="1:12" x14ac:dyDescent="0.2">
      <c r="A1120" s="89" t="s">
        <v>150</v>
      </c>
      <c r="B1120" s="89" t="s">
        <v>791</v>
      </c>
      <c r="C1120" s="155">
        <v>42822</v>
      </c>
      <c r="D1120" s="89">
        <v>2</v>
      </c>
      <c r="E1120" s="90" t="s">
        <v>367</v>
      </c>
      <c r="I1120" s="90" t="s">
        <v>341</v>
      </c>
      <c r="J1120" s="90" t="s">
        <v>151</v>
      </c>
    </row>
    <row r="1121" spans="1:11" x14ac:dyDescent="0.2">
      <c r="A1121" s="89" t="s">
        <v>138</v>
      </c>
      <c r="B1121" s="89" t="s">
        <v>789</v>
      </c>
      <c r="C1121" s="155">
        <v>42822</v>
      </c>
      <c r="D1121" s="89">
        <v>2</v>
      </c>
      <c r="E1121" s="90" t="s">
        <v>830</v>
      </c>
      <c r="I1121" s="90" t="s">
        <v>273</v>
      </c>
      <c r="J1121" s="90" t="s">
        <v>142</v>
      </c>
      <c r="K1121" s="90" t="s">
        <v>623</v>
      </c>
    </row>
    <row r="1122" spans="1:11" x14ac:dyDescent="0.2">
      <c r="A1122" s="89" t="s">
        <v>138</v>
      </c>
      <c r="B1122" s="89" t="s">
        <v>789</v>
      </c>
      <c r="C1122" s="155">
        <v>42822</v>
      </c>
      <c r="D1122" s="89">
        <v>2</v>
      </c>
      <c r="E1122" s="90" t="s">
        <v>871</v>
      </c>
      <c r="I1122" s="90" t="s">
        <v>287</v>
      </c>
      <c r="J1122" s="90" t="s">
        <v>165</v>
      </c>
      <c r="K1122" s="90" t="s">
        <v>623</v>
      </c>
    </row>
    <row r="1123" spans="1:11" x14ac:dyDescent="0.2">
      <c r="A1123" s="89" t="s">
        <v>130</v>
      </c>
      <c r="B1123" s="89" t="s">
        <v>798</v>
      </c>
      <c r="C1123" s="155">
        <v>42822</v>
      </c>
      <c r="D1123" s="89">
        <v>2</v>
      </c>
      <c r="E1123" s="90" t="s">
        <v>850</v>
      </c>
      <c r="I1123" s="90" t="s">
        <v>262</v>
      </c>
      <c r="J1123" s="90" t="s">
        <v>135</v>
      </c>
      <c r="K1123" s="90" t="s">
        <v>647</v>
      </c>
    </row>
    <row r="1124" spans="1:11" x14ac:dyDescent="0.2">
      <c r="A1124" s="89" t="s">
        <v>130</v>
      </c>
      <c r="B1124" s="89" t="s">
        <v>798</v>
      </c>
      <c r="C1124" s="155">
        <v>42822</v>
      </c>
      <c r="D1124" s="89">
        <v>2</v>
      </c>
      <c r="E1124" s="90" t="s">
        <v>843</v>
      </c>
      <c r="I1124" s="90" t="s">
        <v>283</v>
      </c>
      <c r="J1124" s="90" t="s">
        <v>144</v>
      </c>
      <c r="K1124" s="90" t="s">
        <v>647</v>
      </c>
    </row>
    <row r="1125" spans="1:11" x14ac:dyDescent="0.2">
      <c r="A1125" s="89" t="s">
        <v>130</v>
      </c>
      <c r="B1125" s="89" t="s">
        <v>834</v>
      </c>
      <c r="C1125" s="155">
        <v>42822</v>
      </c>
      <c r="D1125" s="89">
        <v>2</v>
      </c>
      <c r="E1125" s="90" t="s">
        <v>866</v>
      </c>
      <c r="I1125" s="90" t="s">
        <v>257</v>
      </c>
      <c r="J1125" s="90" t="s">
        <v>144</v>
      </c>
      <c r="K1125" s="90" t="s">
        <v>647</v>
      </c>
    </row>
    <row r="1138" spans="1:12" x14ac:dyDescent="0.2">
      <c r="A1138" s="89" t="s">
        <v>150</v>
      </c>
      <c r="B1138" s="89" t="s">
        <v>802</v>
      </c>
      <c r="C1138" s="155">
        <v>42822</v>
      </c>
      <c r="D1138" s="89">
        <v>2</v>
      </c>
      <c r="E1138" s="90" t="s">
        <v>202</v>
      </c>
      <c r="I1138" s="90" t="s">
        <v>332</v>
      </c>
      <c r="J1138" s="90" t="s">
        <v>532</v>
      </c>
      <c r="K1138" s="90" t="s">
        <v>577</v>
      </c>
    </row>
    <row r="1139" spans="1:12" x14ac:dyDescent="0.2">
      <c r="A1139" s="89" t="s">
        <v>150</v>
      </c>
      <c r="B1139" s="89" t="s">
        <v>802</v>
      </c>
      <c r="C1139" s="155">
        <v>42822</v>
      </c>
      <c r="D1139" s="89">
        <v>2</v>
      </c>
      <c r="E1139" s="90" t="s">
        <v>867</v>
      </c>
      <c r="I1139" s="90" t="s">
        <v>269</v>
      </c>
      <c r="J1139" s="90" t="s">
        <v>151</v>
      </c>
      <c r="K1139" s="90" t="s">
        <v>577</v>
      </c>
    </row>
    <row r="1140" spans="1:12" x14ac:dyDescent="0.2">
      <c r="A1140" s="89" t="s">
        <v>150</v>
      </c>
      <c r="B1140" s="89" t="s">
        <v>802</v>
      </c>
      <c r="C1140" s="155">
        <v>42822</v>
      </c>
      <c r="D1140" s="89">
        <v>1</v>
      </c>
      <c r="E1140" s="90" t="s">
        <v>348</v>
      </c>
      <c r="I1140" s="90" t="s">
        <v>346</v>
      </c>
      <c r="J1140" s="90" t="s">
        <v>553</v>
      </c>
      <c r="K1140" s="90" t="s">
        <v>585</v>
      </c>
      <c r="L1140" s="90" t="s">
        <v>570</v>
      </c>
    </row>
    <row r="1141" spans="1:12" x14ac:dyDescent="0.2">
      <c r="A1141" s="89" t="s">
        <v>150</v>
      </c>
      <c r="B1141" s="89" t="s">
        <v>802</v>
      </c>
      <c r="C1141" s="155">
        <v>42822</v>
      </c>
      <c r="D1141" s="89">
        <v>1</v>
      </c>
      <c r="E1141" s="90" t="s">
        <v>348</v>
      </c>
      <c r="I1141" s="90" t="s">
        <v>337</v>
      </c>
      <c r="J1141" s="90" t="s">
        <v>559</v>
      </c>
      <c r="K1141" s="90" t="s">
        <v>577</v>
      </c>
    </row>
    <row r="1142" spans="1:12" x14ac:dyDescent="0.2">
      <c r="A1142" s="89" t="s">
        <v>146</v>
      </c>
      <c r="B1142" s="89" t="s">
        <v>799</v>
      </c>
      <c r="C1142" s="155">
        <v>42822</v>
      </c>
      <c r="D1142" s="89">
        <v>2</v>
      </c>
      <c r="E1142" s="90" t="s">
        <v>851</v>
      </c>
      <c r="I1142" s="90" t="s">
        <v>364</v>
      </c>
      <c r="J1142" s="90" t="s">
        <v>752</v>
      </c>
      <c r="K1142" s="90" t="s">
        <v>644</v>
      </c>
    </row>
    <row r="1143" spans="1:12" x14ac:dyDescent="0.2">
      <c r="A1143" s="89" t="s">
        <v>146</v>
      </c>
      <c r="B1143" s="89" t="s">
        <v>799</v>
      </c>
      <c r="C1143" s="155">
        <v>42822</v>
      </c>
      <c r="D1143" s="89">
        <v>2</v>
      </c>
      <c r="E1143" s="90" t="s">
        <v>844</v>
      </c>
      <c r="I1143" s="90" t="s">
        <v>359</v>
      </c>
      <c r="J1143" s="90" t="s">
        <v>533</v>
      </c>
      <c r="K1143" s="90" t="s">
        <v>644</v>
      </c>
    </row>
    <row r="1144" spans="1:12" x14ac:dyDescent="0.2">
      <c r="A1144" s="89" t="s">
        <v>146</v>
      </c>
      <c r="B1144" s="89" t="s">
        <v>799</v>
      </c>
      <c r="C1144" s="155">
        <v>42822</v>
      </c>
      <c r="D1144" s="89">
        <v>2</v>
      </c>
      <c r="E1144" s="90" t="s">
        <v>368</v>
      </c>
      <c r="I1144" s="90" t="s">
        <v>836</v>
      </c>
      <c r="J1144" s="90" t="s">
        <v>549</v>
      </c>
      <c r="K1144" s="90" t="s">
        <v>644</v>
      </c>
    </row>
    <row r="1145" spans="1:12" x14ac:dyDescent="0.2">
      <c r="A1145" s="89" t="s">
        <v>550</v>
      </c>
      <c r="B1145" s="89" t="s">
        <v>822</v>
      </c>
      <c r="C1145" s="155">
        <v>42823</v>
      </c>
      <c r="D1145" s="89">
        <v>2</v>
      </c>
      <c r="E1145" s="90" t="s">
        <v>376</v>
      </c>
      <c r="I1145" s="90" t="s">
        <v>223</v>
      </c>
      <c r="J1145" s="90" t="s">
        <v>542</v>
      </c>
      <c r="K1145" s="90" t="s">
        <v>595</v>
      </c>
    </row>
    <row r="1146" spans="1:12" x14ac:dyDescent="0.2">
      <c r="A1146" s="89" t="s">
        <v>550</v>
      </c>
      <c r="B1146" s="89" t="s">
        <v>822</v>
      </c>
      <c r="C1146" s="155">
        <v>42823</v>
      </c>
      <c r="D1146" s="89">
        <v>2</v>
      </c>
      <c r="E1146" s="90" t="s">
        <v>234</v>
      </c>
      <c r="I1146" s="90" t="s">
        <v>217</v>
      </c>
      <c r="J1146" s="90" t="s">
        <v>320</v>
      </c>
      <c r="K1146" s="90" t="s">
        <v>595</v>
      </c>
    </row>
    <row r="1147" spans="1:12" x14ac:dyDescent="0.2">
      <c r="A1147" s="89" t="s">
        <v>550</v>
      </c>
      <c r="B1147" s="89" t="s">
        <v>822</v>
      </c>
      <c r="C1147" s="155">
        <v>42823</v>
      </c>
      <c r="D1147" s="89">
        <v>2</v>
      </c>
      <c r="E1147" s="90" t="s">
        <v>232</v>
      </c>
      <c r="I1147" s="90" t="s">
        <v>236</v>
      </c>
      <c r="J1147" s="90" t="s">
        <v>320</v>
      </c>
      <c r="K1147" s="90" t="s">
        <v>595</v>
      </c>
    </row>
    <row r="1148" spans="1:12" x14ac:dyDescent="0.2">
      <c r="A1148" s="89" t="s">
        <v>550</v>
      </c>
      <c r="B1148" s="89" t="s">
        <v>822</v>
      </c>
      <c r="C1148" s="155">
        <v>42823</v>
      </c>
      <c r="D1148" s="89">
        <v>2</v>
      </c>
      <c r="E1148" s="90" t="s">
        <v>204</v>
      </c>
      <c r="I1148" s="90" t="s">
        <v>233</v>
      </c>
      <c r="J1148" s="90" t="s">
        <v>542</v>
      </c>
      <c r="K1148" s="90" t="s">
        <v>595</v>
      </c>
    </row>
    <row r="1149" spans="1:12" x14ac:dyDescent="0.2">
      <c r="A1149" s="89" t="s">
        <v>150</v>
      </c>
      <c r="B1149" s="89" t="s">
        <v>791</v>
      </c>
      <c r="C1149" s="155">
        <v>42823</v>
      </c>
      <c r="D1149" s="89">
        <v>2</v>
      </c>
      <c r="E1149" s="90" t="s">
        <v>841</v>
      </c>
      <c r="I1149" s="90" t="s">
        <v>372</v>
      </c>
      <c r="J1149" s="90" t="s">
        <v>532</v>
      </c>
      <c r="K1149" s="90" t="s">
        <v>577</v>
      </c>
    </row>
    <row r="1150" spans="1:12" x14ac:dyDescent="0.2">
      <c r="A1150" s="89" t="s">
        <v>150</v>
      </c>
      <c r="B1150" s="89" t="s">
        <v>791</v>
      </c>
      <c r="C1150" s="155">
        <v>42823</v>
      </c>
      <c r="D1150" s="89">
        <v>2</v>
      </c>
      <c r="E1150" s="90" t="s">
        <v>229</v>
      </c>
      <c r="I1150" s="90" t="s">
        <v>277</v>
      </c>
      <c r="J1150" s="90" t="s">
        <v>559</v>
      </c>
      <c r="K1150" s="90" t="s">
        <v>577</v>
      </c>
    </row>
    <row r="1151" spans="1:12" x14ac:dyDescent="0.2">
      <c r="A1151" s="89" t="s">
        <v>150</v>
      </c>
      <c r="B1151" s="89" t="s">
        <v>791</v>
      </c>
      <c r="C1151" s="155">
        <v>42823</v>
      </c>
      <c r="D1151" s="89">
        <v>2</v>
      </c>
      <c r="E1151" s="90" t="s">
        <v>334</v>
      </c>
      <c r="I1151" s="90" t="s">
        <v>277</v>
      </c>
      <c r="J1151" s="90" t="s">
        <v>559</v>
      </c>
      <c r="K1151" s="90" t="s">
        <v>577</v>
      </c>
    </row>
    <row r="1152" spans="1:12" x14ac:dyDescent="0.2">
      <c r="A1152" s="89" t="s">
        <v>150</v>
      </c>
      <c r="B1152" s="89" t="s">
        <v>791</v>
      </c>
      <c r="C1152" s="155">
        <v>42823</v>
      </c>
      <c r="D1152" s="89">
        <v>2</v>
      </c>
      <c r="E1152" s="90" t="s">
        <v>835</v>
      </c>
      <c r="I1152" s="90" t="s">
        <v>352</v>
      </c>
      <c r="J1152" s="90" t="s">
        <v>751</v>
      </c>
      <c r="K1152" s="90" t="s">
        <v>577</v>
      </c>
    </row>
    <row r="1153" spans="1:12" x14ac:dyDescent="0.2">
      <c r="A1153" s="89" t="s">
        <v>146</v>
      </c>
      <c r="B1153" s="89" t="s">
        <v>796</v>
      </c>
      <c r="C1153" s="155">
        <v>42823</v>
      </c>
      <c r="D1153" s="89">
        <v>1</v>
      </c>
      <c r="E1153" s="90" t="s">
        <v>848</v>
      </c>
      <c r="I1153" s="90" t="s">
        <v>333</v>
      </c>
      <c r="J1153" s="90" t="s">
        <v>549</v>
      </c>
      <c r="K1153" s="90" t="s">
        <v>644</v>
      </c>
      <c r="L1153" s="90" t="s">
        <v>650</v>
      </c>
    </row>
    <row r="1154" spans="1:12" x14ac:dyDescent="0.2">
      <c r="A1154" s="89" t="s">
        <v>146</v>
      </c>
      <c r="B1154" s="89" t="s">
        <v>796</v>
      </c>
      <c r="C1154" s="155">
        <v>42823</v>
      </c>
      <c r="D1154" s="89">
        <v>2</v>
      </c>
      <c r="E1154" s="90" t="s">
        <v>856</v>
      </c>
      <c r="I1154" s="90" t="s">
        <v>370</v>
      </c>
      <c r="J1154" s="90" t="s">
        <v>541</v>
      </c>
      <c r="K1154" s="90" t="s">
        <v>644</v>
      </c>
      <c r="L1154" s="90" t="s">
        <v>650</v>
      </c>
    </row>
    <row r="1155" spans="1:12" x14ac:dyDescent="0.2">
      <c r="A1155" s="89" t="s">
        <v>146</v>
      </c>
      <c r="B1155" s="89" t="s">
        <v>796</v>
      </c>
      <c r="C1155" s="155">
        <v>42823</v>
      </c>
      <c r="D1155" s="89">
        <v>2</v>
      </c>
      <c r="E1155" s="90" t="s">
        <v>852</v>
      </c>
      <c r="I1155" s="90" t="s">
        <v>228</v>
      </c>
      <c r="J1155" s="90" t="s">
        <v>533</v>
      </c>
      <c r="K1155" s="90" t="s">
        <v>644</v>
      </c>
      <c r="L1155" s="90" t="s">
        <v>650</v>
      </c>
    </row>
    <row r="1156" spans="1:12" x14ac:dyDescent="0.2">
      <c r="A1156" s="89" t="s">
        <v>550</v>
      </c>
      <c r="B1156" s="89" t="s">
        <v>796</v>
      </c>
      <c r="C1156" s="155">
        <v>42823</v>
      </c>
      <c r="D1156" s="89">
        <v>1</v>
      </c>
      <c r="E1156" s="90" t="s">
        <v>887</v>
      </c>
      <c r="I1156" s="90" t="s">
        <v>365</v>
      </c>
      <c r="J1156" s="90" t="s">
        <v>560</v>
      </c>
      <c r="K1156" s="90" t="s">
        <v>644</v>
      </c>
      <c r="L1156" s="90" t="s">
        <v>650</v>
      </c>
    </row>
    <row r="1157" spans="1:12" x14ac:dyDescent="0.2">
      <c r="A1157" s="89" t="s">
        <v>138</v>
      </c>
      <c r="B1157" s="89" t="s">
        <v>816</v>
      </c>
      <c r="C1157" s="155">
        <v>42823</v>
      </c>
      <c r="D1157" s="89">
        <v>2</v>
      </c>
      <c r="E1157" s="90" t="s">
        <v>253</v>
      </c>
      <c r="I1157" s="90" t="s">
        <v>281</v>
      </c>
      <c r="J1157" s="90" t="s">
        <v>142</v>
      </c>
      <c r="K1157" s="90" t="s">
        <v>623</v>
      </c>
      <c r="L1157" s="90" t="s">
        <v>629</v>
      </c>
    </row>
    <row r="1158" spans="1:12" x14ac:dyDescent="0.2">
      <c r="A1158" s="89" t="s">
        <v>138</v>
      </c>
      <c r="B1158" s="89" t="s">
        <v>816</v>
      </c>
      <c r="C1158" s="155">
        <v>42823</v>
      </c>
      <c r="D1158" s="89">
        <v>2</v>
      </c>
      <c r="E1158" s="90" t="s">
        <v>883</v>
      </c>
      <c r="I1158" s="90" t="s">
        <v>281</v>
      </c>
      <c r="J1158" s="90" t="s">
        <v>294</v>
      </c>
      <c r="K1158" s="90" t="s">
        <v>623</v>
      </c>
      <c r="L1158" s="90" t="s">
        <v>629</v>
      </c>
    </row>
    <row r="1159" spans="1:12" x14ac:dyDescent="0.2">
      <c r="A1159" s="89" t="s">
        <v>138</v>
      </c>
      <c r="B1159" s="89" t="s">
        <v>816</v>
      </c>
      <c r="C1159" s="155">
        <v>42823</v>
      </c>
      <c r="D1159" s="89">
        <v>2</v>
      </c>
      <c r="E1159" s="90" t="s">
        <v>871</v>
      </c>
      <c r="I1159" s="90" t="s">
        <v>286</v>
      </c>
      <c r="J1159" s="90" t="s">
        <v>165</v>
      </c>
      <c r="K1159" s="90" t="s">
        <v>623</v>
      </c>
      <c r="L1159" s="90" t="s">
        <v>629</v>
      </c>
    </row>
    <row r="1160" spans="1:12" x14ac:dyDescent="0.2">
      <c r="A1160" s="89" t="s">
        <v>138</v>
      </c>
      <c r="B1160" s="89" t="s">
        <v>816</v>
      </c>
      <c r="C1160" s="155">
        <v>42823</v>
      </c>
      <c r="D1160" s="89">
        <v>2</v>
      </c>
      <c r="E1160" s="90" t="s">
        <v>905</v>
      </c>
      <c r="I1160" s="90" t="s">
        <v>281</v>
      </c>
      <c r="J1160" s="90" t="s">
        <v>294</v>
      </c>
      <c r="K1160" s="90" t="s">
        <v>623</v>
      </c>
      <c r="L1160" s="90" t="s">
        <v>629</v>
      </c>
    </row>
    <row r="1161" spans="1:12" x14ac:dyDescent="0.2">
      <c r="A1161" s="89" t="s">
        <v>138</v>
      </c>
      <c r="B1161" s="89" t="s">
        <v>816</v>
      </c>
      <c r="C1161" s="155">
        <v>42823</v>
      </c>
      <c r="D1161" s="89">
        <v>2</v>
      </c>
      <c r="E1161" s="90" t="s">
        <v>220</v>
      </c>
      <c r="I1161" s="90" t="s">
        <v>830</v>
      </c>
      <c r="J1161" s="90" t="s">
        <v>750</v>
      </c>
      <c r="K1161" s="90" t="s">
        <v>623</v>
      </c>
      <c r="L1161" s="90" t="s">
        <v>629</v>
      </c>
    </row>
    <row r="1173" spans="1:12" x14ac:dyDescent="0.2">
      <c r="A1173" s="89" t="s">
        <v>550</v>
      </c>
      <c r="B1173" s="89" t="s">
        <v>822</v>
      </c>
      <c r="C1173" s="155">
        <v>42823</v>
      </c>
      <c r="D1173" s="89">
        <v>2</v>
      </c>
      <c r="E1173" s="90" t="s">
        <v>890</v>
      </c>
      <c r="I1173" s="90" t="s">
        <v>226</v>
      </c>
      <c r="J1173" s="90" t="s">
        <v>315</v>
      </c>
      <c r="K1173" s="90" t="s">
        <v>595</v>
      </c>
    </row>
    <row r="1174" spans="1:12" x14ac:dyDescent="0.2">
      <c r="A1174" s="89" t="s">
        <v>550</v>
      </c>
      <c r="B1174" s="89" t="s">
        <v>822</v>
      </c>
      <c r="C1174" s="155">
        <v>42823</v>
      </c>
      <c r="D1174" s="89">
        <v>2</v>
      </c>
      <c r="E1174" s="90" t="s">
        <v>904</v>
      </c>
      <c r="I1174" s="90" t="s">
        <v>225</v>
      </c>
      <c r="J1174" s="90" t="s">
        <v>522</v>
      </c>
      <c r="K1174" s="90" t="s">
        <v>595</v>
      </c>
    </row>
    <row r="1175" spans="1:12" x14ac:dyDescent="0.2">
      <c r="A1175" s="89" t="s">
        <v>130</v>
      </c>
      <c r="B1175" s="89" t="s">
        <v>798</v>
      </c>
      <c r="C1175" s="155">
        <v>42823</v>
      </c>
      <c r="D1175" s="89">
        <v>2</v>
      </c>
      <c r="E1175" s="90" t="s">
        <v>850</v>
      </c>
      <c r="I1175" s="90" t="s">
        <v>262</v>
      </c>
      <c r="J1175" s="90" t="s">
        <v>135</v>
      </c>
      <c r="K1175" s="90" t="s">
        <v>647</v>
      </c>
    </row>
    <row r="1176" spans="1:12" x14ac:dyDescent="0.2">
      <c r="A1176" s="89" t="s">
        <v>130</v>
      </c>
      <c r="B1176" s="89" t="s">
        <v>798</v>
      </c>
      <c r="C1176" s="155">
        <v>42823</v>
      </c>
      <c r="D1176" s="89">
        <v>2</v>
      </c>
      <c r="E1176" s="90" t="s">
        <v>902</v>
      </c>
      <c r="I1176" s="90" t="s">
        <v>259</v>
      </c>
      <c r="J1176" s="90" t="s">
        <v>563</v>
      </c>
      <c r="K1176" s="90" t="s">
        <v>647</v>
      </c>
    </row>
    <row r="1177" spans="1:12" x14ac:dyDescent="0.2">
      <c r="A1177" s="89" t="s">
        <v>130</v>
      </c>
      <c r="B1177" s="89" t="s">
        <v>798</v>
      </c>
      <c r="C1177" s="155">
        <v>42823</v>
      </c>
      <c r="D1177" s="89">
        <v>2</v>
      </c>
      <c r="E1177" s="90" t="s">
        <v>893</v>
      </c>
      <c r="I1177" s="90" t="s">
        <v>843</v>
      </c>
      <c r="J1177" s="90" t="s">
        <v>563</v>
      </c>
      <c r="K1177" s="90" t="s">
        <v>647</v>
      </c>
    </row>
    <row r="1178" spans="1:12" x14ac:dyDescent="0.2">
      <c r="A1178" s="89" t="s">
        <v>130</v>
      </c>
      <c r="B1178" s="89" t="s">
        <v>798</v>
      </c>
      <c r="C1178" s="155">
        <v>42823</v>
      </c>
      <c r="D1178" s="89">
        <v>2</v>
      </c>
      <c r="E1178" s="90" t="s">
        <v>870</v>
      </c>
      <c r="I1178" s="90" t="s">
        <v>283</v>
      </c>
      <c r="J1178" s="90" t="s">
        <v>144</v>
      </c>
      <c r="K1178" s="90" t="s">
        <v>647</v>
      </c>
    </row>
    <row r="1179" spans="1:12" x14ac:dyDescent="0.2">
      <c r="A1179" s="89" t="s">
        <v>130</v>
      </c>
      <c r="B1179" s="89" t="s">
        <v>834</v>
      </c>
      <c r="C1179" s="155">
        <v>42823</v>
      </c>
      <c r="D1179" s="89">
        <v>2</v>
      </c>
      <c r="E1179" s="90" t="s">
        <v>888</v>
      </c>
      <c r="I1179" s="90" t="s">
        <v>264</v>
      </c>
      <c r="J1179" s="90" t="s">
        <v>563</v>
      </c>
      <c r="K1179" s="90" t="s">
        <v>647</v>
      </c>
    </row>
    <row r="1180" spans="1:12" x14ac:dyDescent="0.2">
      <c r="A1180" s="89" t="s">
        <v>130</v>
      </c>
      <c r="B1180" s="89" t="s">
        <v>834</v>
      </c>
      <c r="C1180" s="155">
        <v>42823</v>
      </c>
      <c r="D1180" s="89">
        <v>2</v>
      </c>
      <c r="E1180" s="90" t="s">
        <v>854</v>
      </c>
      <c r="I1180" s="90" t="s">
        <v>291</v>
      </c>
      <c r="J1180" s="90" t="s">
        <v>153</v>
      </c>
      <c r="K1180" s="90" t="s">
        <v>647</v>
      </c>
    </row>
    <row r="1181" spans="1:12" x14ac:dyDescent="0.2">
      <c r="A1181" s="89" t="s">
        <v>150</v>
      </c>
      <c r="B1181" s="89" t="s">
        <v>802</v>
      </c>
      <c r="C1181" s="155">
        <v>42823</v>
      </c>
      <c r="D1181" s="89">
        <v>2</v>
      </c>
      <c r="E1181" s="90" t="s">
        <v>202</v>
      </c>
      <c r="I1181" s="90" t="s">
        <v>332</v>
      </c>
      <c r="J1181" s="90" t="s">
        <v>532</v>
      </c>
      <c r="K1181" s="90" t="s">
        <v>577</v>
      </c>
    </row>
    <row r="1182" spans="1:12" x14ac:dyDescent="0.2">
      <c r="A1182" s="89" t="s">
        <v>150</v>
      </c>
      <c r="B1182" s="89" t="s">
        <v>802</v>
      </c>
      <c r="C1182" s="155">
        <v>42823</v>
      </c>
      <c r="D1182" s="89">
        <v>2</v>
      </c>
      <c r="E1182" s="90" t="s">
        <v>903</v>
      </c>
      <c r="I1182" s="90" t="s">
        <v>227</v>
      </c>
      <c r="J1182" s="90" t="s">
        <v>322</v>
      </c>
      <c r="K1182" s="90" t="s">
        <v>577</v>
      </c>
    </row>
    <row r="1183" spans="1:12" x14ac:dyDescent="0.2">
      <c r="A1183" s="89" t="s">
        <v>150</v>
      </c>
      <c r="B1183" s="89" t="s">
        <v>802</v>
      </c>
      <c r="C1183" s="155">
        <v>42823</v>
      </c>
      <c r="D1183" s="89">
        <v>2</v>
      </c>
      <c r="E1183" s="90" t="s">
        <v>867</v>
      </c>
      <c r="I1183" s="90" t="s">
        <v>269</v>
      </c>
      <c r="J1183" s="90" t="s">
        <v>151</v>
      </c>
      <c r="K1183" s="90" t="s">
        <v>577</v>
      </c>
    </row>
    <row r="1184" spans="1:12" x14ac:dyDescent="0.2">
      <c r="A1184" s="89" t="s">
        <v>150</v>
      </c>
      <c r="B1184" s="89" t="s">
        <v>802</v>
      </c>
      <c r="C1184" s="155">
        <v>42823</v>
      </c>
      <c r="D1184" s="89">
        <v>1</v>
      </c>
      <c r="E1184" s="90" t="s">
        <v>348</v>
      </c>
      <c r="I1184" s="90" t="s">
        <v>346</v>
      </c>
      <c r="J1184" s="90" t="s">
        <v>553</v>
      </c>
      <c r="K1184" s="90" t="s">
        <v>649</v>
      </c>
      <c r="L1184" s="90" t="s">
        <v>585</v>
      </c>
    </row>
    <row r="1185" spans="1:12" x14ac:dyDescent="0.2">
      <c r="A1185" s="89" t="s">
        <v>150</v>
      </c>
      <c r="B1185" s="89" t="s">
        <v>802</v>
      </c>
      <c r="C1185" s="155">
        <v>42823</v>
      </c>
      <c r="D1185" s="89">
        <v>1</v>
      </c>
      <c r="E1185" s="90" t="s">
        <v>348</v>
      </c>
      <c r="I1185" s="90" t="s">
        <v>337</v>
      </c>
      <c r="J1185" s="90" t="s">
        <v>559</v>
      </c>
      <c r="K1185" s="90" t="s">
        <v>577</v>
      </c>
    </row>
    <row r="1186" spans="1:12" x14ac:dyDescent="0.2">
      <c r="A1186" s="89" t="s">
        <v>146</v>
      </c>
      <c r="B1186" s="89" t="s">
        <v>799</v>
      </c>
      <c r="C1186" s="155">
        <v>42823</v>
      </c>
      <c r="D1186" s="89">
        <v>2</v>
      </c>
      <c r="E1186" s="90" t="s">
        <v>851</v>
      </c>
      <c r="I1186" s="90" t="s">
        <v>364</v>
      </c>
      <c r="J1186" s="90" t="s">
        <v>752</v>
      </c>
      <c r="K1186" s="90" t="s">
        <v>650</v>
      </c>
    </row>
    <row r="1187" spans="1:12" x14ac:dyDescent="0.2">
      <c r="A1187" s="89" t="s">
        <v>146</v>
      </c>
      <c r="B1187" s="89" t="s">
        <v>799</v>
      </c>
      <c r="C1187" s="155">
        <v>42823</v>
      </c>
      <c r="D1187" s="89">
        <v>2</v>
      </c>
      <c r="E1187" s="90" t="s">
        <v>368</v>
      </c>
      <c r="I1187" s="90" t="s">
        <v>836</v>
      </c>
      <c r="J1187" s="90" t="s">
        <v>549</v>
      </c>
      <c r="K1187" s="90" t="s">
        <v>650</v>
      </c>
      <c r="L1187" s="90" t="s">
        <v>571</v>
      </c>
    </row>
    <row r="1188" spans="1:12" x14ac:dyDescent="0.2">
      <c r="A1188" s="89" t="s">
        <v>146</v>
      </c>
      <c r="B1188" s="89" t="s">
        <v>799</v>
      </c>
      <c r="C1188" s="155">
        <v>42823</v>
      </c>
      <c r="D1188" s="89">
        <v>2</v>
      </c>
      <c r="E1188" s="90" t="s">
        <v>895</v>
      </c>
      <c r="I1188" s="90" t="s">
        <v>544</v>
      </c>
      <c r="K1188" s="90" t="s">
        <v>650</v>
      </c>
    </row>
    <row r="1189" spans="1:12" x14ac:dyDescent="0.2">
      <c r="A1189" s="89" t="s">
        <v>146</v>
      </c>
      <c r="B1189" s="89" t="s">
        <v>799</v>
      </c>
      <c r="C1189" s="155">
        <v>42823</v>
      </c>
      <c r="D1189" s="89">
        <v>2</v>
      </c>
      <c r="E1189" s="90" t="s">
        <v>886</v>
      </c>
      <c r="I1189" s="90" t="s">
        <v>681</v>
      </c>
      <c r="K1189" s="90" t="s">
        <v>650</v>
      </c>
    </row>
    <row r="1190" spans="1:12" x14ac:dyDescent="0.2">
      <c r="A1190" s="89" t="s">
        <v>550</v>
      </c>
      <c r="B1190" s="89" t="s">
        <v>822</v>
      </c>
      <c r="C1190" s="155">
        <v>42824</v>
      </c>
      <c r="D1190" s="89">
        <v>2</v>
      </c>
      <c r="E1190" s="90" t="s">
        <v>376</v>
      </c>
      <c r="I1190" s="90" t="s">
        <v>213</v>
      </c>
      <c r="J1190" s="90" t="s">
        <v>542</v>
      </c>
      <c r="K1190" s="90" t="s">
        <v>595</v>
      </c>
    </row>
    <row r="1191" spans="1:12" x14ac:dyDescent="0.2">
      <c r="A1191" s="89" t="s">
        <v>550</v>
      </c>
      <c r="B1191" s="89" t="s">
        <v>822</v>
      </c>
      <c r="C1191" s="155">
        <v>42824</v>
      </c>
      <c r="D1191" s="89">
        <v>2</v>
      </c>
      <c r="E1191" s="90" t="s">
        <v>904</v>
      </c>
      <c r="I1191" s="90" t="s">
        <v>225</v>
      </c>
      <c r="J1191" s="90" t="s">
        <v>522</v>
      </c>
      <c r="K1191" s="90" t="s">
        <v>595</v>
      </c>
    </row>
    <row r="1192" spans="1:12" x14ac:dyDescent="0.2">
      <c r="A1192" s="89" t="s">
        <v>550</v>
      </c>
      <c r="B1192" s="89" t="s">
        <v>822</v>
      </c>
      <c r="C1192" s="155">
        <v>42824</v>
      </c>
      <c r="D1192" s="89">
        <v>2</v>
      </c>
      <c r="E1192" s="90" t="s">
        <v>232</v>
      </c>
      <c r="I1192" s="90" t="s">
        <v>236</v>
      </c>
      <c r="J1192" s="90" t="s">
        <v>320</v>
      </c>
      <c r="K1192" s="90" t="s">
        <v>595</v>
      </c>
    </row>
    <row r="1193" spans="1:12" x14ac:dyDescent="0.2">
      <c r="A1193" s="89" t="s">
        <v>550</v>
      </c>
      <c r="B1193" s="89" t="s">
        <v>822</v>
      </c>
      <c r="C1193" s="155">
        <v>42824</v>
      </c>
      <c r="D1193" s="89">
        <v>2</v>
      </c>
      <c r="E1193" s="90" t="s">
        <v>234</v>
      </c>
      <c r="I1193" s="90" t="s">
        <v>217</v>
      </c>
      <c r="J1193" s="90" t="s">
        <v>320</v>
      </c>
      <c r="K1193" s="90" t="s">
        <v>595</v>
      </c>
    </row>
    <row r="1194" spans="1:12" x14ac:dyDescent="0.2">
      <c r="A1194" s="89" t="s">
        <v>150</v>
      </c>
      <c r="B1194" s="89" t="s">
        <v>820</v>
      </c>
      <c r="C1194" s="155">
        <v>42824</v>
      </c>
      <c r="D1194" s="89">
        <v>2</v>
      </c>
      <c r="E1194" s="90" t="s">
        <v>334</v>
      </c>
      <c r="I1194" s="90" t="s">
        <v>343</v>
      </c>
      <c r="J1194" s="90" t="s">
        <v>559</v>
      </c>
      <c r="K1194" s="90" t="s">
        <v>577</v>
      </c>
    </row>
    <row r="1195" spans="1:12" x14ac:dyDescent="0.2">
      <c r="A1195" s="89" t="s">
        <v>150</v>
      </c>
      <c r="B1195" s="89" t="s">
        <v>820</v>
      </c>
      <c r="C1195" s="155">
        <v>42824</v>
      </c>
      <c r="D1195" s="89">
        <v>2</v>
      </c>
      <c r="E1195" s="90" t="s">
        <v>367</v>
      </c>
      <c r="I1195" s="90" t="s">
        <v>341</v>
      </c>
      <c r="J1195" s="90" t="s">
        <v>151</v>
      </c>
      <c r="K1195" s="90" t="s">
        <v>577</v>
      </c>
    </row>
    <row r="1196" spans="1:12" x14ac:dyDescent="0.2">
      <c r="A1196" s="89" t="s">
        <v>150</v>
      </c>
      <c r="B1196" s="89" t="s">
        <v>820</v>
      </c>
      <c r="C1196" s="155">
        <v>42824</v>
      </c>
      <c r="D1196" s="89">
        <v>2</v>
      </c>
      <c r="E1196" s="90" t="s">
        <v>835</v>
      </c>
      <c r="I1196" s="90" t="s">
        <v>352</v>
      </c>
      <c r="J1196" s="90" t="s">
        <v>751</v>
      </c>
      <c r="K1196" s="90" t="s">
        <v>577</v>
      </c>
    </row>
    <row r="1197" spans="1:12" x14ac:dyDescent="0.2">
      <c r="A1197" s="89" t="s">
        <v>150</v>
      </c>
      <c r="B1197" s="89" t="s">
        <v>820</v>
      </c>
      <c r="C1197" s="155">
        <v>42824</v>
      </c>
      <c r="D1197" s="89">
        <v>2</v>
      </c>
      <c r="E1197" s="90" t="s">
        <v>841</v>
      </c>
      <c r="I1197" s="90" t="s">
        <v>372</v>
      </c>
      <c r="J1197" s="90" t="s">
        <v>532</v>
      </c>
      <c r="K1197" s="90" t="s">
        <v>577</v>
      </c>
    </row>
    <row r="1198" spans="1:12" x14ac:dyDescent="0.2">
      <c r="A1198" s="89" t="s">
        <v>150</v>
      </c>
      <c r="B1198" s="89" t="s">
        <v>820</v>
      </c>
      <c r="C1198" s="155">
        <v>42824</v>
      </c>
      <c r="D1198" s="89">
        <v>2</v>
      </c>
      <c r="E1198" s="90" t="s">
        <v>229</v>
      </c>
      <c r="I1198" s="90" t="s">
        <v>343</v>
      </c>
      <c r="J1198" s="90" t="s">
        <v>559</v>
      </c>
      <c r="K1198" s="90" t="s">
        <v>577</v>
      </c>
    </row>
    <row r="1199" spans="1:12" x14ac:dyDescent="0.2">
      <c r="A1199" s="89" t="s">
        <v>146</v>
      </c>
      <c r="B1199" s="89" t="s">
        <v>796</v>
      </c>
      <c r="C1199" s="155">
        <v>42824</v>
      </c>
      <c r="D1199" s="89">
        <v>2</v>
      </c>
      <c r="E1199" s="90" t="s">
        <v>856</v>
      </c>
      <c r="I1199" s="90" t="s">
        <v>370</v>
      </c>
      <c r="J1199" s="90" t="s">
        <v>541</v>
      </c>
      <c r="K1199" s="90" t="s">
        <v>571</v>
      </c>
    </row>
    <row r="1200" spans="1:12" x14ac:dyDescent="0.2">
      <c r="A1200" s="89" t="s">
        <v>146</v>
      </c>
      <c r="B1200" s="89" t="s">
        <v>796</v>
      </c>
      <c r="C1200" s="155">
        <v>42824</v>
      </c>
      <c r="D1200" s="89">
        <v>2</v>
      </c>
      <c r="E1200" s="90" t="s">
        <v>852</v>
      </c>
      <c r="I1200" s="90" t="s">
        <v>228</v>
      </c>
      <c r="J1200" s="90" t="s">
        <v>533</v>
      </c>
      <c r="K1200" s="90" t="s">
        <v>571</v>
      </c>
    </row>
    <row r="1201" spans="1:11" x14ac:dyDescent="0.2">
      <c r="A1201" s="89" t="s">
        <v>146</v>
      </c>
      <c r="B1201" s="89" t="s">
        <v>796</v>
      </c>
      <c r="C1201" s="155">
        <v>42824</v>
      </c>
      <c r="D1201" s="89">
        <v>2</v>
      </c>
      <c r="E1201" s="90" t="s">
        <v>887</v>
      </c>
      <c r="I1201" s="90" t="s">
        <v>277</v>
      </c>
      <c r="J1201" s="90" t="s">
        <v>560</v>
      </c>
      <c r="K1201" s="90" t="s">
        <v>571</v>
      </c>
    </row>
    <row r="1202" spans="1:11" x14ac:dyDescent="0.2">
      <c r="A1202" s="89" t="s">
        <v>130</v>
      </c>
      <c r="B1202" s="89" t="s">
        <v>798</v>
      </c>
      <c r="C1202" s="155">
        <v>42824</v>
      </c>
      <c r="D1202" s="89">
        <v>2</v>
      </c>
      <c r="E1202" s="90" t="s">
        <v>870</v>
      </c>
      <c r="I1202" s="90" t="s">
        <v>268</v>
      </c>
      <c r="J1202" s="90" t="s">
        <v>749</v>
      </c>
      <c r="K1202" s="90" t="s">
        <v>647</v>
      </c>
    </row>
    <row r="1203" spans="1:11" x14ac:dyDescent="0.2">
      <c r="A1203" s="89" t="s">
        <v>550</v>
      </c>
      <c r="B1203" s="89" t="s">
        <v>822</v>
      </c>
      <c r="C1203" s="155">
        <v>42824</v>
      </c>
      <c r="D1203" s="89">
        <v>2</v>
      </c>
      <c r="E1203" s="90" t="s">
        <v>893</v>
      </c>
      <c r="I1203" s="90" t="s">
        <v>240</v>
      </c>
      <c r="J1203" s="90" t="s">
        <v>315</v>
      </c>
      <c r="K1203" s="90" t="s">
        <v>595</v>
      </c>
    </row>
    <row r="1204" spans="1:11" x14ac:dyDescent="0.2">
      <c r="A1204" s="89" t="s">
        <v>519</v>
      </c>
      <c r="B1204" s="89" t="s">
        <v>786</v>
      </c>
      <c r="C1204" s="155">
        <v>42824</v>
      </c>
      <c r="D1204" s="89">
        <v>2</v>
      </c>
      <c r="E1204" s="90" t="s">
        <v>890</v>
      </c>
      <c r="I1204" s="90" t="s">
        <v>220</v>
      </c>
      <c r="J1204" s="90" t="s">
        <v>305</v>
      </c>
      <c r="K1204" s="90" t="s">
        <v>583</v>
      </c>
    </row>
    <row r="1205" spans="1:11" x14ac:dyDescent="0.2">
      <c r="A1205" s="89" t="s">
        <v>519</v>
      </c>
      <c r="B1205" s="89" t="s">
        <v>786</v>
      </c>
      <c r="C1205" s="155">
        <v>42824</v>
      </c>
      <c r="D1205" s="89">
        <v>2</v>
      </c>
      <c r="E1205" s="90" t="s">
        <v>905</v>
      </c>
      <c r="I1205" s="90" t="s">
        <v>223</v>
      </c>
      <c r="J1205" s="90" t="s">
        <v>526</v>
      </c>
      <c r="K1205" s="90" t="s">
        <v>583</v>
      </c>
    </row>
    <row r="1206" spans="1:11" x14ac:dyDescent="0.2">
      <c r="A1206" s="89" t="s">
        <v>519</v>
      </c>
      <c r="B1206" s="89" t="s">
        <v>786</v>
      </c>
      <c r="C1206" s="155">
        <v>42824</v>
      </c>
      <c r="D1206" s="89">
        <v>2</v>
      </c>
      <c r="E1206" s="90" t="s">
        <v>226</v>
      </c>
      <c r="I1206" s="90" t="s">
        <v>230</v>
      </c>
      <c r="J1206" s="90" t="s">
        <v>309</v>
      </c>
      <c r="K1206" s="90" t="s">
        <v>583</v>
      </c>
    </row>
    <row r="1207" spans="1:11" x14ac:dyDescent="0.2">
      <c r="A1207" s="89" t="s">
        <v>556</v>
      </c>
      <c r="B1207" s="89" t="s">
        <v>825</v>
      </c>
      <c r="C1207" s="155">
        <v>42824</v>
      </c>
      <c r="D1207" s="89">
        <v>2</v>
      </c>
      <c r="E1207" s="90" t="s">
        <v>894</v>
      </c>
      <c r="I1207" s="90" t="s">
        <v>869</v>
      </c>
      <c r="J1207" s="90" t="s">
        <v>543</v>
      </c>
      <c r="K1207" s="90" t="s">
        <v>603</v>
      </c>
    </row>
    <row r="1208" spans="1:11" x14ac:dyDescent="0.2">
      <c r="A1208" s="89" t="s">
        <v>556</v>
      </c>
      <c r="B1208" s="89" t="s">
        <v>825</v>
      </c>
      <c r="C1208" s="155">
        <v>42824</v>
      </c>
      <c r="D1208" s="89">
        <v>2</v>
      </c>
      <c r="E1208" s="90" t="s">
        <v>897</v>
      </c>
      <c r="I1208" s="90" t="s">
        <v>910</v>
      </c>
      <c r="J1208" s="90" t="s">
        <v>543</v>
      </c>
      <c r="K1208" s="90" t="s">
        <v>603</v>
      </c>
    </row>
    <row r="1209" spans="1:11" x14ac:dyDescent="0.2">
      <c r="A1209" s="89" t="s">
        <v>556</v>
      </c>
      <c r="B1209" s="89" t="s">
        <v>825</v>
      </c>
      <c r="C1209" s="155">
        <v>42824</v>
      </c>
      <c r="D1209" s="89">
        <v>2</v>
      </c>
      <c r="E1209" s="90" t="s">
        <v>911</v>
      </c>
      <c r="I1209" s="90" t="s">
        <v>868</v>
      </c>
      <c r="J1209" s="90" t="s">
        <v>543</v>
      </c>
      <c r="K1209" s="90" t="s">
        <v>603</v>
      </c>
    </row>
    <row r="1210" spans="1:11" x14ac:dyDescent="0.2">
      <c r="A1210" s="89" t="s">
        <v>556</v>
      </c>
      <c r="B1210" s="89" t="s">
        <v>825</v>
      </c>
      <c r="C1210" s="155">
        <v>42824</v>
      </c>
      <c r="D1210" s="89">
        <v>2</v>
      </c>
      <c r="E1210" s="90" t="s">
        <v>908</v>
      </c>
      <c r="I1210" s="90" t="s">
        <v>690</v>
      </c>
      <c r="J1210" s="90" t="s">
        <v>543</v>
      </c>
      <c r="K1210" s="90" t="s">
        <v>603</v>
      </c>
    </row>
    <row r="1211" spans="1:11" x14ac:dyDescent="0.2">
      <c r="A1211" s="89" t="s">
        <v>556</v>
      </c>
      <c r="B1211" s="89" t="s">
        <v>825</v>
      </c>
      <c r="C1211" s="155">
        <v>42824</v>
      </c>
      <c r="D1211" s="89">
        <v>2</v>
      </c>
      <c r="E1211" s="90" t="s">
        <v>885</v>
      </c>
      <c r="I1211" s="90" t="s">
        <v>206</v>
      </c>
      <c r="J1211" s="90" t="s">
        <v>543</v>
      </c>
      <c r="K1211" s="90" t="s">
        <v>603</v>
      </c>
    </row>
    <row r="1212" spans="1:11" x14ac:dyDescent="0.2">
      <c r="A1212" s="89" t="s">
        <v>556</v>
      </c>
      <c r="B1212" s="89" t="s">
        <v>825</v>
      </c>
      <c r="C1212" s="155">
        <v>42824</v>
      </c>
      <c r="D1212" s="89">
        <v>2</v>
      </c>
      <c r="E1212" s="90" t="s">
        <v>900</v>
      </c>
      <c r="I1212" s="90" t="s">
        <v>689</v>
      </c>
      <c r="J1212" s="90" t="s">
        <v>543</v>
      </c>
      <c r="K1212" s="90" t="s">
        <v>603</v>
      </c>
    </row>
    <row r="1213" spans="1:11" x14ac:dyDescent="0.2">
      <c r="A1213" s="89" t="s">
        <v>556</v>
      </c>
      <c r="B1213" s="89" t="s">
        <v>825</v>
      </c>
      <c r="C1213" s="155">
        <v>42824</v>
      </c>
      <c r="D1213" s="89">
        <v>2</v>
      </c>
      <c r="E1213" s="90" t="s">
        <v>909</v>
      </c>
      <c r="I1213" s="90" t="s">
        <v>688</v>
      </c>
      <c r="J1213" s="90" t="s">
        <v>543</v>
      </c>
      <c r="K1213" s="90" t="s">
        <v>603</v>
      </c>
    </row>
    <row r="1214" spans="1:11" x14ac:dyDescent="0.2">
      <c r="A1214" s="89" t="s">
        <v>556</v>
      </c>
      <c r="B1214" s="89" t="s">
        <v>825</v>
      </c>
      <c r="C1214" s="155">
        <v>42824</v>
      </c>
      <c r="D1214" s="89">
        <v>2</v>
      </c>
      <c r="E1214" s="90" t="s">
        <v>896</v>
      </c>
      <c r="I1214" s="90" t="s">
        <v>266</v>
      </c>
      <c r="J1214" s="90" t="s">
        <v>543</v>
      </c>
      <c r="K1214" s="90" t="s">
        <v>603</v>
      </c>
    </row>
    <row r="1215" spans="1:11" x14ac:dyDescent="0.2">
      <c r="A1215" s="89" t="s">
        <v>556</v>
      </c>
      <c r="B1215" s="89" t="s">
        <v>825</v>
      </c>
      <c r="C1215" s="155">
        <v>42824</v>
      </c>
      <c r="D1215" s="89">
        <v>2</v>
      </c>
      <c r="E1215" s="90" t="s">
        <v>882</v>
      </c>
      <c r="I1215" s="90" t="s">
        <v>855</v>
      </c>
      <c r="J1215" s="90" t="s">
        <v>543</v>
      </c>
      <c r="K1215" s="90" t="s">
        <v>603</v>
      </c>
    </row>
    <row r="1216" spans="1:11" x14ac:dyDescent="0.2">
      <c r="A1216" s="89" t="s">
        <v>556</v>
      </c>
      <c r="B1216" s="89" t="s">
        <v>825</v>
      </c>
      <c r="C1216" s="155">
        <v>42824</v>
      </c>
      <c r="D1216" s="89">
        <v>2</v>
      </c>
      <c r="E1216" s="90" t="s">
        <v>892</v>
      </c>
      <c r="I1216" s="90" t="s">
        <v>682</v>
      </c>
      <c r="J1216" s="90" t="s">
        <v>543</v>
      </c>
      <c r="K1216" s="90" t="s">
        <v>603</v>
      </c>
    </row>
    <row r="1217" spans="1:12" x14ac:dyDescent="0.2">
      <c r="A1217" s="89" t="s">
        <v>556</v>
      </c>
      <c r="B1217" s="89" t="s">
        <v>825</v>
      </c>
      <c r="C1217" s="155">
        <v>42824</v>
      </c>
      <c r="D1217" s="89">
        <v>2</v>
      </c>
      <c r="E1217" s="90" t="s">
        <v>891</v>
      </c>
      <c r="I1217" s="90" t="s">
        <v>684</v>
      </c>
      <c r="J1217" s="90" t="s">
        <v>543</v>
      </c>
      <c r="K1217" s="90" t="s">
        <v>603</v>
      </c>
    </row>
    <row r="1218" spans="1:12" x14ac:dyDescent="0.2">
      <c r="A1218" s="89" t="s">
        <v>556</v>
      </c>
      <c r="B1218" s="89" t="s">
        <v>825</v>
      </c>
      <c r="C1218" s="155">
        <v>42824</v>
      </c>
      <c r="D1218" s="89">
        <v>2</v>
      </c>
      <c r="E1218" s="90" t="s">
        <v>907</v>
      </c>
      <c r="I1218" s="90" t="s">
        <v>685</v>
      </c>
      <c r="J1218" s="90" t="s">
        <v>543</v>
      </c>
      <c r="K1218" s="90" t="s">
        <v>603</v>
      </c>
    </row>
    <row r="1219" spans="1:12" x14ac:dyDescent="0.2">
      <c r="A1219" s="89" t="s">
        <v>556</v>
      </c>
      <c r="B1219" s="89" t="s">
        <v>825</v>
      </c>
      <c r="C1219" s="155">
        <v>42824</v>
      </c>
      <c r="D1219" s="89">
        <v>2</v>
      </c>
      <c r="E1219" s="90" t="s">
        <v>899</v>
      </c>
      <c r="I1219" s="90" t="s">
        <v>200</v>
      </c>
      <c r="J1219" s="90" t="s">
        <v>543</v>
      </c>
      <c r="K1219" s="90" t="s">
        <v>603</v>
      </c>
    </row>
    <row r="1220" spans="1:12" x14ac:dyDescent="0.2">
      <c r="A1220" s="89" t="s">
        <v>556</v>
      </c>
      <c r="B1220" s="89" t="s">
        <v>825</v>
      </c>
      <c r="C1220" s="155">
        <v>42824</v>
      </c>
      <c r="D1220" s="89">
        <v>2</v>
      </c>
      <c r="E1220" s="90" t="s">
        <v>881</v>
      </c>
      <c r="I1220" s="90" t="s">
        <v>669</v>
      </c>
      <c r="J1220" s="90" t="s">
        <v>543</v>
      </c>
      <c r="K1220" s="90" t="s">
        <v>603</v>
      </c>
    </row>
    <row r="1221" spans="1:12" x14ac:dyDescent="0.2">
      <c r="A1221" s="89" t="s">
        <v>556</v>
      </c>
      <c r="B1221" s="89" t="s">
        <v>825</v>
      </c>
      <c r="C1221" s="155">
        <v>42824</v>
      </c>
      <c r="D1221" s="89">
        <v>2</v>
      </c>
      <c r="E1221" s="90" t="s">
        <v>884</v>
      </c>
      <c r="I1221" s="90" t="s">
        <v>690</v>
      </c>
      <c r="J1221" s="90" t="s">
        <v>543</v>
      </c>
      <c r="K1221" s="90" t="s">
        <v>603</v>
      </c>
    </row>
    <row r="1222" spans="1:12" x14ac:dyDescent="0.2">
      <c r="A1222" s="89" t="s">
        <v>556</v>
      </c>
      <c r="B1222" s="89" t="s">
        <v>825</v>
      </c>
      <c r="C1222" s="155">
        <v>42824</v>
      </c>
      <c r="D1222" s="89">
        <v>2</v>
      </c>
      <c r="E1222" s="90" t="s">
        <v>194</v>
      </c>
      <c r="I1222" s="90" t="s">
        <v>193</v>
      </c>
      <c r="J1222" s="90" t="s">
        <v>516</v>
      </c>
      <c r="K1222" s="90" t="s">
        <v>603</v>
      </c>
    </row>
    <row r="1223" spans="1:12" x14ac:dyDescent="0.2">
      <c r="A1223" s="89" t="s">
        <v>556</v>
      </c>
      <c r="B1223" s="89" t="s">
        <v>825</v>
      </c>
      <c r="C1223" s="155">
        <v>42824</v>
      </c>
      <c r="D1223" s="89">
        <v>1</v>
      </c>
      <c r="E1223" s="90" t="s">
        <v>886</v>
      </c>
      <c r="I1223" s="90" t="s">
        <v>910</v>
      </c>
      <c r="J1223" s="90" t="s">
        <v>543</v>
      </c>
      <c r="K1223" s="90" t="s">
        <v>603</v>
      </c>
    </row>
    <row r="1224" spans="1:12" x14ac:dyDescent="0.2">
      <c r="A1224" s="89" t="s">
        <v>150</v>
      </c>
      <c r="B1224" s="89" t="s">
        <v>802</v>
      </c>
      <c r="C1224" s="155">
        <v>42824</v>
      </c>
      <c r="D1224" s="89">
        <v>2</v>
      </c>
      <c r="E1224" s="90" t="s">
        <v>202</v>
      </c>
      <c r="I1224" s="90" t="s">
        <v>332</v>
      </c>
      <c r="J1224" s="90" t="s">
        <v>532</v>
      </c>
      <c r="K1224" s="90" t="s">
        <v>577</v>
      </c>
      <c r="L1224" s="90" t="s">
        <v>585</v>
      </c>
    </row>
    <row r="1225" spans="1:12" x14ac:dyDescent="0.2">
      <c r="A1225" s="89" t="s">
        <v>150</v>
      </c>
      <c r="B1225" s="89" t="s">
        <v>802</v>
      </c>
      <c r="C1225" s="155">
        <v>42824</v>
      </c>
      <c r="D1225" s="89">
        <v>2</v>
      </c>
      <c r="E1225" s="90" t="s">
        <v>903</v>
      </c>
      <c r="I1225" s="90" t="s">
        <v>269</v>
      </c>
      <c r="J1225" s="90" t="s">
        <v>322</v>
      </c>
      <c r="K1225" s="90" t="s">
        <v>577</v>
      </c>
      <c r="L1225" s="90" t="s">
        <v>585</v>
      </c>
    </row>
    <row r="1226" spans="1:12" x14ac:dyDescent="0.2">
      <c r="A1226" s="89" t="s">
        <v>150</v>
      </c>
      <c r="B1226" s="89" t="s">
        <v>802</v>
      </c>
      <c r="C1226" s="155">
        <v>42824</v>
      </c>
      <c r="D1226" s="89">
        <v>2</v>
      </c>
      <c r="E1226" s="90" t="s">
        <v>867</v>
      </c>
      <c r="I1226" s="90" t="s">
        <v>227</v>
      </c>
      <c r="J1226" s="90" t="s">
        <v>151</v>
      </c>
      <c r="K1226" s="90" t="s">
        <v>577</v>
      </c>
      <c r="L1226" s="90" t="s">
        <v>585</v>
      </c>
    </row>
    <row r="1227" spans="1:12" x14ac:dyDescent="0.2">
      <c r="A1227" s="89" t="s">
        <v>150</v>
      </c>
      <c r="B1227" s="89" t="s">
        <v>802</v>
      </c>
      <c r="C1227" s="155">
        <v>42824</v>
      </c>
      <c r="D1227" s="89">
        <v>1</v>
      </c>
      <c r="E1227" s="90" t="s">
        <v>348</v>
      </c>
      <c r="I1227" s="90" t="s">
        <v>346</v>
      </c>
      <c r="J1227" s="90" t="s">
        <v>553</v>
      </c>
      <c r="K1227" s="90" t="s">
        <v>649</v>
      </c>
      <c r="L1227" s="90" t="s">
        <v>585</v>
      </c>
    </row>
    <row r="1228" spans="1:12" x14ac:dyDescent="0.2">
      <c r="A1228" s="89" t="s">
        <v>150</v>
      </c>
      <c r="B1228" s="89" t="s">
        <v>802</v>
      </c>
      <c r="C1228" s="155">
        <v>42824</v>
      </c>
      <c r="D1228" s="89">
        <v>1</v>
      </c>
      <c r="E1228" s="90" t="s">
        <v>348</v>
      </c>
      <c r="I1228" s="90" t="s">
        <v>337</v>
      </c>
      <c r="J1228" s="90" t="s">
        <v>559</v>
      </c>
      <c r="K1228" s="90" t="s">
        <v>577</v>
      </c>
      <c r="L1228" s="90" t="s">
        <v>585</v>
      </c>
    </row>
    <row r="1229" spans="1:12" x14ac:dyDescent="0.2">
      <c r="A1229" s="89" t="s">
        <v>130</v>
      </c>
      <c r="B1229" s="89" t="s">
        <v>834</v>
      </c>
      <c r="C1229" s="155">
        <v>42824</v>
      </c>
      <c r="D1229" s="89">
        <v>2</v>
      </c>
      <c r="E1229" s="90" t="s">
        <v>854</v>
      </c>
      <c r="I1229" s="90" t="s">
        <v>291</v>
      </c>
      <c r="J1229" s="90" t="s">
        <v>153</v>
      </c>
      <c r="K1229" s="90" t="s">
        <v>647</v>
      </c>
    </row>
    <row r="1230" spans="1:12" x14ac:dyDescent="0.2">
      <c r="A1230" s="89" t="s">
        <v>130</v>
      </c>
      <c r="B1230" s="89" t="s">
        <v>834</v>
      </c>
      <c r="C1230" s="155">
        <v>42824</v>
      </c>
      <c r="D1230" s="89">
        <v>2</v>
      </c>
      <c r="E1230" s="90" t="s">
        <v>888</v>
      </c>
      <c r="I1230" s="90" t="s">
        <v>258</v>
      </c>
      <c r="J1230" s="90" t="s">
        <v>153</v>
      </c>
      <c r="K1230" s="90" t="s">
        <v>647</v>
      </c>
    </row>
    <row r="1231" spans="1:12" x14ac:dyDescent="0.2">
      <c r="A1231" s="89" t="s">
        <v>138</v>
      </c>
      <c r="B1231" s="89" t="s">
        <v>816</v>
      </c>
      <c r="C1231" s="155">
        <v>42824</v>
      </c>
      <c r="D1231" s="89">
        <v>2</v>
      </c>
      <c r="E1231" s="90" t="s">
        <v>253</v>
      </c>
      <c r="I1231" s="90" t="s">
        <v>280</v>
      </c>
      <c r="J1231" s="90" t="s">
        <v>142</v>
      </c>
      <c r="K1231" s="90" t="s">
        <v>629</v>
      </c>
    </row>
    <row r="1232" spans="1:12" x14ac:dyDescent="0.2">
      <c r="A1232" s="89" t="s">
        <v>138</v>
      </c>
      <c r="B1232" s="89" t="s">
        <v>816</v>
      </c>
      <c r="C1232" s="155">
        <v>42824</v>
      </c>
      <c r="D1232" s="89">
        <v>2</v>
      </c>
      <c r="E1232" s="90" t="s">
        <v>889</v>
      </c>
      <c r="I1232" s="90" t="s">
        <v>281</v>
      </c>
      <c r="J1232" s="90" t="s">
        <v>294</v>
      </c>
      <c r="K1232" s="90" t="s">
        <v>629</v>
      </c>
    </row>
    <row r="1233" spans="1:12" x14ac:dyDescent="0.2">
      <c r="A1233" s="89" t="s">
        <v>138</v>
      </c>
      <c r="B1233" s="89" t="s">
        <v>816</v>
      </c>
      <c r="C1233" s="155">
        <v>42824</v>
      </c>
      <c r="D1233" s="89">
        <v>2</v>
      </c>
      <c r="E1233" s="90" t="s">
        <v>883</v>
      </c>
      <c r="I1233" s="90" t="s">
        <v>281</v>
      </c>
      <c r="J1233" s="90" t="s">
        <v>294</v>
      </c>
      <c r="K1233" s="90" t="s">
        <v>629</v>
      </c>
    </row>
    <row r="1234" spans="1:12" x14ac:dyDescent="0.2">
      <c r="A1234" s="89" t="s">
        <v>138</v>
      </c>
      <c r="B1234" s="89" t="s">
        <v>816</v>
      </c>
      <c r="C1234" s="155">
        <v>42824</v>
      </c>
      <c r="D1234" s="89">
        <v>2</v>
      </c>
      <c r="E1234" s="90" t="s">
        <v>912</v>
      </c>
      <c r="I1234" s="90" t="s">
        <v>281</v>
      </c>
      <c r="J1234" s="90" t="s">
        <v>294</v>
      </c>
      <c r="K1234" s="90" t="s">
        <v>629</v>
      </c>
    </row>
    <row r="1235" spans="1:12" x14ac:dyDescent="0.2">
      <c r="A1235" s="89" t="s">
        <v>138</v>
      </c>
      <c r="B1235" s="89" t="s">
        <v>816</v>
      </c>
      <c r="C1235" s="155">
        <v>42824</v>
      </c>
      <c r="D1235" s="89">
        <v>2</v>
      </c>
      <c r="E1235" s="90" t="s">
        <v>898</v>
      </c>
      <c r="I1235" s="90" t="s">
        <v>281</v>
      </c>
      <c r="J1235" s="90" t="s">
        <v>294</v>
      </c>
      <c r="K1235" s="90" t="s">
        <v>629</v>
      </c>
    </row>
    <row r="1236" spans="1:12" x14ac:dyDescent="0.2">
      <c r="A1236" s="89" t="s">
        <v>138</v>
      </c>
      <c r="B1236" s="89" t="s">
        <v>816</v>
      </c>
      <c r="C1236" s="155">
        <v>42824</v>
      </c>
      <c r="D1236" s="89">
        <v>2</v>
      </c>
      <c r="E1236" s="90" t="s">
        <v>871</v>
      </c>
      <c r="I1236" s="90" t="s">
        <v>141</v>
      </c>
      <c r="J1236" s="90" t="s">
        <v>165</v>
      </c>
      <c r="K1236" s="90" t="s">
        <v>629</v>
      </c>
    </row>
    <row r="1237" spans="1:12" x14ac:dyDescent="0.2">
      <c r="A1237" s="89" t="s">
        <v>146</v>
      </c>
      <c r="B1237" s="89" t="s">
        <v>799</v>
      </c>
      <c r="C1237" s="155">
        <v>42824</v>
      </c>
      <c r="D1237" s="89">
        <v>2</v>
      </c>
      <c r="E1237" s="90" t="s">
        <v>851</v>
      </c>
      <c r="I1237" s="90" t="s">
        <v>364</v>
      </c>
      <c r="J1237" s="90" t="s">
        <v>752</v>
      </c>
      <c r="K1237" s="90" t="s">
        <v>586</v>
      </c>
    </row>
    <row r="1238" spans="1:12" x14ac:dyDescent="0.2">
      <c r="A1238" s="89" t="s">
        <v>146</v>
      </c>
      <c r="B1238" s="89" t="s">
        <v>799</v>
      </c>
      <c r="C1238" s="155">
        <v>42824</v>
      </c>
      <c r="D1238" s="89">
        <v>2</v>
      </c>
      <c r="E1238" s="90" t="s">
        <v>368</v>
      </c>
      <c r="I1238" s="90" t="s">
        <v>836</v>
      </c>
      <c r="J1238" s="90" t="s">
        <v>549</v>
      </c>
      <c r="K1238" s="90" t="s">
        <v>586</v>
      </c>
    </row>
    <row r="1239" spans="1:12" x14ac:dyDescent="0.2">
      <c r="A1239" s="89" t="s">
        <v>146</v>
      </c>
      <c r="B1239" s="89" t="s">
        <v>799</v>
      </c>
      <c r="C1239" s="155">
        <v>42824</v>
      </c>
      <c r="D1239" s="89">
        <v>2</v>
      </c>
      <c r="E1239" s="90" t="s">
        <v>844</v>
      </c>
      <c r="I1239" s="90" t="s">
        <v>359</v>
      </c>
      <c r="J1239" s="90" t="s">
        <v>533</v>
      </c>
      <c r="K1239" s="90" t="s">
        <v>586</v>
      </c>
    </row>
    <row r="1240" spans="1:12" x14ac:dyDescent="0.2">
      <c r="A1240" s="89" t="s">
        <v>146</v>
      </c>
      <c r="B1240" s="89" t="s">
        <v>799</v>
      </c>
      <c r="C1240" s="155">
        <v>42824</v>
      </c>
      <c r="D1240" s="89">
        <v>1</v>
      </c>
      <c r="E1240" s="90" t="s">
        <v>886</v>
      </c>
      <c r="I1240" s="90" t="s">
        <v>681</v>
      </c>
      <c r="K1240" s="90" t="s">
        <v>586</v>
      </c>
    </row>
    <row r="1241" spans="1:12" x14ac:dyDescent="0.2">
      <c r="A1241" s="89" t="s">
        <v>130</v>
      </c>
      <c r="B1241" s="89" t="s">
        <v>818</v>
      </c>
      <c r="C1241" s="155">
        <v>42825</v>
      </c>
      <c r="D1241" s="89">
        <v>2</v>
      </c>
      <c r="E1241" s="90" t="s">
        <v>870</v>
      </c>
      <c r="I1241" s="90" t="s">
        <v>268</v>
      </c>
      <c r="J1241" s="90" t="s">
        <v>749</v>
      </c>
      <c r="K1241" s="90" t="s">
        <v>647</v>
      </c>
    </row>
    <row r="1242" spans="1:12" x14ac:dyDescent="0.2">
      <c r="A1242" s="89" t="s">
        <v>130</v>
      </c>
      <c r="B1242" s="89" t="s">
        <v>797</v>
      </c>
      <c r="C1242" s="155">
        <v>42825</v>
      </c>
      <c r="D1242" s="89">
        <v>2</v>
      </c>
      <c r="E1242" s="90" t="s">
        <v>854</v>
      </c>
      <c r="I1242" s="90" t="s">
        <v>271</v>
      </c>
      <c r="J1242" s="90" t="s">
        <v>749</v>
      </c>
      <c r="K1242" s="90" t="s">
        <v>647</v>
      </c>
      <c r="L1242" s="90" t="s">
        <v>607</v>
      </c>
    </row>
    <row r="1243" spans="1:12" x14ac:dyDescent="0.2">
      <c r="A1243" s="89" t="s">
        <v>130</v>
      </c>
      <c r="B1243" s="89" t="s">
        <v>797</v>
      </c>
      <c r="C1243" s="155">
        <v>42825</v>
      </c>
      <c r="D1243" s="89">
        <v>2</v>
      </c>
      <c r="E1243" s="90" t="s">
        <v>232</v>
      </c>
      <c r="I1243" s="90" t="s">
        <v>236</v>
      </c>
      <c r="J1243" s="90" t="s">
        <v>249</v>
      </c>
      <c r="K1243" s="90" t="s">
        <v>647</v>
      </c>
      <c r="L1243" s="90" t="s">
        <v>607</v>
      </c>
    </row>
    <row r="1244" spans="1:12" x14ac:dyDescent="0.2">
      <c r="A1244" s="89" t="s">
        <v>146</v>
      </c>
      <c r="B1244" s="89" t="s">
        <v>820</v>
      </c>
      <c r="C1244" s="155">
        <v>42828</v>
      </c>
      <c r="D1244" s="89">
        <v>2</v>
      </c>
      <c r="E1244" s="90" t="s">
        <v>377</v>
      </c>
      <c r="I1244" s="90" t="s">
        <v>364</v>
      </c>
      <c r="J1244" s="90" t="s">
        <v>752</v>
      </c>
      <c r="K1244" s="90" t="s">
        <v>586</v>
      </c>
    </row>
    <row r="1245" spans="1:12" x14ac:dyDescent="0.2">
      <c r="A1245" s="89" t="s">
        <v>550</v>
      </c>
      <c r="B1245" s="89" t="s">
        <v>797</v>
      </c>
      <c r="C1245" s="155">
        <v>42828</v>
      </c>
      <c r="D1245" s="89">
        <v>2</v>
      </c>
      <c r="E1245" s="90" t="s">
        <v>232</v>
      </c>
      <c r="I1245" s="90" t="s">
        <v>236</v>
      </c>
      <c r="J1245" s="90" t="s">
        <v>320</v>
      </c>
      <c r="K1245" s="90" t="s">
        <v>572</v>
      </c>
    </row>
    <row r="1246" spans="1:12" x14ac:dyDescent="0.2">
      <c r="A1246" s="89" t="s">
        <v>550</v>
      </c>
      <c r="B1246" s="89" t="s">
        <v>797</v>
      </c>
      <c r="C1246" s="155">
        <v>42828</v>
      </c>
      <c r="D1246" s="89">
        <v>2</v>
      </c>
      <c r="E1246" s="90" t="s">
        <v>201</v>
      </c>
      <c r="I1246" s="90" t="s">
        <v>235</v>
      </c>
      <c r="J1246" s="90" t="s">
        <v>317</v>
      </c>
      <c r="K1246" s="90" t="s">
        <v>572</v>
      </c>
      <c r="L1246" s="90" t="s">
        <v>595</v>
      </c>
    </row>
    <row r="1247" spans="1:12" x14ac:dyDescent="0.2">
      <c r="A1247" s="89" t="s">
        <v>550</v>
      </c>
      <c r="B1247" s="89" t="s">
        <v>822</v>
      </c>
      <c r="C1247" s="155">
        <v>42828</v>
      </c>
      <c r="D1247" s="89">
        <v>2</v>
      </c>
      <c r="E1247" s="90" t="s">
        <v>234</v>
      </c>
      <c r="I1247" s="90" t="s">
        <v>217</v>
      </c>
      <c r="J1247" s="90" t="s">
        <v>320</v>
      </c>
      <c r="K1247" s="90" t="s">
        <v>572</v>
      </c>
    </row>
    <row r="1248" spans="1:12" x14ac:dyDescent="0.2">
      <c r="A1248" s="89" t="s">
        <v>550</v>
      </c>
      <c r="B1248" s="89" t="s">
        <v>822</v>
      </c>
      <c r="C1248" s="155">
        <v>42828</v>
      </c>
      <c r="D1248" s="89">
        <v>2</v>
      </c>
      <c r="E1248" s="90" t="s">
        <v>893</v>
      </c>
      <c r="I1248" s="90" t="s">
        <v>916</v>
      </c>
      <c r="J1248" s="90" t="s">
        <v>315</v>
      </c>
      <c r="K1248" s="90" t="s">
        <v>572</v>
      </c>
    </row>
    <row r="1249" spans="1:12" x14ac:dyDescent="0.2">
      <c r="A1249" s="89" t="s">
        <v>550</v>
      </c>
      <c r="B1249" s="89" t="s">
        <v>822</v>
      </c>
      <c r="C1249" s="155">
        <v>42828</v>
      </c>
      <c r="D1249" s="89">
        <v>2</v>
      </c>
      <c r="E1249" s="90" t="s">
        <v>904</v>
      </c>
      <c r="I1249" s="90" t="s">
        <v>227</v>
      </c>
      <c r="J1249" s="90" t="s">
        <v>317</v>
      </c>
      <c r="K1249" s="90" t="s">
        <v>572</v>
      </c>
    </row>
    <row r="1250" spans="1:12" x14ac:dyDescent="0.2">
      <c r="A1250" s="89" t="s">
        <v>138</v>
      </c>
      <c r="B1250" s="89" t="s">
        <v>789</v>
      </c>
      <c r="C1250" s="155">
        <v>42828</v>
      </c>
      <c r="D1250" s="89">
        <v>2</v>
      </c>
      <c r="E1250" s="90" t="s">
        <v>871</v>
      </c>
      <c r="I1250" s="90" t="s">
        <v>285</v>
      </c>
      <c r="J1250" s="90" t="s">
        <v>165</v>
      </c>
      <c r="K1250" s="90" t="s">
        <v>679</v>
      </c>
    </row>
    <row r="1251" spans="1:12" x14ac:dyDescent="0.2">
      <c r="A1251" s="89" t="s">
        <v>138</v>
      </c>
      <c r="B1251" s="89" t="s">
        <v>789</v>
      </c>
      <c r="C1251" s="155">
        <v>42828</v>
      </c>
      <c r="D1251" s="89">
        <v>2</v>
      </c>
      <c r="E1251" s="90" t="s">
        <v>263</v>
      </c>
      <c r="I1251" s="90" t="s">
        <v>254</v>
      </c>
      <c r="J1251" s="90" t="s">
        <v>837</v>
      </c>
      <c r="K1251" s="90" t="s">
        <v>679</v>
      </c>
    </row>
    <row r="1252" spans="1:12" x14ac:dyDescent="0.2">
      <c r="A1252" s="89" t="s">
        <v>519</v>
      </c>
      <c r="B1252" s="89" t="s">
        <v>786</v>
      </c>
      <c r="C1252" s="155">
        <v>42828</v>
      </c>
      <c r="D1252" s="89">
        <v>2</v>
      </c>
      <c r="E1252" s="90" t="s">
        <v>890</v>
      </c>
      <c r="I1252" s="90" t="s">
        <v>215</v>
      </c>
      <c r="J1252" s="90" t="s">
        <v>305</v>
      </c>
      <c r="K1252" s="90" t="s">
        <v>583</v>
      </c>
      <c r="L1252" s="90" t="s">
        <v>606</v>
      </c>
    </row>
    <row r="1253" spans="1:12" x14ac:dyDescent="0.2">
      <c r="A1253" s="89" t="s">
        <v>519</v>
      </c>
      <c r="B1253" s="89" t="s">
        <v>786</v>
      </c>
      <c r="C1253" s="155">
        <v>42828</v>
      </c>
      <c r="D1253" s="89">
        <v>2</v>
      </c>
      <c r="E1253" s="90" t="s">
        <v>905</v>
      </c>
      <c r="I1253" s="90" t="s">
        <v>223</v>
      </c>
      <c r="J1253" s="90" t="s">
        <v>526</v>
      </c>
      <c r="K1253" s="90" t="s">
        <v>583</v>
      </c>
      <c r="L1253" s="90" t="s">
        <v>606</v>
      </c>
    </row>
    <row r="1254" spans="1:12" x14ac:dyDescent="0.2">
      <c r="A1254" s="89" t="s">
        <v>519</v>
      </c>
      <c r="B1254" s="89" t="s">
        <v>786</v>
      </c>
      <c r="C1254" s="155">
        <v>42828</v>
      </c>
      <c r="D1254" s="89">
        <v>2</v>
      </c>
      <c r="E1254" s="90" t="s">
        <v>226</v>
      </c>
      <c r="I1254" s="90" t="s">
        <v>230</v>
      </c>
      <c r="J1254" s="90" t="s">
        <v>309</v>
      </c>
      <c r="K1254" s="90" t="s">
        <v>583</v>
      </c>
      <c r="L1254" s="90" t="s">
        <v>606</v>
      </c>
    </row>
    <row r="1255" spans="1:12" x14ac:dyDescent="0.2">
      <c r="A1255" s="89" t="s">
        <v>130</v>
      </c>
      <c r="B1255" s="89" t="s">
        <v>834</v>
      </c>
      <c r="C1255" s="155">
        <v>42828</v>
      </c>
      <c r="D1255" s="89">
        <v>2</v>
      </c>
      <c r="E1255" s="90" t="s">
        <v>258</v>
      </c>
      <c r="I1255" s="90" t="s">
        <v>283</v>
      </c>
      <c r="J1255" s="90" t="s">
        <v>153</v>
      </c>
      <c r="K1255" s="90" t="s">
        <v>163</v>
      </c>
    </row>
    <row r="1256" spans="1:12" x14ac:dyDescent="0.2">
      <c r="A1256" s="89" t="s">
        <v>130</v>
      </c>
      <c r="B1256" s="89" t="s">
        <v>834</v>
      </c>
      <c r="C1256" s="155">
        <v>42828</v>
      </c>
      <c r="D1256" s="89">
        <v>2</v>
      </c>
      <c r="E1256" s="90" t="s">
        <v>866</v>
      </c>
      <c r="I1256" s="90" t="s">
        <v>257</v>
      </c>
      <c r="J1256" s="90" t="s">
        <v>144</v>
      </c>
      <c r="K1256" s="90" t="s">
        <v>163</v>
      </c>
    </row>
    <row r="1257" spans="1:12" x14ac:dyDescent="0.2">
      <c r="A1257" s="89" t="s">
        <v>150</v>
      </c>
      <c r="B1257" s="89" t="s">
        <v>791</v>
      </c>
      <c r="C1257" s="155">
        <v>42828</v>
      </c>
      <c r="D1257" s="89">
        <v>2</v>
      </c>
      <c r="E1257" s="90" t="s">
        <v>334</v>
      </c>
      <c r="I1257" s="90" t="s">
        <v>346</v>
      </c>
      <c r="J1257" s="90" t="s">
        <v>553</v>
      </c>
    </row>
    <row r="1258" spans="1:12" x14ac:dyDescent="0.2">
      <c r="A1258" s="89" t="s">
        <v>150</v>
      </c>
      <c r="B1258" s="89" t="s">
        <v>791</v>
      </c>
      <c r="C1258" s="155">
        <v>42828</v>
      </c>
      <c r="D1258" s="89">
        <v>2</v>
      </c>
      <c r="E1258" s="90" t="s">
        <v>348</v>
      </c>
      <c r="I1258" s="90" t="s">
        <v>346</v>
      </c>
      <c r="J1258" s="90" t="s">
        <v>553</v>
      </c>
    </row>
    <row r="1259" spans="1:12" x14ac:dyDescent="0.2">
      <c r="A1259" s="89" t="s">
        <v>150</v>
      </c>
      <c r="B1259" s="89" t="s">
        <v>791</v>
      </c>
      <c r="C1259" s="155">
        <v>42828</v>
      </c>
      <c r="D1259" s="89">
        <v>2</v>
      </c>
      <c r="E1259" s="90" t="s">
        <v>367</v>
      </c>
      <c r="I1259" s="90" t="s">
        <v>332</v>
      </c>
      <c r="J1259" s="90" t="s">
        <v>151</v>
      </c>
    </row>
    <row r="1260" spans="1:12" x14ac:dyDescent="0.2">
      <c r="A1260" s="89" t="s">
        <v>150</v>
      </c>
      <c r="B1260" s="89" t="s">
        <v>791</v>
      </c>
      <c r="C1260" s="155">
        <v>42828</v>
      </c>
      <c r="D1260" s="89">
        <v>2</v>
      </c>
      <c r="E1260" s="90" t="s">
        <v>841</v>
      </c>
      <c r="I1260" s="90" t="s">
        <v>342</v>
      </c>
      <c r="J1260" s="90" t="s">
        <v>532</v>
      </c>
    </row>
    <row r="1261" spans="1:12" x14ac:dyDescent="0.2">
      <c r="A1261" s="89" t="s">
        <v>150</v>
      </c>
      <c r="B1261" s="89" t="s">
        <v>791</v>
      </c>
      <c r="C1261" s="155">
        <v>42828</v>
      </c>
      <c r="D1261" s="89">
        <v>2</v>
      </c>
      <c r="E1261" s="90" t="s">
        <v>337</v>
      </c>
      <c r="I1261" s="90" t="s">
        <v>331</v>
      </c>
      <c r="J1261" s="90" t="s">
        <v>559</v>
      </c>
    </row>
    <row r="1262" spans="1:12" x14ac:dyDescent="0.2">
      <c r="A1262" s="89" t="s">
        <v>561</v>
      </c>
      <c r="B1262" s="89" t="s">
        <v>793</v>
      </c>
      <c r="C1262" s="155">
        <v>42828</v>
      </c>
      <c r="D1262" s="89">
        <v>2</v>
      </c>
      <c r="E1262" s="90" t="s">
        <v>849</v>
      </c>
      <c r="I1262" s="90" t="s">
        <v>544</v>
      </c>
      <c r="J1262" s="90" t="s">
        <v>517</v>
      </c>
      <c r="K1262" s="90" t="s">
        <v>581</v>
      </c>
    </row>
    <row r="1263" spans="1:12" x14ac:dyDescent="0.2">
      <c r="A1263" s="89" t="s">
        <v>561</v>
      </c>
      <c r="B1263" s="89" t="s">
        <v>793</v>
      </c>
      <c r="C1263" s="155">
        <v>42828</v>
      </c>
      <c r="D1263" s="89">
        <v>2</v>
      </c>
      <c r="E1263" s="90" t="s">
        <v>883</v>
      </c>
      <c r="I1263" s="90" t="s">
        <v>683</v>
      </c>
      <c r="J1263" s="90" t="s">
        <v>535</v>
      </c>
      <c r="K1263" s="90" t="s">
        <v>581</v>
      </c>
    </row>
    <row r="1264" spans="1:12" x14ac:dyDescent="0.2">
      <c r="A1264" s="89" t="s">
        <v>561</v>
      </c>
      <c r="B1264" s="89" t="s">
        <v>793</v>
      </c>
      <c r="C1264" s="155">
        <v>42828</v>
      </c>
      <c r="D1264" s="89">
        <v>1</v>
      </c>
      <c r="E1264" s="90" t="s">
        <v>901</v>
      </c>
      <c r="I1264" s="90" t="s">
        <v>536</v>
      </c>
      <c r="J1264" s="90" t="s">
        <v>535</v>
      </c>
      <c r="K1264" s="90" t="s">
        <v>581</v>
      </c>
    </row>
    <row r="1267" spans="1:12" x14ac:dyDescent="0.2">
      <c r="A1267" s="89" t="s">
        <v>146</v>
      </c>
      <c r="B1267" s="89" t="s">
        <v>796</v>
      </c>
      <c r="C1267" s="155">
        <v>42828</v>
      </c>
      <c r="D1267" s="89">
        <v>2</v>
      </c>
      <c r="E1267" s="90" t="s">
        <v>228</v>
      </c>
      <c r="I1267" s="90" t="s">
        <v>360</v>
      </c>
      <c r="J1267" s="90" t="s">
        <v>527</v>
      </c>
      <c r="K1267" s="90" t="s">
        <v>586</v>
      </c>
    </row>
    <row r="1268" spans="1:12" x14ac:dyDescent="0.2">
      <c r="A1268" s="89" t="s">
        <v>146</v>
      </c>
      <c r="B1268" s="89" t="s">
        <v>796</v>
      </c>
      <c r="C1268" s="155">
        <v>42828</v>
      </c>
      <c r="D1268" s="89">
        <v>2</v>
      </c>
      <c r="E1268" s="90" t="s">
        <v>852</v>
      </c>
      <c r="I1268" s="90" t="s">
        <v>365</v>
      </c>
      <c r="J1268" s="90" t="s">
        <v>533</v>
      </c>
      <c r="K1268" s="90" t="s">
        <v>586</v>
      </c>
    </row>
    <row r="1269" spans="1:12" x14ac:dyDescent="0.2">
      <c r="A1269" s="89" t="s">
        <v>550</v>
      </c>
      <c r="B1269" s="89" t="s">
        <v>797</v>
      </c>
      <c r="C1269" s="155">
        <v>42829</v>
      </c>
      <c r="D1269" s="89">
        <v>2</v>
      </c>
      <c r="E1269" s="90" t="s">
        <v>201</v>
      </c>
      <c r="I1269" s="90" t="s">
        <v>221</v>
      </c>
      <c r="J1269" s="90" t="s">
        <v>317</v>
      </c>
      <c r="K1269" s="90" t="s">
        <v>572</v>
      </c>
    </row>
    <row r="1270" spans="1:12" x14ac:dyDescent="0.2">
      <c r="A1270" s="89" t="s">
        <v>550</v>
      </c>
      <c r="B1270" s="89" t="s">
        <v>797</v>
      </c>
      <c r="C1270" s="155">
        <v>42829</v>
      </c>
      <c r="D1270" s="89">
        <v>2</v>
      </c>
      <c r="E1270" s="90" t="s">
        <v>893</v>
      </c>
      <c r="I1270" s="90" t="s">
        <v>916</v>
      </c>
      <c r="J1270" s="90" t="s">
        <v>315</v>
      </c>
      <c r="K1270" s="90" t="s">
        <v>572</v>
      </c>
    </row>
    <row r="1271" spans="1:12" x14ac:dyDescent="0.2">
      <c r="A1271" s="89" t="s">
        <v>550</v>
      </c>
      <c r="B1271" s="89" t="s">
        <v>822</v>
      </c>
      <c r="C1271" s="155">
        <v>42829</v>
      </c>
      <c r="D1271" s="89">
        <v>2</v>
      </c>
      <c r="E1271" s="90" t="s">
        <v>904</v>
      </c>
      <c r="I1271" s="90" t="s">
        <v>227</v>
      </c>
      <c r="J1271" s="90" t="s">
        <v>317</v>
      </c>
      <c r="K1271" s="90" t="s">
        <v>572</v>
      </c>
    </row>
    <row r="1272" spans="1:12" x14ac:dyDescent="0.2">
      <c r="A1272" s="89" t="s">
        <v>550</v>
      </c>
      <c r="B1272" s="89" t="s">
        <v>797</v>
      </c>
      <c r="C1272" s="155">
        <v>42829</v>
      </c>
      <c r="D1272" s="89">
        <v>2</v>
      </c>
      <c r="E1272" s="90" t="s">
        <v>232</v>
      </c>
      <c r="I1272" s="90" t="s">
        <v>236</v>
      </c>
      <c r="J1272" s="90" t="s">
        <v>320</v>
      </c>
      <c r="K1272" s="90" t="s">
        <v>572</v>
      </c>
    </row>
    <row r="1273" spans="1:12" x14ac:dyDescent="0.2">
      <c r="A1273" s="89" t="s">
        <v>550</v>
      </c>
      <c r="B1273" s="89" t="s">
        <v>822</v>
      </c>
      <c r="C1273" s="155">
        <v>42829</v>
      </c>
      <c r="D1273" s="89">
        <v>2</v>
      </c>
      <c r="E1273" s="90" t="s">
        <v>234</v>
      </c>
      <c r="I1273" s="90" t="s">
        <v>217</v>
      </c>
      <c r="J1273" s="90" t="s">
        <v>320</v>
      </c>
      <c r="K1273" s="90" t="s">
        <v>572</v>
      </c>
    </row>
    <row r="1274" spans="1:12" x14ac:dyDescent="0.2">
      <c r="A1274" s="89" t="s">
        <v>138</v>
      </c>
      <c r="B1274" s="89" t="s">
        <v>789</v>
      </c>
      <c r="C1274" s="155">
        <v>42829</v>
      </c>
      <c r="D1274" s="89">
        <v>2</v>
      </c>
      <c r="E1274" s="90" t="s">
        <v>263</v>
      </c>
      <c r="I1274" s="90" t="s">
        <v>254</v>
      </c>
      <c r="J1274" s="90" t="s">
        <v>837</v>
      </c>
      <c r="K1274" s="90" t="s">
        <v>679</v>
      </c>
    </row>
    <row r="1275" spans="1:12" x14ac:dyDescent="0.2">
      <c r="A1275" s="89" t="s">
        <v>138</v>
      </c>
      <c r="B1275" s="89" t="s">
        <v>789</v>
      </c>
      <c r="C1275" s="155">
        <v>42829</v>
      </c>
      <c r="D1275" s="89">
        <v>2</v>
      </c>
      <c r="E1275" s="90" t="s">
        <v>871</v>
      </c>
      <c r="I1275" s="90" t="s">
        <v>285</v>
      </c>
      <c r="J1275" s="90" t="s">
        <v>165</v>
      </c>
      <c r="K1275" s="90" t="s">
        <v>679</v>
      </c>
    </row>
    <row r="1276" spans="1:12" x14ac:dyDescent="0.2">
      <c r="A1276" s="89" t="s">
        <v>130</v>
      </c>
      <c r="B1276" s="89" t="s">
        <v>834</v>
      </c>
      <c r="C1276" s="155">
        <v>42829</v>
      </c>
      <c r="D1276" s="89">
        <v>2</v>
      </c>
      <c r="E1276" s="90" t="s">
        <v>866</v>
      </c>
      <c r="I1276" s="90" t="s">
        <v>257</v>
      </c>
      <c r="J1276" s="90" t="s">
        <v>144</v>
      </c>
      <c r="K1276" s="90" t="s">
        <v>705</v>
      </c>
      <c r="L1276" s="90" t="s">
        <v>576</v>
      </c>
    </row>
    <row r="1277" spans="1:12" x14ac:dyDescent="0.2">
      <c r="A1277" s="89" t="s">
        <v>130</v>
      </c>
      <c r="B1277" s="89" t="s">
        <v>834</v>
      </c>
      <c r="C1277" s="155">
        <v>42829</v>
      </c>
      <c r="D1277" s="89">
        <v>2</v>
      </c>
      <c r="E1277" s="90" t="s">
        <v>854</v>
      </c>
      <c r="I1277" s="90" t="s">
        <v>271</v>
      </c>
      <c r="J1277" s="90" t="s">
        <v>749</v>
      </c>
      <c r="K1277" s="90" t="s">
        <v>705</v>
      </c>
      <c r="L1277" s="90" t="s">
        <v>576</v>
      </c>
    </row>
    <row r="1279" spans="1:12" x14ac:dyDescent="0.2">
      <c r="A1279" s="89" t="s">
        <v>150</v>
      </c>
      <c r="B1279" s="89" t="s">
        <v>791</v>
      </c>
      <c r="C1279" s="155">
        <v>42829</v>
      </c>
      <c r="D1279" s="89">
        <v>2</v>
      </c>
      <c r="E1279" s="90" t="s">
        <v>841</v>
      </c>
      <c r="I1279" s="90" t="s">
        <v>342</v>
      </c>
      <c r="J1279" s="90" t="s">
        <v>532</v>
      </c>
    </row>
    <row r="1280" spans="1:12" x14ac:dyDescent="0.2">
      <c r="A1280" s="89" t="s">
        <v>150</v>
      </c>
      <c r="B1280" s="89" t="s">
        <v>791</v>
      </c>
      <c r="C1280" s="155">
        <v>42829</v>
      </c>
      <c r="D1280" s="89">
        <v>2</v>
      </c>
      <c r="E1280" s="90" t="s">
        <v>367</v>
      </c>
      <c r="I1280" s="90" t="s">
        <v>332</v>
      </c>
      <c r="J1280" s="90" t="s">
        <v>151</v>
      </c>
    </row>
    <row r="1281" spans="1:12" x14ac:dyDescent="0.2">
      <c r="A1281" s="89" t="s">
        <v>150</v>
      </c>
      <c r="B1281" s="89" t="s">
        <v>791</v>
      </c>
      <c r="C1281" s="155">
        <v>42829</v>
      </c>
      <c r="D1281" s="89">
        <v>2</v>
      </c>
      <c r="E1281" s="90" t="s">
        <v>334</v>
      </c>
      <c r="I1281" s="90" t="s">
        <v>331</v>
      </c>
      <c r="J1281" s="90" t="s">
        <v>559</v>
      </c>
    </row>
    <row r="1282" spans="1:12" x14ac:dyDescent="0.2">
      <c r="A1282" s="89" t="s">
        <v>150</v>
      </c>
      <c r="B1282" s="89" t="s">
        <v>791</v>
      </c>
      <c r="C1282" s="155">
        <v>42829</v>
      </c>
      <c r="D1282" s="89">
        <v>2</v>
      </c>
      <c r="E1282" s="90" t="s">
        <v>348</v>
      </c>
      <c r="I1282" s="90" t="s">
        <v>337</v>
      </c>
      <c r="J1282" s="90" t="s">
        <v>553</v>
      </c>
    </row>
    <row r="1283" spans="1:12" x14ac:dyDescent="0.2">
      <c r="A1283" s="89" t="s">
        <v>519</v>
      </c>
      <c r="B1283" s="89" t="s">
        <v>786</v>
      </c>
      <c r="C1283" s="155">
        <v>42829</v>
      </c>
      <c r="D1283" s="89">
        <v>2</v>
      </c>
      <c r="E1283" s="90" t="s">
        <v>890</v>
      </c>
      <c r="I1283" s="90" t="s">
        <v>215</v>
      </c>
      <c r="J1283" s="90" t="s">
        <v>305</v>
      </c>
      <c r="K1283" s="90" t="s">
        <v>606</v>
      </c>
    </row>
    <row r="1284" spans="1:12" x14ac:dyDescent="0.2">
      <c r="A1284" s="89" t="s">
        <v>519</v>
      </c>
      <c r="B1284" s="89" t="s">
        <v>786</v>
      </c>
      <c r="C1284" s="155">
        <v>42829</v>
      </c>
      <c r="D1284" s="89">
        <v>2</v>
      </c>
      <c r="E1284" s="90" t="s">
        <v>226</v>
      </c>
      <c r="I1284" s="90" t="s">
        <v>230</v>
      </c>
      <c r="J1284" s="90" t="s">
        <v>309</v>
      </c>
      <c r="K1284" s="90" t="s">
        <v>606</v>
      </c>
    </row>
    <row r="1285" spans="1:12" x14ac:dyDescent="0.2">
      <c r="A1285" s="89" t="s">
        <v>519</v>
      </c>
      <c r="B1285" s="89" t="s">
        <v>786</v>
      </c>
      <c r="C1285" s="155">
        <v>42829</v>
      </c>
      <c r="D1285" s="89">
        <v>2</v>
      </c>
      <c r="E1285" s="90" t="s">
        <v>905</v>
      </c>
      <c r="I1285" s="90" t="s">
        <v>223</v>
      </c>
      <c r="J1285" s="90" t="s">
        <v>526</v>
      </c>
      <c r="K1285" s="90" t="s">
        <v>606</v>
      </c>
    </row>
    <row r="1286" spans="1:12" x14ac:dyDescent="0.2">
      <c r="A1286" s="89" t="s">
        <v>561</v>
      </c>
      <c r="B1286" s="89" t="s">
        <v>793</v>
      </c>
      <c r="C1286" s="155">
        <v>42829</v>
      </c>
      <c r="D1286" s="89">
        <v>2</v>
      </c>
      <c r="E1286" s="90" t="s">
        <v>849</v>
      </c>
      <c r="I1286" s="90" t="s">
        <v>544</v>
      </c>
      <c r="J1286" s="90" t="s">
        <v>524</v>
      </c>
      <c r="K1286" s="90" t="s">
        <v>581</v>
      </c>
      <c r="L1286" s="90" t="s">
        <v>604</v>
      </c>
    </row>
    <row r="1287" spans="1:12" x14ac:dyDescent="0.2">
      <c r="A1287" s="89" t="s">
        <v>130</v>
      </c>
      <c r="B1287" s="89" t="s">
        <v>798</v>
      </c>
      <c r="C1287" s="155">
        <v>42828</v>
      </c>
      <c r="D1287" s="89">
        <v>2</v>
      </c>
      <c r="E1287" s="90" t="s">
        <v>850</v>
      </c>
      <c r="I1287" s="90" t="s">
        <v>282</v>
      </c>
      <c r="J1287" s="90" t="s">
        <v>135</v>
      </c>
      <c r="K1287" s="90" t="s">
        <v>164</v>
      </c>
    </row>
    <row r="1288" spans="1:12" x14ac:dyDescent="0.2">
      <c r="A1288" s="89" t="s">
        <v>130</v>
      </c>
      <c r="B1288" s="89" t="s">
        <v>798</v>
      </c>
      <c r="C1288" s="155">
        <v>42829</v>
      </c>
      <c r="D1288" s="89">
        <v>2</v>
      </c>
      <c r="E1288" s="90" t="s">
        <v>850</v>
      </c>
      <c r="I1288" s="90" t="s">
        <v>282</v>
      </c>
      <c r="J1288" s="90" t="s">
        <v>135</v>
      </c>
      <c r="K1288" s="90" t="s">
        <v>145</v>
      </c>
      <c r="L1288" s="90" t="s">
        <v>674</v>
      </c>
    </row>
    <row r="1289" spans="1:12" x14ac:dyDescent="0.2">
      <c r="A1289" s="89" t="s">
        <v>146</v>
      </c>
      <c r="B1289" s="89" t="s">
        <v>796</v>
      </c>
      <c r="C1289" s="155">
        <v>42829</v>
      </c>
      <c r="D1289" s="89">
        <v>1</v>
      </c>
      <c r="E1289" s="90" t="s">
        <v>228</v>
      </c>
      <c r="I1289" s="90" t="s">
        <v>360</v>
      </c>
      <c r="J1289" s="90" t="s">
        <v>527</v>
      </c>
      <c r="K1289" s="90" t="s">
        <v>586</v>
      </c>
    </row>
    <row r="1290" spans="1:12" x14ac:dyDescent="0.2">
      <c r="A1290" s="89" t="s">
        <v>146</v>
      </c>
      <c r="B1290" s="89" t="s">
        <v>796</v>
      </c>
      <c r="C1290" s="155">
        <v>42829</v>
      </c>
      <c r="D1290" s="89">
        <v>1</v>
      </c>
      <c r="E1290" s="90" t="s">
        <v>852</v>
      </c>
      <c r="I1290" s="90" t="s">
        <v>365</v>
      </c>
      <c r="J1290" s="90" t="s">
        <v>533</v>
      </c>
      <c r="K1290" s="90" t="s">
        <v>586</v>
      </c>
    </row>
    <row r="1293" spans="1:12" x14ac:dyDescent="0.2">
      <c r="A1293" s="89" t="s">
        <v>550</v>
      </c>
      <c r="B1293" s="89" t="s">
        <v>797</v>
      </c>
      <c r="C1293" s="155">
        <v>42830</v>
      </c>
      <c r="D1293" s="89">
        <v>2</v>
      </c>
      <c r="E1293" s="90" t="s">
        <v>201</v>
      </c>
      <c r="I1293" s="90" t="s">
        <v>235</v>
      </c>
      <c r="J1293" s="90" t="s">
        <v>522</v>
      </c>
      <c r="K1293" s="90" t="s">
        <v>572</v>
      </c>
    </row>
    <row r="1294" spans="1:12" x14ac:dyDescent="0.2">
      <c r="A1294" s="89" t="s">
        <v>550</v>
      </c>
      <c r="B1294" s="89" t="s">
        <v>797</v>
      </c>
      <c r="C1294" s="155">
        <v>42830</v>
      </c>
      <c r="D1294" s="89">
        <v>2</v>
      </c>
      <c r="E1294" s="90" t="s">
        <v>232</v>
      </c>
      <c r="I1294" s="90" t="s">
        <v>236</v>
      </c>
      <c r="J1294" s="90" t="s">
        <v>320</v>
      </c>
      <c r="K1294" s="90" t="s">
        <v>572</v>
      </c>
    </row>
    <row r="1295" spans="1:12" x14ac:dyDescent="0.2">
      <c r="A1295" s="89" t="s">
        <v>550</v>
      </c>
      <c r="B1295" s="89" t="s">
        <v>822</v>
      </c>
      <c r="C1295" s="155">
        <v>42830</v>
      </c>
      <c r="D1295" s="89">
        <v>2</v>
      </c>
      <c r="E1295" s="90" t="s">
        <v>893</v>
      </c>
      <c r="I1295" s="90" t="s">
        <v>199</v>
      </c>
      <c r="J1295" s="90" t="s">
        <v>315</v>
      </c>
      <c r="K1295" s="90" t="s">
        <v>572</v>
      </c>
    </row>
    <row r="1296" spans="1:12" x14ac:dyDescent="0.2">
      <c r="A1296" s="89" t="s">
        <v>550</v>
      </c>
      <c r="B1296" s="89" t="s">
        <v>822</v>
      </c>
      <c r="C1296" s="155">
        <v>42830</v>
      </c>
      <c r="D1296" s="89">
        <v>2</v>
      </c>
      <c r="E1296" s="90" t="s">
        <v>904</v>
      </c>
      <c r="I1296" s="90" t="s">
        <v>240</v>
      </c>
      <c r="J1296" s="90" t="s">
        <v>317</v>
      </c>
      <c r="K1296" s="90" t="s">
        <v>572</v>
      </c>
    </row>
    <row r="1297" spans="1:12" x14ac:dyDescent="0.2">
      <c r="A1297" s="89" t="s">
        <v>550</v>
      </c>
      <c r="B1297" s="89" t="s">
        <v>822</v>
      </c>
      <c r="C1297" s="155">
        <v>42830</v>
      </c>
      <c r="D1297" s="89">
        <v>2</v>
      </c>
      <c r="E1297" s="90" t="s">
        <v>234</v>
      </c>
      <c r="I1297" s="90" t="s">
        <v>217</v>
      </c>
      <c r="J1297" s="90" t="s">
        <v>320</v>
      </c>
      <c r="K1297" s="90" t="s">
        <v>572</v>
      </c>
    </row>
    <row r="1298" spans="1:12" x14ac:dyDescent="0.2">
      <c r="A1298" s="89" t="s">
        <v>138</v>
      </c>
      <c r="B1298" s="89" t="s">
        <v>789</v>
      </c>
      <c r="C1298" s="155">
        <v>42830</v>
      </c>
      <c r="D1298" s="89">
        <v>2</v>
      </c>
      <c r="E1298" s="90" t="s">
        <v>263</v>
      </c>
      <c r="I1298" s="90" t="s">
        <v>287</v>
      </c>
      <c r="J1298" s="90" t="s">
        <v>837</v>
      </c>
      <c r="K1298" s="90" t="s">
        <v>629</v>
      </c>
    </row>
    <row r="1299" spans="1:12" x14ac:dyDescent="0.2">
      <c r="A1299" s="89" t="s">
        <v>138</v>
      </c>
      <c r="B1299" s="89" t="s">
        <v>789</v>
      </c>
      <c r="C1299" s="155">
        <v>42830</v>
      </c>
      <c r="D1299" s="89">
        <v>2</v>
      </c>
      <c r="E1299" s="90" t="s">
        <v>871</v>
      </c>
      <c r="I1299" s="90" t="s">
        <v>285</v>
      </c>
      <c r="J1299" s="90" t="s">
        <v>165</v>
      </c>
      <c r="K1299" s="90" t="s">
        <v>629</v>
      </c>
    </row>
    <row r="1300" spans="1:12" x14ac:dyDescent="0.2">
      <c r="A1300" s="89" t="s">
        <v>130</v>
      </c>
      <c r="B1300" s="89" t="s">
        <v>834</v>
      </c>
      <c r="C1300" s="155">
        <v>42830</v>
      </c>
      <c r="D1300" s="89">
        <v>2</v>
      </c>
      <c r="E1300" s="90" t="s">
        <v>866</v>
      </c>
      <c r="I1300" s="90" t="s">
        <v>284</v>
      </c>
      <c r="J1300" s="90" t="s">
        <v>144</v>
      </c>
      <c r="K1300" s="90" t="s">
        <v>674</v>
      </c>
      <c r="L1300" s="90" t="s">
        <v>670</v>
      </c>
    </row>
    <row r="1301" spans="1:12" x14ac:dyDescent="0.2">
      <c r="A1301" s="89" t="s">
        <v>130</v>
      </c>
      <c r="B1301" s="89" t="s">
        <v>834</v>
      </c>
      <c r="C1301" s="155">
        <v>42830</v>
      </c>
      <c r="D1301" s="89">
        <v>2</v>
      </c>
      <c r="E1301" s="90" t="s">
        <v>854</v>
      </c>
      <c r="I1301" s="90" t="s">
        <v>271</v>
      </c>
      <c r="J1301" s="90" t="s">
        <v>749</v>
      </c>
      <c r="K1301" s="90" t="s">
        <v>674</v>
      </c>
      <c r="L1301" s="90" t="s">
        <v>670</v>
      </c>
    </row>
    <row r="1302" spans="1:12" x14ac:dyDescent="0.2">
      <c r="A1302" s="89" t="s">
        <v>519</v>
      </c>
      <c r="B1302" s="89" t="s">
        <v>786</v>
      </c>
      <c r="C1302" s="155">
        <v>42830</v>
      </c>
      <c r="D1302" s="89">
        <v>2</v>
      </c>
      <c r="E1302" s="90" t="s">
        <v>890</v>
      </c>
      <c r="I1302" s="90" t="s">
        <v>215</v>
      </c>
      <c r="J1302" s="90" t="s">
        <v>305</v>
      </c>
      <c r="K1302" s="90" t="s">
        <v>583</v>
      </c>
    </row>
    <row r="1303" spans="1:12" x14ac:dyDescent="0.2">
      <c r="A1303" s="89" t="s">
        <v>519</v>
      </c>
      <c r="B1303" s="89" t="s">
        <v>786</v>
      </c>
      <c r="C1303" s="155">
        <v>42830</v>
      </c>
      <c r="D1303" s="89">
        <v>2</v>
      </c>
      <c r="E1303" s="90" t="s">
        <v>905</v>
      </c>
      <c r="I1303" s="90" t="s">
        <v>223</v>
      </c>
      <c r="J1303" s="90" t="s">
        <v>526</v>
      </c>
      <c r="K1303" s="90" t="s">
        <v>583</v>
      </c>
    </row>
    <row r="1304" spans="1:12" x14ac:dyDescent="0.2">
      <c r="A1304" s="89" t="s">
        <v>519</v>
      </c>
      <c r="B1304" s="89" t="s">
        <v>786</v>
      </c>
      <c r="C1304" s="155">
        <v>42830</v>
      </c>
      <c r="D1304" s="89">
        <v>2</v>
      </c>
      <c r="E1304" s="90" t="s">
        <v>226</v>
      </c>
      <c r="I1304" s="90" t="s">
        <v>230</v>
      </c>
      <c r="J1304" s="90" t="s">
        <v>309</v>
      </c>
      <c r="K1304" s="90" t="s">
        <v>583</v>
      </c>
    </row>
    <row r="1305" spans="1:12" x14ac:dyDescent="0.2">
      <c r="A1305" s="89" t="s">
        <v>150</v>
      </c>
      <c r="B1305" s="89" t="s">
        <v>791</v>
      </c>
      <c r="C1305" s="155">
        <v>42830</v>
      </c>
      <c r="D1305" s="89">
        <v>2</v>
      </c>
      <c r="E1305" s="90" t="s">
        <v>841</v>
      </c>
      <c r="I1305" s="90" t="s">
        <v>332</v>
      </c>
      <c r="J1305" s="90" t="s">
        <v>532</v>
      </c>
      <c r="K1305" s="90" t="s">
        <v>585</v>
      </c>
      <c r="L1305" s="90" t="s">
        <v>664</v>
      </c>
    </row>
    <row r="1306" spans="1:12" x14ac:dyDescent="0.2">
      <c r="A1306" s="89" t="s">
        <v>150</v>
      </c>
      <c r="B1306" s="89" t="s">
        <v>791</v>
      </c>
      <c r="C1306" s="155">
        <v>42830</v>
      </c>
      <c r="D1306" s="89">
        <v>2</v>
      </c>
      <c r="E1306" s="90" t="s">
        <v>334</v>
      </c>
      <c r="I1306" s="90" t="s">
        <v>337</v>
      </c>
      <c r="J1306" s="90" t="s">
        <v>559</v>
      </c>
      <c r="K1306" s="90" t="s">
        <v>585</v>
      </c>
      <c r="L1306" s="90" t="s">
        <v>664</v>
      </c>
    </row>
    <row r="1307" spans="1:12" x14ac:dyDescent="0.2">
      <c r="A1307" s="89" t="s">
        <v>150</v>
      </c>
      <c r="B1307" s="89" t="s">
        <v>791</v>
      </c>
      <c r="C1307" s="155">
        <v>42830</v>
      </c>
      <c r="D1307" s="89">
        <v>2</v>
      </c>
      <c r="E1307" s="90" t="s">
        <v>348</v>
      </c>
      <c r="I1307" s="90" t="s">
        <v>331</v>
      </c>
      <c r="J1307" s="90" t="s">
        <v>559</v>
      </c>
      <c r="K1307" s="90" t="s">
        <v>585</v>
      </c>
      <c r="L1307" s="90" t="s">
        <v>664</v>
      </c>
    </row>
    <row r="1308" spans="1:12" x14ac:dyDescent="0.2">
      <c r="A1308" s="89" t="s">
        <v>150</v>
      </c>
      <c r="B1308" s="89" t="s">
        <v>791</v>
      </c>
      <c r="C1308" s="155">
        <v>42830</v>
      </c>
      <c r="D1308" s="89">
        <v>2</v>
      </c>
      <c r="E1308" s="90" t="s">
        <v>367</v>
      </c>
      <c r="I1308" s="90" t="s">
        <v>269</v>
      </c>
      <c r="J1308" s="90" t="s">
        <v>151</v>
      </c>
      <c r="K1308" s="90" t="s">
        <v>585</v>
      </c>
      <c r="L1308" s="90" t="s">
        <v>664</v>
      </c>
    </row>
    <row r="1309" spans="1:12" x14ac:dyDescent="0.2">
      <c r="A1309" s="89" t="s">
        <v>150</v>
      </c>
      <c r="B1309" s="89" t="s">
        <v>791</v>
      </c>
      <c r="C1309" s="155">
        <v>42830</v>
      </c>
      <c r="D1309" s="89">
        <v>2</v>
      </c>
      <c r="E1309" s="90" t="s">
        <v>835</v>
      </c>
      <c r="I1309" s="90" t="s">
        <v>343</v>
      </c>
      <c r="J1309" s="90" t="s">
        <v>751</v>
      </c>
      <c r="K1309" s="90" t="s">
        <v>585</v>
      </c>
      <c r="L1309" s="90" t="s">
        <v>664</v>
      </c>
    </row>
    <row r="1310" spans="1:12" x14ac:dyDescent="0.2">
      <c r="A1310" s="89" t="s">
        <v>138</v>
      </c>
      <c r="B1310" s="89" t="s">
        <v>789</v>
      </c>
      <c r="C1310" s="155">
        <v>42830</v>
      </c>
      <c r="D1310" s="89">
        <v>1</v>
      </c>
      <c r="E1310" s="90" t="s">
        <v>254</v>
      </c>
      <c r="I1310" s="90" t="s">
        <v>302</v>
      </c>
      <c r="J1310" s="90" t="s">
        <v>301</v>
      </c>
      <c r="K1310" s="90" t="s">
        <v>629</v>
      </c>
    </row>
    <row r="1311" spans="1:12" x14ac:dyDescent="0.2">
      <c r="A1311" s="89" t="s">
        <v>561</v>
      </c>
      <c r="B1311" s="89" t="s">
        <v>793</v>
      </c>
      <c r="C1311" s="155">
        <v>42830</v>
      </c>
      <c r="D1311" s="89">
        <v>2</v>
      </c>
      <c r="E1311" s="90" t="s">
        <v>849</v>
      </c>
      <c r="I1311" s="90" t="s">
        <v>544</v>
      </c>
      <c r="J1311" s="90" t="s">
        <v>517</v>
      </c>
      <c r="K1311" s="90" t="s">
        <v>604</v>
      </c>
    </row>
    <row r="1313" spans="1:12" x14ac:dyDescent="0.2">
      <c r="A1313" s="89" t="s">
        <v>146</v>
      </c>
      <c r="B1313" s="89" t="s">
        <v>796</v>
      </c>
      <c r="C1313" s="155">
        <v>42830</v>
      </c>
      <c r="D1313" s="89">
        <v>2</v>
      </c>
      <c r="E1313" s="90" t="s">
        <v>228</v>
      </c>
      <c r="I1313" s="90" t="s">
        <v>360</v>
      </c>
      <c r="J1313" s="90" t="s">
        <v>527</v>
      </c>
      <c r="K1313" s="90" t="s">
        <v>571</v>
      </c>
    </row>
    <row r="1314" spans="1:12" x14ac:dyDescent="0.2">
      <c r="A1314" s="89" t="s">
        <v>146</v>
      </c>
      <c r="B1314" s="89" t="s">
        <v>796</v>
      </c>
      <c r="C1314" s="155">
        <v>42830</v>
      </c>
      <c r="D1314" s="89">
        <v>2</v>
      </c>
      <c r="E1314" s="90" t="s">
        <v>852</v>
      </c>
      <c r="I1314" s="90" t="s">
        <v>365</v>
      </c>
      <c r="J1314" s="90" t="s">
        <v>533</v>
      </c>
      <c r="K1314" s="90" t="s">
        <v>571</v>
      </c>
    </row>
    <row r="1315" spans="1:12" x14ac:dyDescent="0.2">
      <c r="A1315" s="89" t="s">
        <v>146</v>
      </c>
      <c r="B1315" s="89" t="s">
        <v>796</v>
      </c>
      <c r="C1315" s="155">
        <v>42830</v>
      </c>
      <c r="D1315" s="89">
        <v>1</v>
      </c>
      <c r="E1315" s="90" t="s">
        <v>856</v>
      </c>
      <c r="I1315" s="90" t="s">
        <v>363</v>
      </c>
      <c r="J1315" s="90" t="s">
        <v>541</v>
      </c>
      <c r="K1315" s="90" t="s">
        <v>571</v>
      </c>
      <c r="L1315" s="90" t="s">
        <v>594</v>
      </c>
    </row>
    <row r="1318" spans="1:12" x14ac:dyDescent="0.2">
      <c r="A1318" s="89" t="s">
        <v>550</v>
      </c>
      <c r="B1318" s="89" t="s">
        <v>797</v>
      </c>
      <c r="C1318" s="155">
        <v>42831</v>
      </c>
      <c r="D1318" s="89">
        <v>2</v>
      </c>
      <c r="E1318" s="90" t="s">
        <v>201</v>
      </c>
      <c r="I1318" s="90" t="s">
        <v>221</v>
      </c>
      <c r="J1318" s="90" t="s">
        <v>522</v>
      </c>
      <c r="K1318" s="90" t="s">
        <v>572</v>
      </c>
      <c r="L1318" s="90" t="s">
        <v>595</v>
      </c>
    </row>
    <row r="1319" spans="1:12" x14ac:dyDescent="0.2">
      <c r="A1319" s="89" t="s">
        <v>550</v>
      </c>
      <c r="B1319" s="89" t="s">
        <v>797</v>
      </c>
      <c r="C1319" s="155">
        <v>42831</v>
      </c>
      <c r="D1319" s="89">
        <v>2</v>
      </c>
      <c r="E1319" s="90" t="s">
        <v>232</v>
      </c>
      <c r="I1319" s="90" t="s">
        <v>236</v>
      </c>
      <c r="J1319" s="90" t="s">
        <v>320</v>
      </c>
      <c r="K1319" s="90" t="s">
        <v>572</v>
      </c>
      <c r="L1319" s="90" t="s">
        <v>595</v>
      </c>
    </row>
    <row r="1320" spans="1:12" x14ac:dyDescent="0.2">
      <c r="A1320" s="89" t="s">
        <v>550</v>
      </c>
      <c r="B1320" s="89" t="s">
        <v>822</v>
      </c>
      <c r="C1320" s="155">
        <v>42831</v>
      </c>
      <c r="D1320" s="89">
        <v>2</v>
      </c>
      <c r="E1320" s="90" t="s">
        <v>893</v>
      </c>
      <c r="I1320" s="90" t="s">
        <v>199</v>
      </c>
      <c r="J1320" s="90" t="s">
        <v>315</v>
      </c>
      <c r="K1320" s="90" t="s">
        <v>572</v>
      </c>
    </row>
    <row r="1321" spans="1:12" x14ac:dyDescent="0.2">
      <c r="A1321" s="89" t="s">
        <v>550</v>
      </c>
      <c r="B1321" s="89" t="s">
        <v>822</v>
      </c>
      <c r="C1321" s="155">
        <v>42831</v>
      </c>
      <c r="D1321" s="89">
        <v>2</v>
      </c>
      <c r="E1321" s="90" t="s">
        <v>904</v>
      </c>
      <c r="I1321" s="90" t="s">
        <v>227</v>
      </c>
      <c r="J1321" s="90" t="s">
        <v>522</v>
      </c>
      <c r="K1321" s="90" t="s">
        <v>572</v>
      </c>
    </row>
    <row r="1322" spans="1:12" x14ac:dyDescent="0.2">
      <c r="A1322" s="89" t="s">
        <v>550</v>
      </c>
      <c r="B1322" s="89" t="s">
        <v>822</v>
      </c>
      <c r="C1322" s="155">
        <v>42831</v>
      </c>
      <c r="D1322" s="89">
        <v>2</v>
      </c>
      <c r="E1322" s="90" t="s">
        <v>376</v>
      </c>
      <c r="I1322" s="90" t="s">
        <v>225</v>
      </c>
      <c r="J1322" s="90" t="s">
        <v>542</v>
      </c>
      <c r="K1322" s="90" t="s">
        <v>572</v>
      </c>
    </row>
    <row r="1323" spans="1:12" x14ac:dyDescent="0.2">
      <c r="A1323" s="89" t="s">
        <v>146</v>
      </c>
      <c r="B1323" s="89" t="s">
        <v>820</v>
      </c>
      <c r="C1323" s="155">
        <v>42831</v>
      </c>
      <c r="D1323" s="89">
        <v>2</v>
      </c>
      <c r="E1323" s="90" t="s">
        <v>377</v>
      </c>
      <c r="I1323" s="90" t="s">
        <v>364</v>
      </c>
      <c r="J1323" s="90" t="s">
        <v>752</v>
      </c>
      <c r="K1323" s="90" t="s">
        <v>594</v>
      </c>
    </row>
    <row r="1324" spans="1:12" x14ac:dyDescent="0.2">
      <c r="A1324" s="89" t="s">
        <v>146</v>
      </c>
      <c r="B1324" s="89" t="s">
        <v>820</v>
      </c>
      <c r="C1324" s="155">
        <v>42831</v>
      </c>
      <c r="D1324" s="89">
        <v>2</v>
      </c>
      <c r="E1324" s="90" t="s">
        <v>851</v>
      </c>
      <c r="I1324" s="90" t="s">
        <v>364</v>
      </c>
      <c r="J1324" s="90" t="s">
        <v>752</v>
      </c>
      <c r="K1324" s="90" t="s">
        <v>594</v>
      </c>
    </row>
    <row r="1325" spans="1:12" x14ac:dyDescent="0.2">
      <c r="A1325" s="89" t="s">
        <v>130</v>
      </c>
      <c r="B1325" s="89" t="s">
        <v>834</v>
      </c>
      <c r="C1325" s="155">
        <v>42831</v>
      </c>
      <c r="D1325" s="89">
        <v>2</v>
      </c>
      <c r="E1325" s="90" t="s">
        <v>866</v>
      </c>
      <c r="I1325" s="90" t="s">
        <v>284</v>
      </c>
      <c r="J1325" s="90" t="s">
        <v>144</v>
      </c>
      <c r="K1325" s="90" t="s">
        <v>672</v>
      </c>
    </row>
    <row r="1326" spans="1:12" x14ac:dyDescent="0.2">
      <c r="A1326" s="89" t="s">
        <v>150</v>
      </c>
      <c r="B1326" s="89" t="s">
        <v>791</v>
      </c>
      <c r="C1326" s="155">
        <v>42831</v>
      </c>
      <c r="D1326" s="89">
        <v>2</v>
      </c>
      <c r="E1326" s="90" t="s">
        <v>841</v>
      </c>
      <c r="I1326" s="90" t="s">
        <v>332</v>
      </c>
      <c r="J1326" s="90" t="s">
        <v>532</v>
      </c>
    </row>
    <row r="1327" spans="1:12" x14ac:dyDescent="0.2">
      <c r="A1327" s="89" t="s">
        <v>150</v>
      </c>
      <c r="B1327" s="89" t="s">
        <v>791</v>
      </c>
      <c r="C1327" s="155">
        <v>42831</v>
      </c>
      <c r="D1327" s="89">
        <v>2</v>
      </c>
      <c r="E1327" s="90" t="s">
        <v>334</v>
      </c>
      <c r="I1327" s="90" t="s">
        <v>337</v>
      </c>
      <c r="J1327" s="90" t="s">
        <v>559</v>
      </c>
    </row>
    <row r="1328" spans="1:12" x14ac:dyDescent="0.2">
      <c r="A1328" s="89" t="s">
        <v>150</v>
      </c>
      <c r="B1328" s="89" t="s">
        <v>791</v>
      </c>
      <c r="C1328" s="155">
        <v>42831</v>
      </c>
      <c r="D1328" s="89">
        <v>2</v>
      </c>
      <c r="E1328" s="90" t="s">
        <v>348</v>
      </c>
      <c r="I1328" s="90" t="s">
        <v>331</v>
      </c>
      <c r="J1328" s="90" t="s">
        <v>559</v>
      </c>
    </row>
    <row r="1329" spans="1:12" x14ac:dyDescent="0.2">
      <c r="A1329" s="89" t="s">
        <v>150</v>
      </c>
      <c r="B1329" s="89" t="s">
        <v>791</v>
      </c>
      <c r="C1329" s="155">
        <v>42831</v>
      </c>
      <c r="D1329" s="89">
        <v>2</v>
      </c>
      <c r="E1329" s="90" t="s">
        <v>835</v>
      </c>
      <c r="I1329" s="90" t="s">
        <v>343</v>
      </c>
      <c r="J1329" s="90" t="s">
        <v>751</v>
      </c>
    </row>
    <row r="1330" spans="1:12" x14ac:dyDescent="0.2">
      <c r="A1330" s="89" t="s">
        <v>150</v>
      </c>
      <c r="B1330" s="89" t="s">
        <v>791</v>
      </c>
      <c r="C1330" s="155">
        <v>42831</v>
      </c>
      <c r="D1330" s="89">
        <v>2</v>
      </c>
      <c r="E1330" s="90" t="s">
        <v>367</v>
      </c>
      <c r="I1330" s="90" t="s">
        <v>269</v>
      </c>
      <c r="J1330" s="90" t="s">
        <v>151</v>
      </c>
    </row>
    <row r="1331" spans="1:12" x14ac:dyDescent="0.2">
      <c r="A1331" s="89" t="s">
        <v>561</v>
      </c>
      <c r="B1331" s="89" t="s">
        <v>793</v>
      </c>
      <c r="C1331" s="155">
        <v>42831</v>
      </c>
      <c r="D1331" s="89">
        <v>2</v>
      </c>
      <c r="E1331" s="90" t="s">
        <v>849</v>
      </c>
      <c r="I1331" s="90" t="s">
        <v>544</v>
      </c>
      <c r="J1331" s="90" t="s">
        <v>524</v>
      </c>
      <c r="K1331" s="90" t="s">
        <v>604</v>
      </c>
    </row>
    <row r="1332" spans="1:12" x14ac:dyDescent="0.2">
      <c r="A1332" s="89" t="s">
        <v>561</v>
      </c>
      <c r="B1332" s="89" t="s">
        <v>793</v>
      </c>
      <c r="C1332" s="155">
        <v>42831</v>
      </c>
      <c r="D1332" s="89">
        <v>1</v>
      </c>
      <c r="E1332" s="90" t="s">
        <v>881</v>
      </c>
      <c r="I1332" s="90" t="s">
        <v>206</v>
      </c>
      <c r="J1332" s="90" t="s">
        <v>535</v>
      </c>
      <c r="K1332" s="90" t="s">
        <v>604</v>
      </c>
    </row>
    <row r="1333" spans="1:12" x14ac:dyDescent="0.2">
      <c r="A1333" s="89" t="s">
        <v>519</v>
      </c>
      <c r="B1333" s="89" t="s">
        <v>786</v>
      </c>
      <c r="C1333" s="155">
        <v>42831</v>
      </c>
      <c r="D1333" s="89">
        <v>2</v>
      </c>
      <c r="E1333" s="90" t="s">
        <v>890</v>
      </c>
      <c r="I1333" s="90" t="s">
        <v>215</v>
      </c>
      <c r="J1333" s="90" t="s">
        <v>305</v>
      </c>
      <c r="K1333" s="90" t="s">
        <v>583</v>
      </c>
      <c r="L1333" s="90" t="s">
        <v>627</v>
      </c>
    </row>
    <row r="1334" spans="1:12" x14ac:dyDescent="0.2">
      <c r="A1334" s="89" t="s">
        <v>519</v>
      </c>
      <c r="B1334" s="89" t="s">
        <v>786</v>
      </c>
      <c r="C1334" s="155">
        <v>42831</v>
      </c>
      <c r="D1334" s="89">
        <v>2</v>
      </c>
      <c r="E1334" s="90" t="s">
        <v>905</v>
      </c>
      <c r="I1334" s="90" t="s">
        <v>223</v>
      </c>
      <c r="J1334" s="90" t="s">
        <v>526</v>
      </c>
      <c r="K1334" s="90" t="s">
        <v>583</v>
      </c>
      <c r="L1334" s="90" t="s">
        <v>627</v>
      </c>
    </row>
    <row r="1335" spans="1:12" x14ac:dyDescent="0.2">
      <c r="A1335" s="89" t="s">
        <v>519</v>
      </c>
      <c r="B1335" s="89" t="s">
        <v>786</v>
      </c>
      <c r="C1335" s="155">
        <v>42831</v>
      </c>
      <c r="D1335" s="89">
        <v>2</v>
      </c>
      <c r="E1335" s="90" t="s">
        <v>226</v>
      </c>
      <c r="I1335" s="90" t="s">
        <v>230</v>
      </c>
      <c r="J1335" s="90" t="s">
        <v>309</v>
      </c>
      <c r="K1335" s="90" t="s">
        <v>583</v>
      </c>
      <c r="L1335" s="90" t="s">
        <v>627</v>
      </c>
    </row>
    <row r="1336" spans="1:12" x14ac:dyDescent="0.2">
      <c r="A1336" s="89" t="s">
        <v>138</v>
      </c>
      <c r="B1336" s="89" t="s">
        <v>801</v>
      </c>
      <c r="C1336" s="155">
        <v>42831</v>
      </c>
      <c r="D1336" s="89">
        <v>2</v>
      </c>
      <c r="E1336" s="90" t="s">
        <v>870</v>
      </c>
      <c r="I1336" s="90" t="s">
        <v>260</v>
      </c>
      <c r="J1336" s="90" t="s">
        <v>165</v>
      </c>
      <c r="K1336" s="90" t="s">
        <v>642</v>
      </c>
      <c r="L1336" s="90" t="s">
        <v>652</v>
      </c>
    </row>
    <row r="1337" spans="1:12" x14ac:dyDescent="0.2">
      <c r="A1337" s="89" t="s">
        <v>146</v>
      </c>
      <c r="B1337" s="89" t="s">
        <v>796</v>
      </c>
      <c r="C1337" s="155">
        <v>42831</v>
      </c>
      <c r="D1337" s="89">
        <v>2</v>
      </c>
      <c r="E1337" s="90" t="s">
        <v>228</v>
      </c>
      <c r="I1337" s="90" t="s">
        <v>360</v>
      </c>
      <c r="J1337" s="90" t="s">
        <v>527</v>
      </c>
      <c r="K1337" s="90" t="s">
        <v>571</v>
      </c>
      <c r="L1337" s="90" t="s">
        <v>665</v>
      </c>
    </row>
    <row r="1338" spans="1:12" x14ac:dyDescent="0.2">
      <c r="A1338" s="89" t="s">
        <v>146</v>
      </c>
      <c r="B1338" s="89" t="s">
        <v>796</v>
      </c>
      <c r="C1338" s="155">
        <v>42831</v>
      </c>
      <c r="D1338" s="89">
        <v>2</v>
      </c>
      <c r="E1338" s="90" t="s">
        <v>852</v>
      </c>
      <c r="I1338" s="90" t="s">
        <v>365</v>
      </c>
      <c r="J1338" s="90" t="s">
        <v>533</v>
      </c>
      <c r="K1338" s="90" t="s">
        <v>571</v>
      </c>
      <c r="L1338" s="90" t="s">
        <v>665</v>
      </c>
    </row>
    <row r="1339" spans="1:12" x14ac:dyDescent="0.2">
      <c r="A1339" s="89" t="s">
        <v>146</v>
      </c>
      <c r="B1339" s="89" t="s">
        <v>796</v>
      </c>
      <c r="C1339" s="155">
        <v>42831</v>
      </c>
      <c r="D1339" s="89">
        <v>1</v>
      </c>
      <c r="E1339" s="90" t="s">
        <v>856</v>
      </c>
      <c r="I1339" s="90" t="s">
        <v>363</v>
      </c>
      <c r="J1339" s="90" t="s">
        <v>541</v>
      </c>
      <c r="K1339" s="90" t="s">
        <v>571</v>
      </c>
      <c r="L1339" s="90" t="s">
        <v>665</v>
      </c>
    </row>
    <row r="1340" spans="1:12" x14ac:dyDescent="0.2">
      <c r="A1340" s="89" t="s">
        <v>130</v>
      </c>
      <c r="B1340" s="89" t="s">
        <v>834</v>
      </c>
      <c r="C1340" s="155">
        <v>42832</v>
      </c>
      <c r="D1340" s="89">
        <v>2</v>
      </c>
      <c r="E1340" s="90" t="s">
        <v>854</v>
      </c>
      <c r="I1340" s="90" t="s">
        <v>261</v>
      </c>
      <c r="J1340" s="90" t="s">
        <v>749</v>
      </c>
      <c r="K1340" s="90" t="s">
        <v>136</v>
      </c>
    </row>
    <row r="1341" spans="1:12" x14ac:dyDescent="0.2">
      <c r="A1341" s="89" t="s">
        <v>130</v>
      </c>
      <c r="B1341" s="89" t="s">
        <v>834</v>
      </c>
      <c r="C1341" s="155">
        <v>42832</v>
      </c>
      <c r="D1341" s="89">
        <v>2</v>
      </c>
      <c r="E1341" s="90" t="s">
        <v>263</v>
      </c>
      <c r="I1341" s="90" t="s">
        <v>284</v>
      </c>
      <c r="J1341" s="90" t="s">
        <v>157</v>
      </c>
      <c r="K1341" s="90" t="s">
        <v>149</v>
      </c>
    </row>
    <row r="1342" spans="1:12" x14ac:dyDescent="0.2">
      <c r="A1342" s="89" t="s">
        <v>146</v>
      </c>
      <c r="B1342" s="89" t="s">
        <v>796</v>
      </c>
      <c r="C1342" s="155">
        <v>42835</v>
      </c>
      <c r="D1342" s="89">
        <v>2</v>
      </c>
      <c r="E1342" s="90" t="s">
        <v>852</v>
      </c>
      <c r="I1342" s="90" t="s">
        <v>365</v>
      </c>
      <c r="J1342" s="90" t="s">
        <v>533</v>
      </c>
      <c r="K1342" s="90" t="s">
        <v>665</v>
      </c>
    </row>
    <row r="1343" spans="1:12" x14ac:dyDescent="0.2">
      <c r="A1343" s="89" t="s">
        <v>130</v>
      </c>
      <c r="B1343" s="89" t="s">
        <v>798</v>
      </c>
      <c r="C1343" s="155">
        <v>42835</v>
      </c>
      <c r="D1343" s="89">
        <v>2</v>
      </c>
      <c r="E1343" s="90" t="s">
        <v>850</v>
      </c>
      <c r="I1343" s="90" t="s">
        <v>279</v>
      </c>
      <c r="J1343" s="90" t="s">
        <v>135</v>
      </c>
      <c r="K1343" s="90" t="s">
        <v>149</v>
      </c>
    </row>
    <row r="1344" spans="1:12" x14ac:dyDescent="0.2">
      <c r="A1344" s="89" t="s">
        <v>550</v>
      </c>
      <c r="B1344" s="89" t="s">
        <v>822</v>
      </c>
      <c r="C1344" s="155">
        <v>42835</v>
      </c>
      <c r="D1344" s="89">
        <v>2</v>
      </c>
      <c r="E1344" s="90" t="s">
        <v>904</v>
      </c>
      <c r="I1344" s="90" t="s">
        <v>234</v>
      </c>
      <c r="J1344" s="90" t="s">
        <v>522</v>
      </c>
      <c r="K1344" s="90" t="s">
        <v>595</v>
      </c>
    </row>
    <row r="1345" spans="1:12" x14ac:dyDescent="0.2">
      <c r="A1345" s="89" t="s">
        <v>550</v>
      </c>
      <c r="B1345" s="89" t="s">
        <v>797</v>
      </c>
      <c r="C1345" s="155">
        <v>42835</v>
      </c>
      <c r="D1345" s="89">
        <v>2</v>
      </c>
      <c r="E1345" s="90" t="s">
        <v>893</v>
      </c>
      <c r="I1345" s="90" t="s">
        <v>232</v>
      </c>
      <c r="J1345" s="90" t="s">
        <v>315</v>
      </c>
      <c r="K1345" s="90" t="s">
        <v>595</v>
      </c>
    </row>
    <row r="1346" spans="1:12" x14ac:dyDescent="0.2">
      <c r="A1346" s="89" t="s">
        <v>150</v>
      </c>
      <c r="B1346" s="89" t="s">
        <v>791</v>
      </c>
      <c r="C1346" s="155">
        <v>42835</v>
      </c>
      <c r="D1346" s="89">
        <v>2</v>
      </c>
      <c r="E1346" s="90" t="s">
        <v>338</v>
      </c>
      <c r="I1346" s="90" t="s">
        <v>202</v>
      </c>
      <c r="J1346" s="90" t="s">
        <v>532</v>
      </c>
    </row>
    <row r="1347" spans="1:12" x14ac:dyDescent="0.2">
      <c r="A1347" s="89" t="s">
        <v>150</v>
      </c>
      <c r="B1347" s="89" t="s">
        <v>791</v>
      </c>
      <c r="C1347" s="155">
        <v>42835</v>
      </c>
      <c r="D1347" s="89">
        <v>2</v>
      </c>
      <c r="E1347" s="90" t="s">
        <v>277</v>
      </c>
      <c r="I1347" s="90" t="s">
        <v>337</v>
      </c>
      <c r="J1347" s="90" t="s">
        <v>559</v>
      </c>
    </row>
    <row r="1348" spans="1:12" x14ac:dyDescent="0.2">
      <c r="A1348" s="89" t="s">
        <v>519</v>
      </c>
      <c r="B1348" s="89" t="s">
        <v>786</v>
      </c>
      <c r="C1348" s="155">
        <v>42835</v>
      </c>
      <c r="D1348" s="89">
        <v>2</v>
      </c>
      <c r="E1348" s="90" t="s">
        <v>890</v>
      </c>
      <c r="I1348" s="90" t="s">
        <v>215</v>
      </c>
      <c r="J1348" s="90" t="s">
        <v>305</v>
      </c>
      <c r="K1348" s="90" t="s">
        <v>627</v>
      </c>
    </row>
    <row r="1349" spans="1:12" x14ac:dyDescent="0.2">
      <c r="A1349" s="89" t="s">
        <v>519</v>
      </c>
      <c r="B1349" s="89" t="s">
        <v>786</v>
      </c>
      <c r="C1349" s="155">
        <v>42835</v>
      </c>
      <c r="D1349" s="89">
        <v>2</v>
      </c>
      <c r="E1349" s="90" t="s">
        <v>853</v>
      </c>
      <c r="I1349" s="90" t="s">
        <v>370</v>
      </c>
      <c r="J1349" s="90" t="s">
        <v>531</v>
      </c>
      <c r="K1349" s="90" t="s">
        <v>627</v>
      </c>
    </row>
    <row r="1350" spans="1:12" x14ac:dyDescent="0.2">
      <c r="A1350" s="89" t="s">
        <v>519</v>
      </c>
      <c r="B1350" s="89" t="s">
        <v>786</v>
      </c>
      <c r="C1350" s="155">
        <v>42835</v>
      </c>
      <c r="D1350" s="89">
        <v>2</v>
      </c>
      <c r="E1350" s="90" t="s">
        <v>905</v>
      </c>
      <c r="I1350" s="90" t="s">
        <v>222</v>
      </c>
      <c r="J1350" s="90" t="s">
        <v>526</v>
      </c>
      <c r="K1350" s="90" t="s">
        <v>627</v>
      </c>
      <c r="L1350" s="90" t="s">
        <v>641</v>
      </c>
    </row>
    <row r="1351" spans="1:12" x14ac:dyDescent="0.2">
      <c r="A1351" s="89" t="s">
        <v>519</v>
      </c>
      <c r="B1351" s="89" t="s">
        <v>786</v>
      </c>
      <c r="C1351" s="155">
        <v>42835</v>
      </c>
      <c r="D1351" s="89">
        <v>2</v>
      </c>
      <c r="E1351" s="90" t="s">
        <v>226</v>
      </c>
      <c r="I1351" s="90" t="s">
        <v>199</v>
      </c>
      <c r="J1351" s="90" t="s">
        <v>309</v>
      </c>
      <c r="K1351" s="90" t="s">
        <v>627</v>
      </c>
      <c r="L1351" s="90" t="s">
        <v>641</v>
      </c>
    </row>
    <row r="1352" spans="1:12" x14ac:dyDescent="0.2">
      <c r="A1352" s="89" t="s">
        <v>561</v>
      </c>
      <c r="B1352" s="89" t="s">
        <v>793</v>
      </c>
      <c r="C1352" s="155">
        <v>42835</v>
      </c>
      <c r="D1352" s="89">
        <v>2</v>
      </c>
      <c r="E1352" s="90" t="s">
        <v>849</v>
      </c>
      <c r="I1352" s="90" t="s">
        <v>544</v>
      </c>
      <c r="J1352" s="90" t="s">
        <v>517</v>
      </c>
      <c r="K1352" s="90" t="s">
        <v>604</v>
      </c>
      <c r="L1352" s="90" t="s">
        <v>574</v>
      </c>
    </row>
    <row r="1355" spans="1:12" x14ac:dyDescent="0.2">
      <c r="A1355" s="89" t="s">
        <v>138</v>
      </c>
      <c r="B1355" s="89" t="s">
        <v>789</v>
      </c>
      <c r="C1355" s="155">
        <v>42835</v>
      </c>
      <c r="D1355" s="89">
        <v>2</v>
      </c>
      <c r="E1355" s="90" t="s">
        <v>871</v>
      </c>
      <c r="I1355" s="90" t="s">
        <v>285</v>
      </c>
      <c r="J1355" s="90" t="s">
        <v>165</v>
      </c>
      <c r="K1355" s="90" t="s">
        <v>651</v>
      </c>
    </row>
    <row r="1356" spans="1:12" x14ac:dyDescent="0.2">
      <c r="A1356" s="89" t="s">
        <v>138</v>
      </c>
      <c r="B1356" s="89" t="s">
        <v>789</v>
      </c>
      <c r="C1356" s="155">
        <v>42835</v>
      </c>
      <c r="D1356" s="89">
        <v>2</v>
      </c>
      <c r="E1356" s="90" t="s">
        <v>254</v>
      </c>
      <c r="I1356" s="90" t="s">
        <v>302</v>
      </c>
      <c r="J1356" s="90" t="s">
        <v>301</v>
      </c>
      <c r="K1356" s="90" t="s">
        <v>651</v>
      </c>
    </row>
    <row r="1357" spans="1:12" x14ac:dyDescent="0.2">
      <c r="A1357" s="89" t="s">
        <v>138</v>
      </c>
      <c r="B1357" s="89" t="s">
        <v>789</v>
      </c>
      <c r="C1357" s="155">
        <v>42835</v>
      </c>
      <c r="D1357" s="89">
        <v>2</v>
      </c>
      <c r="E1357" s="90" t="s">
        <v>292</v>
      </c>
      <c r="I1357" s="90" t="s">
        <v>830</v>
      </c>
      <c r="J1357" s="90" t="s">
        <v>750</v>
      </c>
      <c r="K1357" s="90" t="s">
        <v>651</v>
      </c>
    </row>
    <row r="1358" spans="1:12" x14ac:dyDescent="0.2">
      <c r="A1358" s="89" t="s">
        <v>130</v>
      </c>
      <c r="B1358" s="89" t="s">
        <v>834</v>
      </c>
      <c r="C1358" s="155">
        <v>42835</v>
      </c>
      <c r="D1358" s="89">
        <v>2</v>
      </c>
      <c r="E1358" s="90" t="s">
        <v>866</v>
      </c>
      <c r="I1358" s="90" t="s">
        <v>257</v>
      </c>
      <c r="J1358" s="90" t="s">
        <v>144</v>
      </c>
      <c r="K1358" s="90" t="s">
        <v>149</v>
      </c>
      <c r="L1358" s="90" t="s">
        <v>667</v>
      </c>
    </row>
    <row r="1359" spans="1:12" x14ac:dyDescent="0.2">
      <c r="A1359" s="89" t="s">
        <v>550</v>
      </c>
      <c r="B1359" s="89" t="s">
        <v>797</v>
      </c>
      <c r="C1359" s="155">
        <v>42835</v>
      </c>
      <c r="D1359" s="89">
        <v>1</v>
      </c>
      <c r="E1359" s="90" t="s">
        <v>376</v>
      </c>
      <c r="I1359" s="90" t="s">
        <v>214</v>
      </c>
      <c r="J1359" s="90" t="s">
        <v>542</v>
      </c>
      <c r="K1359" s="90" t="s">
        <v>595</v>
      </c>
    </row>
    <row r="1360" spans="1:12" x14ac:dyDescent="0.2">
      <c r="A1360" s="89" t="s">
        <v>146</v>
      </c>
      <c r="B1360" s="89" t="s">
        <v>799</v>
      </c>
      <c r="C1360" s="155">
        <v>42835</v>
      </c>
      <c r="D1360" s="89">
        <v>2</v>
      </c>
      <c r="E1360" s="90" t="s">
        <v>851</v>
      </c>
      <c r="I1360" s="90" t="s">
        <v>364</v>
      </c>
      <c r="J1360" s="90" t="s">
        <v>752</v>
      </c>
      <c r="K1360" s="90" t="s">
        <v>658</v>
      </c>
      <c r="L1360" s="90" t="s">
        <v>594</v>
      </c>
    </row>
    <row r="1361" spans="1:12" x14ac:dyDescent="0.2">
      <c r="A1361" s="89" t="s">
        <v>146</v>
      </c>
      <c r="B1361" s="89" t="s">
        <v>799</v>
      </c>
      <c r="C1361" s="155">
        <v>42835</v>
      </c>
      <c r="D1361" s="89">
        <v>1</v>
      </c>
      <c r="E1361" s="90" t="s">
        <v>377</v>
      </c>
      <c r="I1361" s="90" t="s">
        <v>364</v>
      </c>
      <c r="J1361" s="90" t="s">
        <v>752</v>
      </c>
      <c r="K1361" s="90" t="s">
        <v>658</v>
      </c>
      <c r="L1361" s="90" t="s">
        <v>594</v>
      </c>
    </row>
    <row r="1362" spans="1:12" x14ac:dyDescent="0.2">
      <c r="A1362" s="89" t="s">
        <v>146</v>
      </c>
      <c r="B1362" s="89" t="s">
        <v>799</v>
      </c>
      <c r="C1362" s="155">
        <v>42835</v>
      </c>
      <c r="D1362" s="89">
        <v>1</v>
      </c>
      <c r="E1362" s="90" t="s">
        <v>911</v>
      </c>
      <c r="I1362" s="90" t="s">
        <v>886</v>
      </c>
      <c r="K1362" s="90" t="s">
        <v>658</v>
      </c>
      <c r="L1362" s="90" t="s">
        <v>594</v>
      </c>
    </row>
    <row r="1363" spans="1:12" x14ac:dyDescent="0.2">
      <c r="A1363" s="89" t="s">
        <v>146</v>
      </c>
      <c r="B1363" s="89" t="s">
        <v>799</v>
      </c>
      <c r="C1363" s="155">
        <v>42835</v>
      </c>
      <c r="D1363" s="89">
        <v>1</v>
      </c>
      <c r="E1363" s="90" t="s">
        <v>891</v>
      </c>
      <c r="I1363" s="90" t="s">
        <v>681</v>
      </c>
      <c r="K1363" s="90" t="s">
        <v>658</v>
      </c>
      <c r="L1363" s="90" t="s">
        <v>594</v>
      </c>
    </row>
    <row r="1364" spans="1:12" x14ac:dyDescent="0.2">
      <c r="A1364" s="89" t="s">
        <v>146</v>
      </c>
      <c r="B1364" s="89" t="s">
        <v>796</v>
      </c>
      <c r="C1364" s="155">
        <v>42836</v>
      </c>
      <c r="D1364" s="89">
        <v>2</v>
      </c>
      <c r="E1364" s="90" t="s">
        <v>852</v>
      </c>
      <c r="I1364" s="90" t="s">
        <v>360</v>
      </c>
      <c r="J1364" s="90" t="s">
        <v>533</v>
      </c>
      <c r="K1364" s="90" t="s">
        <v>594</v>
      </c>
    </row>
    <row r="1365" spans="1:12" x14ac:dyDescent="0.2">
      <c r="A1365" s="89" t="s">
        <v>146</v>
      </c>
      <c r="B1365" s="89" t="s">
        <v>796</v>
      </c>
      <c r="C1365" s="155">
        <v>42836</v>
      </c>
      <c r="D1365" s="89">
        <v>2</v>
      </c>
      <c r="E1365" s="90" t="s">
        <v>228</v>
      </c>
      <c r="I1365" s="90" t="s">
        <v>365</v>
      </c>
      <c r="J1365" s="90" t="s">
        <v>527</v>
      </c>
      <c r="K1365" s="90" t="s">
        <v>594</v>
      </c>
    </row>
    <row r="1366" spans="1:12" x14ac:dyDescent="0.2">
      <c r="A1366" s="89" t="s">
        <v>146</v>
      </c>
      <c r="B1366" s="89" t="s">
        <v>796</v>
      </c>
      <c r="C1366" s="155">
        <v>42836</v>
      </c>
      <c r="D1366" s="89">
        <v>2</v>
      </c>
      <c r="E1366" s="90" t="s">
        <v>370</v>
      </c>
      <c r="I1366" s="90" t="s">
        <v>848</v>
      </c>
      <c r="J1366" s="90" t="s">
        <v>549</v>
      </c>
      <c r="K1366" s="90" t="s">
        <v>594</v>
      </c>
    </row>
    <row r="1367" spans="1:12" x14ac:dyDescent="0.2">
      <c r="A1367" s="89" t="s">
        <v>550</v>
      </c>
      <c r="B1367" s="89" t="s">
        <v>822</v>
      </c>
      <c r="C1367" s="155">
        <v>42836</v>
      </c>
      <c r="D1367" s="89">
        <v>2</v>
      </c>
      <c r="E1367" s="90" t="s">
        <v>904</v>
      </c>
      <c r="I1367" s="90" t="s">
        <v>234</v>
      </c>
      <c r="J1367" s="90" t="s">
        <v>522</v>
      </c>
      <c r="K1367" s="90" t="s">
        <v>595</v>
      </c>
    </row>
    <row r="1368" spans="1:12" x14ac:dyDescent="0.2">
      <c r="A1368" s="89" t="s">
        <v>550</v>
      </c>
      <c r="B1368" s="89" t="s">
        <v>797</v>
      </c>
      <c r="C1368" s="155">
        <v>42836</v>
      </c>
      <c r="D1368" s="89">
        <v>2</v>
      </c>
      <c r="E1368" s="90" t="s">
        <v>893</v>
      </c>
      <c r="I1368" s="90" t="s">
        <v>232</v>
      </c>
      <c r="J1368" s="90" t="s">
        <v>315</v>
      </c>
      <c r="K1368" s="90" t="s">
        <v>595</v>
      </c>
    </row>
    <row r="1369" spans="1:12" x14ac:dyDescent="0.2">
      <c r="A1369" s="89" t="s">
        <v>550</v>
      </c>
      <c r="B1369" s="89" t="s">
        <v>797</v>
      </c>
      <c r="C1369" s="155">
        <v>42836</v>
      </c>
      <c r="D1369" s="89">
        <v>2</v>
      </c>
      <c r="E1369" s="90" t="s">
        <v>376</v>
      </c>
      <c r="I1369" s="90" t="s">
        <v>214</v>
      </c>
      <c r="J1369" s="90" t="s">
        <v>542</v>
      </c>
      <c r="K1369" s="90" t="s">
        <v>595</v>
      </c>
    </row>
    <row r="1370" spans="1:12" x14ac:dyDescent="0.2">
      <c r="A1370" s="89" t="s">
        <v>150</v>
      </c>
      <c r="B1370" s="89" t="s">
        <v>791</v>
      </c>
      <c r="C1370" s="155">
        <v>42836</v>
      </c>
      <c r="D1370" s="89">
        <v>2</v>
      </c>
      <c r="E1370" s="90" t="s">
        <v>277</v>
      </c>
      <c r="I1370" s="90" t="s">
        <v>337</v>
      </c>
      <c r="J1370" s="90" t="s">
        <v>559</v>
      </c>
    </row>
    <row r="1371" spans="1:12" x14ac:dyDescent="0.2">
      <c r="A1371" s="89" t="s">
        <v>150</v>
      </c>
      <c r="B1371" s="89" t="s">
        <v>791</v>
      </c>
      <c r="C1371" s="155">
        <v>42836</v>
      </c>
      <c r="D1371" s="89">
        <v>2</v>
      </c>
      <c r="E1371" s="90" t="s">
        <v>867</v>
      </c>
      <c r="I1371" s="90" t="s">
        <v>332</v>
      </c>
      <c r="J1371" s="90" t="s">
        <v>151</v>
      </c>
    </row>
    <row r="1372" spans="1:12" x14ac:dyDescent="0.2">
      <c r="A1372" s="89" t="s">
        <v>150</v>
      </c>
      <c r="B1372" s="89" t="s">
        <v>791</v>
      </c>
      <c r="C1372" s="155">
        <v>42836</v>
      </c>
      <c r="D1372" s="89">
        <v>1</v>
      </c>
      <c r="E1372" s="90" t="s">
        <v>348</v>
      </c>
      <c r="I1372" s="90" t="s">
        <v>337</v>
      </c>
      <c r="J1372" s="90" t="s">
        <v>559</v>
      </c>
    </row>
    <row r="1373" spans="1:12" x14ac:dyDescent="0.2">
      <c r="A1373" s="89" t="s">
        <v>150</v>
      </c>
      <c r="B1373" s="89" t="s">
        <v>791</v>
      </c>
      <c r="C1373" s="155">
        <v>42836</v>
      </c>
      <c r="D1373" s="89">
        <v>1</v>
      </c>
      <c r="E1373" s="90" t="s">
        <v>348</v>
      </c>
      <c r="I1373" s="90" t="s">
        <v>346</v>
      </c>
      <c r="J1373" s="90" t="s">
        <v>553</v>
      </c>
      <c r="K1373" s="90" t="s">
        <v>585</v>
      </c>
      <c r="L1373" s="90" t="s">
        <v>649</v>
      </c>
    </row>
    <row r="1375" spans="1:12" x14ac:dyDescent="0.2">
      <c r="A1375" s="89" t="s">
        <v>519</v>
      </c>
      <c r="B1375" s="89" t="s">
        <v>786</v>
      </c>
      <c r="C1375" s="155">
        <v>42836</v>
      </c>
      <c r="D1375" s="89">
        <v>2</v>
      </c>
      <c r="E1375" s="90" t="s">
        <v>890</v>
      </c>
      <c r="I1375" s="90" t="s">
        <v>215</v>
      </c>
      <c r="J1375" s="90" t="s">
        <v>305</v>
      </c>
      <c r="K1375" s="90" t="s">
        <v>641</v>
      </c>
    </row>
    <row r="1376" spans="1:12" x14ac:dyDescent="0.2">
      <c r="A1376" s="89" t="s">
        <v>519</v>
      </c>
      <c r="B1376" s="89" t="s">
        <v>786</v>
      </c>
      <c r="C1376" s="155">
        <v>42836</v>
      </c>
      <c r="D1376" s="89">
        <v>2</v>
      </c>
      <c r="E1376" s="90" t="s">
        <v>853</v>
      </c>
      <c r="I1376" s="90" t="s">
        <v>229</v>
      </c>
      <c r="J1376" s="90" t="s">
        <v>531</v>
      </c>
      <c r="K1376" s="90" t="s">
        <v>641</v>
      </c>
    </row>
    <row r="1377" spans="1:12" x14ac:dyDescent="0.2">
      <c r="A1377" s="89" t="s">
        <v>519</v>
      </c>
      <c r="B1377" s="89" t="s">
        <v>786</v>
      </c>
      <c r="C1377" s="155">
        <v>42836</v>
      </c>
      <c r="D1377" s="89">
        <v>2</v>
      </c>
      <c r="E1377" s="90" t="s">
        <v>905</v>
      </c>
      <c r="I1377" s="90" t="s">
        <v>222</v>
      </c>
      <c r="J1377" s="90" t="s">
        <v>526</v>
      </c>
      <c r="K1377" s="90" t="s">
        <v>641</v>
      </c>
    </row>
    <row r="1378" spans="1:12" x14ac:dyDescent="0.2">
      <c r="A1378" s="89" t="s">
        <v>519</v>
      </c>
      <c r="B1378" s="89" t="s">
        <v>786</v>
      </c>
      <c r="C1378" s="155">
        <v>42836</v>
      </c>
      <c r="D1378" s="89">
        <v>2</v>
      </c>
      <c r="E1378" s="90" t="s">
        <v>226</v>
      </c>
      <c r="I1378" s="90" t="s">
        <v>199</v>
      </c>
      <c r="J1378" s="90" t="s">
        <v>309</v>
      </c>
      <c r="K1378" s="90" t="s">
        <v>641</v>
      </c>
    </row>
    <row r="1379" spans="1:12" x14ac:dyDescent="0.2">
      <c r="A1379" s="89" t="s">
        <v>138</v>
      </c>
      <c r="B1379" s="89" t="s">
        <v>816</v>
      </c>
      <c r="C1379" s="155">
        <v>42835</v>
      </c>
      <c r="D1379" s="89">
        <v>2</v>
      </c>
      <c r="E1379" s="90" t="s">
        <v>870</v>
      </c>
      <c r="I1379" s="90" t="s">
        <v>259</v>
      </c>
      <c r="J1379" s="90" t="s">
        <v>165</v>
      </c>
      <c r="K1379" s="90" t="s">
        <v>652</v>
      </c>
      <c r="L1379" s="90" t="s">
        <v>651</v>
      </c>
    </row>
    <row r="1380" spans="1:12" x14ac:dyDescent="0.2">
      <c r="A1380" s="89" t="s">
        <v>138</v>
      </c>
      <c r="B1380" s="89" t="s">
        <v>816</v>
      </c>
      <c r="C1380" s="155">
        <v>42836</v>
      </c>
      <c r="D1380" s="89">
        <v>2</v>
      </c>
      <c r="E1380" s="90" t="s">
        <v>870</v>
      </c>
      <c r="I1380" s="90" t="s">
        <v>259</v>
      </c>
      <c r="J1380" s="90" t="s">
        <v>165</v>
      </c>
      <c r="K1380" s="90" t="s">
        <v>651</v>
      </c>
    </row>
    <row r="1381" spans="1:12" x14ac:dyDescent="0.2">
      <c r="A1381" s="89" t="s">
        <v>561</v>
      </c>
      <c r="B1381" s="89" t="s">
        <v>793</v>
      </c>
      <c r="C1381" s="155">
        <v>42836</v>
      </c>
      <c r="D1381" s="89">
        <v>2</v>
      </c>
      <c r="E1381" s="90" t="s">
        <v>213</v>
      </c>
      <c r="I1381" s="90" t="s">
        <v>918</v>
      </c>
      <c r="J1381" s="90" t="s">
        <v>381</v>
      </c>
      <c r="K1381" s="90" t="s">
        <v>581</v>
      </c>
    </row>
    <row r="1382" spans="1:12" x14ac:dyDescent="0.2">
      <c r="A1382" s="89" t="s">
        <v>138</v>
      </c>
      <c r="B1382" s="89" t="s">
        <v>789</v>
      </c>
      <c r="C1382" s="155">
        <v>42836</v>
      </c>
      <c r="D1382" s="89">
        <v>2</v>
      </c>
      <c r="E1382" s="90" t="s">
        <v>871</v>
      </c>
      <c r="I1382" s="90" t="s">
        <v>285</v>
      </c>
      <c r="J1382" s="90" t="s">
        <v>165</v>
      </c>
      <c r="K1382" s="90" t="s">
        <v>651</v>
      </c>
    </row>
    <row r="1383" spans="1:12" x14ac:dyDescent="0.2">
      <c r="A1383" s="89" t="s">
        <v>138</v>
      </c>
      <c r="B1383" s="89" t="s">
        <v>789</v>
      </c>
      <c r="C1383" s="155">
        <v>42836</v>
      </c>
      <c r="D1383" s="89">
        <v>2</v>
      </c>
      <c r="E1383" s="90" t="s">
        <v>254</v>
      </c>
      <c r="I1383" s="90" t="s">
        <v>302</v>
      </c>
      <c r="J1383" s="90" t="s">
        <v>301</v>
      </c>
      <c r="K1383" s="90" t="s">
        <v>651</v>
      </c>
    </row>
    <row r="1384" spans="1:12" x14ac:dyDescent="0.2">
      <c r="A1384" s="89" t="s">
        <v>130</v>
      </c>
      <c r="B1384" s="89" t="s">
        <v>834</v>
      </c>
      <c r="C1384" s="155">
        <v>42836</v>
      </c>
      <c r="D1384" s="89">
        <v>2</v>
      </c>
      <c r="E1384" s="90" t="s">
        <v>866</v>
      </c>
      <c r="I1384" s="90" t="s">
        <v>257</v>
      </c>
      <c r="J1384" s="90" t="s">
        <v>144</v>
      </c>
      <c r="K1384" s="90" t="s">
        <v>667</v>
      </c>
    </row>
    <row r="1385" spans="1:12" x14ac:dyDescent="0.2">
      <c r="A1385" s="89" t="s">
        <v>146</v>
      </c>
      <c r="B1385" s="89" t="s">
        <v>799</v>
      </c>
      <c r="C1385" s="155">
        <v>42836</v>
      </c>
      <c r="D1385" s="89">
        <v>2</v>
      </c>
      <c r="E1385" s="90" t="s">
        <v>872</v>
      </c>
      <c r="I1385" s="90" t="s">
        <v>364</v>
      </c>
      <c r="J1385" s="90" t="s">
        <v>752</v>
      </c>
      <c r="K1385" s="90" t="s">
        <v>594</v>
      </c>
    </row>
    <row r="1386" spans="1:12" x14ac:dyDescent="0.2">
      <c r="A1386" s="89" t="s">
        <v>146</v>
      </c>
      <c r="B1386" s="89" t="s">
        <v>799</v>
      </c>
      <c r="C1386" s="155">
        <v>42836</v>
      </c>
      <c r="D1386" s="89">
        <v>2</v>
      </c>
      <c r="E1386" s="90" t="s">
        <v>851</v>
      </c>
      <c r="I1386" s="90" t="s">
        <v>364</v>
      </c>
      <c r="J1386" s="90" t="s">
        <v>752</v>
      </c>
      <c r="K1386" s="90" t="s">
        <v>594</v>
      </c>
    </row>
    <row r="1387" spans="1:12" x14ac:dyDescent="0.2">
      <c r="A1387" s="89" t="s">
        <v>130</v>
      </c>
      <c r="B1387" s="89" t="s">
        <v>798</v>
      </c>
      <c r="C1387" s="155">
        <v>42836</v>
      </c>
      <c r="D1387" s="89">
        <v>2</v>
      </c>
      <c r="E1387" s="90" t="s">
        <v>850</v>
      </c>
      <c r="I1387" s="90" t="s">
        <v>262</v>
      </c>
      <c r="J1387" s="90" t="s">
        <v>135</v>
      </c>
      <c r="K1387" s="90" t="s">
        <v>667</v>
      </c>
    </row>
    <row r="1388" spans="1:12" x14ac:dyDescent="0.2">
      <c r="A1388" s="89" t="s">
        <v>130</v>
      </c>
      <c r="B1388" s="89" t="s">
        <v>798</v>
      </c>
      <c r="C1388" s="155">
        <v>42837</v>
      </c>
      <c r="D1388" s="89">
        <v>2</v>
      </c>
      <c r="E1388" s="90" t="s">
        <v>850</v>
      </c>
      <c r="I1388" s="90" t="s">
        <v>262</v>
      </c>
      <c r="J1388" s="90" t="s">
        <v>135</v>
      </c>
      <c r="K1388" s="90" t="s">
        <v>667</v>
      </c>
    </row>
    <row r="1389" spans="1:12" x14ac:dyDescent="0.2">
      <c r="A1389" s="89" t="s">
        <v>550</v>
      </c>
      <c r="B1389" s="89" t="s">
        <v>822</v>
      </c>
      <c r="C1389" s="155">
        <v>42837</v>
      </c>
      <c r="D1389" s="89">
        <v>2</v>
      </c>
      <c r="E1389" s="90" t="s">
        <v>904</v>
      </c>
      <c r="I1389" s="90" t="s">
        <v>234</v>
      </c>
      <c r="J1389" s="90" t="s">
        <v>522</v>
      </c>
      <c r="K1389" s="90" t="s">
        <v>595</v>
      </c>
    </row>
    <row r="1390" spans="1:12" x14ac:dyDescent="0.2">
      <c r="A1390" s="89" t="s">
        <v>550</v>
      </c>
      <c r="B1390" s="89" t="s">
        <v>797</v>
      </c>
      <c r="C1390" s="155">
        <v>42837</v>
      </c>
      <c r="D1390" s="89">
        <v>2</v>
      </c>
      <c r="E1390" s="90" t="s">
        <v>893</v>
      </c>
      <c r="I1390" s="90" t="s">
        <v>232</v>
      </c>
      <c r="J1390" s="90" t="s">
        <v>315</v>
      </c>
      <c r="K1390" s="90" t="s">
        <v>595</v>
      </c>
    </row>
    <row r="1391" spans="1:12" x14ac:dyDescent="0.2">
      <c r="A1391" s="89" t="s">
        <v>550</v>
      </c>
      <c r="B1391" s="89" t="s">
        <v>797</v>
      </c>
      <c r="C1391" s="155">
        <v>42837</v>
      </c>
      <c r="D1391" s="89">
        <v>2</v>
      </c>
      <c r="E1391" s="90" t="s">
        <v>376</v>
      </c>
      <c r="I1391" s="90" t="s">
        <v>214</v>
      </c>
      <c r="J1391" s="90" t="s">
        <v>542</v>
      </c>
      <c r="K1391" s="90" t="s">
        <v>595</v>
      </c>
    </row>
    <row r="1392" spans="1:12" x14ac:dyDescent="0.2">
      <c r="A1392" s="89" t="s">
        <v>519</v>
      </c>
      <c r="B1392" s="89" t="s">
        <v>786</v>
      </c>
      <c r="C1392" s="155">
        <v>42837</v>
      </c>
      <c r="D1392" s="89">
        <v>2</v>
      </c>
      <c r="E1392" s="90" t="s">
        <v>890</v>
      </c>
      <c r="I1392" s="90" t="s">
        <v>215</v>
      </c>
      <c r="J1392" s="90" t="s">
        <v>305</v>
      </c>
      <c r="K1392" s="90" t="s">
        <v>641</v>
      </c>
    </row>
    <row r="1393" spans="1:13" x14ac:dyDescent="0.2">
      <c r="A1393" s="89" t="s">
        <v>519</v>
      </c>
      <c r="B1393" s="89" t="s">
        <v>786</v>
      </c>
      <c r="C1393" s="155">
        <v>42837</v>
      </c>
      <c r="D1393" s="89">
        <v>2</v>
      </c>
      <c r="E1393" s="90" t="s">
        <v>853</v>
      </c>
      <c r="I1393" s="90" t="s">
        <v>229</v>
      </c>
      <c r="J1393" s="90" t="s">
        <v>531</v>
      </c>
      <c r="K1393" s="90" t="s">
        <v>641</v>
      </c>
    </row>
    <row r="1394" spans="1:13" x14ac:dyDescent="0.2">
      <c r="A1394" s="89" t="s">
        <v>519</v>
      </c>
      <c r="B1394" s="89" t="s">
        <v>800</v>
      </c>
      <c r="C1394" s="155">
        <v>42837</v>
      </c>
      <c r="D1394" s="89">
        <v>2</v>
      </c>
      <c r="E1394" s="90" t="s">
        <v>905</v>
      </c>
      <c r="I1394" s="90" t="s">
        <v>222</v>
      </c>
      <c r="J1394" s="90" t="s">
        <v>526</v>
      </c>
      <c r="K1394" s="90" t="s">
        <v>641</v>
      </c>
    </row>
    <row r="1395" spans="1:13" x14ac:dyDescent="0.2">
      <c r="A1395" s="89" t="s">
        <v>519</v>
      </c>
      <c r="B1395" s="89" t="s">
        <v>800</v>
      </c>
      <c r="C1395" s="155">
        <v>42837</v>
      </c>
      <c r="D1395" s="89">
        <v>2</v>
      </c>
      <c r="E1395" s="90" t="s">
        <v>226</v>
      </c>
      <c r="I1395" s="90" t="s">
        <v>199</v>
      </c>
      <c r="J1395" s="90" t="s">
        <v>309</v>
      </c>
      <c r="K1395" s="90" t="s">
        <v>641</v>
      </c>
    </row>
    <row r="1396" spans="1:13" x14ac:dyDescent="0.2">
      <c r="A1396" s="89" t="s">
        <v>150</v>
      </c>
      <c r="B1396" s="89" t="s">
        <v>791</v>
      </c>
      <c r="C1396" s="155">
        <v>42837</v>
      </c>
      <c r="D1396" s="89">
        <v>1</v>
      </c>
      <c r="E1396" s="90" t="s">
        <v>348</v>
      </c>
      <c r="I1396" s="90" t="s">
        <v>337</v>
      </c>
      <c r="J1396" s="90" t="s">
        <v>559</v>
      </c>
    </row>
    <row r="1397" spans="1:13" x14ac:dyDescent="0.2">
      <c r="A1397" s="89" t="s">
        <v>150</v>
      </c>
      <c r="B1397" s="89" t="s">
        <v>791</v>
      </c>
      <c r="C1397" s="155">
        <v>42837</v>
      </c>
      <c r="D1397" s="89">
        <v>1</v>
      </c>
      <c r="E1397" s="90" t="s">
        <v>348</v>
      </c>
      <c r="I1397" s="90" t="s">
        <v>346</v>
      </c>
      <c r="J1397" s="90" t="s">
        <v>553</v>
      </c>
      <c r="K1397" s="90" t="s">
        <v>649</v>
      </c>
      <c r="L1397" s="90" t="s">
        <v>585</v>
      </c>
    </row>
    <row r="1398" spans="1:13" x14ac:dyDescent="0.2">
      <c r="A1398" s="89" t="s">
        <v>150</v>
      </c>
      <c r="B1398" s="89" t="s">
        <v>791</v>
      </c>
      <c r="C1398" s="155">
        <v>42837</v>
      </c>
      <c r="D1398" s="89">
        <v>2</v>
      </c>
      <c r="E1398" s="90" t="s">
        <v>277</v>
      </c>
      <c r="I1398" s="90" t="s">
        <v>337</v>
      </c>
      <c r="J1398" s="90" t="s">
        <v>559</v>
      </c>
    </row>
    <row r="1399" spans="1:13" x14ac:dyDescent="0.2">
      <c r="A1399" s="89" t="s">
        <v>150</v>
      </c>
      <c r="B1399" s="89" t="s">
        <v>791</v>
      </c>
      <c r="C1399" s="155">
        <v>42837</v>
      </c>
      <c r="D1399" s="89">
        <v>2</v>
      </c>
      <c r="E1399" s="90" t="s">
        <v>867</v>
      </c>
      <c r="I1399" s="90" t="s">
        <v>332</v>
      </c>
      <c r="J1399" s="90" t="s">
        <v>151</v>
      </c>
    </row>
    <row r="1400" spans="1:13" x14ac:dyDescent="0.2">
      <c r="A1400" s="89" t="s">
        <v>561</v>
      </c>
      <c r="B1400" s="89" t="s">
        <v>797</v>
      </c>
      <c r="C1400" s="155">
        <v>42837</v>
      </c>
      <c r="D1400" s="89">
        <v>2</v>
      </c>
      <c r="E1400" s="90" t="s">
        <v>849</v>
      </c>
      <c r="I1400" s="90" t="s">
        <v>544</v>
      </c>
      <c r="J1400" s="90" t="s">
        <v>517</v>
      </c>
      <c r="K1400" s="90" t="s">
        <v>581</v>
      </c>
    </row>
    <row r="1401" spans="1:13" x14ac:dyDescent="0.2">
      <c r="A1401" s="89" t="s">
        <v>561</v>
      </c>
      <c r="B1401" s="89" t="s">
        <v>797</v>
      </c>
      <c r="C1401" s="155">
        <v>42837</v>
      </c>
      <c r="D1401" s="89">
        <v>2</v>
      </c>
      <c r="E1401" s="90" t="s">
        <v>213</v>
      </c>
      <c r="I1401" s="90" t="s">
        <v>918</v>
      </c>
      <c r="J1401" s="90" t="s">
        <v>381</v>
      </c>
      <c r="K1401" s="90" t="s">
        <v>581</v>
      </c>
    </row>
    <row r="1402" spans="1:13" x14ac:dyDescent="0.2">
      <c r="A1402" s="89" t="s">
        <v>146</v>
      </c>
      <c r="B1402" s="89" t="s">
        <v>799</v>
      </c>
      <c r="C1402" s="155">
        <v>42837</v>
      </c>
      <c r="D1402" s="89">
        <v>2</v>
      </c>
      <c r="E1402" s="90" t="s">
        <v>872</v>
      </c>
      <c r="I1402" s="90" t="s">
        <v>364</v>
      </c>
      <c r="J1402" s="90" t="s">
        <v>752</v>
      </c>
      <c r="K1402" s="90" t="s">
        <v>601</v>
      </c>
    </row>
    <row r="1403" spans="1:13" x14ac:dyDescent="0.2">
      <c r="A1403" s="89" t="s">
        <v>138</v>
      </c>
      <c r="B1403" s="89" t="s">
        <v>789</v>
      </c>
      <c r="C1403" s="155">
        <v>42837</v>
      </c>
      <c r="D1403" s="89">
        <v>2</v>
      </c>
      <c r="E1403" s="90" t="s">
        <v>871</v>
      </c>
      <c r="I1403" s="90" t="s">
        <v>287</v>
      </c>
      <c r="J1403" s="90" t="s">
        <v>165</v>
      </c>
      <c r="K1403" s="90" t="s">
        <v>629</v>
      </c>
    </row>
    <row r="1404" spans="1:13" x14ac:dyDescent="0.2">
      <c r="A1404" s="89" t="s">
        <v>138</v>
      </c>
      <c r="B1404" s="89" t="s">
        <v>789</v>
      </c>
      <c r="C1404" s="155">
        <v>42837</v>
      </c>
      <c r="D1404" s="89">
        <v>1</v>
      </c>
      <c r="E1404" s="90" t="s">
        <v>285</v>
      </c>
      <c r="I1404" s="90" t="s">
        <v>286</v>
      </c>
      <c r="J1404" s="90" t="s">
        <v>548</v>
      </c>
      <c r="K1404" s="90" t="s">
        <v>629</v>
      </c>
    </row>
    <row r="1405" spans="1:13" x14ac:dyDescent="0.2">
      <c r="A1405" s="89" t="s">
        <v>130</v>
      </c>
      <c r="B1405" s="89" t="s">
        <v>798</v>
      </c>
      <c r="C1405" s="155">
        <v>42838</v>
      </c>
      <c r="D1405" s="89">
        <v>2</v>
      </c>
      <c r="E1405" s="90" t="s">
        <v>282</v>
      </c>
      <c r="I1405" s="90" t="s">
        <v>279</v>
      </c>
      <c r="J1405" s="90" t="s">
        <v>162</v>
      </c>
      <c r="K1405" s="90" t="s">
        <v>158</v>
      </c>
    </row>
    <row r="1406" spans="1:13" x14ac:dyDescent="0.2">
      <c r="A1406" s="89" t="s">
        <v>550</v>
      </c>
      <c r="B1406" s="89" t="s">
        <v>822</v>
      </c>
      <c r="C1406" s="155">
        <v>42838</v>
      </c>
      <c r="D1406" s="89">
        <v>2</v>
      </c>
      <c r="E1406" s="90" t="s">
        <v>904</v>
      </c>
      <c r="I1406" s="90" t="s">
        <v>234</v>
      </c>
      <c r="J1406" s="90" t="s">
        <v>522</v>
      </c>
      <c r="K1406" s="90" t="s">
        <v>595</v>
      </c>
    </row>
    <row r="1407" spans="1:13" x14ac:dyDescent="0.2">
      <c r="A1407" s="89" t="s">
        <v>550</v>
      </c>
      <c r="B1407" s="89" t="s">
        <v>797</v>
      </c>
      <c r="C1407" s="155">
        <v>42838</v>
      </c>
      <c r="D1407" s="89">
        <v>2</v>
      </c>
      <c r="E1407" s="90" t="s">
        <v>893</v>
      </c>
      <c r="I1407" s="90" t="s">
        <v>232</v>
      </c>
      <c r="J1407" s="90" t="s">
        <v>315</v>
      </c>
      <c r="K1407" s="90" t="s">
        <v>595</v>
      </c>
      <c r="L1407" s="90" t="s">
        <v>602</v>
      </c>
      <c r="M1407" s="90" t="s">
        <v>579</v>
      </c>
    </row>
    <row r="1408" spans="1:13" x14ac:dyDescent="0.2">
      <c r="A1408" s="89" t="s">
        <v>550</v>
      </c>
      <c r="B1408" s="89" t="s">
        <v>797</v>
      </c>
      <c r="C1408" s="155">
        <v>42838</v>
      </c>
      <c r="D1408" s="89">
        <v>2</v>
      </c>
      <c r="E1408" s="90" t="s">
        <v>376</v>
      </c>
      <c r="I1408" s="90" t="s">
        <v>214</v>
      </c>
      <c r="J1408" s="90" t="s">
        <v>542</v>
      </c>
      <c r="K1408" s="90" t="s">
        <v>595</v>
      </c>
      <c r="L1408" s="90" t="s">
        <v>602</v>
      </c>
      <c r="M1408" s="90" t="s">
        <v>579</v>
      </c>
    </row>
    <row r="1409" spans="1:12" x14ac:dyDescent="0.2">
      <c r="A1409" s="89" t="s">
        <v>519</v>
      </c>
      <c r="B1409" s="89" t="s">
        <v>786</v>
      </c>
      <c r="C1409" s="155">
        <v>42838</v>
      </c>
      <c r="D1409" s="89">
        <v>2</v>
      </c>
      <c r="E1409" s="90" t="s">
        <v>890</v>
      </c>
      <c r="I1409" s="90" t="s">
        <v>215</v>
      </c>
      <c r="J1409" s="90" t="s">
        <v>305</v>
      </c>
      <c r="K1409" s="90" t="s">
        <v>641</v>
      </c>
    </row>
    <row r="1410" spans="1:12" x14ac:dyDescent="0.2">
      <c r="A1410" s="89" t="s">
        <v>519</v>
      </c>
      <c r="B1410" s="89" t="s">
        <v>786</v>
      </c>
      <c r="C1410" s="155">
        <v>42838</v>
      </c>
      <c r="D1410" s="89">
        <v>2</v>
      </c>
      <c r="E1410" s="90" t="s">
        <v>853</v>
      </c>
      <c r="I1410" s="90" t="s">
        <v>229</v>
      </c>
      <c r="J1410" s="90" t="s">
        <v>531</v>
      </c>
      <c r="K1410" s="90" t="s">
        <v>641</v>
      </c>
    </row>
    <row r="1411" spans="1:12" x14ac:dyDescent="0.2">
      <c r="A1411" s="89" t="s">
        <v>519</v>
      </c>
      <c r="B1411" s="89" t="s">
        <v>800</v>
      </c>
      <c r="C1411" s="155">
        <v>42838</v>
      </c>
      <c r="D1411" s="89">
        <v>2</v>
      </c>
      <c r="E1411" s="90" t="s">
        <v>905</v>
      </c>
      <c r="I1411" s="90" t="s">
        <v>222</v>
      </c>
      <c r="J1411" s="90" t="s">
        <v>526</v>
      </c>
      <c r="K1411" s="90" t="s">
        <v>641</v>
      </c>
    </row>
    <row r="1412" spans="1:12" x14ac:dyDescent="0.2">
      <c r="A1412" s="89" t="s">
        <v>519</v>
      </c>
      <c r="B1412" s="89" t="s">
        <v>800</v>
      </c>
      <c r="C1412" s="155">
        <v>42838</v>
      </c>
      <c r="D1412" s="89">
        <v>2</v>
      </c>
      <c r="E1412" s="90" t="s">
        <v>226</v>
      </c>
      <c r="I1412" s="90" t="s">
        <v>199</v>
      </c>
      <c r="J1412" s="90" t="s">
        <v>309</v>
      </c>
      <c r="K1412" s="90" t="s">
        <v>641</v>
      </c>
    </row>
    <row r="1413" spans="1:12" x14ac:dyDescent="0.2">
      <c r="A1413" s="89" t="s">
        <v>150</v>
      </c>
      <c r="B1413" s="89" t="s">
        <v>791</v>
      </c>
      <c r="C1413" s="155">
        <v>42838</v>
      </c>
      <c r="D1413" s="89">
        <v>2</v>
      </c>
      <c r="E1413" s="90" t="s">
        <v>348</v>
      </c>
      <c r="I1413" s="90" t="s">
        <v>337</v>
      </c>
      <c r="J1413" s="90" t="s">
        <v>559</v>
      </c>
      <c r="K1413" s="90" t="s">
        <v>664</v>
      </c>
      <c r="L1413" s="90" t="s">
        <v>585</v>
      </c>
    </row>
    <row r="1414" spans="1:12" x14ac:dyDescent="0.2">
      <c r="A1414" s="89" t="s">
        <v>150</v>
      </c>
      <c r="B1414" s="89" t="s">
        <v>791</v>
      </c>
      <c r="C1414" s="155">
        <v>42838</v>
      </c>
      <c r="D1414" s="89">
        <v>2</v>
      </c>
      <c r="E1414" s="90" t="s">
        <v>277</v>
      </c>
      <c r="I1414" s="90" t="s">
        <v>337</v>
      </c>
      <c r="J1414" s="90" t="s">
        <v>553</v>
      </c>
      <c r="K1414" s="90" t="s">
        <v>664</v>
      </c>
      <c r="L1414" s="90" t="s">
        <v>585</v>
      </c>
    </row>
    <row r="1415" spans="1:12" x14ac:dyDescent="0.2">
      <c r="A1415" s="89" t="s">
        <v>150</v>
      </c>
      <c r="B1415" s="89" t="s">
        <v>791</v>
      </c>
      <c r="C1415" s="155">
        <v>42838</v>
      </c>
      <c r="D1415" s="89">
        <v>2</v>
      </c>
      <c r="E1415" s="90" t="s">
        <v>867</v>
      </c>
      <c r="I1415" s="90" t="s">
        <v>332</v>
      </c>
      <c r="J1415" s="90" t="s">
        <v>151</v>
      </c>
      <c r="K1415" s="90" t="s">
        <v>664</v>
      </c>
      <c r="L1415" s="90" t="s">
        <v>585</v>
      </c>
    </row>
    <row r="1416" spans="1:12" x14ac:dyDescent="0.2">
      <c r="A1416" s="89" t="s">
        <v>150</v>
      </c>
      <c r="B1416" s="89" t="s">
        <v>791</v>
      </c>
      <c r="C1416" s="155">
        <v>42838</v>
      </c>
      <c r="E1416" s="90" t="s">
        <v>202</v>
      </c>
      <c r="I1416" s="90" t="s">
        <v>342</v>
      </c>
      <c r="J1416" s="90" t="s">
        <v>532</v>
      </c>
      <c r="K1416" s="90" t="s">
        <v>664</v>
      </c>
      <c r="L1416" s="90" t="s">
        <v>585</v>
      </c>
    </row>
    <row r="1417" spans="1:12" x14ac:dyDescent="0.2">
      <c r="A1417" s="89" t="s">
        <v>138</v>
      </c>
      <c r="B1417" s="89" t="s">
        <v>816</v>
      </c>
      <c r="C1417" s="155">
        <v>42837</v>
      </c>
      <c r="D1417" s="89">
        <v>2</v>
      </c>
      <c r="E1417" s="90" t="s">
        <v>870</v>
      </c>
      <c r="I1417" s="90" t="s">
        <v>259</v>
      </c>
      <c r="J1417" s="90" t="s">
        <v>165</v>
      </c>
      <c r="K1417" s="90" t="s">
        <v>143</v>
      </c>
    </row>
    <row r="1418" spans="1:12" x14ac:dyDescent="0.2">
      <c r="A1418" s="89" t="s">
        <v>138</v>
      </c>
      <c r="B1418" s="89" t="s">
        <v>816</v>
      </c>
      <c r="C1418" s="155">
        <v>42838</v>
      </c>
      <c r="D1418" s="89">
        <v>2</v>
      </c>
      <c r="E1418" s="90" t="s">
        <v>870</v>
      </c>
      <c r="I1418" s="90" t="s">
        <v>259</v>
      </c>
      <c r="J1418" s="90" t="s">
        <v>165</v>
      </c>
      <c r="K1418" s="90" t="s">
        <v>629</v>
      </c>
    </row>
    <row r="1419" spans="1:12" x14ac:dyDescent="0.2">
      <c r="A1419" s="89" t="s">
        <v>556</v>
      </c>
      <c r="B1419" s="89" t="s">
        <v>825</v>
      </c>
      <c r="C1419" s="155">
        <v>42837</v>
      </c>
      <c r="D1419" s="89">
        <v>2</v>
      </c>
      <c r="E1419" s="90" t="s">
        <v>194</v>
      </c>
      <c r="I1419" s="90" t="s">
        <v>195</v>
      </c>
      <c r="J1419" s="90" t="s">
        <v>516</v>
      </c>
      <c r="K1419" s="90" t="s">
        <v>611</v>
      </c>
      <c r="L1419" s="90" t="s">
        <v>611</v>
      </c>
    </row>
    <row r="1420" spans="1:12" x14ac:dyDescent="0.2">
      <c r="A1420" s="89" t="s">
        <v>138</v>
      </c>
      <c r="B1420" s="89" t="s">
        <v>789</v>
      </c>
      <c r="C1420" s="155">
        <v>42838</v>
      </c>
      <c r="D1420" s="89">
        <v>2</v>
      </c>
      <c r="E1420" s="90" t="s">
        <v>871</v>
      </c>
      <c r="I1420" s="90" t="s">
        <v>287</v>
      </c>
      <c r="J1420" s="90" t="s">
        <v>165</v>
      </c>
      <c r="K1420" s="90" t="s">
        <v>629</v>
      </c>
    </row>
    <row r="1421" spans="1:12" x14ac:dyDescent="0.2">
      <c r="A1421" s="89" t="s">
        <v>138</v>
      </c>
      <c r="B1421" s="89" t="s">
        <v>919</v>
      </c>
      <c r="C1421" s="155">
        <v>42838</v>
      </c>
      <c r="D1421" s="89">
        <v>2</v>
      </c>
      <c r="E1421" s="90" t="s">
        <v>285</v>
      </c>
      <c r="I1421" s="90" t="s">
        <v>286</v>
      </c>
      <c r="J1421" s="90" t="s">
        <v>548</v>
      </c>
      <c r="K1421" s="90" t="s">
        <v>629</v>
      </c>
    </row>
    <row r="1422" spans="1:12" x14ac:dyDescent="0.2">
      <c r="A1422" s="89" t="s">
        <v>130</v>
      </c>
      <c r="B1422" s="89" t="s">
        <v>834</v>
      </c>
      <c r="C1422" s="155">
        <v>42837</v>
      </c>
      <c r="D1422" s="89">
        <v>2</v>
      </c>
      <c r="E1422" s="90" t="s">
        <v>251</v>
      </c>
      <c r="I1422" s="90" t="s">
        <v>271</v>
      </c>
      <c r="J1422" s="90" t="s">
        <v>153</v>
      </c>
      <c r="K1422" s="90" t="s">
        <v>667</v>
      </c>
    </row>
    <row r="1423" spans="1:12" x14ac:dyDescent="0.2">
      <c r="A1423" s="89" t="s">
        <v>130</v>
      </c>
      <c r="B1423" s="89" t="s">
        <v>834</v>
      </c>
      <c r="C1423" s="155">
        <v>42838</v>
      </c>
      <c r="D1423" s="89">
        <v>2</v>
      </c>
      <c r="E1423" s="90" t="s">
        <v>251</v>
      </c>
      <c r="I1423" s="90" t="s">
        <v>257</v>
      </c>
      <c r="J1423" s="90" t="s">
        <v>157</v>
      </c>
      <c r="K1423" s="90" t="s">
        <v>158</v>
      </c>
    </row>
    <row r="1425" spans="1:13" x14ac:dyDescent="0.2">
      <c r="A1425" s="89" t="s">
        <v>146</v>
      </c>
      <c r="B1425" s="89" t="s">
        <v>799</v>
      </c>
      <c r="C1425" s="155">
        <v>42838</v>
      </c>
      <c r="D1425" s="89">
        <v>2</v>
      </c>
      <c r="E1425" s="90" t="s">
        <v>872</v>
      </c>
      <c r="I1425" s="90" t="s">
        <v>364</v>
      </c>
      <c r="J1425" s="90" t="s">
        <v>752</v>
      </c>
      <c r="K1425" s="90" t="s">
        <v>654</v>
      </c>
      <c r="L1425" s="90" t="s">
        <v>638</v>
      </c>
    </row>
    <row r="1426" spans="1:13" x14ac:dyDescent="0.2">
      <c r="A1426" s="89" t="s">
        <v>130</v>
      </c>
      <c r="B1426" s="89" t="s">
        <v>834</v>
      </c>
      <c r="C1426" s="155">
        <v>42839</v>
      </c>
      <c r="D1426" s="89">
        <v>2</v>
      </c>
      <c r="E1426" s="90" t="s">
        <v>866</v>
      </c>
      <c r="I1426" s="90" t="s">
        <v>285</v>
      </c>
      <c r="J1426" s="90" t="s">
        <v>144</v>
      </c>
      <c r="K1426" s="90" t="s">
        <v>647</v>
      </c>
    </row>
    <row r="1427" spans="1:13" x14ac:dyDescent="0.2">
      <c r="A1427" s="89" t="s">
        <v>150</v>
      </c>
      <c r="B1427" s="89" t="s">
        <v>816</v>
      </c>
      <c r="C1427" s="155">
        <v>42843</v>
      </c>
      <c r="D1427" s="89">
        <v>2</v>
      </c>
      <c r="E1427" s="90" t="s">
        <v>906</v>
      </c>
      <c r="I1427" s="90" t="s">
        <v>334</v>
      </c>
      <c r="J1427" s="90" t="s">
        <v>553</v>
      </c>
      <c r="K1427" s="90" t="s">
        <v>585</v>
      </c>
    </row>
    <row r="1428" spans="1:13" x14ac:dyDescent="0.2">
      <c r="A1428" s="89" t="s">
        <v>130</v>
      </c>
      <c r="B1428" s="89" t="s">
        <v>834</v>
      </c>
      <c r="C1428" s="155">
        <v>42843</v>
      </c>
      <c r="D1428" s="89">
        <v>2</v>
      </c>
      <c r="E1428" s="90" t="s">
        <v>866</v>
      </c>
      <c r="I1428" s="90" t="s">
        <v>283</v>
      </c>
      <c r="J1428" s="90" t="s">
        <v>144</v>
      </c>
      <c r="K1428" s="90" t="s">
        <v>635</v>
      </c>
    </row>
    <row r="1429" spans="1:13" x14ac:dyDescent="0.2">
      <c r="A1429" s="89" t="s">
        <v>550</v>
      </c>
      <c r="B1429" s="89" t="s">
        <v>797</v>
      </c>
      <c r="C1429" s="155">
        <v>42843</v>
      </c>
      <c r="D1429" s="89">
        <v>2</v>
      </c>
      <c r="E1429" s="90" t="s">
        <v>893</v>
      </c>
      <c r="I1429" s="90" t="s">
        <v>233</v>
      </c>
      <c r="J1429" s="90" t="s">
        <v>315</v>
      </c>
      <c r="K1429" s="90" t="s">
        <v>579</v>
      </c>
      <c r="L1429" s="90" t="s">
        <v>572</v>
      </c>
    </row>
    <row r="1430" spans="1:13" x14ac:dyDescent="0.2">
      <c r="A1430" s="89" t="s">
        <v>550</v>
      </c>
      <c r="B1430" s="89" t="s">
        <v>797</v>
      </c>
      <c r="C1430" s="155">
        <v>42843</v>
      </c>
      <c r="D1430" s="89">
        <v>2</v>
      </c>
      <c r="E1430" s="90" t="s">
        <v>904</v>
      </c>
      <c r="I1430" s="90" t="s">
        <v>222</v>
      </c>
      <c r="J1430" s="90" t="s">
        <v>317</v>
      </c>
      <c r="K1430" s="90" t="s">
        <v>602</v>
      </c>
      <c r="L1430" s="90" t="s">
        <v>579</v>
      </c>
      <c r="M1430" s="90" t="s">
        <v>572</v>
      </c>
    </row>
    <row r="1431" spans="1:13" x14ac:dyDescent="0.2">
      <c r="A1431" s="89" t="s">
        <v>550</v>
      </c>
      <c r="B1431" s="89" t="s">
        <v>797</v>
      </c>
      <c r="C1431" s="155">
        <v>42843</v>
      </c>
      <c r="D1431" s="89">
        <v>2</v>
      </c>
      <c r="E1431" s="90" t="s">
        <v>376</v>
      </c>
      <c r="I1431" s="90" t="s">
        <v>213</v>
      </c>
      <c r="J1431" s="90" t="s">
        <v>542</v>
      </c>
      <c r="K1431" s="90" t="s">
        <v>579</v>
      </c>
      <c r="L1431" s="90" t="s">
        <v>572</v>
      </c>
    </row>
    <row r="1432" spans="1:13" x14ac:dyDescent="0.2">
      <c r="A1432" s="89" t="s">
        <v>138</v>
      </c>
      <c r="B1432" s="89" t="s">
        <v>789</v>
      </c>
      <c r="C1432" s="155">
        <v>42843</v>
      </c>
      <c r="D1432" s="89">
        <v>2</v>
      </c>
      <c r="E1432" s="90" t="s">
        <v>544</v>
      </c>
      <c r="I1432" s="90" t="s">
        <v>830</v>
      </c>
      <c r="J1432" s="90" t="s">
        <v>750</v>
      </c>
      <c r="K1432" s="90" t="s">
        <v>663</v>
      </c>
      <c r="L1432" s="90" t="s">
        <v>663</v>
      </c>
    </row>
    <row r="1433" spans="1:13" x14ac:dyDescent="0.2">
      <c r="A1433" s="89" t="s">
        <v>138</v>
      </c>
      <c r="B1433" s="89" t="s">
        <v>789</v>
      </c>
      <c r="C1433" s="155">
        <v>42843</v>
      </c>
      <c r="D1433" s="89">
        <v>2</v>
      </c>
      <c r="E1433" s="90" t="s">
        <v>871</v>
      </c>
      <c r="I1433" s="90" t="s">
        <v>141</v>
      </c>
      <c r="J1433" s="90" t="s">
        <v>165</v>
      </c>
      <c r="K1433" s="90" t="s">
        <v>663</v>
      </c>
      <c r="L1433" s="90" t="s">
        <v>663</v>
      </c>
    </row>
    <row r="1434" spans="1:13" x14ac:dyDescent="0.2">
      <c r="A1434" s="89" t="s">
        <v>138</v>
      </c>
      <c r="B1434" s="89" t="s">
        <v>789</v>
      </c>
      <c r="C1434" s="155">
        <v>42843</v>
      </c>
      <c r="D1434" s="89">
        <v>2</v>
      </c>
      <c r="E1434" s="90" t="s">
        <v>254</v>
      </c>
      <c r="I1434" s="90" t="s">
        <v>302</v>
      </c>
      <c r="J1434" s="90" t="s">
        <v>301</v>
      </c>
      <c r="K1434" s="90" t="s">
        <v>663</v>
      </c>
      <c r="L1434" s="90" t="s">
        <v>663</v>
      </c>
    </row>
    <row r="1435" spans="1:13" x14ac:dyDescent="0.2">
      <c r="A1435" s="89" t="s">
        <v>138</v>
      </c>
      <c r="B1435" s="89" t="s">
        <v>789</v>
      </c>
      <c r="C1435" s="155">
        <v>42843</v>
      </c>
      <c r="D1435" s="89">
        <v>2</v>
      </c>
      <c r="E1435" s="90" t="s">
        <v>275</v>
      </c>
      <c r="I1435" s="90" t="s">
        <v>276</v>
      </c>
      <c r="J1435" s="90" t="s">
        <v>552</v>
      </c>
      <c r="K1435" s="90" t="s">
        <v>663</v>
      </c>
      <c r="L1435" s="90" t="s">
        <v>663</v>
      </c>
    </row>
    <row r="1436" spans="1:13" x14ac:dyDescent="0.2">
      <c r="A1436" s="89" t="s">
        <v>519</v>
      </c>
      <c r="B1436" s="89" t="s">
        <v>786</v>
      </c>
      <c r="C1436" s="155">
        <v>42843</v>
      </c>
      <c r="D1436" s="89">
        <v>2</v>
      </c>
      <c r="E1436" s="90" t="s">
        <v>890</v>
      </c>
      <c r="I1436" s="90" t="s">
        <v>215</v>
      </c>
      <c r="J1436" s="90" t="s">
        <v>305</v>
      </c>
      <c r="K1436" s="90" t="s">
        <v>583</v>
      </c>
      <c r="L1436" s="90" t="s">
        <v>583</v>
      </c>
    </row>
    <row r="1437" spans="1:13" x14ac:dyDescent="0.2">
      <c r="A1437" s="89" t="s">
        <v>519</v>
      </c>
      <c r="B1437" s="89" t="s">
        <v>786</v>
      </c>
      <c r="C1437" s="155">
        <v>42843</v>
      </c>
      <c r="D1437" s="89">
        <v>2</v>
      </c>
      <c r="E1437" s="90" t="s">
        <v>905</v>
      </c>
      <c r="I1437" s="90" t="s">
        <v>223</v>
      </c>
      <c r="J1437" s="90" t="s">
        <v>526</v>
      </c>
      <c r="K1437" s="90" t="s">
        <v>583</v>
      </c>
      <c r="L1437" s="90" t="s">
        <v>583</v>
      </c>
    </row>
    <row r="1439" spans="1:13" x14ac:dyDescent="0.2">
      <c r="A1439" s="89" t="s">
        <v>146</v>
      </c>
      <c r="B1439" s="89" t="s">
        <v>796</v>
      </c>
      <c r="C1439" s="155">
        <v>42843</v>
      </c>
      <c r="D1439" s="89">
        <v>2</v>
      </c>
      <c r="E1439" s="90" t="s">
        <v>370</v>
      </c>
      <c r="I1439" s="90" t="s">
        <v>360</v>
      </c>
      <c r="J1439" s="90" t="s">
        <v>549</v>
      </c>
      <c r="K1439" s="90" t="s">
        <v>631</v>
      </c>
    </row>
    <row r="1440" spans="1:13" x14ac:dyDescent="0.2">
      <c r="A1440" s="89" t="s">
        <v>150</v>
      </c>
      <c r="B1440" s="89" t="s">
        <v>800</v>
      </c>
      <c r="C1440" s="155">
        <v>42843</v>
      </c>
      <c r="D1440" s="89">
        <v>2</v>
      </c>
      <c r="E1440" s="90" t="s">
        <v>277</v>
      </c>
      <c r="I1440" s="90" t="s">
        <v>337</v>
      </c>
      <c r="J1440" s="90" t="s">
        <v>559</v>
      </c>
      <c r="K1440" s="90" t="s">
        <v>585</v>
      </c>
    </row>
    <row r="1441" spans="1:12" x14ac:dyDescent="0.2">
      <c r="A1441" s="89" t="s">
        <v>150</v>
      </c>
      <c r="B1441" s="89" t="s">
        <v>800</v>
      </c>
      <c r="C1441" s="155">
        <v>42843</v>
      </c>
      <c r="D1441" s="89">
        <v>2</v>
      </c>
      <c r="E1441" s="90" t="s">
        <v>229</v>
      </c>
      <c r="I1441" s="90" t="s">
        <v>337</v>
      </c>
      <c r="J1441" s="90" t="s">
        <v>559</v>
      </c>
      <c r="K1441" s="90" t="s">
        <v>585</v>
      </c>
    </row>
    <row r="1442" spans="1:12" x14ac:dyDescent="0.2">
      <c r="A1442" s="89" t="s">
        <v>150</v>
      </c>
      <c r="B1442" s="89" t="s">
        <v>800</v>
      </c>
      <c r="C1442" s="155">
        <v>42843</v>
      </c>
      <c r="D1442" s="89">
        <v>2</v>
      </c>
      <c r="E1442" s="90" t="s">
        <v>867</v>
      </c>
      <c r="I1442" s="90" t="s">
        <v>332</v>
      </c>
      <c r="J1442" s="90" t="s">
        <v>151</v>
      </c>
      <c r="K1442" s="90" t="s">
        <v>585</v>
      </c>
    </row>
    <row r="1443" spans="1:12" x14ac:dyDescent="0.2">
      <c r="A1443" s="89" t="s">
        <v>150</v>
      </c>
      <c r="B1443" s="89" t="s">
        <v>816</v>
      </c>
      <c r="C1443" s="155">
        <v>42844</v>
      </c>
      <c r="D1443" s="89">
        <v>2</v>
      </c>
      <c r="E1443" s="90" t="s">
        <v>841</v>
      </c>
      <c r="I1443" s="90" t="s">
        <v>352</v>
      </c>
      <c r="J1443" s="90" t="s">
        <v>751</v>
      </c>
      <c r="K1443" s="90" t="s">
        <v>585</v>
      </c>
    </row>
    <row r="1444" spans="1:12" x14ac:dyDescent="0.2">
      <c r="A1444" s="89" t="s">
        <v>150</v>
      </c>
      <c r="B1444" s="89" t="s">
        <v>816</v>
      </c>
      <c r="C1444" s="155">
        <v>42844</v>
      </c>
      <c r="D1444" s="89">
        <v>2</v>
      </c>
      <c r="E1444" s="90" t="s">
        <v>906</v>
      </c>
      <c r="I1444" s="90" t="s">
        <v>334</v>
      </c>
      <c r="J1444" s="90" t="s">
        <v>553</v>
      </c>
      <c r="K1444" s="90" t="s">
        <v>585</v>
      </c>
    </row>
    <row r="1445" spans="1:12" x14ac:dyDescent="0.2">
      <c r="A1445" s="89" t="s">
        <v>550</v>
      </c>
      <c r="B1445" s="89" t="s">
        <v>797</v>
      </c>
      <c r="C1445" s="155">
        <v>42844</v>
      </c>
      <c r="D1445" s="89">
        <v>2</v>
      </c>
      <c r="E1445" s="90" t="s">
        <v>893</v>
      </c>
      <c r="I1445" s="90" t="s">
        <v>233</v>
      </c>
      <c r="J1445" s="90" t="s">
        <v>315</v>
      </c>
      <c r="K1445" s="90" t="s">
        <v>572</v>
      </c>
    </row>
    <row r="1446" spans="1:12" x14ac:dyDescent="0.2">
      <c r="A1446" s="89" t="s">
        <v>550</v>
      </c>
      <c r="B1446" s="89" t="s">
        <v>797</v>
      </c>
      <c r="C1446" s="155">
        <v>42844</v>
      </c>
      <c r="D1446" s="89">
        <v>2</v>
      </c>
      <c r="E1446" s="90" t="s">
        <v>904</v>
      </c>
      <c r="I1446" s="90" t="s">
        <v>222</v>
      </c>
      <c r="J1446" s="90" t="s">
        <v>317</v>
      </c>
      <c r="K1446" s="90" t="s">
        <v>572</v>
      </c>
    </row>
    <row r="1447" spans="1:12" x14ac:dyDescent="0.2">
      <c r="A1447" s="89" t="s">
        <v>550</v>
      </c>
      <c r="B1447" s="89" t="s">
        <v>797</v>
      </c>
      <c r="C1447" s="155">
        <v>42844</v>
      </c>
      <c r="D1447" s="89">
        <v>2</v>
      </c>
      <c r="E1447" s="90" t="s">
        <v>234</v>
      </c>
      <c r="I1447" s="90" t="s">
        <v>236</v>
      </c>
      <c r="J1447" s="90" t="s">
        <v>320</v>
      </c>
      <c r="K1447" s="90" t="s">
        <v>572</v>
      </c>
    </row>
    <row r="1448" spans="1:12" x14ac:dyDescent="0.2">
      <c r="A1448" s="89" t="s">
        <v>550</v>
      </c>
      <c r="B1448" s="89" t="s">
        <v>797</v>
      </c>
      <c r="C1448" s="155">
        <v>42844</v>
      </c>
      <c r="D1448" s="89">
        <v>2</v>
      </c>
      <c r="E1448" s="90" t="s">
        <v>376</v>
      </c>
      <c r="I1448" s="90" t="s">
        <v>213</v>
      </c>
      <c r="J1448" s="90" t="s">
        <v>542</v>
      </c>
      <c r="K1448" s="90" t="s">
        <v>572</v>
      </c>
    </row>
    <row r="1449" spans="1:12" x14ac:dyDescent="0.2">
      <c r="A1449" s="89" t="s">
        <v>519</v>
      </c>
      <c r="B1449" s="89" t="s">
        <v>786</v>
      </c>
      <c r="C1449" s="155">
        <v>42844</v>
      </c>
      <c r="D1449" s="89">
        <v>2</v>
      </c>
      <c r="E1449" s="90" t="s">
        <v>890</v>
      </c>
      <c r="I1449" s="90" t="s">
        <v>215</v>
      </c>
      <c r="J1449" s="90" t="s">
        <v>305</v>
      </c>
      <c r="K1449" s="90" t="s">
        <v>583</v>
      </c>
    </row>
    <row r="1450" spans="1:12" x14ac:dyDescent="0.2">
      <c r="A1450" s="89" t="s">
        <v>519</v>
      </c>
      <c r="B1450" s="89" t="s">
        <v>786</v>
      </c>
      <c r="C1450" s="155">
        <v>42844</v>
      </c>
      <c r="D1450" s="89">
        <v>2</v>
      </c>
      <c r="E1450" s="90" t="s">
        <v>905</v>
      </c>
      <c r="I1450" s="90" t="s">
        <v>223</v>
      </c>
      <c r="J1450" s="90" t="s">
        <v>526</v>
      </c>
      <c r="K1450" s="90" t="s">
        <v>583</v>
      </c>
    </row>
    <row r="1451" spans="1:12" x14ac:dyDescent="0.2">
      <c r="A1451" s="89" t="s">
        <v>138</v>
      </c>
      <c r="B1451" s="89" t="s">
        <v>789</v>
      </c>
      <c r="C1451" s="155">
        <v>42844</v>
      </c>
      <c r="D1451" s="89">
        <v>2</v>
      </c>
      <c r="E1451" s="90" t="s">
        <v>544</v>
      </c>
      <c r="I1451" s="90" t="s">
        <v>830</v>
      </c>
      <c r="J1451" s="90" t="s">
        <v>750</v>
      </c>
      <c r="K1451" s="90" t="s">
        <v>666</v>
      </c>
      <c r="L1451" s="90" t="s">
        <v>678</v>
      </c>
    </row>
    <row r="1452" spans="1:12" x14ac:dyDescent="0.2">
      <c r="A1452" s="89" t="s">
        <v>138</v>
      </c>
      <c r="B1452" s="89" t="s">
        <v>789</v>
      </c>
      <c r="C1452" s="155">
        <v>42844</v>
      </c>
      <c r="D1452" s="89">
        <v>2</v>
      </c>
      <c r="E1452" s="90" t="s">
        <v>871</v>
      </c>
      <c r="I1452" s="90" t="s">
        <v>141</v>
      </c>
      <c r="J1452" s="90" t="s">
        <v>165</v>
      </c>
      <c r="K1452" s="90" t="s">
        <v>666</v>
      </c>
      <c r="L1452" s="90" t="s">
        <v>678</v>
      </c>
    </row>
    <row r="1453" spans="1:12" x14ac:dyDescent="0.2">
      <c r="A1453" s="89" t="s">
        <v>138</v>
      </c>
      <c r="B1453" s="89" t="s">
        <v>789</v>
      </c>
      <c r="C1453" s="155">
        <v>42844</v>
      </c>
      <c r="D1453" s="89">
        <v>2</v>
      </c>
      <c r="E1453" s="90" t="s">
        <v>254</v>
      </c>
      <c r="I1453" s="90" t="s">
        <v>302</v>
      </c>
      <c r="J1453" s="90" t="s">
        <v>301</v>
      </c>
      <c r="K1453" s="90" t="s">
        <v>666</v>
      </c>
      <c r="L1453" s="90" t="s">
        <v>678</v>
      </c>
    </row>
    <row r="1454" spans="1:12" x14ac:dyDescent="0.2">
      <c r="A1454" s="89" t="s">
        <v>138</v>
      </c>
      <c r="B1454" s="89" t="s">
        <v>789</v>
      </c>
      <c r="C1454" s="155">
        <v>42844</v>
      </c>
      <c r="D1454" s="89">
        <v>2</v>
      </c>
      <c r="E1454" s="90" t="s">
        <v>275</v>
      </c>
      <c r="I1454" s="90" t="s">
        <v>830</v>
      </c>
      <c r="J1454" s="90" t="s">
        <v>750</v>
      </c>
      <c r="K1454" s="90" t="s">
        <v>666</v>
      </c>
      <c r="L1454" s="90" t="s">
        <v>678</v>
      </c>
    </row>
    <row r="1455" spans="1:12" x14ac:dyDescent="0.2">
      <c r="A1455" s="89" t="s">
        <v>138</v>
      </c>
      <c r="B1455" s="89" t="s">
        <v>789</v>
      </c>
      <c r="C1455" s="155">
        <v>42844</v>
      </c>
      <c r="D1455" s="89">
        <v>2</v>
      </c>
      <c r="E1455" s="90" t="s">
        <v>287</v>
      </c>
      <c r="I1455" s="90" t="s">
        <v>285</v>
      </c>
      <c r="J1455" s="90" t="s">
        <v>837</v>
      </c>
      <c r="K1455" s="90" t="s">
        <v>666</v>
      </c>
      <c r="L1455" s="90" t="s">
        <v>678</v>
      </c>
    </row>
    <row r="1456" spans="1:12" x14ac:dyDescent="0.2">
      <c r="A1456" s="89" t="s">
        <v>130</v>
      </c>
      <c r="B1456" s="89" t="s">
        <v>834</v>
      </c>
      <c r="C1456" s="155">
        <v>42844</v>
      </c>
      <c r="D1456" s="89">
        <v>2</v>
      </c>
      <c r="E1456" s="90" t="s">
        <v>866</v>
      </c>
      <c r="I1456" s="90" t="s">
        <v>283</v>
      </c>
      <c r="J1456" s="90" t="s">
        <v>144</v>
      </c>
      <c r="K1456" s="90" t="s">
        <v>137</v>
      </c>
    </row>
    <row r="1457" spans="1:13" x14ac:dyDescent="0.2">
      <c r="A1457" s="89" t="s">
        <v>556</v>
      </c>
      <c r="B1457" s="89" t="s">
        <v>825</v>
      </c>
      <c r="C1457" s="155">
        <v>42843</v>
      </c>
      <c r="D1457" s="89">
        <v>2</v>
      </c>
      <c r="E1457" s="90" t="s">
        <v>194</v>
      </c>
      <c r="I1457" s="90" t="s">
        <v>193</v>
      </c>
      <c r="J1457" s="90" t="s">
        <v>516</v>
      </c>
      <c r="K1457" s="90" t="s">
        <v>620</v>
      </c>
      <c r="M1457" s="90" t="s">
        <v>620</v>
      </c>
    </row>
    <row r="1458" spans="1:13" x14ac:dyDescent="0.2">
      <c r="A1458" s="89" t="s">
        <v>556</v>
      </c>
      <c r="B1458" s="89" t="s">
        <v>825</v>
      </c>
      <c r="C1458" s="155">
        <v>42844</v>
      </c>
      <c r="D1458" s="89">
        <v>2</v>
      </c>
      <c r="E1458" s="90" t="s">
        <v>313</v>
      </c>
      <c r="I1458" s="90" t="s">
        <v>195</v>
      </c>
      <c r="J1458" s="90" t="s">
        <v>516</v>
      </c>
      <c r="K1458" s="90" t="s">
        <v>620</v>
      </c>
    </row>
    <row r="1459" spans="1:13" x14ac:dyDescent="0.2">
      <c r="A1459" s="89" t="s">
        <v>556</v>
      </c>
      <c r="B1459" s="89" t="s">
        <v>825</v>
      </c>
      <c r="C1459" s="155">
        <v>42845</v>
      </c>
      <c r="D1459" s="89">
        <v>2</v>
      </c>
      <c r="E1459" s="90" t="s">
        <v>194</v>
      </c>
      <c r="I1459" s="90" t="s">
        <v>193</v>
      </c>
      <c r="J1459" s="90" t="s">
        <v>516</v>
      </c>
      <c r="K1459" s="90" t="s">
        <v>620</v>
      </c>
    </row>
    <row r="1460" spans="1:13" x14ac:dyDescent="0.2">
      <c r="A1460" s="89" t="s">
        <v>146</v>
      </c>
      <c r="B1460" s="89" t="s">
        <v>796</v>
      </c>
      <c r="C1460" s="155">
        <v>42844</v>
      </c>
      <c r="D1460" s="89">
        <v>2</v>
      </c>
      <c r="E1460" s="90" t="s">
        <v>370</v>
      </c>
      <c r="I1460" s="90" t="s">
        <v>360</v>
      </c>
      <c r="J1460" s="90" t="s">
        <v>549</v>
      </c>
      <c r="K1460" s="90" t="s">
        <v>631</v>
      </c>
    </row>
    <row r="1461" spans="1:13" x14ac:dyDescent="0.2">
      <c r="A1461" s="89" t="s">
        <v>130</v>
      </c>
      <c r="B1461" s="89" t="s">
        <v>818</v>
      </c>
      <c r="C1461" s="155">
        <v>42843</v>
      </c>
      <c r="D1461" s="89">
        <v>2</v>
      </c>
      <c r="E1461" s="90" t="s">
        <v>889</v>
      </c>
      <c r="I1461" s="90" t="s">
        <v>291</v>
      </c>
      <c r="J1461" s="90" t="s">
        <v>749</v>
      </c>
      <c r="K1461" s="90" t="s">
        <v>635</v>
      </c>
      <c r="L1461" s="90" t="s">
        <v>137</v>
      </c>
    </row>
    <row r="1462" spans="1:13" x14ac:dyDescent="0.2">
      <c r="A1462" s="89" t="s">
        <v>130</v>
      </c>
      <c r="B1462" s="89" t="s">
        <v>818</v>
      </c>
      <c r="C1462" s="155">
        <v>42843</v>
      </c>
      <c r="D1462" s="89">
        <v>2</v>
      </c>
      <c r="E1462" s="90" t="s">
        <v>912</v>
      </c>
      <c r="I1462" s="90" t="s">
        <v>266</v>
      </c>
      <c r="J1462" s="90" t="s">
        <v>153</v>
      </c>
      <c r="K1462" s="90" t="s">
        <v>635</v>
      </c>
      <c r="L1462" s="90" t="s">
        <v>137</v>
      </c>
    </row>
    <row r="1463" spans="1:13" x14ac:dyDescent="0.2">
      <c r="A1463" s="89" t="s">
        <v>130</v>
      </c>
      <c r="B1463" s="89" t="s">
        <v>818</v>
      </c>
      <c r="C1463" s="155">
        <v>42844</v>
      </c>
      <c r="D1463" s="89">
        <v>2</v>
      </c>
      <c r="E1463" s="90" t="s">
        <v>889</v>
      </c>
      <c r="I1463" s="90" t="s">
        <v>291</v>
      </c>
      <c r="J1463" s="90" t="s">
        <v>749</v>
      </c>
      <c r="K1463" s="90" t="s">
        <v>137</v>
      </c>
    </row>
    <row r="1464" spans="1:13" x14ac:dyDescent="0.2">
      <c r="A1464" s="89" t="s">
        <v>130</v>
      </c>
      <c r="B1464" s="89" t="s">
        <v>818</v>
      </c>
      <c r="C1464" s="155">
        <v>42844</v>
      </c>
      <c r="D1464" s="89">
        <v>2</v>
      </c>
      <c r="E1464" s="90" t="s">
        <v>912</v>
      </c>
      <c r="I1464" s="90" t="s">
        <v>266</v>
      </c>
      <c r="J1464" s="90" t="s">
        <v>153</v>
      </c>
      <c r="K1464" s="90" t="s">
        <v>137</v>
      </c>
    </row>
    <row r="1465" spans="1:13" x14ac:dyDescent="0.2">
      <c r="A1465" s="89" t="s">
        <v>130</v>
      </c>
      <c r="B1465" s="89" t="s">
        <v>834</v>
      </c>
      <c r="C1465" s="155">
        <v>42845</v>
      </c>
      <c r="D1465" s="89">
        <v>2</v>
      </c>
      <c r="E1465" s="90" t="s">
        <v>866</v>
      </c>
      <c r="I1465" s="90" t="s">
        <v>283</v>
      </c>
      <c r="J1465" s="90" t="s">
        <v>144</v>
      </c>
      <c r="K1465" s="90" t="s">
        <v>137</v>
      </c>
    </row>
    <row r="1466" spans="1:13" x14ac:dyDescent="0.2">
      <c r="A1466" s="89" t="s">
        <v>550</v>
      </c>
      <c r="B1466" s="89" t="s">
        <v>797</v>
      </c>
      <c r="C1466" s="155">
        <v>42845</v>
      </c>
      <c r="D1466" s="89">
        <v>2</v>
      </c>
      <c r="E1466" s="90" t="s">
        <v>893</v>
      </c>
      <c r="I1466" s="90" t="s">
        <v>233</v>
      </c>
      <c r="J1466" s="90" t="s">
        <v>315</v>
      </c>
      <c r="K1466" s="90" t="s">
        <v>572</v>
      </c>
    </row>
    <row r="1467" spans="1:13" x14ac:dyDescent="0.2">
      <c r="A1467" s="89" t="s">
        <v>550</v>
      </c>
      <c r="B1467" s="89" t="s">
        <v>797</v>
      </c>
      <c r="C1467" s="155">
        <v>42845</v>
      </c>
      <c r="D1467" s="89">
        <v>2</v>
      </c>
      <c r="E1467" s="90" t="s">
        <v>904</v>
      </c>
      <c r="I1467" s="90" t="s">
        <v>222</v>
      </c>
      <c r="J1467" s="90" t="s">
        <v>522</v>
      </c>
      <c r="K1467" s="90" t="s">
        <v>572</v>
      </c>
    </row>
    <row r="1468" spans="1:13" x14ac:dyDescent="0.2">
      <c r="A1468" s="89" t="s">
        <v>550</v>
      </c>
      <c r="B1468" s="89" t="s">
        <v>797</v>
      </c>
      <c r="C1468" s="155">
        <v>42845</v>
      </c>
      <c r="D1468" s="89">
        <v>2</v>
      </c>
      <c r="E1468" s="90" t="s">
        <v>234</v>
      </c>
      <c r="I1468" s="90" t="s">
        <v>236</v>
      </c>
      <c r="J1468" s="90" t="s">
        <v>320</v>
      </c>
      <c r="K1468" s="90" t="s">
        <v>572</v>
      </c>
    </row>
    <row r="1469" spans="1:13" x14ac:dyDescent="0.2">
      <c r="A1469" s="89" t="s">
        <v>550</v>
      </c>
      <c r="B1469" s="89" t="s">
        <v>797</v>
      </c>
      <c r="C1469" s="155">
        <v>42845</v>
      </c>
      <c r="D1469" s="89">
        <v>2</v>
      </c>
      <c r="E1469" s="90" t="s">
        <v>376</v>
      </c>
      <c r="I1469" s="90" t="s">
        <v>213</v>
      </c>
      <c r="J1469" s="90" t="s">
        <v>542</v>
      </c>
      <c r="K1469" s="90" t="s">
        <v>572</v>
      </c>
    </row>
    <row r="1470" spans="1:13" x14ac:dyDescent="0.2">
      <c r="A1470" s="89" t="s">
        <v>138</v>
      </c>
      <c r="B1470" s="89" t="s">
        <v>789</v>
      </c>
      <c r="C1470" s="155">
        <v>42845</v>
      </c>
      <c r="D1470" s="89">
        <v>2</v>
      </c>
      <c r="E1470" s="90" t="s">
        <v>544</v>
      </c>
      <c r="I1470" s="90" t="s">
        <v>830</v>
      </c>
      <c r="J1470" s="90" t="s">
        <v>750</v>
      </c>
      <c r="K1470" s="90" t="s">
        <v>679</v>
      </c>
    </row>
    <row r="1471" spans="1:13" x14ac:dyDescent="0.2">
      <c r="A1471" s="89" t="s">
        <v>138</v>
      </c>
      <c r="B1471" s="89" t="s">
        <v>789</v>
      </c>
      <c r="C1471" s="155">
        <v>42845</v>
      </c>
      <c r="D1471" s="89">
        <v>2</v>
      </c>
      <c r="E1471" s="90" t="s">
        <v>254</v>
      </c>
      <c r="I1471" s="90" t="s">
        <v>302</v>
      </c>
      <c r="J1471" s="90" t="s">
        <v>301</v>
      </c>
      <c r="K1471" s="90" t="s">
        <v>679</v>
      </c>
    </row>
    <row r="1472" spans="1:13" x14ac:dyDescent="0.2">
      <c r="A1472" s="89" t="s">
        <v>138</v>
      </c>
      <c r="B1472" s="89" t="s">
        <v>789</v>
      </c>
      <c r="C1472" s="155">
        <v>42845</v>
      </c>
      <c r="D1472" s="89">
        <v>2</v>
      </c>
      <c r="E1472" s="90" t="s">
        <v>871</v>
      </c>
      <c r="I1472" s="90" t="s">
        <v>141</v>
      </c>
      <c r="J1472" s="90" t="s">
        <v>165</v>
      </c>
      <c r="K1472" s="90" t="s">
        <v>679</v>
      </c>
    </row>
    <row r="1473" spans="1:12" x14ac:dyDescent="0.2">
      <c r="A1473" s="89" t="s">
        <v>519</v>
      </c>
      <c r="B1473" s="89" t="s">
        <v>786</v>
      </c>
      <c r="C1473" s="155">
        <v>42845</v>
      </c>
      <c r="D1473" s="89">
        <v>2</v>
      </c>
      <c r="E1473" s="90" t="s">
        <v>890</v>
      </c>
      <c r="I1473" s="90" t="s">
        <v>215</v>
      </c>
      <c r="J1473" s="90" t="s">
        <v>305</v>
      </c>
      <c r="K1473" s="90" t="s">
        <v>583</v>
      </c>
      <c r="L1473" s="90" t="s">
        <v>591</v>
      </c>
    </row>
    <row r="1474" spans="1:12" x14ac:dyDescent="0.2">
      <c r="A1474" s="89" t="s">
        <v>519</v>
      </c>
      <c r="B1474" s="89" t="s">
        <v>786</v>
      </c>
      <c r="C1474" s="155">
        <v>42845</v>
      </c>
      <c r="D1474" s="89">
        <v>2</v>
      </c>
      <c r="E1474" s="90" t="s">
        <v>905</v>
      </c>
      <c r="I1474" s="90" t="s">
        <v>223</v>
      </c>
      <c r="J1474" s="90" t="s">
        <v>526</v>
      </c>
      <c r="K1474" s="90" t="s">
        <v>583</v>
      </c>
      <c r="L1474" s="90" t="s">
        <v>591</v>
      </c>
    </row>
    <row r="1475" spans="1:12" x14ac:dyDescent="0.2">
      <c r="A1475" s="89" t="s">
        <v>138</v>
      </c>
      <c r="B1475" s="89" t="s">
        <v>789</v>
      </c>
      <c r="C1475" s="155">
        <v>42845</v>
      </c>
      <c r="D1475" s="89">
        <v>2</v>
      </c>
      <c r="E1475" s="90" t="s">
        <v>287</v>
      </c>
      <c r="I1475" s="90" t="s">
        <v>285</v>
      </c>
      <c r="J1475" s="90" t="s">
        <v>837</v>
      </c>
      <c r="K1475" s="90" t="s">
        <v>679</v>
      </c>
    </row>
    <row r="1481" spans="1:12" x14ac:dyDescent="0.2">
      <c r="A1481" s="89" t="s">
        <v>146</v>
      </c>
      <c r="B1481" s="89" t="s">
        <v>796</v>
      </c>
      <c r="C1481" s="155">
        <v>42845</v>
      </c>
      <c r="D1481" s="89">
        <v>2</v>
      </c>
      <c r="E1481" s="90" t="s">
        <v>370</v>
      </c>
      <c r="I1481" s="90" t="s">
        <v>360</v>
      </c>
      <c r="J1481" s="90" t="s">
        <v>549</v>
      </c>
      <c r="K1481" s="90" t="s">
        <v>631</v>
      </c>
    </row>
    <row r="1482" spans="1:12" x14ac:dyDescent="0.2">
      <c r="A1482" s="89" t="s">
        <v>130</v>
      </c>
      <c r="B1482" s="89" t="s">
        <v>818</v>
      </c>
      <c r="C1482" s="155">
        <v>42845</v>
      </c>
      <c r="D1482" s="89">
        <v>2</v>
      </c>
      <c r="E1482" s="90" t="s">
        <v>912</v>
      </c>
      <c r="I1482" s="90" t="s">
        <v>266</v>
      </c>
      <c r="J1482" s="90" t="s">
        <v>153</v>
      </c>
      <c r="K1482" s="90" t="s">
        <v>137</v>
      </c>
      <c r="L1482" s="90" t="s">
        <v>647</v>
      </c>
    </row>
    <row r="1483" spans="1:12" x14ac:dyDescent="0.2">
      <c r="A1483" s="89" t="s">
        <v>130</v>
      </c>
      <c r="B1483" s="89" t="s">
        <v>818</v>
      </c>
      <c r="C1483" s="155">
        <v>42845</v>
      </c>
      <c r="D1483" s="89">
        <v>2</v>
      </c>
      <c r="E1483" s="90" t="s">
        <v>889</v>
      </c>
      <c r="I1483" s="90" t="s">
        <v>291</v>
      </c>
      <c r="J1483" s="90" t="s">
        <v>749</v>
      </c>
      <c r="K1483" s="90" t="s">
        <v>137</v>
      </c>
      <c r="L1483" s="90" t="s">
        <v>647</v>
      </c>
    </row>
    <row r="1484" spans="1:12" x14ac:dyDescent="0.2">
      <c r="A1484" s="89" t="s">
        <v>130</v>
      </c>
      <c r="B1484" s="89" t="s">
        <v>818</v>
      </c>
      <c r="C1484" s="155">
        <v>42845</v>
      </c>
      <c r="D1484" s="89">
        <v>1</v>
      </c>
      <c r="E1484" s="90" t="s">
        <v>850</v>
      </c>
      <c r="I1484" s="90" t="s">
        <v>262</v>
      </c>
      <c r="J1484" s="90" t="s">
        <v>135</v>
      </c>
      <c r="K1484" s="90" t="s">
        <v>647</v>
      </c>
      <c r="L1484" s="90" t="s">
        <v>647</v>
      </c>
    </row>
    <row r="1485" spans="1:12" x14ac:dyDescent="0.2">
      <c r="A1485" s="89" t="s">
        <v>130</v>
      </c>
      <c r="B1485" s="89" t="s">
        <v>834</v>
      </c>
      <c r="C1485" s="155">
        <v>42846</v>
      </c>
      <c r="D1485" s="89">
        <v>2</v>
      </c>
      <c r="E1485" s="90" t="s">
        <v>866</v>
      </c>
      <c r="I1485" s="90" t="s">
        <v>263</v>
      </c>
      <c r="J1485" s="90" t="s">
        <v>144</v>
      </c>
      <c r="K1485" s="90" t="s">
        <v>647</v>
      </c>
    </row>
    <row r="1486" spans="1:12" x14ac:dyDescent="0.2">
      <c r="A1486" s="89" t="s">
        <v>130</v>
      </c>
      <c r="B1486" s="89" t="s">
        <v>834</v>
      </c>
      <c r="C1486" s="155">
        <v>42846</v>
      </c>
      <c r="D1486" s="89">
        <v>2</v>
      </c>
      <c r="E1486" s="90" t="s">
        <v>254</v>
      </c>
      <c r="I1486" s="90" t="s">
        <v>265</v>
      </c>
      <c r="J1486" s="90" t="s">
        <v>249</v>
      </c>
      <c r="K1486" s="90" t="s">
        <v>647</v>
      </c>
    </row>
    <row r="1487" spans="1:12" x14ac:dyDescent="0.2">
      <c r="A1487" s="89" t="s">
        <v>150</v>
      </c>
      <c r="B1487" s="89" t="s">
        <v>797</v>
      </c>
      <c r="C1487" s="155">
        <v>42846</v>
      </c>
      <c r="D1487" s="89">
        <v>2</v>
      </c>
      <c r="E1487" s="90" t="s">
        <v>906</v>
      </c>
      <c r="I1487" s="90" t="s">
        <v>920</v>
      </c>
      <c r="J1487" s="90" t="s">
        <v>553</v>
      </c>
      <c r="K1487" s="90" t="s">
        <v>585</v>
      </c>
    </row>
    <row r="1488" spans="1:12" x14ac:dyDescent="0.2">
      <c r="A1488" s="89" t="s">
        <v>150</v>
      </c>
      <c r="B1488" s="89" t="s">
        <v>797</v>
      </c>
      <c r="C1488" s="155">
        <v>42844</v>
      </c>
      <c r="D1488" s="89">
        <v>2</v>
      </c>
      <c r="E1488" s="90" t="s">
        <v>277</v>
      </c>
      <c r="I1488" s="90" t="s">
        <v>337</v>
      </c>
      <c r="J1488" s="90" t="s">
        <v>559</v>
      </c>
      <c r="K1488" s="90" t="s">
        <v>585</v>
      </c>
    </row>
    <row r="1489" spans="1:11" x14ac:dyDescent="0.2">
      <c r="A1489" s="89" t="s">
        <v>150</v>
      </c>
      <c r="B1489" s="89" t="s">
        <v>797</v>
      </c>
      <c r="C1489" s="155">
        <v>42844</v>
      </c>
      <c r="D1489" s="89">
        <v>2</v>
      </c>
      <c r="E1489" s="90" t="s">
        <v>229</v>
      </c>
      <c r="I1489" s="90" t="s">
        <v>337</v>
      </c>
      <c r="J1489" s="90" t="s">
        <v>559</v>
      </c>
      <c r="K1489" s="90" t="s">
        <v>585</v>
      </c>
    </row>
    <row r="1490" spans="1:11" x14ac:dyDescent="0.2">
      <c r="A1490" s="89" t="s">
        <v>150</v>
      </c>
      <c r="B1490" s="89" t="s">
        <v>797</v>
      </c>
      <c r="C1490" s="155">
        <v>42844</v>
      </c>
      <c r="D1490" s="89">
        <v>2</v>
      </c>
      <c r="E1490" s="90" t="s">
        <v>867</v>
      </c>
      <c r="I1490" s="90" t="s">
        <v>332</v>
      </c>
      <c r="J1490" s="90" t="s">
        <v>151</v>
      </c>
      <c r="K1490" s="90" t="s">
        <v>585</v>
      </c>
    </row>
    <row r="1491" spans="1:11" x14ac:dyDescent="0.2">
      <c r="A1491" s="89" t="s">
        <v>150</v>
      </c>
      <c r="B1491" s="89" t="s">
        <v>797</v>
      </c>
      <c r="C1491" s="155">
        <v>42845</v>
      </c>
      <c r="D1491" s="89">
        <v>2</v>
      </c>
      <c r="E1491" s="90" t="s">
        <v>277</v>
      </c>
      <c r="I1491" s="90" t="s">
        <v>337</v>
      </c>
      <c r="J1491" s="90" t="s">
        <v>559</v>
      </c>
      <c r="K1491" s="90" t="s">
        <v>585</v>
      </c>
    </row>
    <row r="1492" spans="1:11" x14ac:dyDescent="0.2">
      <c r="A1492" s="89" t="s">
        <v>150</v>
      </c>
      <c r="B1492" s="89" t="s">
        <v>797</v>
      </c>
      <c r="C1492" s="155">
        <v>42845</v>
      </c>
      <c r="D1492" s="89">
        <v>2</v>
      </c>
      <c r="E1492" s="90" t="s">
        <v>229</v>
      </c>
      <c r="I1492" s="90" t="s">
        <v>337</v>
      </c>
      <c r="J1492" s="90" t="s">
        <v>559</v>
      </c>
      <c r="K1492" s="90" t="s">
        <v>585</v>
      </c>
    </row>
    <row r="1493" spans="1:11" x14ac:dyDescent="0.2">
      <c r="A1493" s="89" t="s">
        <v>150</v>
      </c>
      <c r="B1493" s="89" t="s">
        <v>797</v>
      </c>
      <c r="C1493" s="155">
        <v>42845</v>
      </c>
      <c r="D1493" s="89">
        <v>2</v>
      </c>
      <c r="E1493" s="90" t="s">
        <v>867</v>
      </c>
      <c r="I1493" s="90" t="s">
        <v>332</v>
      </c>
      <c r="J1493" s="90" t="s">
        <v>151</v>
      </c>
      <c r="K1493" s="90" t="s">
        <v>585</v>
      </c>
    </row>
    <row r="1494" spans="1:11" x14ac:dyDescent="0.2">
      <c r="A1494" s="89" t="s">
        <v>150</v>
      </c>
      <c r="B1494" s="89" t="s">
        <v>797</v>
      </c>
      <c r="C1494" s="155">
        <v>42845</v>
      </c>
      <c r="D1494" s="89">
        <v>2</v>
      </c>
      <c r="E1494" s="90" t="s">
        <v>841</v>
      </c>
      <c r="I1494" s="90" t="s">
        <v>352</v>
      </c>
      <c r="J1494" s="90" t="s">
        <v>751</v>
      </c>
      <c r="K1494" s="90" t="s">
        <v>585</v>
      </c>
    </row>
    <row r="1495" spans="1:11" x14ac:dyDescent="0.2">
      <c r="A1495" s="89" t="s">
        <v>150</v>
      </c>
      <c r="B1495" s="89" t="s">
        <v>797</v>
      </c>
      <c r="C1495" s="155">
        <v>42845</v>
      </c>
      <c r="D1495" s="89">
        <v>2</v>
      </c>
      <c r="E1495" s="90" t="s">
        <v>906</v>
      </c>
      <c r="I1495" s="90" t="s">
        <v>334</v>
      </c>
      <c r="J1495" s="90" t="s">
        <v>553</v>
      </c>
      <c r="K1495" s="90" t="s">
        <v>585</v>
      </c>
    </row>
    <row r="1496" spans="1:11" x14ac:dyDescent="0.2">
      <c r="A1496" s="89" t="s">
        <v>150</v>
      </c>
      <c r="B1496" s="89" t="s">
        <v>800</v>
      </c>
      <c r="C1496" s="155">
        <v>42846</v>
      </c>
      <c r="D1496" s="89">
        <v>2</v>
      </c>
      <c r="E1496" s="90" t="s">
        <v>867</v>
      </c>
      <c r="I1496" s="90" t="s">
        <v>332</v>
      </c>
      <c r="J1496" s="90" t="s">
        <v>151</v>
      </c>
      <c r="K1496" s="90" t="s">
        <v>585</v>
      </c>
    </row>
    <row r="1497" spans="1:11" x14ac:dyDescent="0.2">
      <c r="A1497" s="89" t="s">
        <v>150</v>
      </c>
      <c r="B1497" s="89" t="s">
        <v>800</v>
      </c>
      <c r="C1497" s="155">
        <v>42846</v>
      </c>
      <c r="D1497" s="89">
        <v>2</v>
      </c>
      <c r="E1497" s="90" t="s">
        <v>229</v>
      </c>
      <c r="I1497" s="90" t="s">
        <v>277</v>
      </c>
      <c r="J1497" s="90" t="s">
        <v>559</v>
      </c>
      <c r="K1497" s="90" t="s">
        <v>585</v>
      </c>
    </row>
    <row r="1498" spans="1:11" x14ac:dyDescent="0.2">
      <c r="A1498" s="89" t="s">
        <v>130</v>
      </c>
      <c r="B1498" s="89" t="s">
        <v>818</v>
      </c>
      <c r="C1498" s="155">
        <v>42846</v>
      </c>
      <c r="D1498" s="89">
        <v>2</v>
      </c>
      <c r="E1498" s="90" t="s">
        <v>889</v>
      </c>
      <c r="I1498" s="90" t="s">
        <v>291</v>
      </c>
      <c r="J1498" s="90" t="s">
        <v>749</v>
      </c>
      <c r="K1498" s="90" t="s">
        <v>647</v>
      </c>
    </row>
    <row r="1499" spans="1:11" x14ac:dyDescent="0.2">
      <c r="A1499" s="89" t="s">
        <v>130</v>
      </c>
      <c r="B1499" s="89" t="s">
        <v>818</v>
      </c>
      <c r="C1499" s="155">
        <v>42846</v>
      </c>
      <c r="D1499" s="89">
        <v>2</v>
      </c>
      <c r="E1499" s="90" t="s">
        <v>912</v>
      </c>
      <c r="I1499" s="90" t="s">
        <v>274</v>
      </c>
      <c r="J1499" s="90" t="s">
        <v>153</v>
      </c>
      <c r="K1499" s="90" t="s">
        <v>647</v>
      </c>
    </row>
    <row r="1500" spans="1:11" x14ac:dyDescent="0.2">
      <c r="A1500" s="89" t="s">
        <v>550</v>
      </c>
      <c r="B1500" s="89" t="s">
        <v>921</v>
      </c>
      <c r="C1500" s="155">
        <v>42849</v>
      </c>
      <c r="D1500" s="89">
        <v>2</v>
      </c>
      <c r="E1500" s="90" t="s">
        <v>893</v>
      </c>
      <c r="I1500" s="90" t="s">
        <v>226</v>
      </c>
      <c r="J1500" s="90" t="s">
        <v>315</v>
      </c>
      <c r="K1500" s="90" t="s">
        <v>572</v>
      </c>
    </row>
    <row r="1501" spans="1:11" x14ac:dyDescent="0.2">
      <c r="A1501" s="89" t="s">
        <v>146</v>
      </c>
      <c r="B1501" s="89" t="s">
        <v>799</v>
      </c>
      <c r="C1501" s="155">
        <v>42849</v>
      </c>
      <c r="D1501" s="89">
        <v>1</v>
      </c>
      <c r="E1501" s="90" t="s">
        <v>852</v>
      </c>
      <c r="I1501" s="90" t="s">
        <v>377</v>
      </c>
      <c r="J1501" s="90" t="s">
        <v>533</v>
      </c>
      <c r="K1501" s="90" t="s">
        <v>631</v>
      </c>
    </row>
    <row r="1502" spans="1:11" x14ac:dyDescent="0.2">
      <c r="A1502" s="89" t="s">
        <v>138</v>
      </c>
      <c r="B1502" s="89" t="s">
        <v>922</v>
      </c>
      <c r="C1502" s="155">
        <v>42849</v>
      </c>
      <c r="D1502" s="89">
        <v>2</v>
      </c>
      <c r="E1502" s="90" t="s">
        <v>830</v>
      </c>
      <c r="I1502" s="90" t="s">
        <v>276</v>
      </c>
      <c r="J1502" s="90" t="s">
        <v>165</v>
      </c>
      <c r="K1502" s="90" t="s">
        <v>679</v>
      </c>
    </row>
    <row r="1503" spans="1:11" x14ac:dyDescent="0.2">
      <c r="A1503" s="89" t="s">
        <v>138</v>
      </c>
      <c r="B1503" s="89" t="s">
        <v>922</v>
      </c>
      <c r="C1503" s="155">
        <v>42849</v>
      </c>
      <c r="D1503" s="89">
        <v>2</v>
      </c>
      <c r="E1503" s="90" t="s">
        <v>254</v>
      </c>
      <c r="I1503" s="90" t="s">
        <v>273</v>
      </c>
      <c r="J1503" s="90" t="s">
        <v>301</v>
      </c>
      <c r="K1503" s="90" t="s">
        <v>679</v>
      </c>
    </row>
    <row r="1504" spans="1:11" x14ac:dyDescent="0.2">
      <c r="A1504" s="89" t="s">
        <v>138</v>
      </c>
      <c r="B1504" s="89" t="s">
        <v>922</v>
      </c>
      <c r="C1504" s="155">
        <v>42849</v>
      </c>
      <c r="D1504" s="89">
        <v>2</v>
      </c>
      <c r="E1504" s="90" t="s">
        <v>287</v>
      </c>
      <c r="I1504" s="90" t="s">
        <v>263</v>
      </c>
      <c r="J1504" s="90" t="s">
        <v>548</v>
      </c>
      <c r="K1504" s="90" t="s">
        <v>679</v>
      </c>
    </row>
    <row r="1505" spans="1:12" x14ac:dyDescent="0.2">
      <c r="A1505" s="89" t="s">
        <v>138</v>
      </c>
      <c r="B1505" s="89" t="s">
        <v>922</v>
      </c>
      <c r="C1505" s="155">
        <v>42849</v>
      </c>
      <c r="D1505" s="89">
        <v>2</v>
      </c>
      <c r="E1505" s="90" t="s">
        <v>870</v>
      </c>
      <c r="I1505" s="90" t="s">
        <v>260</v>
      </c>
      <c r="J1505" s="90" t="s">
        <v>142</v>
      </c>
      <c r="K1505" s="90" t="s">
        <v>679</v>
      </c>
    </row>
    <row r="1506" spans="1:12" x14ac:dyDescent="0.2">
      <c r="A1506" s="89" t="s">
        <v>130</v>
      </c>
      <c r="B1506" s="89" t="s">
        <v>798</v>
      </c>
      <c r="C1506" s="155">
        <v>42849</v>
      </c>
      <c r="D1506" s="89">
        <v>2</v>
      </c>
      <c r="E1506" s="90" t="s">
        <v>889</v>
      </c>
      <c r="I1506" s="90" t="s">
        <v>268</v>
      </c>
      <c r="J1506" s="90" t="s">
        <v>144</v>
      </c>
      <c r="K1506" s="90" t="s">
        <v>647</v>
      </c>
    </row>
    <row r="1507" spans="1:12" x14ac:dyDescent="0.2">
      <c r="A1507" s="89" t="s">
        <v>150</v>
      </c>
      <c r="B1507" s="89" t="s">
        <v>791</v>
      </c>
      <c r="C1507" s="155">
        <v>42849</v>
      </c>
      <c r="D1507" s="89">
        <v>2</v>
      </c>
      <c r="E1507" s="90" t="s">
        <v>883</v>
      </c>
      <c r="I1507" s="90" t="s">
        <v>342</v>
      </c>
      <c r="J1507" s="90" t="s">
        <v>323</v>
      </c>
    </row>
    <row r="1508" spans="1:12" x14ac:dyDescent="0.2">
      <c r="A1508" s="89" t="s">
        <v>519</v>
      </c>
      <c r="B1508" s="89" t="s">
        <v>822</v>
      </c>
      <c r="C1508" s="155">
        <v>42849</v>
      </c>
      <c r="D1508" s="89">
        <v>1</v>
      </c>
      <c r="E1508" s="90" t="s">
        <v>890</v>
      </c>
      <c r="I1508" s="90" t="s">
        <v>215</v>
      </c>
      <c r="J1508" s="90" t="s">
        <v>305</v>
      </c>
      <c r="K1508" s="90" t="s">
        <v>591</v>
      </c>
    </row>
    <row r="1509" spans="1:12" x14ac:dyDescent="0.2">
      <c r="A1509" s="89" t="s">
        <v>519</v>
      </c>
      <c r="B1509" s="89" t="s">
        <v>822</v>
      </c>
      <c r="C1509" s="155">
        <v>42849</v>
      </c>
      <c r="D1509" s="89">
        <v>2</v>
      </c>
      <c r="E1509" s="90" t="s">
        <v>905</v>
      </c>
      <c r="I1509" s="90" t="s">
        <v>240</v>
      </c>
      <c r="J1509" s="90" t="s">
        <v>526</v>
      </c>
      <c r="K1509" s="90" t="s">
        <v>591</v>
      </c>
    </row>
    <row r="1510" spans="1:12" x14ac:dyDescent="0.2">
      <c r="A1510" s="89" t="s">
        <v>556</v>
      </c>
      <c r="B1510" s="89" t="s">
        <v>862</v>
      </c>
      <c r="C1510" s="155">
        <v>42849</v>
      </c>
      <c r="D1510" s="89">
        <v>2</v>
      </c>
      <c r="E1510" s="90" t="s">
        <v>194</v>
      </c>
      <c r="I1510" s="90" t="s">
        <v>193</v>
      </c>
      <c r="J1510" s="90" t="s">
        <v>516</v>
      </c>
      <c r="K1510" s="90" t="s">
        <v>611</v>
      </c>
      <c r="L1510" s="90" t="s">
        <v>611</v>
      </c>
    </row>
    <row r="1511" spans="1:12" x14ac:dyDescent="0.2">
      <c r="A1511" s="89" t="s">
        <v>550</v>
      </c>
      <c r="B1511" s="89" t="s">
        <v>794</v>
      </c>
      <c r="C1511" s="155">
        <v>42849</v>
      </c>
      <c r="D1511" s="89">
        <v>2</v>
      </c>
      <c r="E1511" s="90" t="s">
        <v>904</v>
      </c>
      <c r="I1511" s="90" t="s">
        <v>235</v>
      </c>
      <c r="J1511" s="90" t="s">
        <v>522</v>
      </c>
      <c r="K1511" s="90" t="s">
        <v>572</v>
      </c>
    </row>
    <row r="1512" spans="1:12" x14ac:dyDescent="0.2">
      <c r="A1512" s="89" t="s">
        <v>130</v>
      </c>
      <c r="B1512" s="89" t="s">
        <v>818</v>
      </c>
      <c r="C1512" s="155">
        <v>42849</v>
      </c>
      <c r="D1512" s="89">
        <v>2</v>
      </c>
      <c r="E1512" s="90" t="s">
        <v>901</v>
      </c>
      <c r="I1512" s="90" t="s">
        <v>271</v>
      </c>
      <c r="J1512" s="90" t="s">
        <v>135</v>
      </c>
      <c r="K1512" s="90" t="s">
        <v>647</v>
      </c>
    </row>
    <row r="1513" spans="1:12" x14ac:dyDescent="0.2">
      <c r="A1513" s="89" t="s">
        <v>146</v>
      </c>
      <c r="B1513" s="89" t="s">
        <v>799</v>
      </c>
      <c r="C1513" s="155">
        <v>42850</v>
      </c>
      <c r="D1513" s="89">
        <v>2</v>
      </c>
      <c r="E1513" s="90" t="s">
        <v>852</v>
      </c>
      <c r="I1513" s="90" t="s">
        <v>365</v>
      </c>
      <c r="J1513" s="90" t="s">
        <v>527</v>
      </c>
      <c r="K1513" s="90" t="s">
        <v>631</v>
      </c>
    </row>
    <row r="1514" spans="1:12" x14ac:dyDescent="0.2">
      <c r="A1514" s="89" t="s">
        <v>150</v>
      </c>
      <c r="B1514" s="89" t="s">
        <v>791</v>
      </c>
      <c r="C1514" s="155">
        <v>42850</v>
      </c>
      <c r="D1514" s="89">
        <v>2</v>
      </c>
      <c r="E1514" s="90" t="s">
        <v>883</v>
      </c>
      <c r="I1514" s="90" t="s">
        <v>342</v>
      </c>
      <c r="J1514" s="90" t="s">
        <v>323</v>
      </c>
    </row>
    <row r="1515" spans="1:12" x14ac:dyDescent="0.2">
      <c r="A1515" s="89" t="s">
        <v>150</v>
      </c>
      <c r="B1515" s="89" t="s">
        <v>791</v>
      </c>
      <c r="C1515" s="155">
        <v>42850</v>
      </c>
      <c r="D1515" s="89">
        <v>2</v>
      </c>
      <c r="E1515" s="90" t="s">
        <v>867</v>
      </c>
      <c r="I1515" s="90" t="s">
        <v>370</v>
      </c>
      <c r="J1515" s="90" t="s">
        <v>151</v>
      </c>
    </row>
    <row r="1516" spans="1:12" x14ac:dyDescent="0.2">
      <c r="A1516" s="89" t="s">
        <v>138</v>
      </c>
      <c r="B1516" s="89" t="s">
        <v>821</v>
      </c>
      <c r="C1516" s="155">
        <v>42850</v>
      </c>
      <c r="D1516" s="89">
        <v>2</v>
      </c>
      <c r="E1516" s="90" t="s">
        <v>830</v>
      </c>
      <c r="I1516" s="90" t="s">
        <v>141</v>
      </c>
      <c r="J1516" s="90" t="s">
        <v>165</v>
      </c>
      <c r="K1516" s="90" t="s">
        <v>679</v>
      </c>
    </row>
    <row r="1517" spans="1:12" x14ac:dyDescent="0.2">
      <c r="A1517" s="89" t="s">
        <v>138</v>
      </c>
      <c r="B1517" s="89" t="s">
        <v>821</v>
      </c>
      <c r="C1517" s="155">
        <v>42850</v>
      </c>
      <c r="D1517" s="89">
        <v>2</v>
      </c>
      <c r="E1517" s="90" t="s">
        <v>254</v>
      </c>
      <c r="I1517" s="90" t="s">
        <v>273</v>
      </c>
      <c r="J1517" s="90" t="s">
        <v>301</v>
      </c>
      <c r="K1517" s="90" t="s">
        <v>679</v>
      </c>
    </row>
    <row r="1518" spans="1:12" x14ac:dyDescent="0.2">
      <c r="A1518" s="89" t="s">
        <v>138</v>
      </c>
      <c r="B1518" s="89" t="s">
        <v>821</v>
      </c>
      <c r="C1518" s="155">
        <v>42850</v>
      </c>
      <c r="D1518" s="89">
        <v>2</v>
      </c>
      <c r="E1518" s="90" t="s">
        <v>870</v>
      </c>
      <c r="I1518" s="90" t="s">
        <v>253</v>
      </c>
      <c r="J1518" s="90" t="s">
        <v>142</v>
      </c>
      <c r="K1518" s="90" t="s">
        <v>679</v>
      </c>
    </row>
    <row r="1519" spans="1:12" x14ac:dyDescent="0.2">
      <c r="A1519" s="89" t="s">
        <v>130</v>
      </c>
      <c r="B1519" s="89" t="s">
        <v>798</v>
      </c>
      <c r="C1519" s="155">
        <v>42849</v>
      </c>
      <c r="D1519" s="89">
        <v>1</v>
      </c>
      <c r="E1519" s="90" t="s">
        <v>139</v>
      </c>
      <c r="I1519" s="90" t="s">
        <v>843</v>
      </c>
      <c r="J1519" s="90" t="s">
        <v>157</v>
      </c>
      <c r="K1519" s="90" t="s">
        <v>647</v>
      </c>
    </row>
    <row r="1520" spans="1:12" x14ac:dyDescent="0.2">
      <c r="A1520" s="89" t="s">
        <v>130</v>
      </c>
      <c r="B1520" s="89" t="s">
        <v>798</v>
      </c>
      <c r="C1520" s="155">
        <v>42850</v>
      </c>
      <c r="D1520" s="89">
        <v>1</v>
      </c>
      <c r="E1520" s="90" t="s">
        <v>139</v>
      </c>
      <c r="I1520" s="90" t="s">
        <v>843</v>
      </c>
      <c r="J1520" s="90" t="s">
        <v>157</v>
      </c>
      <c r="K1520" s="90" t="s">
        <v>647</v>
      </c>
    </row>
    <row r="1521" spans="1:12" x14ac:dyDescent="0.2">
      <c r="A1521" s="89" t="s">
        <v>130</v>
      </c>
      <c r="B1521" s="89" t="s">
        <v>798</v>
      </c>
      <c r="C1521" s="155">
        <v>42850</v>
      </c>
      <c r="D1521" s="89">
        <v>2</v>
      </c>
      <c r="E1521" s="90" t="s">
        <v>912</v>
      </c>
      <c r="I1521" s="90" t="s">
        <v>817</v>
      </c>
      <c r="J1521" s="90" t="s">
        <v>153</v>
      </c>
      <c r="K1521" s="90" t="s">
        <v>647</v>
      </c>
    </row>
    <row r="1522" spans="1:12" x14ac:dyDescent="0.2">
      <c r="A1522" s="89" t="s">
        <v>138</v>
      </c>
      <c r="B1522" s="89" t="s">
        <v>821</v>
      </c>
      <c r="C1522" s="155">
        <v>42850</v>
      </c>
      <c r="D1522" s="89">
        <v>1</v>
      </c>
      <c r="E1522" s="90" t="s">
        <v>287</v>
      </c>
      <c r="I1522" s="90" t="s">
        <v>263</v>
      </c>
      <c r="J1522" s="90" t="s">
        <v>548</v>
      </c>
      <c r="K1522" s="90" t="s">
        <v>679</v>
      </c>
    </row>
    <row r="1523" spans="1:12" x14ac:dyDescent="0.2">
      <c r="A1523" s="89" t="s">
        <v>519</v>
      </c>
      <c r="B1523" s="89" t="s">
        <v>822</v>
      </c>
      <c r="C1523" s="155">
        <v>42850</v>
      </c>
      <c r="D1523" s="89">
        <v>2</v>
      </c>
      <c r="E1523" s="90" t="s">
        <v>905</v>
      </c>
      <c r="I1523" s="90" t="s">
        <v>240</v>
      </c>
      <c r="J1523" s="90" t="s">
        <v>526</v>
      </c>
      <c r="K1523" s="90" t="s">
        <v>591</v>
      </c>
      <c r="L1523" s="90" t="s">
        <v>583</v>
      </c>
    </row>
    <row r="1524" spans="1:12" x14ac:dyDescent="0.2">
      <c r="A1524" s="89" t="s">
        <v>550</v>
      </c>
      <c r="B1524" s="89" t="s">
        <v>794</v>
      </c>
      <c r="C1524" s="155">
        <v>42850</v>
      </c>
      <c r="D1524" s="89">
        <v>2</v>
      </c>
      <c r="E1524" s="90" t="s">
        <v>904</v>
      </c>
      <c r="I1524" s="90" t="s">
        <v>239</v>
      </c>
      <c r="J1524" s="90" t="s">
        <v>522</v>
      </c>
      <c r="K1524" s="90" t="s">
        <v>572</v>
      </c>
    </row>
  </sheetData>
  <sheetProtection formatCells="0" formatColumns="0" formatRows="0" sort="0" autoFilter="0" pivotTables="0"/>
  <autoFilter ref="A1:N1524">
    <sortState ref="A1046:N1311">
      <sortCondition ref="C1:C1276"/>
    </sortState>
  </autoFilter>
  <dataConsolidate/>
  <customSheetViews>
    <customSheetView guid="{15592DE5-C7FF-4B56-A77E-D45893415718}" fitToPage="1" printArea="1" filter="1" showAutoFilter="1" hiddenColumns="1">
      <pane ySplit="1" topLeftCell="A1306" activePane="bottomLeft" state="frozen"/>
      <selection pane="bottomLeft" activeCell="I1321" sqref="I1321"/>
      <pageMargins left="0.7" right="0.7" top="0.75" bottom="0.75" header="0.3" footer="0.3"/>
      <pageSetup paperSize="9" scale="98" fitToHeight="0" orientation="landscape" r:id="rId1"/>
      <autoFilter ref="A1:N1276">
        <filterColumn colId="2">
          <filters>
            <dateGroupItem year="2017" dateTimeGrouping="year"/>
          </filters>
        </filterColumn>
        <sortState ref="A1046:N1311">
          <sortCondition ref="C1:C1276"/>
        </sortState>
      </autoFilter>
    </customSheetView>
    <customSheetView guid="{434B6855-F13B-4702-8F4C-6D02421A3BDD}" fitToPage="1" showAutoFilter="1" topLeftCell="E1">
      <pane ySplit="1" topLeftCell="A35" activePane="bottomLeft" state="frozen"/>
      <selection pane="bottomLeft" activeCell="K56" sqref="K56"/>
      <pageMargins left="0.7" right="0.7" top="0.75" bottom="0.75" header="0.3" footer="0.3"/>
      <pageSetup paperSize="9" scale="47" fitToHeight="0" orientation="landscape" r:id="rId2"/>
      <autoFilter ref="A1:M990"/>
    </customSheetView>
    <customSheetView guid="{3ED02DA8-0013-4C86-B822-FF604B55B0EE}" fitToPage="1" showAutoFilter="1">
      <pane ySplit="1" topLeftCell="A2" activePane="bottomLeft" state="frozen"/>
      <selection pane="bottomLeft" activeCell="H20" sqref="H20"/>
      <pageMargins left="0.7" right="0.7" top="0.75" bottom="0.75" header="0.3" footer="0.3"/>
      <pageSetup paperSize="9" scale="47" fitToHeight="0" orientation="landscape" r:id="rId3"/>
      <autoFilter ref="A1:M990"/>
    </customSheetView>
    <customSheetView guid="{A0EEC314-16F1-4DF3-8165-656D359AD9BA}" showAutoFilter="1" hiddenColumns="1">
      <pane ySplit="1" topLeftCell="A2" activePane="bottomLeft" state="frozen"/>
      <selection pane="bottomLeft" activeCell="F11" sqref="F11"/>
      <pageMargins left="0.7" right="0.7" top="0.75" bottom="0.75" header="0.3" footer="0.3"/>
      <pageSetup paperSize="9" orientation="portrait" r:id="rId4"/>
      <autoFilter ref="A1:N1000">
        <sortState ref="A3:N1000">
          <sortCondition ref="E1:E1000"/>
        </sortState>
      </autoFilter>
    </customSheetView>
    <customSheetView guid="{16A98541-5EA7-4645-8B9E-63DA44C6390C}" showAutoFilter="1" hiddenColumns="1">
      <pane ySplit="1" topLeftCell="A2" activePane="bottomLeft" state="frozen"/>
      <selection pane="bottomLeft" activeCell="E20" sqref="E20"/>
      <pageMargins left="0.7" right="0.7" top="0.75" bottom="0.75" header="0.3" footer="0.3"/>
      <pageSetup paperSize="9" orientation="portrait" r:id="rId5"/>
      <autoFilter ref="A1:N1000">
        <sortState ref="A3:N1000">
          <sortCondition ref="E1:E1000"/>
        </sortState>
      </autoFilter>
    </customSheetView>
    <customSheetView guid="{AC76C8A2-0565-4A7F-A8B3-3D24073F25D1}" showAutoFilter="1">
      <pane ySplit="1" topLeftCell="A29" activePane="bottomLeft" state="frozen"/>
      <selection pane="bottomLeft" activeCell="J53" sqref="J53"/>
      <pageMargins left="0.7" right="0.7" top="0.75" bottom="0.75" header="0.3" footer="0.3"/>
      <pageSetup paperSize="9" orientation="portrait" r:id="rId6"/>
      <autoFilter ref="A1:M990">
        <sortState ref="A3:M990">
          <sortCondition ref="B1:B990"/>
        </sortState>
      </autoFilter>
    </customSheetView>
    <customSheetView guid="{4FF0261A-279D-430C-B2DD-E54ED988E313}" showPageBreaks="1" fitToPage="1" printArea="1" filter="1" showAutoFilter="1" hiddenColumns="1">
      <pane ySplit="1044" topLeftCell="A1292" activePane="bottomLeft" state="frozen"/>
      <selection pane="bottomLeft" activeCell="E1312" sqref="E1312"/>
      <pageMargins left="0.7" right="0.7" top="0.75" bottom="0.75" header="0.3" footer="0.3"/>
      <pageSetup paperSize="9" fitToHeight="0" orientation="landscape" r:id="rId7"/>
      <autoFilter ref="A1:N1276">
        <filterColumn colId="2">
          <filters>
            <dateGroupItem year="2017" dateTimeGrouping="year"/>
          </filters>
        </filterColumn>
        <sortState ref="A1046:N1311">
          <sortCondition ref="C1:C1276"/>
        </sortState>
      </autoFilter>
    </customSheetView>
  </customSheetViews>
  <dataValidations count="7">
    <dataValidation type="list" errorStyle="warning" allowBlank="1" showInputMessage="1" showErrorMessage="1" errorTitle="Attention donnée non valide" error="Le nom que vous essayez d'enter ne figure pas dans la liste des personnels. Utilisez la liste déroulante ou contacter l'administrateur pour mettre à jour le document." sqref="E2:E12 E14:E1048576">
      <formula1>Personnel_PF</formula1>
    </dataValidation>
    <dataValidation type="list" allowBlank="1" showInputMessage="1" showErrorMessage="1" sqref="G305:G316 G320:G329 G460:G475 G479:G495 G499:G506 G513:G522 G556:G598 G785:G799 G802:G803 G2:G302 G923:G927 G930:G961 G601:G782 G331:G456 G524:G530 G533:G554 G963:G1082 G806:G921 G1085:G1048576">
      <formula1>Fonction</formula1>
    </dataValidation>
    <dataValidation type="list" allowBlank="1" showInputMessage="1" showErrorMessage="1" sqref="F303:F304 F330 F317:F319 F457:F459 F476:F478 F496:F498 F507:F512 F523 F531:F532 F555 F599:F600 F783:F784 F800:F801 F804:F805 F928:F929 F922 F936:F938 F962 F1049:F1050 F1083:F1084 I2:I554 I556:I1048576">
      <formula1>Personnel_PF</formula1>
    </dataValidation>
    <dataValidation type="list" allowBlank="1" showInputMessage="1" showErrorMessage="1" sqref="F305:F316 F320:F329 F460:F475 F479:F495 F499:F506 F513:F522 F556:F598 F785:F799 F802:F803 F2:F302 F923:F927 F930:F935 F939:F961 F1051:F1082 F601:F782 F331:F456 F524:F530 F533:F554 F963:F1048 F806:F921 F1085:F1048576">
      <formula1>Contrats</formula1>
    </dataValidation>
    <dataValidation type="list" allowBlank="1" showInputMessage="1" showErrorMessage="1" sqref="H460:H506 H513:H522 H556:H598 H923:H927 H930:H961 H601:H799 H2:H456 H524:H530 H533:H554 H963:H1082 H802:H921 H1085:H1048576">
      <formula1>Superviseurs_Prod</formula1>
    </dataValidation>
    <dataValidation type="date" operator="notEqual" allowBlank="1" showInputMessage="1" showErrorMessage="1" sqref="C2:C1325 C1327:C1048576">
      <formula1>36526</formula1>
    </dataValidation>
    <dataValidation type="list" allowBlank="1" showInputMessage="1" showErrorMessage="1" sqref="A2:A1048576">
      <formula1>Lignes</formula1>
    </dataValidation>
  </dataValidations>
  <pageMargins left="0.7" right="0.7" top="0.75" bottom="0.75" header="0.3" footer="0.3"/>
  <pageSetup paperSize="9" fitToHeight="0" orientation="landscape" r:id="rId8"/>
  <cellWatches>
    <cellWatch r="A37"/>
    <cellWatch r="C37"/>
    <cellWatch r="D37"/>
    <cellWatch r="E37"/>
    <cellWatch r="A36"/>
    <cellWatch r="C36"/>
    <cellWatch r="D36"/>
    <cellWatch r="E36"/>
  </cellWatches>
  <legacyDrawing r:id="rId9"/>
  <extLst>
    <ext xmlns:x14="http://schemas.microsoft.com/office/spreadsheetml/2009/9/main" uri="{CCE6A557-97BC-4b89-ADB6-D9C93CAAB3DF}">
      <x14:dataValidations xmlns:xm="http://schemas.microsoft.com/office/excel/2006/main" count="5">
        <x14:dataValidation type="list" allowBlank="1" showInputMessage="1" showErrorMessage="1">
          <x14:formula1>
            <xm:f>INDIRECT(VLOOKUP(XFB2,TABLE!$C$2:$E$12,2,FALSE))</xm:f>
          </x14:formula1>
          <xm:sqref>G303:G304 G330 G317:G319 G457:G459 G476:G478 G496:G498 G507:G512 G523 G531:G532 G555 G599:G600 G783:G784 G800:G801 G804:G805 G928:G929 G922 G962 G1083:G1084 J2:J1048576</xm:sqref>
        </x14:dataValidation>
        <x14:dataValidation type="list" allowBlank="1" showInputMessage="1" showErrorMessage="1">
          <x14:formula1>
            <xm:f>INDIRECT(VLOOKUP(XFB2,TABLE!$C$2:$E$11,3,FALSE))</xm:f>
          </x14:formula1>
          <xm:sqref>H457:H459 H507:H512 H523 H531:H532 H555 H599:H600 H800:H801 H922 H928:H929 H962 H1083:H1084 L1080 K2:K475 K479:K584 K586:K1341 K1343:K1048576</xm:sqref>
        </x14:dataValidation>
        <x14:dataValidation type="list" allowBlank="1" showInputMessage="1" showErrorMessage="1">
          <x14:formula1>
            <xm:f>INDIRECT(VLOOKUP(XFB2,TABLE!$C$2:$E$11,3,FALSE))</xm:f>
          </x14:formula1>
          <xm:sqref>I555 K585 K476:K478 L2:L1079 K1342 L1081:L1048576</xm:sqref>
        </x14:dataValidation>
        <x14:dataValidation type="list" allowBlank="1" showInputMessage="1" showErrorMessage="1">
          <x14:formula1>
            <xm:f>INDIRECT(VLOOKUP(XFD2,TABLE!$C$2:$E$11,3,FALSE))</xm:f>
          </x14:formula1>
          <xm:sqref>M636 N2:N1048576</xm:sqref>
        </x14:dataValidation>
        <x14:dataValidation type="list" allowBlank="1" showInputMessage="1" showErrorMessage="1">
          <x14:formula1>
            <xm:f>INDIRECT(VLOOKUP(A2,TABLE!$C$2:$E$11,3,FALSE))</xm:f>
          </x14:formula1>
          <xm:sqref>M2:M635 M637:M1048576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tabColor theme="5" tint="-0.499984740745262"/>
  </sheetPr>
  <dimension ref="A1:AJ41"/>
  <sheetViews>
    <sheetView zoomScale="85" zoomScaleNormal="85" workbookViewId="0">
      <pane ySplit="1" topLeftCell="A1048558" activePane="bottomLeft" state="frozen"/>
      <selection activeCell="I2" sqref="I2"/>
      <selection pane="bottomLeft" activeCell="X1048576" sqref="X1048576"/>
    </sheetView>
  </sheetViews>
  <sheetFormatPr baseColWidth="10" defaultColWidth="11.42578125" defaultRowHeight="14.25" outlineLevelCol="1" x14ac:dyDescent="0.2"/>
  <cols>
    <col min="1" max="1" width="33.7109375" style="12" customWidth="1"/>
    <col min="2" max="4" width="13.7109375" style="12" hidden="1" customWidth="1" outlineLevel="1"/>
    <col min="5" max="5" width="8.7109375" style="12" hidden="1" customWidth="1" outlineLevel="1"/>
    <col min="6" max="6" width="10.28515625" style="12" hidden="1" customWidth="1" outlineLevel="1"/>
    <col min="7" max="7" width="9.7109375" style="12" hidden="1" customWidth="1" outlineLevel="1"/>
    <col min="8" max="8" width="13.28515625" style="13" customWidth="1" collapsed="1"/>
    <col min="9" max="9" width="13.28515625" style="12" hidden="1" customWidth="1" outlineLevel="1"/>
    <col min="10" max="11" width="10.28515625" style="12" hidden="1" customWidth="1" outlineLevel="1"/>
    <col min="12" max="12" width="12.7109375" style="12" hidden="1" customWidth="1" outlineLevel="1"/>
    <col min="13" max="14" width="11.42578125" style="12" hidden="1" customWidth="1" outlineLevel="1"/>
    <col min="15" max="15" width="12.28515625" style="12" hidden="1" customWidth="1" outlineLevel="1"/>
    <col min="16" max="16" width="13.7109375" style="12" customWidth="1" collapsed="1"/>
    <col min="17" max="17" width="12.42578125" style="12" hidden="1" customWidth="1" outlineLevel="1"/>
    <col min="18" max="18" width="10.7109375" style="12" hidden="1" customWidth="1" outlineLevel="1"/>
    <col min="19" max="19" width="11" style="12" hidden="1" customWidth="1" outlineLevel="1"/>
    <col min="20" max="20" width="13" style="12" hidden="1" customWidth="1" outlineLevel="1"/>
    <col min="21" max="22" width="11.42578125" style="12" hidden="1" customWidth="1" outlineLevel="1"/>
    <col min="23" max="23" width="12.5703125" style="12" hidden="1" customWidth="1" outlineLevel="1"/>
    <col min="24" max="24" width="16.7109375" style="12" customWidth="1" collapsed="1"/>
    <col min="25" max="25" width="12.42578125" style="12" hidden="1" customWidth="1" outlineLevel="1"/>
    <col min="26" max="26" width="10.7109375" style="12" hidden="1" customWidth="1" outlineLevel="1"/>
    <col min="27" max="27" width="11" style="12" hidden="1" customWidth="1" outlineLevel="1"/>
    <col min="28" max="28" width="13" style="12" hidden="1" customWidth="1" outlineLevel="1"/>
    <col min="29" max="30" width="11.42578125" style="12" hidden="1" customWidth="1" outlineLevel="1"/>
    <col min="31" max="31" width="12.5703125" style="12" hidden="1" customWidth="1" outlineLevel="1"/>
    <col min="32" max="32" width="18.42578125" style="12" customWidth="1" collapsed="1"/>
    <col min="33" max="34" width="11.42578125" style="12"/>
    <col min="35" max="35" width="17.5703125" style="12" customWidth="1"/>
    <col min="36" max="16384" width="11.42578125" style="12"/>
  </cols>
  <sheetData>
    <row r="1" spans="1:36" s="140" customFormat="1" ht="48" customHeight="1" x14ac:dyDescent="0.25">
      <c r="A1" s="142" t="s">
        <v>803</v>
      </c>
      <c r="B1" s="135" t="s">
        <v>169</v>
      </c>
      <c r="C1" s="134" t="s">
        <v>170</v>
      </c>
      <c r="D1" s="134" t="s">
        <v>171</v>
      </c>
      <c r="E1" s="4" t="s">
        <v>781</v>
      </c>
      <c r="F1" s="4" t="s">
        <v>782</v>
      </c>
      <c r="G1" s="4" t="s">
        <v>783</v>
      </c>
      <c r="H1" s="11" t="s">
        <v>784</v>
      </c>
      <c r="I1" s="118" t="s">
        <v>172</v>
      </c>
      <c r="J1" s="119" t="s">
        <v>173</v>
      </c>
      <c r="K1" s="118" t="s">
        <v>707</v>
      </c>
      <c r="L1" s="118" t="s">
        <v>174</v>
      </c>
      <c r="M1" s="119" t="s">
        <v>175</v>
      </c>
      <c r="N1" s="118" t="s">
        <v>176</v>
      </c>
      <c r="O1" s="4" t="s">
        <v>177</v>
      </c>
      <c r="P1" s="21" t="s">
        <v>804</v>
      </c>
      <c r="Q1" s="118" t="s">
        <v>172</v>
      </c>
      <c r="R1" s="119" t="s">
        <v>173</v>
      </c>
      <c r="S1" s="118" t="s">
        <v>707</v>
      </c>
      <c r="T1" s="118" t="s">
        <v>174</v>
      </c>
      <c r="U1" s="119" t="s">
        <v>175</v>
      </c>
      <c r="V1" s="4" t="s">
        <v>176</v>
      </c>
      <c r="W1" s="4" t="s">
        <v>177</v>
      </c>
      <c r="X1" s="21" t="s">
        <v>805</v>
      </c>
      <c r="Y1" s="118" t="s">
        <v>172</v>
      </c>
      <c r="Z1" s="119" t="s">
        <v>173</v>
      </c>
      <c r="AA1" s="118" t="s">
        <v>707</v>
      </c>
      <c r="AB1" s="118" t="s">
        <v>174</v>
      </c>
      <c r="AC1" s="119" t="s">
        <v>175</v>
      </c>
      <c r="AD1" s="4" t="s">
        <v>176</v>
      </c>
      <c r="AE1" s="4" t="s">
        <v>177</v>
      </c>
      <c r="AF1" s="21" t="s">
        <v>806</v>
      </c>
    </row>
    <row r="2" spans="1:36" ht="15" x14ac:dyDescent="0.25">
      <c r="A2" s="136" t="s">
        <v>187</v>
      </c>
      <c r="H2" s="96" t="str">
        <f t="shared" ref="H2:H19" si="0">COUNTIF(A2:G2,"Oui") &amp;" / 6"</f>
        <v>0 / 6</v>
      </c>
      <c r="I2" s="19">
        <f>COUNTIFS(SUIVIPROD!$E1:$E30000,'Ligne 41'!$A2,SUIVIPROD!$J1:$J30000,'Ligne 41'!$P$1)</f>
        <v>0</v>
      </c>
      <c r="J2" s="120">
        <v>8</v>
      </c>
      <c r="K2" s="19">
        <f>SUMIFS(SUIVIPROD!$D1:$D30000,SUIVIPROD!$E1:$E30000,'Ligne 41'!$A2,SUIVIPROD!$J1:$J30000,'Ligne 41'!$P$1)</f>
        <v>0</v>
      </c>
      <c r="L2" s="19" t="e">
        <f>SUMPRODUCT((SUIVIPROD!$E1:$E30000='Ligne 41'!$A2)*(SUIVIPROD!$J1:$J30000='Ligne 41'!$P$1)*(SUIVIPROD!$L:$N&lt;&gt;""))</f>
        <v>#N/A</v>
      </c>
      <c r="M2" s="120">
        <v>3</v>
      </c>
      <c r="O2" s="23"/>
      <c r="P2" s="213"/>
      <c r="Q2" s="19">
        <f>COUNTIFS(SUIVIPROD!$E1:$E30000,'Ligne 41'!$A2,SUIVIPROD!$J1:$J30000,'Ligne 41'!$X$1)</f>
        <v>0</v>
      </c>
      <c r="R2" s="120">
        <v>4</v>
      </c>
      <c r="S2" s="19">
        <f>SUMIFS(SUIVIPROD!$D1:$D30000,SUIVIPROD!$E1:$E30000,'Ligne 41'!$A2,SUIVIPROD!$J1:$J30000,'Ligne 41'!$X$1)</f>
        <v>0</v>
      </c>
      <c r="T2" s="19" t="e">
        <f>SUMPRODUCT((SUIVIPROD!$E1:$E30000='Ligne 41'!$A2)*(SUIVIPROD!$J1:$J30000='Ligne 41'!$X$1)*(SUIVIPROD!$L:$N&lt;&gt;""))</f>
        <v>#N/A</v>
      </c>
      <c r="U2" s="120">
        <v>3</v>
      </c>
      <c r="W2" s="23"/>
      <c r="X2" s="213"/>
      <c r="Y2" s="19">
        <f>COUNTIFS(SUIVIPROD!$E1:$E30000,'Ligne 41'!$A2,SUIVIPROD!$J1:$J30000,'Ligne 41'!$AF$1)</f>
        <v>0</v>
      </c>
      <c r="Z2" s="120">
        <v>10</v>
      </c>
      <c r="AA2" s="19">
        <f>SUMIFS(SUIVIPROD!$D1:$D30000,SUIVIPROD!$E1:$E30000,'Ligne 41'!$A2,SUIVIPROD!$J1:$J30000,'Ligne 41'!$AF$1)</f>
        <v>0</v>
      </c>
      <c r="AB2" s="19" t="e">
        <f>SUMPRODUCT((SUIVIPROD!$E1:$E30000='Ligne 41'!$A2)*(SUIVIPROD!$J1:$J30000='Ligne 41'!$AF$1)*(SUIVIPROD!$L:$N&lt;&gt;""))</f>
        <v>#N/A</v>
      </c>
      <c r="AC2" s="120">
        <v>3</v>
      </c>
      <c r="AE2" s="23"/>
      <c r="AF2" s="213"/>
      <c r="AH2" s="22"/>
      <c r="AI2" s="22"/>
      <c r="AJ2" s="22"/>
    </row>
    <row r="3" spans="1:36" ht="15" x14ac:dyDescent="0.25">
      <c r="B3" s="12" t="s">
        <v>188</v>
      </c>
      <c r="C3" s="12" t="s">
        <v>188</v>
      </c>
      <c r="D3" s="12" t="s">
        <v>188</v>
      </c>
      <c r="E3" s="12" t="s">
        <v>188</v>
      </c>
      <c r="F3" s="12" t="s">
        <v>188</v>
      </c>
      <c r="G3" s="12" t="s">
        <v>188</v>
      </c>
      <c r="H3" s="96" t="str">
        <f t="shared" si="0"/>
        <v>6 / 6</v>
      </c>
      <c r="I3" s="19">
        <f>COUNTIFS(SUIVIPROD!$E1:$E30000,'Ligne 41'!$A3,SUIVIPROD!$J1:$J30000,'Ligne 41'!$P$1)</f>
        <v>0</v>
      </c>
      <c r="J3" s="120">
        <v>8</v>
      </c>
      <c r="K3" s="19">
        <f>SUMIFS(SUIVIPROD!$D1:$D30000,SUIVIPROD!$E1:$E30000,'Ligne 41'!$A3,SUIVIPROD!$J1:$J30000,'Ligne 41'!$P$1)</f>
        <v>0</v>
      </c>
      <c r="L3" s="19" t="e">
        <f>SUMPRODUCT((SUIVIPROD!$E1:$E30000='Ligne 41'!$A3)*(SUIVIPROD!$J1:$J30000='Ligne 41'!$P$1)*(SUIVIPROD!$L:$N&lt;&gt;""))</f>
        <v>#N/A</v>
      </c>
      <c r="M3" s="120">
        <v>3</v>
      </c>
      <c r="O3" s="23"/>
      <c r="P3" s="213" t="s">
        <v>189</v>
      </c>
      <c r="Q3" s="19">
        <f>COUNTIFS(SUIVIPROD!$E1:$E30000,'Ligne 41'!$A3,SUIVIPROD!$J1:$J30000,'Ligne 41'!$X$1)</f>
        <v>0</v>
      </c>
      <c r="R3" s="120"/>
      <c r="S3" s="19">
        <f>SUMIFS(SUIVIPROD!$D1:$D30000,SUIVIPROD!$E1:$E30000,'Ligne 41'!$A3,SUIVIPROD!$J1:$J30000,'Ligne 41'!$X$1)</f>
        <v>0</v>
      </c>
      <c r="T3" s="19" t="e">
        <f>SUMPRODUCT((SUIVIPROD!$E1:$E30000='Ligne 41'!$A3)*(SUIVIPROD!$J1:$J30000='Ligne 41'!$X$1)*(SUIVIPROD!$L:$N&lt;&gt;""))</f>
        <v>#N/A</v>
      </c>
      <c r="U3" s="120"/>
      <c r="W3" s="23"/>
      <c r="X3" s="213"/>
      <c r="Y3" s="19">
        <f>COUNTIFS(SUIVIPROD!$E1:$E30000,'Ligne 41'!$A3,SUIVIPROD!$J1:$J30000,'Ligne 41'!$AF$1)</f>
        <v>0</v>
      </c>
      <c r="Z3" s="120"/>
      <c r="AA3" s="19">
        <f>SUMIFS(SUIVIPROD!$D1:$D30000,SUIVIPROD!$E1:$E30000,'Ligne 41'!$A3,SUIVIPROD!$J1:$J30000,'Ligne 41'!$AF$1)</f>
        <v>0</v>
      </c>
      <c r="AB3" s="19" t="e">
        <f>SUMPRODUCT((SUIVIPROD!$E1:$E30000='Ligne 41'!$A3)*(SUIVIPROD!$J1:$J30000='Ligne 41'!$AF$1)*(SUIVIPROD!$L:$N&lt;&gt;""))</f>
        <v>#N/A</v>
      </c>
      <c r="AC3" s="120"/>
      <c r="AE3" s="23"/>
      <c r="AF3" s="213" t="s">
        <v>189</v>
      </c>
      <c r="AH3" s="22"/>
      <c r="AI3" s="22"/>
      <c r="AJ3" s="22"/>
    </row>
    <row r="4" spans="1:36" x14ac:dyDescent="0.2">
      <c r="H4" s="96" t="str">
        <f t="shared" si="0"/>
        <v>0 / 6</v>
      </c>
      <c r="I4" s="96"/>
      <c r="J4" s="120">
        <v>8</v>
      </c>
      <c r="K4" s="96"/>
      <c r="L4" s="96"/>
      <c r="M4" s="120">
        <v>3</v>
      </c>
      <c r="N4" s="96"/>
      <c r="O4" s="96"/>
      <c r="P4" s="97"/>
      <c r="Q4" s="97"/>
      <c r="R4" s="120"/>
      <c r="S4" s="97"/>
      <c r="T4" s="97"/>
      <c r="U4" s="120"/>
      <c r="V4" s="97"/>
      <c r="W4" s="97"/>
      <c r="X4" s="97"/>
      <c r="Y4" s="97"/>
      <c r="Z4" s="120"/>
      <c r="AA4" s="97"/>
      <c r="AB4" s="97"/>
      <c r="AC4" s="120"/>
      <c r="AD4" s="97"/>
      <c r="AE4" s="97"/>
      <c r="AF4" s="213"/>
      <c r="AH4" s="22"/>
      <c r="AI4" s="124"/>
      <c r="AJ4" s="22"/>
    </row>
    <row r="5" spans="1:36" ht="15" x14ac:dyDescent="0.25">
      <c r="H5" s="96" t="str">
        <f t="shared" si="0"/>
        <v>0 / 6</v>
      </c>
      <c r="I5" s="19"/>
      <c r="J5" s="120">
        <v>8</v>
      </c>
      <c r="K5" s="19"/>
      <c r="L5" s="19"/>
      <c r="M5" s="120">
        <v>3</v>
      </c>
      <c r="O5" s="23"/>
      <c r="P5" s="97"/>
      <c r="Q5" s="19"/>
      <c r="R5" s="120"/>
      <c r="S5" s="19"/>
      <c r="T5" s="19"/>
      <c r="U5" s="120"/>
      <c r="W5" s="23"/>
      <c r="X5" s="97"/>
      <c r="Y5" s="19"/>
      <c r="Z5" s="120"/>
      <c r="AA5" s="19"/>
      <c r="AB5" s="19"/>
      <c r="AC5" s="120"/>
      <c r="AE5" s="23"/>
      <c r="AF5" s="213"/>
      <c r="AH5" s="22"/>
      <c r="AI5" s="124"/>
      <c r="AJ5" s="22"/>
    </row>
    <row r="6" spans="1:36" ht="15" x14ac:dyDescent="0.25">
      <c r="A6" s="22"/>
      <c r="H6" s="96" t="str">
        <f t="shared" si="0"/>
        <v>0 / 6</v>
      </c>
      <c r="I6" s="19"/>
      <c r="J6" s="120">
        <v>8</v>
      </c>
      <c r="K6" s="19"/>
      <c r="L6" s="19"/>
      <c r="M6" s="120">
        <v>3</v>
      </c>
      <c r="O6" s="23"/>
      <c r="P6" s="213"/>
      <c r="Q6" s="19"/>
      <c r="R6" s="120"/>
      <c r="S6" s="19"/>
      <c r="T6" s="19"/>
      <c r="U6" s="120"/>
      <c r="W6" s="23"/>
      <c r="X6" s="97"/>
      <c r="Y6" s="19"/>
      <c r="Z6" s="120"/>
      <c r="AA6" s="19"/>
      <c r="AB6" s="19"/>
      <c r="AC6" s="120"/>
      <c r="AE6" s="23"/>
      <c r="AF6" s="213"/>
      <c r="AH6" s="22"/>
      <c r="AI6" s="124"/>
      <c r="AJ6" s="22"/>
    </row>
    <row r="7" spans="1:36" ht="15" x14ac:dyDescent="0.25">
      <c r="H7" s="96" t="str">
        <f t="shared" si="0"/>
        <v>0 / 6</v>
      </c>
      <c r="I7" s="19"/>
      <c r="J7" s="120">
        <v>8</v>
      </c>
      <c r="K7" s="19"/>
      <c r="L7" s="19"/>
      <c r="M7" s="120">
        <v>3</v>
      </c>
      <c r="O7" s="23"/>
      <c r="P7" s="97"/>
      <c r="Q7" s="19"/>
      <c r="R7" s="120"/>
      <c r="S7" s="19"/>
      <c r="T7" s="19"/>
      <c r="U7" s="120"/>
      <c r="W7" s="23"/>
      <c r="X7" s="97"/>
      <c r="Y7" s="19"/>
      <c r="Z7" s="120"/>
      <c r="AA7" s="19"/>
      <c r="AB7" s="19"/>
      <c r="AC7" s="120"/>
      <c r="AE7" s="23"/>
      <c r="AF7" s="213"/>
      <c r="AH7" s="22"/>
      <c r="AI7" s="124"/>
      <c r="AJ7" s="22"/>
    </row>
    <row r="8" spans="1:36" ht="15" x14ac:dyDescent="0.25">
      <c r="H8" s="96" t="str">
        <f t="shared" si="0"/>
        <v>0 / 6</v>
      </c>
      <c r="I8" s="19"/>
      <c r="J8" s="120">
        <v>8</v>
      </c>
      <c r="K8" s="19"/>
      <c r="L8" s="19"/>
      <c r="M8" s="120">
        <v>3</v>
      </c>
      <c r="O8" s="23"/>
      <c r="P8" s="97"/>
      <c r="Q8" s="19"/>
      <c r="R8" s="120"/>
      <c r="S8" s="19"/>
      <c r="T8" s="19"/>
      <c r="U8" s="120"/>
      <c r="W8" s="23"/>
      <c r="X8" s="97"/>
      <c r="Y8" s="19"/>
      <c r="Z8" s="120"/>
      <c r="AA8" s="19"/>
      <c r="AB8" s="19"/>
      <c r="AC8" s="120"/>
      <c r="AE8" s="23"/>
      <c r="AF8" s="213"/>
      <c r="AH8" s="22"/>
      <c r="AI8" s="124"/>
      <c r="AJ8" s="22"/>
    </row>
    <row r="9" spans="1:36" ht="15" x14ac:dyDescent="0.25">
      <c r="A9" s="22"/>
      <c r="H9" s="96" t="str">
        <f t="shared" si="0"/>
        <v>0 / 6</v>
      </c>
      <c r="I9" s="19"/>
      <c r="J9" s="120">
        <v>8</v>
      </c>
      <c r="K9" s="19"/>
      <c r="L9" s="19"/>
      <c r="M9" s="120">
        <v>3</v>
      </c>
      <c r="O9" s="23"/>
      <c r="P9" s="97"/>
      <c r="Q9" s="19"/>
      <c r="R9" s="120"/>
      <c r="S9" s="19"/>
      <c r="T9" s="19"/>
      <c r="U9" s="120"/>
      <c r="W9" s="23"/>
      <c r="X9" s="97"/>
      <c r="Y9" s="19"/>
      <c r="Z9" s="120"/>
      <c r="AA9" s="19"/>
      <c r="AB9" s="19"/>
      <c r="AC9" s="120"/>
      <c r="AE9" s="23"/>
      <c r="AF9" s="213"/>
      <c r="AH9" s="22"/>
      <c r="AI9" s="124"/>
      <c r="AJ9" s="22"/>
    </row>
    <row r="10" spans="1:36" ht="15" x14ac:dyDescent="0.25">
      <c r="A10" s="22"/>
      <c r="H10" s="96" t="str">
        <f t="shared" si="0"/>
        <v>0 / 6</v>
      </c>
      <c r="I10" s="19"/>
      <c r="J10" s="120">
        <v>8</v>
      </c>
      <c r="K10" s="19"/>
      <c r="L10" s="19"/>
      <c r="M10" s="120">
        <v>3</v>
      </c>
      <c r="O10" s="23"/>
      <c r="P10" s="97"/>
      <c r="Q10" s="19"/>
      <c r="R10" s="120"/>
      <c r="S10" s="19"/>
      <c r="T10" s="19"/>
      <c r="U10" s="120"/>
      <c r="W10" s="23"/>
      <c r="X10" s="97"/>
      <c r="Y10" s="19"/>
      <c r="Z10" s="120"/>
      <c r="AA10" s="19"/>
      <c r="AB10" s="19"/>
      <c r="AC10" s="120"/>
      <c r="AE10" s="23"/>
      <c r="AF10" s="213"/>
      <c r="AH10" s="22"/>
      <c r="AI10" s="124"/>
      <c r="AJ10" s="22"/>
    </row>
    <row r="11" spans="1:36" ht="15" x14ac:dyDescent="0.25">
      <c r="H11" s="96" t="str">
        <f t="shared" si="0"/>
        <v>0 / 6</v>
      </c>
      <c r="I11" s="19"/>
      <c r="J11" s="120">
        <v>8</v>
      </c>
      <c r="K11" s="19"/>
      <c r="L11" s="19"/>
      <c r="M11" s="120">
        <v>3</v>
      </c>
      <c r="O11" s="23"/>
      <c r="P11" s="97"/>
      <c r="Q11" s="19"/>
      <c r="R11" s="120"/>
      <c r="S11" s="19"/>
      <c r="T11" s="19"/>
      <c r="U11" s="120"/>
      <c r="W11" s="23"/>
      <c r="X11" s="97"/>
      <c r="Y11" s="19"/>
      <c r="Z11" s="120"/>
      <c r="AA11" s="19"/>
      <c r="AB11" s="19"/>
      <c r="AC11" s="120"/>
      <c r="AE11" s="23"/>
      <c r="AF11" s="213"/>
      <c r="AH11" s="22"/>
      <c r="AI11" s="22"/>
      <c r="AJ11" s="22"/>
    </row>
    <row r="12" spans="1:36" ht="15" x14ac:dyDescent="0.25">
      <c r="A12" s="22"/>
      <c r="H12" s="96" t="str">
        <f t="shared" si="0"/>
        <v>0 / 6</v>
      </c>
      <c r="I12" s="19"/>
      <c r="J12" s="120">
        <v>8</v>
      </c>
      <c r="K12" s="19"/>
      <c r="L12" s="19"/>
      <c r="M12" s="120">
        <v>3</v>
      </c>
      <c r="O12" s="23"/>
      <c r="P12" s="97"/>
      <c r="Q12" s="19"/>
      <c r="R12" s="120"/>
      <c r="S12" s="19"/>
      <c r="T12" s="19"/>
      <c r="U12" s="120"/>
      <c r="W12" s="23"/>
      <c r="X12" s="97"/>
      <c r="Y12" s="19"/>
      <c r="Z12" s="120"/>
      <c r="AA12" s="19"/>
      <c r="AB12" s="19"/>
      <c r="AC12" s="120"/>
      <c r="AE12" s="23"/>
      <c r="AF12" s="213"/>
    </row>
    <row r="13" spans="1:36" ht="15" x14ac:dyDescent="0.25">
      <c r="H13" s="96" t="str">
        <f t="shared" si="0"/>
        <v>0 / 6</v>
      </c>
      <c r="I13" s="19"/>
      <c r="J13" s="120">
        <v>8</v>
      </c>
      <c r="K13" s="19"/>
      <c r="L13" s="19"/>
      <c r="M13" s="120">
        <v>3</v>
      </c>
      <c r="O13" s="23"/>
      <c r="P13" s="97"/>
      <c r="Q13" s="19"/>
      <c r="R13" s="120"/>
      <c r="S13" s="19"/>
      <c r="T13" s="19"/>
      <c r="U13" s="120"/>
      <c r="W13" s="23"/>
      <c r="X13" s="97"/>
      <c r="Y13" s="19"/>
      <c r="Z13" s="120"/>
      <c r="AA13" s="19"/>
      <c r="AB13" s="19"/>
      <c r="AC13" s="120"/>
      <c r="AE13" s="23"/>
      <c r="AF13" s="213"/>
    </row>
    <row r="14" spans="1:36" ht="15" x14ac:dyDescent="0.25">
      <c r="A14" s="22"/>
      <c r="H14" s="96" t="str">
        <f t="shared" si="0"/>
        <v>0 / 6</v>
      </c>
      <c r="I14" s="19"/>
      <c r="J14" s="120">
        <v>8</v>
      </c>
      <c r="K14" s="19"/>
      <c r="L14" s="19"/>
      <c r="M14" s="120">
        <v>3</v>
      </c>
      <c r="O14" s="23"/>
      <c r="P14" s="97"/>
      <c r="Q14" s="19"/>
      <c r="R14" s="120"/>
      <c r="S14" s="19"/>
      <c r="T14" s="19"/>
      <c r="U14" s="120"/>
      <c r="W14" s="23"/>
      <c r="X14" s="97"/>
      <c r="Y14" s="19"/>
      <c r="Z14" s="120"/>
      <c r="AA14" s="19"/>
      <c r="AB14" s="19"/>
      <c r="AC14" s="120"/>
      <c r="AE14" s="23"/>
      <c r="AF14" s="213"/>
    </row>
    <row r="15" spans="1:36" ht="15" x14ac:dyDescent="0.25">
      <c r="H15" s="96" t="str">
        <f t="shared" si="0"/>
        <v>0 / 6</v>
      </c>
      <c r="I15" s="19"/>
      <c r="J15" s="120">
        <v>8</v>
      </c>
      <c r="K15" s="19"/>
      <c r="L15" s="19"/>
      <c r="M15" s="120">
        <v>3</v>
      </c>
      <c r="O15" s="23"/>
      <c r="P15" s="97"/>
      <c r="Q15" s="19"/>
      <c r="R15" s="120"/>
      <c r="S15" s="19"/>
      <c r="T15" s="19"/>
      <c r="U15" s="120"/>
      <c r="W15" s="23"/>
      <c r="X15" s="97"/>
      <c r="Y15" s="19"/>
      <c r="Z15" s="120"/>
      <c r="AA15" s="19"/>
      <c r="AB15" s="19"/>
      <c r="AC15" s="120"/>
      <c r="AE15" s="23"/>
      <c r="AF15" s="213"/>
    </row>
    <row r="16" spans="1:36" ht="15" x14ac:dyDescent="0.25">
      <c r="H16" s="96" t="str">
        <f t="shared" si="0"/>
        <v>0 / 6</v>
      </c>
      <c r="I16" s="19"/>
      <c r="J16" s="120">
        <v>8</v>
      </c>
      <c r="K16" s="19"/>
      <c r="L16" s="19"/>
      <c r="M16" s="120">
        <v>3</v>
      </c>
      <c r="O16" s="23"/>
      <c r="P16" s="97"/>
      <c r="Q16" s="19"/>
      <c r="R16" s="120"/>
      <c r="S16" s="19"/>
      <c r="T16" s="19"/>
      <c r="U16" s="120"/>
      <c r="W16" s="23"/>
      <c r="X16" s="97"/>
      <c r="Y16" s="19"/>
      <c r="Z16" s="120"/>
      <c r="AA16" s="19"/>
      <c r="AB16" s="19"/>
      <c r="AC16" s="120"/>
      <c r="AE16" s="23"/>
      <c r="AF16" s="213"/>
    </row>
    <row r="17" spans="1:32" ht="15" x14ac:dyDescent="0.25">
      <c r="H17" s="96" t="str">
        <f t="shared" si="0"/>
        <v>0 / 6</v>
      </c>
      <c r="I17" s="19"/>
      <c r="J17" s="120">
        <v>8</v>
      </c>
      <c r="K17" s="19"/>
      <c r="L17" s="19"/>
      <c r="M17" s="120">
        <v>3</v>
      </c>
      <c r="O17" s="23"/>
      <c r="P17" s="97"/>
      <c r="Q17" s="19"/>
      <c r="R17" s="120"/>
      <c r="S17" s="19"/>
      <c r="T17" s="19"/>
      <c r="U17" s="120"/>
      <c r="W17" s="23"/>
      <c r="X17" s="97"/>
      <c r="Y17" s="19"/>
      <c r="Z17" s="120"/>
      <c r="AA17" s="19"/>
      <c r="AB17" s="19"/>
      <c r="AC17" s="120"/>
      <c r="AE17" s="23"/>
      <c r="AF17" s="213"/>
    </row>
    <row r="18" spans="1:32" ht="15" x14ac:dyDescent="0.25">
      <c r="H18" s="96" t="str">
        <f t="shared" si="0"/>
        <v>0 / 6</v>
      </c>
      <c r="I18" s="19"/>
      <c r="J18" s="120">
        <v>8</v>
      </c>
      <c r="K18" s="19"/>
      <c r="L18" s="19"/>
      <c r="M18" s="120">
        <v>3</v>
      </c>
      <c r="O18" s="23"/>
      <c r="P18" s="97"/>
      <c r="Q18" s="19"/>
      <c r="R18" s="120"/>
      <c r="S18" s="19"/>
      <c r="T18" s="19"/>
      <c r="U18" s="120"/>
      <c r="W18" s="23"/>
      <c r="X18" s="97"/>
      <c r="Y18" s="19"/>
      <c r="Z18" s="120"/>
      <c r="AA18" s="19"/>
      <c r="AB18" s="19"/>
      <c r="AC18" s="120"/>
      <c r="AE18" s="23"/>
      <c r="AF18" s="213"/>
    </row>
    <row r="19" spans="1:32" ht="15" x14ac:dyDescent="0.25">
      <c r="H19" s="96" t="str">
        <f t="shared" si="0"/>
        <v>0 / 6</v>
      </c>
      <c r="I19" s="19"/>
      <c r="J19" s="120">
        <v>8</v>
      </c>
      <c r="K19" s="19"/>
      <c r="L19" s="19"/>
      <c r="M19" s="120">
        <v>3</v>
      </c>
      <c r="O19" s="23"/>
      <c r="P19" s="97"/>
      <c r="Q19" s="19"/>
      <c r="R19" s="120"/>
      <c r="S19" s="19"/>
      <c r="T19" s="19"/>
      <c r="U19" s="120"/>
      <c r="W19" s="23"/>
      <c r="X19" s="97"/>
      <c r="Y19" s="19"/>
      <c r="Z19" s="120"/>
      <c r="AA19" s="19"/>
      <c r="AB19" s="19"/>
      <c r="AC19" s="120"/>
      <c r="AE19" s="23"/>
      <c r="AF19" s="213"/>
    </row>
    <row r="20" spans="1:32" ht="15" x14ac:dyDescent="0.25">
      <c r="H20" s="96"/>
      <c r="I20" s="19"/>
      <c r="J20" s="120"/>
      <c r="K20" s="19"/>
      <c r="L20" s="19"/>
      <c r="M20" s="120"/>
      <c r="O20" s="23"/>
      <c r="P20" s="97"/>
      <c r="Q20" s="19"/>
      <c r="R20" s="120"/>
      <c r="S20" s="19"/>
      <c r="T20" s="19"/>
      <c r="U20" s="120"/>
      <c r="W20" s="23"/>
      <c r="X20" s="97"/>
      <c r="Y20" s="19"/>
      <c r="Z20" s="120"/>
      <c r="AA20" s="19"/>
      <c r="AB20" s="19"/>
      <c r="AC20" s="120"/>
      <c r="AE20" s="23"/>
      <c r="AF20" s="213"/>
    </row>
    <row r="21" spans="1:32" ht="15" x14ac:dyDescent="0.25">
      <c r="A21" s="22"/>
      <c r="H21" s="96"/>
      <c r="I21" s="19"/>
      <c r="J21" s="120"/>
      <c r="K21" s="19"/>
      <c r="L21" s="19"/>
      <c r="M21" s="120"/>
      <c r="O21" s="23"/>
      <c r="P21" s="97"/>
      <c r="Q21" s="19"/>
      <c r="R21" s="120"/>
      <c r="S21" s="19"/>
      <c r="T21" s="19"/>
      <c r="U21" s="120"/>
      <c r="W21" s="23"/>
      <c r="X21" s="97"/>
      <c r="Y21" s="19"/>
      <c r="Z21" s="120"/>
      <c r="AA21" s="19"/>
      <c r="AB21" s="19"/>
      <c r="AC21" s="120"/>
      <c r="AE21" s="23"/>
      <c r="AF21" s="213"/>
    </row>
    <row r="22" spans="1:32" ht="15" x14ac:dyDescent="0.25">
      <c r="H22" s="96"/>
      <c r="I22" s="19"/>
      <c r="J22" s="120"/>
      <c r="K22" s="19"/>
      <c r="L22" s="19"/>
      <c r="M22" s="120"/>
      <c r="O22" s="23"/>
      <c r="P22" s="97"/>
      <c r="Q22" s="19"/>
      <c r="R22" s="120"/>
      <c r="S22" s="19"/>
      <c r="T22" s="19"/>
      <c r="U22" s="120"/>
      <c r="W22" s="23"/>
      <c r="X22" s="97"/>
      <c r="Y22" s="19"/>
      <c r="Z22" s="120"/>
      <c r="AA22" s="19"/>
      <c r="AB22" s="19"/>
      <c r="AC22" s="120"/>
      <c r="AE22" s="23"/>
      <c r="AF22" s="213"/>
    </row>
    <row r="23" spans="1:32" ht="15" x14ac:dyDescent="0.25">
      <c r="A23" s="22"/>
      <c r="H23" s="96"/>
      <c r="I23" s="19"/>
      <c r="J23" s="120"/>
      <c r="K23" s="19"/>
      <c r="L23" s="19"/>
      <c r="M23" s="120"/>
      <c r="O23" s="23"/>
      <c r="P23" s="97"/>
      <c r="Q23" s="19"/>
      <c r="R23" s="120"/>
      <c r="S23" s="19"/>
      <c r="T23" s="19"/>
      <c r="U23" s="120"/>
      <c r="W23" s="23"/>
      <c r="X23" s="97"/>
      <c r="Y23" s="19"/>
      <c r="Z23" s="120"/>
      <c r="AA23" s="19"/>
      <c r="AB23" s="19"/>
      <c r="AC23" s="120"/>
      <c r="AE23" s="23"/>
      <c r="AF23" s="213"/>
    </row>
    <row r="24" spans="1:32" ht="15" x14ac:dyDescent="0.25">
      <c r="A24" s="22"/>
      <c r="H24" s="96"/>
      <c r="I24" s="19"/>
      <c r="J24" s="120"/>
      <c r="K24" s="19"/>
      <c r="L24" s="19"/>
      <c r="M24" s="120"/>
      <c r="O24" s="23"/>
      <c r="P24" s="97"/>
      <c r="Q24" s="19"/>
      <c r="R24" s="120"/>
      <c r="S24" s="19"/>
      <c r="T24" s="19"/>
      <c r="U24" s="120"/>
      <c r="W24" s="23"/>
      <c r="X24" s="97"/>
      <c r="Y24" s="19"/>
      <c r="Z24" s="120"/>
      <c r="AA24" s="19"/>
      <c r="AB24" s="19"/>
      <c r="AC24" s="120"/>
      <c r="AE24" s="23"/>
      <c r="AF24" s="213"/>
    </row>
    <row r="25" spans="1:32" ht="15" x14ac:dyDescent="0.25">
      <c r="A25" s="22"/>
      <c r="H25" s="96"/>
      <c r="I25" s="19"/>
      <c r="J25" s="120"/>
      <c r="K25" s="19"/>
      <c r="L25" s="19"/>
      <c r="M25" s="120"/>
      <c r="O25" s="23"/>
      <c r="P25" s="97"/>
      <c r="Q25" s="19"/>
      <c r="R25" s="120"/>
      <c r="S25" s="19"/>
      <c r="T25" s="19"/>
      <c r="U25" s="120"/>
      <c r="W25" s="23"/>
      <c r="X25" s="97"/>
      <c r="Y25" s="19"/>
      <c r="Z25" s="120"/>
      <c r="AA25" s="19"/>
      <c r="AB25" s="19"/>
      <c r="AC25" s="120"/>
      <c r="AE25" s="23"/>
      <c r="AF25" s="213"/>
    </row>
    <row r="26" spans="1:32" ht="15" x14ac:dyDescent="0.25">
      <c r="H26" s="96"/>
      <c r="I26" s="19"/>
      <c r="J26" s="120"/>
      <c r="K26" s="19"/>
      <c r="L26" s="19"/>
      <c r="M26" s="120"/>
      <c r="O26" s="23"/>
      <c r="P26" s="97"/>
      <c r="Q26" s="19"/>
      <c r="R26" s="120"/>
      <c r="S26" s="19"/>
      <c r="T26" s="19"/>
      <c r="U26" s="120"/>
      <c r="W26" s="23"/>
      <c r="X26" s="97"/>
      <c r="Y26" s="19"/>
      <c r="Z26" s="120"/>
      <c r="AA26" s="19"/>
      <c r="AB26" s="19"/>
      <c r="AC26" s="120"/>
      <c r="AE26" s="23"/>
      <c r="AF26" s="213"/>
    </row>
    <row r="27" spans="1:32" ht="15" x14ac:dyDescent="0.25">
      <c r="H27" s="96"/>
      <c r="I27" s="19"/>
      <c r="J27" s="120"/>
      <c r="K27" s="19"/>
      <c r="L27" s="19"/>
      <c r="M27" s="120"/>
      <c r="O27" s="23"/>
      <c r="P27" s="97"/>
      <c r="Q27" s="19"/>
      <c r="R27" s="120"/>
      <c r="S27" s="19"/>
      <c r="T27" s="19"/>
      <c r="U27" s="120"/>
      <c r="W27" s="23"/>
      <c r="X27" s="97"/>
      <c r="Y27" s="19"/>
      <c r="Z27" s="120"/>
      <c r="AA27" s="19"/>
      <c r="AB27" s="19"/>
      <c r="AC27" s="120"/>
      <c r="AE27" s="23"/>
      <c r="AF27" s="213"/>
    </row>
    <row r="28" spans="1:32" ht="15" x14ac:dyDescent="0.25">
      <c r="A28" s="22"/>
      <c r="H28" s="96"/>
      <c r="I28" s="19"/>
      <c r="J28" s="120"/>
      <c r="K28" s="19"/>
      <c r="L28" s="19"/>
      <c r="M28" s="120"/>
      <c r="O28" s="23"/>
      <c r="P28" s="97"/>
      <c r="Q28" s="19"/>
      <c r="R28" s="120"/>
      <c r="S28" s="19"/>
      <c r="T28" s="19"/>
      <c r="U28" s="120"/>
      <c r="W28" s="23"/>
      <c r="X28" s="97"/>
      <c r="Y28" s="19"/>
      <c r="Z28" s="120"/>
      <c r="AA28" s="19"/>
      <c r="AB28" s="19"/>
      <c r="AC28" s="120"/>
      <c r="AE28" s="23"/>
      <c r="AF28" s="213"/>
    </row>
    <row r="29" spans="1:32" ht="15" x14ac:dyDescent="0.25">
      <c r="H29" s="96"/>
      <c r="I29" s="19"/>
      <c r="J29" s="120"/>
      <c r="K29" s="19"/>
      <c r="L29" s="19"/>
      <c r="M29" s="120"/>
      <c r="O29" s="23"/>
      <c r="P29" s="97"/>
      <c r="Q29" s="19"/>
      <c r="R29" s="120"/>
      <c r="S29" s="19"/>
      <c r="T29" s="19"/>
      <c r="U29" s="120"/>
      <c r="W29" s="23"/>
      <c r="X29" s="97"/>
      <c r="Y29" s="19"/>
      <c r="Z29" s="120"/>
      <c r="AA29" s="19"/>
      <c r="AB29" s="19"/>
      <c r="AC29" s="120"/>
      <c r="AE29" s="23"/>
      <c r="AF29" s="213"/>
    </row>
    <row r="30" spans="1:32" ht="15" x14ac:dyDescent="0.25">
      <c r="H30" s="96"/>
      <c r="I30" s="19"/>
      <c r="J30" s="120"/>
      <c r="K30" s="19"/>
      <c r="L30" s="19"/>
      <c r="M30" s="120"/>
      <c r="O30" s="23"/>
      <c r="P30" s="97"/>
      <c r="Q30" s="19"/>
      <c r="R30" s="120"/>
      <c r="S30" s="19"/>
      <c r="T30" s="19"/>
      <c r="U30" s="120"/>
      <c r="W30" s="23"/>
      <c r="X30" s="97"/>
      <c r="Y30" s="19"/>
      <c r="Z30" s="120"/>
      <c r="AA30" s="19"/>
      <c r="AB30" s="19"/>
      <c r="AC30" s="120"/>
      <c r="AE30" s="23"/>
      <c r="AF30" s="213"/>
    </row>
    <row r="31" spans="1:32" ht="15" x14ac:dyDescent="0.25">
      <c r="H31" s="96"/>
      <c r="I31" s="19"/>
      <c r="J31" s="120"/>
      <c r="K31" s="19"/>
      <c r="L31" s="19"/>
      <c r="M31" s="120"/>
      <c r="O31" s="23"/>
      <c r="P31" s="97"/>
      <c r="Q31" s="19"/>
      <c r="R31" s="120"/>
      <c r="S31" s="19"/>
      <c r="T31" s="19"/>
      <c r="U31" s="120"/>
      <c r="W31" s="23"/>
      <c r="X31" s="97"/>
      <c r="Y31" s="19"/>
      <c r="Z31" s="120"/>
      <c r="AA31" s="19"/>
      <c r="AB31" s="19"/>
      <c r="AC31" s="120"/>
      <c r="AE31" s="23"/>
      <c r="AF31" s="213"/>
    </row>
    <row r="32" spans="1:32" ht="15" x14ac:dyDescent="0.25">
      <c r="H32" s="96"/>
      <c r="I32" s="19"/>
      <c r="J32" s="120"/>
      <c r="K32" s="19"/>
      <c r="L32" s="19"/>
      <c r="M32" s="120"/>
      <c r="O32" s="23"/>
      <c r="P32" s="97"/>
      <c r="Q32" s="19"/>
      <c r="R32" s="120"/>
      <c r="S32" s="19"/>
      <c r="T32" s="19"/>
      <c r="U32" s="120"/>
      <c r="W32" s="23"/>
      <c r="X32" s="97"/>
      <c r="Y32" s="19"/>
      <c r="Z32" s="120"/>
      <c r="AA32" s="19"/>
      <c r="AB32" s="19"/>
      <c r="AC32" s="120"/>
      <c r="AE32" s="23"/>
      <c r="AF32" s="213"/>
    </row>
    <row r="33" spans="1:36" ht="15" x14ac:dyDescent="0.25">
      <c r="H33" s="96"/>
      <c r="I33" s="19"/>
      <c r="J33" s="120"/>
      <c r="K33" s="19"/>
      <c r="L33" s="19"/>
      <c r="M33" s="120"/>
      <c r="O33" s="23"/>
      <c r="P33" s="97"/>
      <c r="Q33" s="19"/>
      <c r="R33" s="120"/>
      <c r="S33" s="19"/>
      <c r="T33" s="19"/>
      <c r="U33" s="120"/>
      <c r="W33" s="23"/>
      <c r="X33" s="97"/>
      <c r="Y33" s="19"/>
      <c r="Z33" s="120"/>
      <c r="AA33" s="19"/>
      <c r="AB33" s="19"/>
      <c r="AC33" s="120"/>
      <c r="AE33" s="23"/>
      <c r="AF33" s="213"/>
    </row>
    <row r="34" spans="1:36" ht="15" x14ac:dyDescent="0.25">
      <c r="H34" s="96"/>
      <c r="I34" s="19"/>
      <c r="J34" s="120"/>
      <c r="K34" s="19"/>
      <c r="L34" s="19"/>
      <c r="M34" s="120"/>
      <c r="O34" s="23"/>
      <c r="P34" s="97"/>
      <c r="Q34" s="19"/>
      <c r="R34" s="120"/>
      <c r="S34" s="19"/>
      <c r="T34" s="19"/>
      <c r="U34" s="120"/>
      <c r="W34" s="23"/>
      <c r="X34" s="97"/>
      <c r="Y34" s="19"/>
      <c r="Z34" s="120"/>
      <c r="AA34" s="19"/>
      <c r="AB34" s="19"/>
      <c r="AC34" s="120"/>
      <c r="AE34" s="23"/>
      <c r="AF34" s="213"/>
    </row>
    <row r="35" spans="1:36" ht="15" x14ac:dyDescent="0.25">
      <c r="H35" s="96"/>
      <c r="I35" s="19"/>
      <c r="J35" s="120"/>
      <c r="K35" s="19"/>
      <c r="L35" s="19"/>
      <c r="M35" s="120"/>
      <c r="O35" s="23"/>
      <c r="P35" s="97"/>
      <c r="Q35" s="19"/>
      <c r="R35" s="120"/>
      <c r="S35" s="19"/>
      <c r="T35" s="19"/>
      <c r="U35" s="120"/>
      <c r="W35" s="23"/>
      <c r="X35" s="97"/>
      <c r="Y35" s="19"/>
      <c r="Z35" s="120"/>
      <c r="AA35" s="19"/>
      <c r="AB35" s="19"/>
      <c r="AC35" s="120"/>
      <c r="AE35" s="23"/>
      <c r="AF35" s="213"/>
    </row>
    <row r="36" spans="1:36" ht="15" x14ac:dyDescent="0.25">
      <c r="H36" s="96"/>
      <c r="I36" s="19"/>
      <c r="J36" s="120"/>
      <c r="K36" s="19"/>
      <c r="L36" s="19"/>
      <c r="M36" s="120"/>
      <c r="O36" s="23"/>
      <c r="P36" s="97"/>
      <c r="Q36" s="19"/>
      <c r="R36" s="120"/>
      <c r="S36" s="19"/>
      <c r="T36" s="19"/>
      <c r="U36" s="120"/>
      <c r="W36" s="23"/>
      <c r="X36" s="97"/>
      <c r="Y36" s="19"/>
      <c r="Z36" s="120"/>
      <c r="AA36" s="19"/>
      <c r="AB36" s="19"/>
      <c r="AC36" s="120"/>
      <c r="AE36" s="23"/>
      <c r="AF36" s="213"/>
    </row>
    <row r="37" spans="1:36" ht="15" x14ac:dyDescent="0.25">
      <c r="H37" s="96"/>
      <c r="I37" s="19"/>
      <c r="J37" s="120"/>
      <c r="K37" s="19"/>
      <c r="L37" s="19"/>
      <c r="M37" s="120"/>
      <c r="O37" s="23"/>
      <c r="P37" s="97"/>
      <c r="Q37" s="19"/>
      <c r="R37" s="120"/>
      <c r="S37" s="19"/>
      <c r="T37" s="19"/>
      <c r="U37" s="120"/>
      <c r="W37" s="23"/>
      <c r="X37" s="97"/>
      <c r="Y37" s="19"/>
      <c r="Z37" s="120"/>
      <c r="AA37" s="19"/>
      <c r="AB37" s="19"/>
      <c r="AC37" s="120"/>
      <c r="AE37" s="23"/>
      <c r="AF37" s="213"/>
      <c r="AH37" s="22"/>
      <c r="AI37" s="22"/>
      <c r="AJ37" s="22"/>
    </row>
    <row r="38" spans="1:36" ht="15" x14ac:dyDescent="0.25">
      <c r="P38" s="97"/>
      <c r="Q38" s="19"/>
      <c r="R38" s="120"/>
      <c r="S38" s="19"/>
      <c r="T38" s="19"/>
      <c r="U38" s="120"/>
      <c r="W38" s="23"/>
      <c r="X38" s="97"/>
      <c r="Y38" s="19"/>
      <c r="Z38" s="120"/>
      <c r="AA38" s="19"/>
      <c r="AB38" s="19"/>
      <c r="AC38" s="120"/>
      <c r="AE38" s="23"/>
      <c r="AF38" s="213"/>
    </row>
    <row r="39" spans="1:36" ht="15" x14ac:dyDescent="0.25">
      <c r="P39" s="97"/>
      <c r="Q39" s="19"/>
      <c r="R39" s="120"/>
      <c r="S39" s="19"/>
      <c r="T39" s="19"/>
      <c r="U39" s="120"/>
      <c r="W39" s="23"/>
      <c r="X39" s="97"/>
      <c r="Y39" s="19"/>
      <c r="Z39" s="120"/>
      <c r="AA39" s="19"/>
      <c r="AB39" s="19"/>
      <c r="AC39" s="120"/>
      <c r="AE39" s="23"/>
      <c r="AF39" s="213"/>
    </row>
    <row r="40" spans="1:36" ht="15" x14ac:dyDescent="0.25">
      <c r="P40" s="97"/>
      <c r="Q40" s="19"/>
      <c r="R40" s="120"/>
      <c r="S40" s="19"/>
      <c r="T40" s="19"/>
      <c r="U40" s="120"/>
      <c r="W40" s="23"/>
      <c r="X40" s="97"/>
      <c r="Y40" s="19"/>
      <c r="Z40" s="120"/>
      <c r="AA40" s="19"/>
      <c r="AB40" s="19"/>
      <c r="AC40" s="120"/>
      <c r="AE40" s="23"/>
      <c r="AF40" s="213"/>
    </row>
    <row r="41" spans="1:36" x14ac:dyDescent="0.2">
      <c r="A41" s="125"/>
    </row>
  </sheetData>
  <customSheetViews>
    <customSheetView guid="{15592DE5-C7FF-4B56-A77E-D45893415718}" scale="85" hiddenColumns="1">
      <selection activeCell="AF7" sqref="AF7"/>
      <pageMargins left="0.7" right="0.7" top="0.75" bottom="0.75" header="0.3" footer="0.3"/>
      <pageSetup paperSize="9" orientation="portrait" r:id="rId1"/>
    </customSheetView>
    <customSheetView guid="{4FF0261A-279D-430C-B2DD-E54ED988E313}" scale="85" hiddenColumns="1">
      <pane ySplit="1" topLeftCell="A2" activePane="bottomLeft" state="frozen"/>
      <selection pane="bottomLeft" activeCell="AF7" sqref="AF7"/>
      <pageMargins left="0.7" right="0.7" top="0.75" bottom="0.75" header="0.3" footer="0.3"/>
      <pageSetup paperSize="9" orientation="portrait" r:id="rId2"/>
    </customSheetView>
  </customSheetViews>
  <conditionalFormatting sqref="I4:I18 Q4:Q18 I20:I36">
    <cfRule type="dataBar" priority="74">
      <dataBar>
        <cfvo type="num" val="0"/>
        <cfvo type="num" val="#REF!"/>
        <color rgb="FF00B050"/>
      </dataBar>
      <extLst>
        <ext xmlns:x14="http://schemas.microsoft.com/office/spreadsheetml/2009/9/main" uri="{B025F937-C7B1-47D3-B67F-A62EFF666E3E}">
          <x14:id>{01E5E1E6-0394-459D-AE9D-DD20704C756F}</x14:id>
        </ext>
      </extLst>
    </cfRule>
  </conditionalFormatting>
  <conditionalFormatting sqref="K4:K18 S4:S18 K20:K36">
    <cfRule type="dataBar" priority="73">
      <dataBar>
        <cfvo type="num" val="0"/>
        <cfvo type="num" val="30"/>
        <color rgb="FF00B050"/>
      </dataBar>
      <extLst>
        <ext xmlns:x14="http://schemas.microsoft.com/office/spreadsheetml/2009/9/main" uri="{B025F937-C7B1-47D3-B67F-A62EFF666E3E}">
          <x14:id>{BD7E68F9-E9DA-46F0-8D53-C25CEA8D541F}</x14:id>
        </ext>
      </extLst>
    </cfRule>
  </conditionalFormatting>
  <conditionalFormatting sqref="L4:L18 T4:T18 L20:L36">
    <cfRule type="dataBar" priority="75">
      <dataBar>
        <cfvo type="num" val="0"/>
        <cfvo type="num" val="#REF!"/>
        <color rgb="FF00B050"/>
      </dataBar>
      <extLst>
        <ext xmlns:x14="http://schemas.microsoft.com/office/spreadsheetml/2009/9/main" uri="{B025F937-C7B1-47D3-B67F-A62EFF666E3E}">
          <x14:id>{F0C9D6E7-5CE1-4A34-A762-0F12558EADF0}</x14:id>
        </ext>
      </extLst>
    </cfRule>
  </conditionalFormatting>
  <conditionalFormatting sqref="I2">
    <cfRule type="cellIs" dxfId="1877" priority="22" operator="greaterThan">
      <formula>$J$2</formula>
    </cfRule>
    <cfRule type="dataBar" priority="71">
      <dataBar>
        <cfvo type="num" val="0"/>
        <cfvo type="num" val="$J$2"/>
        <color rgb="FF00B050"/>
      </dataBar>
      <extLst>
        <ext xmlns:x14="http://schemas.microsoft.com/office/spreadsheetml/2009/9/main" uri="{B025F937-C7B1-47D3-B67F-A62EFF666E3E}">
          <x14:id>{FA0A77EF-CB9F-41AA-8E72-E23E0888DB9B}</x14:id>
        </ext>
      </extLst>
    </cfRule>
  </conditionalFormatting>
  <conditionalFormatting sqref="K2">
    <cfRule type="dataBar" priority="70">
      <dataBar>
        <cfvo type="num" val="0"/>
        <cfvo type="num" val="30"/>
        <color rgb="FF00B050"/>
      </dataBar>
      <extLst>
        <ext xmlns:x14="http://schemas.microsoft.com/office/spreadsheetml/2009/9/main" uri="{B025F937-C7B1-47D3-B67F-A62EFF666E3E}">
          <x14:id>{DB101E56-EF2B-41DB-A0E6-B575A19651A1}</x14:id>
        </ext>
      </extLst>
    </cfRule>
  </conditionalFormatting>
  <conditionalFormatting sqref="L2">
    <cfRule type="cellIs" dxfId="1876" priority="21" operator="greaterThan">
      <formula>$M$2</formula>
    </cfRule>
    <cfRule type="dataBar" priority="72">
      <dataBar>
        <cfvo type="num" val="0"/>
        <cfvo type="num" val="$M$2"/>
        <color rgb="FF00B050"/>
      </dataBar>
      <extLst>
        <ext xmlns:x14="http://schemas.microsoft.com/office/spreadsheetml/2009/9/main" uri="{B025F937-C7B1-47D3-B67F-A62EFF666E3E}">
          <x14:id>{1133E385-1311-44EA-8F4A-F40A3C8B26DD}</x14:id>
        </ext>
      </extLst>
    </cfRule>
  </conditionalFormatting>
  <conditionalFormatting sqref="Q2">
    <cfRule type="cellIs" dxfId="1875" priority="20" operator="greaterThan">
      <formula>$R$2</formula>
    </cfRule>
    <cfRule type="dataBar" priority="68">
      <dataBar>
        <cfvo type="num" val="0"/>
        <cfvo type="num" val="$R$2"/>
        <color rgb="FF00B050"/>
      </dataBar>
      <extLst>
        <ext xmlns:x14="http://schemas.microsoft.com/office/spreadsheetml/2009/9/main" uri="{B025F937-C7B1-47D3-B67F-A62EFF666E3E}">
          <x14:id>{CE95B290-2671-4493-A14B-13D4723E19A9}</x14:id>
        </ext>
      </extLst>
    </cfRule>
  </conditionalFormatting>
  <conditionalFormatting sqref="S2">
    <cfRule type="dataBar" priority="67">
      <dataBar>
        <cfvo type="num" val="0"/>
        <cfvo type="num" val="30"/>
        <color rgb="FF00B050"/>
      </dataBar>
      <extLst>
        <ext xmlns:x14="http://schemas.microsoft.com/office/spreadsheetml/2009/9/main" uri="{B025F937-C7B1-47D3-B67F-A62EFF666E3E}">
          <x14:id>{45F7B8D7-5277-4210-879C-E9042B7E7024}</x14:id>
        </ext>
      </extLst>
    </cfRule>
  </conditionalFormatting>
  <conditionalFormatting sqref="T2">
    <cfRule type="cellIs" dxfId="1874" priority="19" operator="greaterThan">
      <formula>$U$2</formula>
    </cfRule>
    <cfRule type="dataBar" priority="69">
      <dataBar>
        <cfvo type="num" val="0"/>
        <cfvo type="num" val="$U$2"/>
        <color rgb="FF00B050"/>
      </dataBar>
      <extLst>
        <ext xmlns:x14="http://schemas.microsoft.com/office/spreadsheetml/2009/9/main" uri="{B025F937-C7B1-47D3-B67F-A62EFF666E3E}">
          <x14:id>{2A00A173-76C2-44CC-98A7-AC5169328E72}</x14:id>
        </ext>
      </extLst>
    </cfRule>
  </conditionalFormatting>
  <conditionalFormatting sqref="P4:P18 X4:X40 P20:W40 P19:Q19 S19:T19 V19:W19">
    <cfRule type="containsText" dxfId="1873" priority="63" operator="containsText" text="STOP">
      <formula>NOT(ISERROR(SEARCH("STOP",P4)))</formula>
    </cfRule>
    <cfRule type="containsText" dxfId="1872" priority="64" operator="containsText" text="OK">
      <formula>NOT(ISERROR(SEARCH("OK",P4)))</formula>
    </cfRule>
    <cfRule type="containsText" dxfId="1871" priority="65" operator="containsText" text="A former">
      <formula>NOT(ISERROR(SEARCH("A former",P4)))</formula>
    </cfRule>
    <cfRule type="containsText" dxfId="1870" priority="66" operator="containsText" text="En cours">
      <formula>NOT(ISERROR(SEARCH("En cours",P4)))</formula>
    </cfRule>
  </conditionalFormatting>
  <conditionalFormatting sqref="P2">
    <cfRule type="containsText" dxfId="1869" priority="59" operator="containsText" text="STOP">
      <formula>NOT(ISERROR(SEARCH("STOP",P2)))</formula>
    </cfRule>
    <cfRule type="containsText" dxfId="1868" priority="60" operator="containsText" text="OK">
      <formula>NOT(ISERROR(SEARCH("OK",P2)))</formula>
    </cfRule>
    <cfRule type="containsText" dxfId="1867" priority="61" operator="containsText" text="A former">
      <formula>NOT(ISERROR(SEARCH("A former",P2)))</formula>
    </cfRule>
    <cfRule type="containsText" dxfId="1866" priority="62" operator="containsText" text="En cours">
      <formula>NOT(ISERROR(SEARCH("En cours",P2)))</formula>
    </cfRule>
  </conditionalFormatting>
  <conditionalFormatting sqref="X2 AF2:AF40">
    <cfRule type="containsText" dxfId="1865" priority="55" operator="containsText" text="STOP">
      <formula>NOT(ISERROR(SEARCH("STOP",X2)))</formula>
    </cfRule>
    <cfRule type="containsText" dxfId="1864" priority="56" operator="containsText" text="OK">
      <formula>NOT(ISERROR(SEARCH("OK",X2)))</formula>
    </cfRule>
    <cfRule type="containsText" dxfId="1863" priority="57" operator="containsText" text="A former">
      <formula>NOT(ISERROR(SEARCH("A former",X2)))</formula>
    </cfRule>
    <cfRule type="containsText" dxfId="1862" priority="58" operator="containsText" text="En cours">
      <formula>NOT(ISERROR(SEARCH("En cours",X2)))</formula>
    </cfRule>
  </conditionalFormatting>
  <conditionalFormatting sqref="H2 H4:H37 I19 K19:L19 N19:O19">
    <cfRule type="containsText" dxfId="1861" priority="54" operator="containsText" text="6 / 6">
      <formula>NOT(ISERROR(SEARCH("6 / 6",H2)))</formula>
    </cfRule>
  </conditionalFormatting>
  <conditionalFormatting sqref="I37">
    <cfRule type="dataBar" priority="52">
      <dataBar>
        <cfvo type="num" val="0"/>
        <cfvo type="num" val="#REF!"/>
        <color rgb="FF00B050"/>
      </dataBar>
      <extLst>
        <ext xmlns:x14="http://schemas.microsoft.com/office/spreadsheetml/2009/9/main" uri="{B025F937-C7B1-47D3-B67F-A62EFF666E3E}">
          <x14:id>{33FEAA39-D4F7-42FE-BB4D-D27148B39A32}</x14:id>
        </ext>
      </extLst>
    </cfRule>
  </conditionalFormatting>
  <conditionalFormatting sqref="K37">
    <cfRule type="dataBar" priority="51">
      <dataBar>
        <cfvo type="num" val="0"/>
        <cfvo type="num" val="30"/>
        <color rgb="FF00B050"/>
      </dataBar>
      <extLst>
        <ext xmlns:x14="http://schemas.microsoft.com/office/spreadsheetml/2009/9/main" uri="{B025F937-C7B1-47D3-B67F-A62EFF666E3E}">
          <x14:id>{3768998C-7B35-4775-933F-43A5945828A9}</x14:id>
        </ext>
      </extLst>
    </cfRule>
  </conditionalFormatting>
  <conditionalFormatting sqref="L37">
    <cfRule type="dataBar" priority="53">
      <dataBar>
        <cfvo type="num" val="0"/>
        <cfvo type="num" val="#REF!"/>
        <color rgb="FF00B050"/>
      </dataBar>
      <extLst>
        <ext xmlns:x14="http://schemas.microsoft.com/office/spreadsheetml/2009/9/main" uri="{B025F937-C7B1-47D3-B67F-A62EFF666E3E}">
          <x14:id>{E2626B4D-DB6F-45AE-8FE8-88EF67ADB6BE}</x14:id>
        </ext>
      </extLst>
    </cfRule>
  </conditionalFormatting>
  <conditionalFormatting sqref="P3">
    <cfRule type="containsText" dxfId="1860" priority="41" operator="containsText" text="STOP">
      <formula>NOT(ISERROR(SEARCH("STOP",P3)))</formula>
    </cfRule>
    <cfRule type="containsText" dxfId="1859" priority="42" operator="containsText" text="OK">
      <formula>NOT(ISERROR(SEARCH("OK",P3)))</formula>
    </cfRule>
    <cfRule type="containsText" dxfId="1858" priority="43" operator="containsText" text="A former">
      <formula>NOT(ISERROR(SEARCH("A former",P3)))</formula>
    </cfRule>
    <cfRule type="containsText" dxfId="1857" priority="44" operator="containsText" text="En cours">
      <formula>NOT(ISERROR(SEARCH("En cours",P3)))</formula>
    </cfRule>
  </conditionalFormatting>
  <conditionalFormatting sqref="X3">
    <cfRule type="containsText" dxfId="1856" priority="37" operator="containsText" text="STOP">
      <formula>NOT(ISERROR(SEARCH("STOP",X3)))</formula>
    </cfRule>
    <cfRule type="containsText" dxfId="1855" priority="38" operator="containsText" text="OK">
      <formula>NOT(ISERROR(SEARCH("OK",X3)))</formula>
    </cfRule>
    <cfRule type="containsText" dxfId="1854" priority="39" operator="containsText" text="A former">
      <formula>NOT(ISERROR(SEARCH("A former",X3)))</formula>
    </cfRule>
    <cfRule type="containsText" dxfId="1853" priority="40" operator="containsText" text="En cours">
      <formula>NOT(ISERROR(SEARCH("En cours",X3)))</formula>
    </cfRule>
  </conditionalFormatting>
  <conditionalFormatting sqref="Y4:Y18">
    <cfRule type="dataBar" priority="34">
      <dataBar>
        <cfvo type="num" val="0"/>
        <cfvo type="num" val="#REF!"/>
        <color rgb="FF00B050"/>
      </dataBar>
      <extLst>
        <ext xmlns:x14="http://schemas.microsoft.com/office/spreadsheetml/2009/9/main" uri="{B025F937-C7B1-47D3-B67F-A62EFF666E3E}">
          <x14:id>{6CCEF8D3-88F3-470D-B4E7-AA24BD5F3B83}</x14:id>
        </ext>
      </extLst>
    </cfRule>
  </conditionalFormatting>
  <conditionalFormatting sqref="AA4:AA18">
    <cfRule type="dataBar" priority="33">
      <dataBar>
        <cfvo type="num" val="0"/>
        <cfvo type="num" val="30"/>
        <color rgb="FF00B050"/>
      </dataBar>
      <extLst>
        <ext xmlns:x14="http://schemas.microsoft.com/office/spreadsheetml/2009/9/main" uri="{B025F937-C7B1-47D3-B67F-A62EFF666E3E}">
          <x14:id>{A4C6D583-D73F-4A0B-837C-FFE3AB8090CE}</x14:id>
        </ext>
      </extLst>
    </cfRule>
  </conditionalFormatting>
  <conditionalFormatting sqref="AB4:AB18">
    <cfRule type="dataBar" priority="35">
      <dataBar>
        <cfvo type="num" val="0"/>
        <cfvo type="num" val="#REF!"/>
        <color rgb="FF00B050"/>
      </dataBar>
      <extLst>
        <ext xmlns:x14="http://schemas.microsoft.com/office/spreadsheetml/2009/9/main" uri="{B025F937-C7B1-47D3-B67F-A62EFF666E3E}">
          <x14:id>{EFA7885C-4E32-4125-9CF9-A5A9C6EC4A4F}</x14:id>
        </ext>
      </extLst>
    </cfRule>
  </conditionalFormatting>
  <conditionalFormatting sqref="Y20:AE40 Y19 AA19:AB19 AD19:AE19">
    <cfRule type="containsText" dxfId="1852" priority="29" operator="containsText" text="STOP">
      <formula>NOT(ISERROR(SEARCH("STOP",Y19)))</formula>
    </cfRule>
    <cfRule type="containsText" dxfId="1851" priority="30" operator="containsText" text="OK">
      <formula>NOT(ISERROR(SEARCH("OK",Y19)))</formula>
    </cfRule>
    <cfRule type="containsText" dxfId="1850" priority="31" operator="containsText" text="A former">
      <formula>NOT(ISERROR(SEARCH("A former",Y19)))</formula>
    </cfRule>
    <cfRule type="containsText" dxfId="1849" priority="32" operator="containsText" text="En cours">
      <formula>NOT(ISERROR(SEARCH("En cours",Y19)))</formula>
    </cfRule>
  </conditionalFormatting>
  <conditionalFormatting sqref="Y2">
    <cfRule type="cellIs" dxfId="1848" priority="18" operator="greaterThan">
      <formula>$Z$2</formula>
    </cfRule>
    <cfRule type="dataBar" priority="24">
      <dataBar>
        <cfvo type="num" val="0"/>
        <cfvo type="num" val="$Z$2"/>
        <color rgb="FF00B050"/>
      </dataBar>
      <extLst>
        <ext xmlns:x14="http://schemas.microsoft.com/office/spreadsheetml/2009/9/main" uri="{B025F937-C7B1-47D3-B67F-A62EFF666E3E}">
          <x14:id>{0C24BD9A-64BB-4F7F-BE2C-BBF15BF15F0C}</x14:id>
        </ext>
      </extLst>
    </cfRule>
  </conditionalFormatting>
  <conditionalFormatting sqref="AA2">
    <cfRule type="dataBar" priority="23">
      <dataBar>
        <cfvo type="num" val="0"/>
        <cfvo type="num" val="30"/>
        <color rgb="FF00B050"/>
      </dataBar>
      <extLst>
        <ext xmlns:x14="http://schemas.microsoft.com/office/spreadsheetml/2009/9/main" uri="{B025F937-C7B1-47D3-B67F-A62EFF666E3E}">
          <x14:id>{F1ADAB3E-0D65-43BC-A3FA-42599AB07B98}</x14:id>
        </ext>
      </extLst>
    </cfRule>
  </conditionalFormatting>
  <conditionalFormatting sqref="AB2">
    <cfRule type="cellIs" dxfId="1847" priority="17" operator="greaterThan">
      <formula>$AC$2</formula>
    </cfRule>
    <cfRule type="dataBar" priority="25">
      <dataBar>
        <cfvo type="num" val="0"/>
        <cfvo type="num" val="$AC$2"/>
        <color rgb="FF00B050"/>
      </dataBar>
      <extLst>
        <ext xmlns:x14="http://schemas.microsoft.com/office/spreadsheetml/2009/9/main" uri="{B025F937-C7B1-47D3-B67F-A62EFF666E3E}">
          <x14:id>{F81AA955-D885-4507-A8C7-0510ECAAC7CE}</x14:id>
        </ext>
      </extLst>
    </cfRule>
  </conditionalFormatting>
  <conditionalFormatting sqref="H3">
    <cfRule type="containsText" dxfId="1846" priority="16" operator="containsText" text="6 / 6">
      <formula>NOT(ISERROR(SEARCH("6 / 6",H3)))</formula>
    </cfRule>
  </conditionalFormatting>
  <conditionalFormatting sqref="I3">
    <cfRule type="cellIs" dxfId="1845" priority="14" operator="greaterThan">
      <formula>$J$2</formula>
    </cfRule>
    <cfRule type="dataBar" priority="15">
      <dataBar>
        <cfvo type="num" val="0"/>
        <cfvo type="num" val="$J$2"/>
        <color rgb="FF00B050"/>
      </dataBar>
      <extLst>
        <ext xmlns:x14="http://schemas.microsoft.com/office/spreadsheetml/2009/9/main" uri="{B025F937-C7B1-47D3-B67F-A62EFF666E3E}">
          <x14:id>{03A8B914-2004-40FB-80BF-D55ED23C8E9F}</x14:id>
        </ext>
      </extLst>
    </cfRule>
  </conditionalFormatting>
  <conditionalFormatting sqref="K3">
    <cfRule type="dataBar" priority="12">
      <dataBar>
        <cfvo type="num" val="0"/>
        <cfvo type="num" val="30"/>
        <color rgb="FF00B050"/>
      </dataBar>
      <extLst>
        <ext xmlns:x14="http://schemas.microsoft.com/office/spreadsheetml/2009/9/main" uri="{B025F937-C7B1-47D3-B67F-A62EFF666E3E}">
          <x14:id>{03DA6D16-4EC1-4CAC-BC40-3D54AB61A751}</x14:id>
        </ext>
      </extLst>
    </cfRule>
  </conditionalFormatting>
  <conditionalFormatting sqref="L3">
    <cfRule type="cellIs" dxfId="1844" priority="11" operator="greaterThan">
      <formula>$M$2</formula>
    </cfRule>
    <cfRule type="dataBar" priority="13">
      <dataBar>
        <cfvo type="num" val="0"/>
        <cfvo type="num" val="$M$2"/>
        <color rgb="FF00B050"/>
      </dataBar>
      <extLst>
        <ext xmlns:x14="http://schemas.microsoft.com/office/spreadsheetml/2009/9/main" uri="{B025F937-C7B1-47D3-B67F-A62EFF666E3E}">
          <x14:id>{A3DA766C-D589-4607-8866-F342E5E89316}</x14:id>
        </ext>
      </extLst>
    </cfRule>
  </conditionalFormatting>
  <conditionalFormatting sqref="Q3">
    <cfRule type="cellIs" dxfId="1843" priority="9" operator="greaterThan">
      <formula>$R$2</formula>
    </cfRule>
    <cfRule type="dataBar" priority="10">
      <dataBar>
        <cfvo type="num" val="0"/>
        <cfvo type="num" val="$R$2"/>
        <color rgb="FF00B050"/>
      </dataBar>
      <extLst>
        <ext xmlns:x14="http://schemas.microsoft.com/office/spreadsheetml/2009/9/main" uri="{B025F937-C7B1-47D3-B67F-A62EFF666E3E}">
          <x14:id>{80ACCED6-40C0-4B3C-896D-AB4842AA3D1B}</x14:id>
        </ext>
      </extLst>
    </cfRule>
  </conditionalFormatting>
  <conditionalFormatting sqref="S3">
    <cfRule type="dataBar" priority="7">
      <dataBar>
        <cfvo type="num" val="0"/>
        <cfvo type="num" val="30"/>
        <color rgb="FF00B050"/>
      </dataBar>
      <extLst>
        <ext xmlns:x14="http://schemas.microsoft.com/office/spreadsheetml/2009/9/main" uri="{B025F937-C7B1-47D3-B67F-A62EFF666E3E}">
          <x14:id>{3A6F5F49-D497-4822-806B-7BE0327F021C}</x14:id>
        </ext>
      </extLst>
    </cfRule>
  </conditionalFormatting>
  <conditionalFormatting sqref="T3">
    <cfRule type="cellIs" dxfId="1842" priority="6" operator="greaterThan">
      <formula>$U$2</formula>
    </cfRule>
    <cfRule type="dataBar" priority="8">
      <dataBar>
        <cfvo type="num" val="0"/>
        <cfvo type="num" val="$U$2"/>
        <color rgb="FF00B050"/>
      </dataBar>
      <extLst>
        <ext xmlns:x14="http://schemas.microsoft.com/office/spreadsheetml/2009/9/main" uri="{B025F937-C7B1-47D3-B67F-A62EFF666E3E}">
          <x14:id>{4329B382-C006-46A9-AC3A-5A2768AF4540}</x14:id>
        </ext>
      </extLst>
    </cfRule>
  </conditionalFormatting>
  <conditionalFormatting sqref="Y3">
    <cfRule type="cellIs" dxfId="1841" priority="4" operator="greaterThan">
      <formula>$Z$2</formula>
    </cfRule>
    <cfRule type="dataBar" priority="5">
      <dataBar>
        <cfvo type="num" val="0"/>
        <cfvo type="num" val="$Z$2"/>
        <color rgb="FF00B050"/>
      </dataBar>
      <extLst>
        <ext xmlns:x14="http://schemas.microsoft.com/office/spreadsheetml/2009/9/main" uri="{B025F937-C7B1-47D3-B67F-A62EFF666E3E}">
          <x14:id>{AE1D9AE8-F848-49BC-98A4-E818785A22AF}</x14:id>
        </ext>
      </extLst>
    </cfRule>
  </conditionalFormatting>
  <conditionalFormatting sqref="AA3">
    <cfRule type="dataBar" priority="2">
      <dataBar>
        <cfvo type="num" val="0"/>
        <cfvo type="num" val="30"/>
        <color rgb="FF00B050"/>
      </dataBar>
      <extLst>
        <ext xmlns:x14="http://schemas.microsoft.com/office/spreadsheetml/2009/9/main" uri="{B025F937-C7B1-47D3-B67F-A62EFF666E3E}">
          <x14:id>{EC1798DD-9604-4EAC-A573-D46F437D5605}</x14:id>
        </ext>
      </extLst>
    </cfRule>
  </conditionalFormatting>
  <conditionalFormatting sqref="AB3">
    <cfRule type="cellIs" dxfId="1840" priority="1" operator="greaterThan">
      <formula>$AC$2</formula>
    </cfRule>
    <cfRule type="dataBar" priority="3">
      <dataBar>
        <cfvo type="num" val="0"/>
        <cfvo type="num" val="$AC$2"/>
        <color rgb="FF00B050"/>
      </dataBar>
      <extLst>
        <ext xmlns:x14="http://schemas.microsoft.com/office/spreadsheetml/2009/9/main" uri="{B025F937-C7B1-47D3-B67F-A62EFF666E3E}">
          <x14:id>{6C5DE59A-CCE7-4037-A7EB-151D4FFD74C2}</x14:id>
        </ext>
      </extLst>
    </cfRule>
  </conditionalFormatting>
  <dataValidations count="2">
    <dataValidation type="list" allowBlank="1" showInputMessage="1" showErrorMessage="1" sqref="P2:P40 AF2:AF40 X2:X40 U20:U40 Q19:Q40 R20:R40 S19:T40 V19:W40 Y19:Y40 Z20:Z40 AA19:AB40 AD19:AE40 AC20:AC40">
      <formula1>Validations_modules</formula1>
    </dataValidation>
    <dataValidation type="list" allowBlank="1" showInputMessage="1" showErrorMessage="1" sqref="A2:A40">
      <formula1>Personnel_PF</formula1>
    </dataValidation>
  </dataValidations>
  <pageMargins left="0.7" right="0.7" top="0.75" bottom="0.75" header="0.3" footer="0.3"/>
  <pageSetup paperSize="9" orientation="portrait" r:id="rId3"/>
  <extLst>
    <ext xmlns:x14="http://schemas.microsoft.com/office/spreadsheetml/2009/9/main" uri="{78C0D931-6437-407d-A8EE-F0AAD7539E65}">
      <x14:conditionalFormattings>
        <x14:conditionalFormatting xmlns:xm="http://schemas.microsoft.com/office/excel/2006/main">
          <x14:cfRule type="dataBar" id="{01E5E1E6-0394-459D-AE9D-DD20704C756F}">
            <x14:dataBar minLength="0" maxLength="100">
              <x14:cfvo type="num">
                <xm:f>0</xm:f>
              </x14:cfvo>
              <x14:cfvo type="num">
                <xm:f>#REF!</xm:f>
              </x14:cfvo>
              <x14:negativeFillColor rgb="FFFF0000"/>
              <x14:axisColor rgb="FF000000"/>
            </x14:dataBar>
          </x14:cfRule>
          <xm:sqref>I4:I18 Q4:Q18 I20:I36</xm:sqref>
        </x14:conditionalFormatting>
        <x14:conditionalFormatting xmlns:xm="http://schemas.microsoft.com/office/excel/2006/main">
          <x14:cfRule type="dataBar" id="{BD7E68F9-E9DA-46F0-8D53-C25CEA8D541F}">
            <x14:dataBar minLength="0" maxLength="100">
              <x14:cfvo type="num">
                <xm:f>0</xm:f>
              </x14:cfvo>
              <x14:cfvo type="num">
                <xm:f>30</xm:f>
              </x14:cfvo>
              <x14:negativeFillColor rgb="FFFF0000"/>
              <x14:axisColor rgb="FF000000"/>
            </x14:dataBar>
          </x14:cfRule>
          <xm:sqref>K4:K18 S4:S18 K20:K36</xm:sqref>
        </x14:conditionalFormatting>
        <x14:conditionalFormatting xmlns:xm="http://schemas.microsoft.com/office/excel/2006/main">
          <x14:cfRule type="dataBar" id="{F0C9D6E7-5CE1-4A34-A762-0F12558EADF0}">
            <x14:dataBar minLength="0" maxLength="100">
              <x14:cfvo type="num">
                <xm:f>0</xm:f>
              </x14:cfvo>
              <x14:cfvo type="num">
                <xm:f>#REF!</xm:f>
              </x14:cfvo>
              <x14:negativeFillColor rgb="FFFF0000"/>
              <x14:axisColor rgb="FF000000"/>
            </x14:dataBar>
          </x14:cfRule>
          <xm:sqref>L4:L18 T4:T18 L20:L36</xm:sqref>
        </x14:conditionalFormatting>
        <x14:conditionalFormatting xmlns:xm="http://schemas.microsoft.com/office/excel/2006/main">
          <x14:cfRule type="dataBar" id="{FA0A77EF-CB9F-41AA-8E72-E23E0888DB9B}">
            <x14:dataBar minLength="0" maxLength="100" negativeBarColorSameAsPositive="1">
              <x14:cfvo type="num">
                <xm:f>0</xm:f>
              </x14:cfvo>
              <x14:cfvo type="num">
                <xm:f>$J$2</xm:f>
              </x14:cfvo>
              <x14:axisColor rgb="FF000000"/>
            </x14:dataBar>
          </x14:cfRule>
          <xm:sqref>I2</xm:sqref>
        </x14:conditionalFormatting>
        <x14:conditionalFormatting xmlns:xm="http://schemas.microsoft.com/office/excel/2006/main">
          <x14:cfRule type="dataBar" id="{DB101E56-EF2B-41DB-A0E6-B575A19651A1}">
            <x14:dataBar minLength="0" maxLength="100">
              <x14:cfvo type="num">
                <xm:f>0</xm:f>
              </x14:cfvo>
              <x14:cfvo type="num">
                <xm:f>30</xm:f>
              </x14:cfvo>
              <x14:negativeFillColor rgb="FFFF0000"/>
              <x14:axisColor rgb="FF000000"/>
            </x14:dataBar>
          </x14:cfRule>
          <xm:sqref>K2</xm:sqref>
        </x14:conditionalFormatting>
        <x14:conditionalFormatting xmlns:xm="http://schemas.microsoft.com/office/excel/2006/main">
          <x14:cfRule type="dataBar" id="{1133E385-1311-44EA-8F4A-F40A3C8B26DD}">
            <x14:dataBar minLength="0" maxLength="100">
              <x14:cfvo type="num">
                <xm:f>0</xm:f>
              </x14:cfvo>
              <x14:cfvo type="num">
                <xm:f>$M$2</xm:f>
              </x14:cfvo>
              <x14:negativeFillColor rgb="FFFF0000"/>
              <x14:axisColor rgb="FF000000"/>
            </x14:dataBar>
          </x14:cfRule>
          <xm:sqref>L2</xm:sqref>
        </x14:conditionalFormatting>
        <x14:conditionalFormatting xmlns:xm="http://schemas.microsoft.com/office/excel/2006/main">
          <x14:cfRule type="dataBar" id="{CE95B290-2671-4493-A14B-13D4723E19A9}">
            <x14:dataBar minLength="0" maxLength="100">
              <x14:cfvo type="num">
                <xm:f>0</xm:f>
              </x14:cfvo>
              <x14:cfvo type="num">
                <xm:f>$R$2</xm:f>
              </x14:cfvo>
              <x14:negativeFillColor rgb="FFFF0000"/>
              <x14:axisColor rgb="FF000000"/>
            </x14:dataBar>
          </x14:cfRule>
          <xm:sqref>Q2</xm:sqref>
        </x14:conditionalFormatting>
        <x14:conditionalFormatting xmlns:xm="http://schemas.microsoft.com/office/excel/2006/main">
          <x14:cfRule type="dataBar" id="{45F7B8D7-5277-4210-879C-E9042B7E7024}">
            <x14:dataBar minLength="0" maxLength="100">
              <x14:cfvo type="num">
                <xm:f>0</xm:f>
              </x14:cfvo>
              <x14:cfvo type="num">
                <xm:f>30</xm:f>
              </x14:cfvo>
              <x14:negativeFillColor rgb="FFFF0000"/>
              <x14:axisColor rgb="FF000000"/>
            </x14:dataBar>
          </x14:cfRule>
          <xm:sqref>S2</xm:sqref>
        </x14:conditionalFormatting>
        <x14:conditionalFormatting xmlns:xm="http://schemas.microsoft.com/office/excel/2006/main">
          <x14:cfRule type="dataBar" id="{2A00A173-76C2-44CC-98A7-AC5169328E72}">
            <x14:dataBar minLength="0" maxLength="100">
              <x14:cfvo type="num">
                <xm:f>0</xm:f>
              </x14:cfvo>
              <x14:cfvo type="num">
                <xm:f>$U$2</xm:f>
              </x14:cfvo>
              <x14:negativeFillColor rgb="FFFF0000"/>
              <x14:axisColor rgb="FF000000"/>
            </x14:dataBar>
          </x14:cfRule>
          <xm:sqref>T2</xm:sqref>
        </x14:conditionalFormatting>
        <x14:conditionalFormatting xmlns:xm="http://schemas.microsoft.com/office/excel/2006/main">
          <x14:cfRule type="dataBar" id="{33FEAA39-D4F7-42FE-BB4D-D27148B39A32}">
            <x14:dataBar minLength="0" maxLength="100">
              <x14:cfvo type="num">
                <xm:f>0</xm:f>
              </x14:cfvo>
              <x14:cfvo type="num">
                <xm:f>#REF!</xm:f>
              </x14:cfvo>
              <x14:negativeFillColor rgb="FFFF0000"/>
              <x14:axisColor rgb="FF000000"/>
            </x14:dataBar>
          </x14:cfRule>
          <xm:sqref>I37</xm:sqref>
        </x14:conditionalFormatting>
        <x14:conditionalFormatting xmlns:xm="http://schemas.microsoft.com/office/excel/2006/main">
          <x14:cfRule type="dataBar" id="{3768998C-7B35-4775-933F-43A5945828A9}">
            <x14:dataBar minLength="0" maxLength="100">
              <x14:cfvo type="num">
                <xm:f>0</xm:f>
              </x14:cfvo>
              <x14:cfvo type="num">
                <xm:f>30</xm:f>
              </x14:cfvo>
              <x14:negativeFillColor rgb="FFFF0000"/>
              <x14:axisColor rgb="FF000000"/>
            </x14:dataBar>
          </x14:cfRule>
          <xm:sqref>K37</xm:sqref>
        </x14:conditionalFormatting>
        <x14:conditionalFormatting xmlns:xm="http://schemas.microsoft.com/office/excel/2006/main">
          <x14:cfRule type="dataBar" id="{E2626B4D-DB6F-45AE-8FE8-88EF67ADB6BE}">
            <x14:dataBar minLength="0" maxLength="100">
              <x14:cfvo type="num">
                <xm:f>0</xm:f>
              </x14:cfvo>
              <x14:cfvo type="num">
                <xm:f>#REF!</xm:f>
              </x14:cfvo>
              <x14:negativeFillColor rgb="FFFF0000"/>
              <x14:axisColor rgb="FF000000"/>
            </x14:dataBar>
          </x14:cfRule>
          <xm:sqref>L37</xm:sqref>
        </x14:conditionalFormatting>
        <x14:conditionalFormatting xmlns:xm="http://schemas.microsoft.com/office/excel/2006/main">
          <x14:cfRule type="dataBar" id="{6CCEF8D3-88F3-470D-B4E7-AA24BD5F3B83}">
            <x14:dataBar minLength="0" maxLength="100">
              <x14:cfvo type="num">
                <xm:f>0</xm:f>
              </x14:cfvo>
              <x14:cfvo type="num">
                <xm:f>#REF!</xm:f>
              </x14:cfvo>
              <x14:negativeFillColor rgb="FFFF0000"/>
              <x14:axisColor rgb="FF000000"/>
            </x14:dataBar>
          </x14:cfRule>
          <xm:sqref>Y4:Y18</xm:sqref>
        </x14:conditionalFormatting>
        <x14:conditionalFormatting xmlns:xm="http://schemas.microsoft.com/office/excel/2006/main">
          <x14:cfRule type="dataBar" id="{A4C6D583-D73F-4A0B-837C-FFE3AB8090CE}">
            <x14:dataBar minLength="0" maxLength="100">
              <x14:cfvo type="num">
                <xm:f>0</xm:f>
              </x14:cfvo>
              <x14:cfvo type="num">
                <xm:f>30</xm:f>
              </x14:cfvo>
              <x14:negativeFillColor rgb="FFFF0000"/>
              <x14:axisColor rgb="FF000000"/>
            </x14:dataBar>
          </x14:cfRule>
          <xm:sqref>AA4:AA18</xm:sqref>
        </x14:conditionalFormatting>
        <x14:conditionalFormatting xmlns:xm="http://schemas.microsoft.com/office/excel/2006/main">
          <x14:cfRule type="dataBar" id="{EFA7885C-4E32-4125-9CF9-A5A9C6EC4A4F}">
            <x14:dataBar minLength="0" maxLength="100">
              <x14:cfvo type="num">
                <xm:f>0</xm:f>
              </x14:cfvo>
              <x14:cfvo type="num">
                <xm:f>#REF!</xm:f>
              </x14:cfvo>
              <x14:negativeFillColor rgb="FFFF0000"/>
              <x14:axisColor rgb="FF000000"/>
            </x14:dataBar>
          </x14:cfRule>
          <xm:sqref>AB4:AB18</xm:sqref>
        </x14:conditionalFormatting>
        <x14:conditionalFormatting xmlns:xm="http://schemas.microsoft.com/office/excel/2006/main">
          <x14:cfRule type="dataBar" id="{0C24BD9A-64BB-4F7F-BE2C-BBF15BF15F0C}">
            <x14:dataBar minLength="0" maxLength="100">
              <x14:cfvo type="num">
                <xm:f>0</xm:f>
              </x14:cfvo>
              <x14:cfvo type="num">
                <xm:f>$Z$2</xm:f>
              </x14:cfvo>
              <x14:negativeFillColor rgb="FFFF0000"/>
              <x14:axisColor rgb="FF000000"/>
            </x14:dataBar>
          </x14:cfRule>
          <xm:sqref>Y2</xm:sqref>
        </x14:conditionalFormatting>
        <x14:conditionalFormatting xmlns:xm="http://schemas.microsoft.com/office/excel/2006/main">
          <x14:cfRule type="dataBar" id="{F1ADAB3E-0D65-43BC-A3FA-42599AB07B98}">
            <x14:dataBar minLength="0" maxLength="100">
              <x14:cfvo type="num">
                <xm:f>0</xm:f>
              </x14:cfvo>
              <x14:cfvo type="num">
                <xm:f>30</xm:f>
              </x14:cfvo>
              <x14:negativeFillColor rgb="FFFF0000"/>
              <x14:axisColor rgb="FF000000"/>
            </x14:dataBar>
          </x14:cfRule>
          <xm:sqref>AA2</xm:sqref>
        </x14:conditionalFormatting>
        <x14:conditionalFormatting xmlns:xm="http://schemas.microsoft.com/office/excel/2006/main">
          <x14:cfRule type="dataBar" id="{F81AA955-D885-4507-A8C7-0510ECAAC7CE}">
            <x14:dataBar minLength="0" maxLength="100">
              <x14:cfvo type="num">
                <xm:f>0</xm:f>
              </x14:cfvo>
              <x14:cfvo type="num">
                <xm:f>$AC$2</xm:f>
              </x14:cfvo>
              <x14:negativeFillColor rgb="FFFF0000"/>
              <x14:axisColor rgb="FF000000"/>
            </x14:dataBar>
          </x14:cfRule>
          <xm:sqref>AB2</xm:sqref>
        </x14:conditionalFormatting>
        <x14:conditionalFormatting xmlns:xm="http://schemas.microsoft.com/office/excel/2006/main">
          <x14:cfRule type="dataBar" id="{03A8B914-2004-40FB-80BF-D55ED23C8E9F}">
            <x14:dataBar minLength="0" maxLength="100" negativeBarColorSameAsPositive="1">
              <x14:cfvo type="num">
                <xm:f>0</xm:f>
              </x14:cfvo>
              <x14:cfvo type="num">
                <xm:f>$J$2</xm:f>
              </x14:cfvo>
              <x14:axisColor rgb="FF000000"/>
            </x14:dataBar>
          </x14:cfRule>
          <xm:sqref>I3</xm:sqref>
        </x14:conditionalFormatting>
        <x14:conditionalFormatting xmlns:xm="http://schemas.microsoft.com/office/excel/2006/main">
          <x14:cfRule type="dataBar" id="{03DA6D16-4EC1-4CAC-BC40-3D54AB61A751}">
            <x14:dataBar minLength="0" maxLength="100">
              <x14:cfvo type="num">
                <xm:f>0</xm:f>
              </x14:cfvo>
              <x14:cfvo type="num">
                <xm:f>30</xm:f>
              </x14:cfvo>
              <x14:negativeFillColor rgb="FFFF0000"/>
              <x14:axisColor rgb="FF000000"/>
            </x14:dataBar>
          </x14:cfRule>
          <xm:sqref>K3</xm:sqref>
        </x14:conditionalFormatting>
        <x14:conditionalFormatting xmlns:xm="http://schemas.microsoft.com/office/excel/2006/main">
          <x14:cfRule type="dataBar" id="{A3DA766C-D589-4607-8866-F342E5E89316}">
            <x14:dataBar minLength="0" maxLength="100">
              <x14:cfvo type="num">
                <xm:f>0</xm:f>
              </x14:cfvo>
              <x14:cfvo type="num">
                <xm:f>$M$2</xm:f>
              </x14:cfvo>
              <x14:negativeFillColor rgb="FFFF0000"/>
              <x14:axisColor rgb="FF000000"/>
            </x14:dataBar>
          </x14:cfRule>
          <xm:sqref>L3</xm:sqref>
        </x14:conditionalFormatting>
        <x14:conditionalFormatting xmlns:xm="http://schemas.microsoft.com/office/excel/2006/main">
          <x14:cfRule type="dataBar" id="{80ACCED6-40C0-4B3C-896D-AB4842AA3D1B}">
            <x14:dataBar minLength="0" maxLength="100">
              <x14:cfvo type="num">
                <xm:f>0</xm:f>
              </x14:cfvo>
              <x14:cfvo type="num">
                <xm:f>$R$2</xm:f>
              </x14:cfvo>
              <x14:negativeFillColor rgb="FFFF0000"/>
              <x14:axisColor rgb="FF000000"/>
            </x14:dataBar>
          </x14:cfRule>
          <xm:sqref>Q3</xm:sqref>
        </x14:conditionalFormatting>
        <x14:conditionalFormatting xmlns:xm="http://schemas.microsoft.com/office/excel/2006/main">
          <x14:cfRule type="dataBar" id="{3A6F5F49-D497-4822-806B-7BE0327F021C}">
            <x14:dataBar minLength="0" maxLength="100">
              <x14:cfvo type="num">
                <xm:f>0</xm:f>
              </x14:cfvo>
              <x14:cfvo type="num">
                <xm:f>30</xm:f>
              </x14:cfvo>
              <x14:negativeFillColor rgb="FFFF0000"/>
              <x14:axisColor rgb="FF000000"/>
            </x14:dataBar>
          </x14:cfRule>
          <xm:sqref>S3</xm:sqref>
        </x14:conditionalFormatting>
        <x14:conditionalFormatting xmlns:xm="http://schemas.microsoft.com/office/excel/2006/main">
          <x14:cfRule type="dataBar" id="{4329B382-C006-46A9-AC3A-5A2768AF4540}">
            <x14:dataBar minLength="0" maxLength="100">
              <x14:cfvo type="num">
                <xm:f>0</xm:f>
              </x14:cfvo>
              <x14:cfvo type="num">
                <xm:f>$U$2</xm:f>
              </x14:cfvo>
              <x14:negativeFillColor rgb="FFFF0000"/>
              <x14:axisColor rgb="FF000000"/>
            </x14:dataBar>
          </x14:cfRule>
          <xm:sqref>T3</xm:sqref>
        </x14:conditionalFormatting>
        <x14:conditionalFormatting xmlns:xm="http://schemas.microsoft.com/office/excel/2006/main">
          <x14:cfRule type="dataBar" id="{AE1D9AE8-F848-49BC-98A4-E818785A22AF}">
            <x14:dataBar minLength="0" maxLength="100">
              <x14:cfvo type="num">
                <xm:f>0</xm:f>
              </x14:cfvo>
              <x14:cfvo type="num">
                <xm:f>$Z$2</xm:f>
              </x14:cfvo>
              <x14:negativeFillColor rgb="FFFF0000"/>
              <x14:axisColor rgb="FF000000"/>
            </x14:dataBar>
          </x14:cfRule>
          <xm:sqref>Y3</xm:sqref>
        </x14:conditionalFormatting>
        <x14:conditionalFormatting xmlns:xm="http://schemas.microsoft.com/office/excel/2006/main">
          <x14:cfRule type="dataBar" id="{EC1798DD-9604-4EAC-A573-D46F437D5605}">
            <x14:dataBar minLength="0" maxLength="100">
              <x14:cfvo type="num">
                <xm:f>0</xm:f>
              </x14:cfvo>
              <x14:cfvo type="num">
                <xm:f>30</xm:f>
              </x14:cfvo>
              <x14:negativeFillColor rgb="FFFF0000"/>
              <x14:axisColor rgb="FF000000"/>
            </x14:dataBar>
          </x14:cfRule>
          <xm:sqref>AA3</xm:sqref>
        </x14:conditionalFormatting>
        <x14:conditionalFormatting xmlns:xm="http://schemas.microsoft.com/office/excel/2006/main">
          <x14:cfRule type="dataBar" id="{6C5DE59A-CCE7-4037-A7EB-151D4FFD74C2}">
            <x14:dataBar minLength="0" maxLength="100">
              <x14:cfvo type="num">
                <xm:f>0</xm:f>
              </x14:cfvo>
              <x14:cfvo type="num">
                <xm:f>$AC$2</xm:f>
              </x14:cfvo>
              <x14:negativeFillColor rgb="FFFF0000"/>
              <x14:axisColor rgb="FF000000"/>
            </x14:dataBar>
          </x14:cfRule>
          <xm:sqref>AB3</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theme="5" tint="-0.499984740745262"/>
  </sheetPr>
  <dimension ref="A1:AJ41"/>
  <sheetViews>
    <sheetView zoomScale="85" zoomScaleNormal="85" workbookViewId="0">
      <pane ySplit="1" topLeftCell="A1048555" activePane="bottomLeft" state="frozen"/>
      <selection activeCell="I2" sqref="I2"/>
      <selection pane="bottomLeft" activeCell="P1048576" sqref="P1048576"/>
    </sheetView>
  </sheetViews>
  <sheetFormatPr baseColWidth="10" defaultColWidth="11.42578125" defaultRowHeight="14.25" outlineLevelCol="1" x14ac:dyDescent="0.2"/>
  <cols>
    <col min="1" max="1" width="33.7109375" style="12" customWidth="1"/>
    <col min="2" max="4" width="13.7109375" style="12" hidden="1" customWidth="1" outlineLevel="1"/>
    <col min="5" max="5" width="8.7109375" style="12" hidden="1" customWidth="1" outlineLevel="1"/>
    <col min="6" max="6" width="10.28515625" style="12" hidden="1" customWidth="1" outlineLevel="1"/>
    <col min="7" max="7" width="9.7109375" style="12" hidden="1" customWidth="1" outlineLevel="1"/>
    <col min="8" max="8" width="13.28515625" style="13" customWidth="1" collapsed="1"/>
    <col min="9" max="9" width="13.28515625" style="12" hidden="1" customWidth="1" outlineLevel="1"/>
    <col min="10" max="11" width="10.28515625" style="12" hidden="1" customWidth="1" outlineLevel="1"/>
    <col min="12" max="12" width="12.7109375" style="12" hidden="1" customWidth="1" outlineLevel="1"/>
    <col min="13" max="14" width="11.42578125" style="12" hidden="1" customWidth="1" outlineLevel="1"/>
    <col min="15" max="15" width="12.28515625" style="12" hidden="1" customWidth="1" outlineLevel="1"/>
    <col min="16" max="16" width="13.7109375" style="12" customWidth="1" collapsed="1"/>
    <col min="17" max="17" width="12.42578125" style="12" hidden="1" customWidth="1" outlineLevel="1"/>
    <col min="18" max="18" width="10.7109375" style="12" hidden="1" customWidth="1" outlineLevel="1"/>
    <col min="19" max="19" width="11" style="12" hidden="1" customWidth="1" outlineLevel="1"/>
    <col min="20" max="20" width="13" style="12" hidden="1" customWidth="1" outlineLevel="1"/>
    <col min="21" max="22" width="11.42578125" style="12" hidden="1" customWidth="1" outlineLevel="1"/>
    <col min="23" max="23" width="12.5703125" style="12" hidden="1" customWidth="1" outlineLevel="1"/>
    <col min="24" max="24" width="16.7109375" style="12" customWidth="1" collapsed="1"/>
    <col min="25" max="25" width="12.42578125" style="12" hidden="1" customWidth="1" outlineLevel="1"/>
    <col min="26" max="26" width="10.7109375" style="12" hidden="1" customWidth="1" outlineLevel="1"/>
    <col min="27" max="27" width="11" style="12" hidden="1" customWidth="1" outlineLevel="1"/>
    <col min="28" max="28" width="13" style="12" hidden="1" customWidth="1" outlineLevel="1"/>
    <col min="29" max="30" width="11.42578125" style="12" hidden="1" customWidth="1" outlineLevel="1"/>
    <col min="31" max="31" width="12.5703125" style="12" hidden="1" customWidth="1" outlineLevel="1"/>
    <col min="32" max="32" width="18.42578125" style="12" customWidth="1" collapsed="1"/>
    <col min="33" max="34" width="11.42578125" style="12"/>
    <col min="35" max="35" width="17.5703125" style="12" customWidth="1"/>
    <col min="36" max="16384" width="11.42578125" style="12"/>
  </cols>
  <sheetData>
    <row r="1" spans="1:36" s="140" customFormat="1" ht="48" customHeight="1" x14ac:dyDescent="0.25">
      <c r="A1" s="142" t="s">
        <v>378</v>
      </c>
      <c r="B1" s="135" t="s">
        <v>169</v>
      </c>
      <c r="C1" s="134" t="s">
        <v>170</v>
      </c>
      <c r="D1" s="134" t="s">
        <v>171</v>
      </c>
      <c r="E1" s="4" t="s">
        <v>781</v>
      </c>
      <c r="F1" s="4" t="s">
        <v>782</v>
      </c>
      <c r="G1" s="4" t="s">
        <v>783</v>
      </c>
      <c r="H1" s="11" t="s">
        <v>784</v>
      </c>
      <c r="I1" s="118" t="s">
        <v>172</v>
      </c>
      <c r="J1" s="119" t="s">
        <v>173</v>
      </c>
      <c r="K1" s="118" t="s">
        <v>707</v>
      </c>
      <c r="L1" s="118" t="s">
        <v>174</v>
      </c>
      <c r="M1" s="119" t="s">
        <v>175</v>
      </c>
      <c r="N1" s="118" t="s">
        <v>176</v>
      </c>
      <c r="O1" s="4" t="s">
        <v>177</v>
      </c>
      <c r="P1" s="21" t="s">
        <v>379</v>
      </c>
      <c r="Q1" s="118" t="s">
        <v>172</v>
      </c>
      <c r="R1" s="119" t="s">
        <v>173</v>
      </c>
      <c r="S1" s="118" t="s">
        <v>707</v>
      </c>
      <c r="T1" s="118" t="s">
        <v>174</v>
      </c>
      <c r="U1" s="119" t="s">
        <v>175</v>
      </c>
      <c r="V1" s="4" t="s">
        <v>176</v>
      </c>
      <c r="W1" s="4" t="s">
        <v>177</v>
      </c>
      <c r="X1" s="21" t="s">
        <v>380</v>
      </c>
      <c r="Y1" s="118" t="s">
        <v>172</v>
      </c>
      <c r="Z1" s="119" t="s">
        <v>173</v>
      </c>
      <c r="AA1" s="118" t="s">
        <v>707</v>
      </c>
      <c r="AB1" s="118" t="s">
        <v>174</v>
      </c>
      <c r="AC1" s="119" t="s">
        <v>175</v>
      </c>
      <c r="AD1" s="4" t="s">
        <v>176</v>
      </c>
      <c r="AE1" s="4" t="s">
        <v>177</v>
      </c>
      <c r="AF1" s="21" t="s">
        <v>381</v>
      </c>
    </row>
    <row r="2" spans="1:36" ht="15" x14ac:dyDescent="0.25">
      <c r="A2" s="136" t="s">
        <v>187</v>
      </c>
      <c r="H2" s="96" t="str">
        <f t="shared" ref="H2:H19" si="0">COUNTIF(A2:G2,"Oui") &amp;" / 6"</f>
        <v>0 / 6</v>
      </c>
      <c r="I2" s="19">
        <f>COUNTIFS(SUIVIPROD!$E1:$E30000,'Ligne 31'!$A2,SUIVIPROD!$J1:$J30000,'Ligne 31'!$P$1)</f>
        <v>0</v>
      </c>
      <c r="J2" s="120">
        <v>8</v>
      </c>
      <c r="K2" s="19">
        <f>SUMIFS(SUIVIPROD!$D1:$D30000,SUIVIPROD!$E1:$E30000,'Ligne 31'!$A2,SUIVIPROD!$J1:$J30000,'Ligne 31'!$P$1)</f>
        <v>0</v>
      </c>
      <c r="L2" s="19" t="e">
        <f>SUMPRODUCT((SUIVIPROD!$E1:$E30000='Ligne 31'!$A2)*(SUIVIPROD!$J1:$J30000='Ligne 31'!$P$1)*(SUIVIPROD!$L:$N&lt;&gt;""))</f>
        <v>#N/A</v>
      </c>
      <c r="M2" s="120">
        <v>3</v>
      </c>
      <c r="O2" s="23"/>
      <c r="P2" s="156"/>
      <c r="Q2" s="19">
        <f>COUNTIFS(SUIVIPROD!$E1:$E30000,'Ligne 31'!$A2,SUIVIPROD!$J1:$J30000,'Ligne 31'!$X$1)</f>
        <v>0</v>
      </c>
      <c r="R2" s="120">
        <v>4</v>
      </c>
      <c r="S2" s="19">
        <f>SUMIFS(SUIVIPROD!$D1:$D30000,SUIVIPROD!$E1:$E30000,'Ligne 31'!$A2,SUIVIPROD!$J1:$J30000,'Ligne 31'!$X$1)</f>
        <v>0</v>
      </c>
      <c r="T2" s="19" t="e">
        <f>SUMPRODUCT((SUIVIPROD!$E1:$E30000='Ligne 31'!$A2)*(SUIVIPROD!$J1:$J30000='Ligne 31'!$X$1)*(SUIVIPROD!$L:$N&lt;&gt;""))</f>
        <v>#N/A</v>
      </c>
      <c r="U2" s="120">
        <v>3</v>
      </c>
      <c r="W2" s="23"/>
      <c r="X2" s="156"/>
      <c r="Y2" s="19">
        <f>COUNTIFS(SUIVIPROD!$E1:$E30000,'Ligne 31'!$A2,SUIVIPROD!$J1:$J30000,'Ligne 31'!$AF$1)</f>
        <v>0</v>
      </c>
      <c r="Z2" s="120">
        <v>10</v>
      </c>
      <c r="AA2" s="19">
        <f>SUMIFS(SUIVIPROD!$D1:$D30000,SUIVIPROD!$E1:$E30000,'Ligne 31'!$A2,SUIVIPROD!$J1:$J30000,'Ligne 31'!$AF$1)</f>
        <v>0</v>
      </c>
      <c r="AB2" s="19" t="e">
        <f>SUMPRODUCT((SUIVIPROD!$E1:$E30000='Ligne 31'!$A2)*(SUIVIPROD!$J1:$J30000='Ligne 31'!$AF$1)*(SUIVIPROD!$L:$N&lt;&gt;""))</f>
        <v>#N/A</v>
      </c>
      <c r="AC2" s="120">
        <v>3</v>
      </c>
      <c r="AE2" s="23"/>
      <c r="AF2" s="156"/>
      <c r="AH2" s="22"/>
      <c r="AI2" s="22"/>
      <c r="AJ2" s="22"/>
    </row>
    <row r="3" spans="1:36" ht="15" x14ac:dyDescent="0.25">
      <c r="B3" s="12" t="s">
        <v>188</v>
      </c>
      <c r="C3" s="12" t="s">
        <v>188</v>
      </c>
      <c r="D3" s="12" t="s">
        <v>188</v>
      </c>
      <c r="E3" s="12" t="s">
        <v>188</v>
      </c>
      <c r="F3" s="12" t="s">
        <v>188</v>
      </c>
      <c r="G3" s="12" t="s">
        <v>188</v>
      </c>
      <c r="H3" s="96" t="str">
        <f t="shared" si="0"/>
        <v>6 / 6</v>
      </c>
      <c r="I3" s="19"/>
      <c r="J3" s="120">
        <v>8</v>
      </c>
      <c r="K3" s="19"/>
      <c r="L3" s="19"/>
      <c r="M3" s="120">
        <v>3</v>
      </c>
      <c r="O3" s="23"/>
      <c r="P3" s="156" t="s">
        <v>190</v>
      </c>
      <c r="Q3" s="19"/>
      <c r="R3" s="120">
        <v>4</v>
      </c>
      <c r="S3" s="19"/>
      <c r="T3" s="19"/>
      <c r="U3" s="120">
        <v>3</v>
      </c>
      <c r="W3" s="23"/>
      <c r="X3" s="156" t="s">
        <v>190</v>
      </c>
      <c r="Y3" s="19"/>
      <c r="Z3" s="120">
        <v>10</v>
      </c>
      <c r="AA3" s="19"/>
      <c r="AB3" s="19"/>
      <c r="AC3" s="120">
        <v>3</v>
      </c>
      <c r="AE3" s="23"/>
      <c r="AF3" s="156"/>
      <c r="AH3" s="22"/>
      <c r="AI3" s="22"/>
      <c r="AJ3" s="22"/>
    </row>
    <row r="4" spans="1:36" x14ac:dyDescent="0.2">
      <c r="B4" s="12" t="s">
        <v>188</v>
      </c>
      <c r="C4" s="12" t="s">
        <v>188</v>
      </c>
      <c r="D4" s="12" t="s">
        <v>188</v>
      </c>
      <c r="E4" s="12" t="s">
        <v>188</v>
      </c>
      <c r="F4" s="12" t="s">
        <v>188</v>
      </c>
      <c r="G4" s="12" t="s">
        <v>188</v>
      </c>
      <c r="H4" s="96" t="str">
        <f t="shared" si="0"/>
        <v>6 / 6</v>
      </c>
      <c r="I4" s="96"/>
      <c r="J4" s="120">
        <v>8</v>
      </c>
      <c r="K4" s="96"/>
      <c r="L4" s="96"/>
      <c r="M4" s="120">
        <v>3</v>
      </c>
      <c r="N4" s="96"/>
      <c r="O4" s="96"/>
      <c r="P4" s="97" t="s">
        <v>190</v>
      </c>
      <c r="Q4" s="97"/>
      <c r="R4" s="120">
        <v>4</v>
      </c>
      <c r="S4" s="97"/>
      <c r="T4" s="97"/>
      <c r="U4" s="120">
        <v>3</v>
      </c>
      <c r="V4" s="97"/>
      <c r="W4" s="97"/>
      <c r="X4" s="97" t="s">
        <v>190</v>
      </c>
      <c r="Y4" s="97"/>
      <c r="Z4" s="120">
        <v>10</v>
      </c>
      <c r="AA4" s="97"/>
      <c r="AB4" s="97"/>
      <c r="AC4" s="120">
        <v>3</v>
      </c>
      <c r="AD4" s="97"/>
      <c r="AE4" s="97"/>
      <c r="AF4" s="156" t="s">
        <v>189</v>
      </c>
      <c r="AH4" s="22"/>
      <c r="AI4" s="124"/>
      <c r="AJ4" s="22"/>
    </row>
    <row r="5" spans="1:36" ht="15" x14ac:dyDescent="0.25">
      <c r="B5" s="12" t="s">
        <v>188</v>
      </c>
      <c r="C5" s="12" t="s">
        <v>188</v>
      </c>
      <c r="D5" s="12" t="s">
        <v>188</v>
      </c>
      <c r="E5" s="12" t="s">
        <v>188</v>
      </c>
      <c r="F5" s="12" t="s">
        <v>188</v>
      </c>
      <c r="G5" s="12" t="s">
        <v>188</v>
      </c>
      <c r="H5" s="96" t="str">
        <f t="shared" si="0"/>
        <v>6 / 6</v>
      </c>
      <c r="I5" s="19"/>
      <c r="J5" s="120">
        <v>8</v>
      </c>
      <c r="K5" s="19"/>
      <c r="L5" s="19"/>
      <c r="M5" s="120">
        <v>3</v>
      </c>
      <c r="O5" s="23"/>
      <c r="P5" s="97" t="s">
        <v>190</v>
      </c>
      <c r="Q5" s="19"/>
      <c r="R5" s="120">
        <v>4</v>
      </c>
      <c r="S5" s="19"/>
      <c r="T5" s="19"/>
      <c r="U5" s="120">
        <v>3</v>
      </c>
      <c r="W5" s="23"/>
      <c r="X5" s="97" t="s">
        <v>190</v>
      </c>
      <c r="Y5" s="19"/>
      <c r="Z5" s="120">
        <v>10</v>
      </c>
      <c r="AA5" s="19"/>
      <c r="AB5" s="19"/>
      <c r="AC5" s="120">
        <v>3</v>
      </c>
      <c r="AE5" s="23"/>
      <c r="AF5" s="156" t="s">
        <v>190</v>
      </c>
      <c r="AH5" s="22"/>
      <c r="AI5" s="124"/>
      <c r="AJ5" s="22"/>
    </row>
    <row r="6" spans="1:36" ht="15" x14ac:dyDescent="0.25">
      <c r="A6" s="22"/>
      <c r="B6" s="12" t="s">
        <v>188</v>
      </c>
      <c r="C6" s="12" t="s">
        <v>188</v>
      </c>
      <c r="D6" s="12" t="s">
        <v>188</v>
      </c>
      <c r="E6" s="12" t="s">
        <v>188</v>
      </c>
      <c r="F6" s="12" t="s">
        <v>188</v>
      </c>
      <c r="G6" s="12" t="s">
        <v>188</v>
      </c>
      <c r="H6" s="96" t="str">
        <f t="shared" si="0"/>
        <v>6 / 6</v>
      </c>
      <c r="I6" s="19"/>
      <c r="J6" s="120">
        <v>8</v>
      </c>
      <c r="K6" s="19"/>
      <c r="L6" s="19"/>
      <c r="M6" s="120">
        <v>3</v>
      </c>
      <c r="O6" s="23"/>
      <c r="P6" s="156" t="s">
        <v>190</v>
      </c>
      <c r="Q6" s="19"/>
      <c r="R6" s="120">
        <v>4</v>
      </c>
      <c r="S6" s="19"/>
      <c r="T6" s="19"/>
      <c r="U6" s="120">
        <v>3</v>
      </c>
      <c r="W6" s="23"/>
      <c r="X6" s="97" t="s">
        <v>190</v>
      </c>
      <c r="Y6" s="19"/>
      <c r="Z6" s="120">
        <v>10</v>
      </c>
      <c r="AA6" s="19"/>
      <c r="AB6" s="19"/>
      <c r="AC6" s="120">
        <v>3</v>
      </c>
      <c r="AE6" s="23"/>
      <c r="AF6" s="156"/>
      <c r="AH6" s="22"/>
      <c r="AI6" s="124"/>
      <c r="AJ6" s="22"/>
    </row>
    <row r="7" spans="1:36" ht="15" x14ac:dyDescent="0.25">
      <c r="B7" s="12" t="s">
        <v>188</v>
      </c>
      <c r="C7" s="12" t="s">
        <v>188</v>
      </c>
      <c r="D7" s="12" t="s">
        <v>188</v>
      </c>
      <c r="E7" s="12" t="s">
        <v>188</v>
      </c>
      <c r="F7" s="12" t="s">
        <v>188</v>
      </c>
      <c r="G7" s="12" t="s">
        <v>188</v>
      </c>
      <c r="H7" s="96" t="str">
        <f t="shared" si="0"/>
        <v>6 / 6</v>
      </c>
      <c r="I7" s="19"/>
      <c r="J7" s="120">
        <v>8</v>
      </c>
      <c r="K7" s="19"/>
      <c r="L7" s="19"/>
      <c r="M7" s="120">
        <v>3</v>
      </c>
      <c r="O7" s="23"/>
      <c r="P7" s="97"/>
      <c r="Q7" s="19"/>
      <c r="R7" s="120">
        <v>4</v>
      </c>
      <c r="S7" s="19"/>
      <c r="T7" s="19"/>
      <c r="U7" s="120">
        <v>3</v>
      </c>
      <c r="W7" s="23"/>
      <c r="X7" s="97"/>
      <c r="Y7" s="19"/>
      <c r="Z7" s="120">
        <v>10</v>
      </c>
      <c r="AA7" s="19"/>
      <c r="AB7" s="19"/>
      <c r="AC7" s="120">
        <v>3</v>
      </c>
      <c r="AE7" s="23"/>
      <c r="AF7" s="156" t="s">
        <v>190</v>
      </c>
      <c r="AH7" s="22"/>
      <c r="AI7" s="124"/>
      <c r="AJ7" s="22"/>
    </row>
    <row r="8" spans="1:36" ht="15" x14ac:dyDescent="0.25">
      <c r="B8" s="12" t="s">
        <v>188</v>
      </c>
      <c r="C8" s="12" t="s">
        <v>188</v>
      </c>
      <c r="D8" s="12" t="s">
        <v>188</v>
      </c>
      <c r="E8" s="12" t="s">
        <v>188</v>
      </c>
      <c r="F8" s="12" t="s">
        <v>188</v>
      </c>
      <c r="G8" s="12" t="s">
        <v>188</v>
      </c>
      <c r="H8" s="96" t="str">
        <f t="shared" si="0"/>
        <v>6 / 6</v>
      </c>
      <c r="I8" s="19"/>
      <c r="J8" s="120">
        <v>8</v>
      </c>
      <c r="K8" s="19"/>
      <c r="L8" s="19"/>
      <c r="M8" s="120">
        <v>3</v>
      </c>
      <c r="O8" s="23"/>
      <c r="P8" s="97" t="s">
        <v>190</v>
      </c>
      <c r="Q8" s="19"/>
      <c r="R8" s="120">
        <v>4</v>
      </c>
      <c r="S8" s="19"/>
      <c r="T8" s="19"/>
      <c r="U8" s="120">
        <v>3</v>
      </c>
      <c r="W8" s="23"/>
      <c r="X8" s="97" t="s">
        <v>190</v>
      </c>
      <c r="Y8" s="19"/>
      <c r="Z8" s="120">
        <v>10</v>
      </c>
      <c r="AA8" s="19"/>
      <c r="AB8" s="19"/>
      <c r="AC8" s="120">
        <v>3</v>
      </c>
      <c r="AE8" s="23"/>
      <c r="AF8" s="156"/>
      <c r="AH8" s="22"/>
      <c r="AI8" s="124"/>
      <c r="AJ8" s="22"/>
    </row>
    <row r="9" spans="1:36" ht="15" x14ac:dyDescent="0.25">
      <c r="A9" s="22"/>
      <c r="B9" s="12" t="s">
        <v>188</v>
      </c>
      <c r="C9" s="12" t="s">
        <v>188</v>
      </c>
      <c r="D9" s="12" t="s">
        <v>188</v>
      </c>
      <c r="E9" s="12" t="s">
        <v>188</v>
      </c>
      <c r="F9" s="12" t="s">
        <v>188</v>
      </c>
      <c r="G9" s="12" t="s">
        <v>188</v>
      </c>
      <c r="H9" s="96" t="str">
        <f t="shared" si="0"/>
        <v>6 / 6</v>
      </c>
      <c r="I9" s="19"/>
      <c r="J9" s="120">
        <v>8</v>
      </c>
      <c r="K9" s="19"/>
      <c r="L9" s="19"/>
      <c r="M9" s="120">
        <v>3</v>
      </c>
      <c r="O9" s="23"/>
      <c r="P9" s="97" t="s">
        <v>190</v>
      </c>
      <c r="Q9" s="19"/>
      <c r="R9" s="120">
        <v>4</v>
      </c>
      <c r="S9" s="19"/>
      <c r="T9" s="19"/>
      <c r="U9" s="120">
        <v>3</v>
      </c>
      <c r="W9" s="23"/>
      <c r="X9" s="97" t="s">
        <v>190</v>
      </c>
      <c r="Y9" s="19"/>
      <c r="Z9" s="120">
        <v>10</v>
      </c>
      <c r="AA9" s="19"/>
      <c r="AB9" s="19"/>
      <c r="AC9" s="120">
        <v>3</v>
      </c>
      <c r="AE9" s="23"/>
      <c r="AF9" s="156"/>
      <c r="AH9" s="22"/>
      <c r="AI9" s="124"/>
      <c r="AJ9" s="22"/>
    </row>
    <row r="10" spans="1:36" ht="15" x14ac:dyDescent="0.25">
      <c r="A10" s="22"/>
      <c r="B10" s="12" t="s">
        <v>188</v>
      </c>
      <c r="C10" s="12" t="s">
        <v>188</v>
      </c>
      <c r="D10" s="12" t="s">
        <v>188</v>
      </c>
      <c r="E10" s="12" t="s">
        <v>188</v>
      </c>
      <c r="F10" s="12" t="s">
        <v>188</v>
      </c>
      <c r="G10" s="12" t="s">
        <v>188</v>
      </c>
      <c r="H10" s="96" t="str">
        <f t="shared" si="0"/>
        <v>6 / 6</v>
      </c>
      <c r="I10" s="19"/>
      <c r="J10" s="120">
        <v>8</v>
      </c>
      <c r="K10" s="19"/>
      <c r="L10" s="19"/>
      <c r="M10" s="120">
        <v>3</v>
      </c>
      <c r="O10" s="23"/>
      <c r="P10" s="97"/>
      <c r="Q10" s="19"/>
      <c r="R10" s="120">
        <v>4</v>
      </c>
      <c r="S10" s="19"/>
      <c r="T10" s="19"/>
      <c r="U10" s="120">
        <v>3</v>
      </c>
      <c r="W10" s="23"/>
      <c r="X10" s="97"/>
      <c r="Y10" s="19"/>
      <c r="Z10" s="120">
        <v>10</v>
      </c>
      <c r="AA10" s="19"/>
      <c r="AB10" s="19"/>
      <c r="AC10" s="120">
        <v>3</v>
      </c>
      <c r="AE10" s="23"/>
      <c r="AF10" s="156" t="s">
        <v>190</v>
      </c>
      <c r="AH10" s="22"/>
      <c r="AI10" s="124"/>
      <c r="AJ10" s="22"/>
    </row>
    <row r="11" spans="1:36" ht="15" x14ac:dyDescent="0.25">
      <c r="B11" s="12" t="s">
        <v>188</v>
      </c>
      <c r="C11" s="12" t="s">
        <v>188</v>
      </c>
      <c r="D11" s="12" t="s">
        <v>188</v>
      </c>
      <c r="E11" s="12" t="s">
        <v>188</v>
      </c>
      <c r="F11" s="12" t="s">
        <v>188</v>
      </c>
      <c r="G11" s="12" t="s">
        <v>188</v>
      </c>
      <c r="H11" s="96" t="str">
        <f t="shared" si="0"/>
        <v>6 / 6</v>
      </c>
      <c r="I11" s="19"/>
      <c r="J11" s="120">
        <v>8</v>
      </c>
      <c r="K11" s="19"/>
      <c r="L11" s="19"/>
      <c r="M11" s="120">
        <v>3</v>
      </c>
      <c r="O11" s="23"/>
      <c r="P11" s="97" t="s">
        <v>190</v>
      </c>
      <c r="Q11" s="19"/>
      <c r="R11" s="120">
        <v>4</v>
      </c>
      <c r="S11" s="19"/>
      <c r="T11" s="19"/>
      <c r="U11" s="120">
        <v>3</v>
      </c>
      <c r="W11" s="23"/>
      <c r="X11" s="97" t="s">
        <v>190</v>
      </c>
      <c r="Y11" s="19"/>
      <c r="Z11" s="120">
        <v>10</v>
      </c>
      <c r="AA11" s="19"/>
      <c r="AB11" s="19"/>
      <c r="AC11" s="120">
        <v>3</v>
      </c>
      <c r="AE11" s="23"/>
      <c r="AF11" s="156" t="s">
        <v>190</v>
      </c>
      <c r="AH11" s="22"/>
      <c r="AI11" s="22"/>
      <c r="AJ11" s="22"/>
    </row>
    <row r="12" spans="1:36" ht="15" x14ac:dyDescent="0.25">
      <c r="A12" s="22"/>
      <c r="B12" s="12" t="s">
        <v>188</v>
      </c>
      <c r="C12" s="12" t="s">
        <v>188</v>
      </c>
      <c r="D12" s="12" t="s">
        <v>188</v>
      </c>
      <c r="E12" s="12" t="s">
        <v>188</v>
      </c>
      <c r="F12" s="12" t="s">
        <v>188</v>
      </c>
      <c r="G12" s="12" t="s">
        <v>188</v>
      </c>
      <c r="H12" s="96" t="str">
        <f t="shared" si="0"/>
        <v>6 / 6</v>
      </c>
      <c r="I12" s="19"/>
      <c r="J12" s="120">
        <v>8</v>
      </c>
      <c r="K12" s="19"/>
      <c r="L12" s="19"/>
      <c r="M12" s="120">
        <v>3</v>
      </c>
      <c r="O12" s="23"/>
      <c r="P12" s="97" t="s">
        <v>190</v>
      </c>
      <c r="Q12" s="19"/>
      <c r="R12" s="120">
        <v>4</v>
      </c>
      <c r="S12" s="19"/>
      <c r="T12" s="19"/>
      <c r="U12" s="120">
        <v>3</v>
      </c>
      <c r="W12" s="23"/>
      <c r="X12" s="97" t="s">
        <v>190</v>
      </c>
      <c r="Y12" s="19"/>
      <c r="Z12" s="120">
        <v>10</v>
      </c>
      <c r="AA12" s="19"/>
      <c r="AB12" s="19"/>
      <c r="AC12" s="120">
        <v>3</v>
      </c>
      <c r="AE12" s="23"/>
      <c r="AF12" s="156"/>
    </row>
    <row r="13" spans="1:36" ht="15" x14ac:dyDescent="0.25">
      <c r="B13" s="12" t="s">
        <v>188</v>
      </c>
      <c r="C13" s="12" t="s">
        <v>188</v>
      </c>
      <c r="D13" s="12" t="s">
        <v>188</v>
      </c>
      <c r="E13" s="12" t="s">
        <v>188</v>
      </c>
      <c r="F13" s="12" t="s">
        <v>188</v>
      </c>
      <c r="G13" s="12" t="s">
        <v>188</v>
      </c>
      <c r="H13" s="96" t="str">
        <f t="shared" si="0"/>
        <v>6 / 6</v>
      </c>
      <c r="I13" s="19"/>
      <c r="J13" s="120">
        <v>8</v>
      </c>
      <c r="K13" s="19"/>
      <c r="L13" s="19"/>
      <c r="M13" s="120">
        <v>3</v>
      </c>
      <c r="O13" s="23"/>
      <c r="P13" s="97" t="s">
        <v>190</v>
      </c>
      <c r="Q13" s="19"/>
      <c r="R13" s="120">
        <v>4</v>
      </c>
      <c r="S13" s="19"/>
      <c r="T13" s="19"/>
      <c r="U13" s="120">
        <v>3</v>
      </c>
      <c r="W13" s="23"/>
      <c r="X13" s="97" t="s">
        <v>190</v>
      </c>
      <c r="Y13" s="19"/>
      <c r="Z13" s="120">
        <v>10</v>
      </c>
      <c r="AA13" s="19"/>
      <c r="AB13" s="19"/>
      <c r="AC13" s="120">
        <v>3</v>
      </c>
      <c r="AE13" s="23"/>
      <c r="AF13" s="156"/>
    </row>
    <row r="14" spans="1:36" ht="15" x14ac:dyDescent="0.25">
      <c r="A14" s="22"/>
      <c r="B14" s="12" t="s">
        <v>188</v>
      </c>
      <c r="C14" s="12" t="s">
        <v>188</v>
      </c>
      <c r="D14" s="12" t="s">
        <v>188</v>
      </c>
      <c r="E14" s="12" t="s">
        <v>188</v>
      </c>
      <c r="F14" s="12" t="s">
        <v>188</v>
      </c>
      <c r="G14" s="12" t="s">
        <v>188</v>
      </c>
      <c r="H14" s="96" t="str">
        <f t="shared" si="0"/>
        <v>6 / 6</v>
      </c>
      <c r="I14" s="19"/>
      <c r="J14" s="120">
        <v>8</v>
      </c>
      <c r="K14" s="19"/>
      <c r="L14" s="19"/>
      <c r="M14" s="120">
        <v>3</v>
      </c>
      <c r="O14" s="23"/>
      <c r="P14" s="97"/>
      <c r="Q14" s="19"/>
      <c r="R14" s="120">
        <v>4</v>
      </c>
      <c r="S14" s="19"/>
      <c r="T14" s="19"/>
      <c r="U14" s="120">
        <v>3</v>
      </c>
      <c r="W14" s="23"/>
      <c r="X14" s="97"/>
      <c r="Y14" s="19"/>
      <c r="Z14" s="120">
        <v>10</v>
      </c>
      <c r="AA14" s="19"/>
      <c r="AB14" s="19"/>
      <c r="AC14" s="120">
        <v>3</v>
      </c>
      <c r="AE14" s="23"/>
      <c r="AF14" s="156" t="s">
        <v>190</v>
      </c>
    </row>
    <row r="15" spans="1:36" ht="15" x14ac:dyDescent="0.25">
      <c r="B15" s="12" t="s">
        <v>188</v>
      </c>
      <c r="C15" s="12" t="s">
        <v>188</v>
      </c>
      <c r="D15" s="12" t="s">
        <v>188</v>
      </c>
      <c r="E15" s="12" t="s">
        <v>188</v>
      </c>
      <c r="F15" s="12" t="s">
        <v>188</v>
      </c>
      <c r="G15" s="12" t="s">
        <v>188</v>
      </c>
      <c r="H15" s="96" t="str">
        <f t="shared" si="0"/>
        <v>6 / 6</v>
      </c>
      <c r="I15" s="19"/>
      <c r="J15" s="120">
        <v>8</v>
      </c>
      <c r="K15" s="19"/>
      <c r="L15" s="19"/>
      <c r="M15" s="120">
        <v>3</v>
      </c>
      <c r="O15" s="23"/>
      <c r="P15" s="97" t="s">
        <v>190</v>
      </c>
      <c r="Q15" s="19"/>
      <c r="R15" s="120">
        <v>4</v>
      </c>
      <c r="S15" s="19"/>
      <c r="T15" s="19"/>
      <c r="U15" s="120">
        <v>3</v>
      </c>
      <c r="W15" s="23"/>
      <c r="X15" s="97" t="s">
        <v>190</v>
      </c>
      <c r="Y15" s="19"/>
      <c r="Z15" s="120">
        <v>10</v>
      </c>
      <c r="AA15" s="19"/>
      <c r="AB15" s="19"/>
      <c r="AC15" s="120">
        <v>3</v>
      </c>
      <c r="AE15" s="23"/>
      <c r="AF15" s="156"/>
    </row>
    <row r="16" spans="1:36" ht="15" x14ac:dyDescent="0.25">
      <c r="B16" s="12" t="s">
        <v>188</v>
      </c>
      <c r="C16" s="12" t="s">
        <v>188</v>
      </c>
      <c r="D16" s="12" t="s">
        <v>188</v>
      </c>
      <c r="E16" s="12" t="s">
        <v>188</v>
      </c>
      <c r="F16" s="12" t="s">
        <v>188</v>
      </c>
      <c r="G16" s="12" t="s">
        <v>188</v>
      </c>
      <c r="H16" s="96" t="str">
        <f t="shared" si="0"/>
        <v>6 / 6</v>
      </c>
      <c r="I16" s="19"/>
      <c r="J16" s="120">
        <v>8</v>
      </c>
      <c r="K16" s="19"/>
      <c r="L16" s="19"/>
      <c r="M16" s="120">
        <v>3</v>
      </c>
      <c r="O16" s="23"/>
      <c r="P16" s="97" t="s">
        <v>190</v>
      </c>
      <c r="Q16" s="19"/>
      <c r="R16" s="120">
        <v>4</v>
      </c>
      <c r="S16" s="19"/>
      <c r="T16" s="19"/>
      <c r="U16" s="120">
        <v>3</v>
      </c>
      <c r="W16" s="23"/>
      <c r="X16" s="97" t="s">
        <v>190</v>
      </c>
      <c r="Y16" s="19"/>
      <c r="Z16" s="120">
        <v>10</v>
      </c>
      <c r="AA16" s="19"/>
      <c r="AB16" s="19"/>
      <c r="AC16" s="120">
        <v>3</v>
      </c>
      <c r="AE16" s="23"/>
      <c r="AF16" s="156" t="s">
        <v>190</v>
      </c>
    </row>
    <row r="17" spans="1:32" ht="15" x14ac:dyDescent="0.25">
      <c r="B17" s="12" t="s">
        <v>188</v>
      </c>
      <c r="C17" s="12" t="s">
        <v>188</v>
      </c>
      <c r="D17" s="12" t="s">
        <v>188</v>
      </c>
      <c r="E17" s="12" t="s">
        <v>188</v>
      </c>
      <c r="F17" s="12" t="s">
        <v>188</v>
      </c>
      <c r="G17" s="12" t="s">
        <v>188</v>
      </c>
      <c r="H17" s="96" t="str">
        <f t="shared" si="0"/>
        <v>6 / 6</v>
      </c>
      <c r="I17" s="19"/>
      <c r="J17" s="120">
        <v>8</v>
      </c>
      <c r="K17" s="19"/>
      <c r="L17" s="19"/>
      <c r="M17" s="120">
        <v>3</v>
      </c>
      <c r="O17" s="23"/>
      <c r="P17" s="97" t="s">
        <v>190</v>
      </c>
      <c r="Q17" s="19"/>
      <c r="R17" s="120">
        <v>4</v>
      </c>
      <c r="S17" s="19"/>
      <c r="T17" s="19"/>
      <c r="U17" s="120">
        <v>3</v>
      </c>
      <c r="W17" s="23"/>
      <c r="X17" s="97" t="s">
        <v>190</v>
      </c>
      <c r="Y17" s="19"/>
      <c r="Z17" s="120">
        <v>10</v>
      </c>
      <c r="AA17" s="19"/>
      <c r="AB17" s="19"/>
      <c r="AC17" s="120">
        <v>3</v>
      </c>
      <c r="AE17" s="23"/>
      <c r="AF17" s="156" t="s">
        <v>190</v>
      </c>
    </row>
    <row r="18" spans="1:32" ht="15" x14ac:dyDescent="0.25">
      <c r="B18" s="12" t="s">
        <v>188</v>
      </c>
      <c r="C18" s="12" t="s">
        <v>188</v>
      </c>
      <c r="D18" s="12" t="s">
        <v>188</v>
      </c>
      <c r="E18" s="12" t="s">
        <v>188</v>
      </c>
      <c r="F18" s="12" t="s">
        <v>188</v>
      </c>
      <c r="G18" s="12" t="s">
        <v>188</v>
      </c>
      <c r="H18" s="96" t="str">
        <f t="shared" si="0"/>
        <v>6 / 6</v>
      </c>
      <c r="I18" s="19"/>
      <c r="J18" s="120">
        <v>8</v>
      </c>
      <c r="K18" s="19"/>
      <c r="L18" s="19"/>
      <c r="M18" s="120">
        <v>3</v>
      </c>
      <c r="O18" s="23"/>
      <c r="P18" s="97"/>
      <c r="Q18" s="19"/>
      <c r="R18" s="120">
        <v>4</v>
      </c>
      <c r="S18" s="19"/>
      <c r="T18" s="19"/>
      <c r="U18" s="120">
        <v>3</v>
      </c>
      <c r="W18" s="23"/>
      <c r="X18" s="97"/>
      <c r="Y18" s="19"/>
      <c r="Z18" s="120">
        <v>10</v>
      </c>
      <c r="AA18" s="19"/>
      <c r="AB18" s="19"/>
      <c r="AC18" s="120">
        <v>3</v>
      </c>
      <c r="AE18" s="23"/>
      <c r="AF18" s="156" t="s">
        <v>190</v>
      </c>
    </row>
    <row r="19" spans="1:32" ht="15" x14ac:dyDescent="0.25">
      <c r="B19" s="12" t="s">
        <v>188</v>
      </c>
      <c r="C19" s="12" t="s">
        <v>188</v>
      </c>
      <c r="D19" s="12" t="s">
        <v>188</v>
      </c>
      <c r="E19" s="12" t="s">
        <v>188</v>
      </c>
      <c r="F19" s="12" t="s">
        <v>188</v>
      </c>
      <c r="G19" s="12" t="s">
        <v>188</v>
      </c>
      <c r="H19" s="96" t="str">
        <f t="shared" si="0"/>
        <v>6 / 6</v>
      </c>
      <c r="I19" s="19"/>
      <c r="J19" s="120">
        <v>8</v>
      </c>
      <c r="K19" s="19"/>
      <c r="L19" s="19"/>
      <c r="M19" s="120">
        <v>3</v>
      </c>
      <c r="O19" s="23"/>
      <c r="P19" s="97"/>
      <c r="Q19" s="19"/>
      <c r="R19" s="120">
        <v>4</v>
      </c>
      <c r="S19" s="19"/>
      <c r="T19" s="19"/>
      <c r="U19" s="120">
        <v>3</v>
      </c>
      <c r="W19" s="23"/>
      <c r="X19" s="97"/>
      <c r="Y19" s="19"/>
      <c r="Z19" s="120">
        <v>10</v>
      </c>
      <c r="AA19" s="19"/>
      <c r="AB19" s="19"/>
      <c r="AC19" s="120">
        <v>3</v>
      </c>
      <c r="AE19" s="23"/>
      <c r="AF19" s="156" t="s">
        <v>190</v>
      </c>
    </row>
    <row r="20" spans="1:32" ht="15" x14ac:dyDescent="0.25">
      <c r="H20" s="96"/>
      <c r="I20" s="19"/>
      <c r="J20" s="120"/>
      <c r="K20" s="19"/>
      <c r="L20" s="19"/>
      <c r="M20" s="120"/>
      <c r="O20" s="23"/>
      <c r="P20" s="97" t="s">
        <v>190</v>
      </c>
      <c r="Q20" s="19"/>
      <c r="R20" s="120"/>
      <c r="S20" s="19"/>
      <c r="T20" s="19"/>
      <c r="U20" s="120"/>
      <c r="W20" s="23"/>
      <c r="X20" s="97" t="s">
        <v>190</v>
      </c>
      <c r="Y20" s="19"/>
      <c r="Z20" s="120"/>
      <c r="AA20" s="19"/>
      <c r="AB20" s="19"/>
      <c r="AC20" s="120"/>
      <c r="AE20" s="23"/>
      <c r="AF20" s="188"/>
    </row>
    <row r="21" spans="1:32" ht="15" x14ac:dyDescent="0.25">
      <c r="A21" s="22"/>
      <c r="H21" s="96"/>
      <c r="I21" s="19"/>
      <c r="J21" s="120"/>
      <c r="K21" s="19"/>
      <c r="L21" s="19"/>
      <c r="M21" s="120"/>
      <c r="O21" s="23"/>
      <c r="P21" s="97"/>
      <c r="Q21" s="19"/>
      <c r="R21" s="120"/>
      <c r="S21" s="19"/>
      <c r="T21" s="19"/>
      <c r="U21" s="120"/>
      <c r="W21" s="23"/>
      <c r="X21" s="97"/>
      <c r="Y21" s="19"/>
      <c r="Z21" s="120"/>
      <c r="AA21" s="19"/>
      <c r="AB21" s="19"/>
      <c r="AC21" s="120"/>
      <c r="AE21" s="23"/>
      <c r="AF21" s="188"/>
    </row>
    <row r="22" spans="1:32" ht="15" x14ac:dyDescent="0.25">
      <c r="H22" s="96"/>
      <c r="I22" s="19"/>
      <c r="J22" s="120"/>
      <c r="K22" s="19"/>
      <c r="L22" s="19"/>
      <c r="M22" s="120"/>
      <c r="O22" s="23"/>
      <c r="P22" s="97"/>
      <c r="Q22" s="19"/>
      <c r="R22" s="120"/>
      <c r="S22" s="19"/>
      <c r="T22" s="19"/>
      <c r="U22" s="120"/>
      <c r="W22" s="23"/>
      <c r="X22" s="97"/>
      <c r="Y22" s="19"/>
      <c r="Z22" s="120"/>
      <c r="AA22" s="19"/>
      <c r="AB22" s="19"/>
      <c r="AC22" s="120"/>
      <c r="AE22" s="23"/>
      <c r="AF22" s="188"/>
    </row>
    <row r="23" spans="1:32" ht="15" x14ac:dyDescent="0.25">
      <c r="A23" s="22"/>
      <c r="H23" s="96"/>
      <c r="I23" s="19"/>
      <c r="J23" s="120"/>
      <c r="K23" s="19"/>
      <c r="L23" s="19"/>
      <c r="M23" s="120"/>
      <c r="O23" s="23"/>
      <c r="P23" s="97"/>
      <c r="Q23" s="19"/>
      <c r="R23" s="120"/>
      <c r="S23" s="19"/>
      <c r="T23" s="19"/>
      <c r="U23" s="120"/>
      <c r="W23" s="23"/>
      <c r="X23" s="97"/>
      <c r="Y23" s="19"/>
      <c r="Z23" s="120"/>
      <c r="AA23" s="19"/>
      <c r="AB23" s="19"/>
      <c r="AC23" s="120"/>
      <c r="AE23" s="23"/>
      <c r="AF23" s="188"/>
    </row>
    <row r="24" spans="1:32" ht="15" x14ac:dyDescent="0.25">
      <c r="A24" s="22"/>
      <c r="H24" s="96"/>
      <c r="I24" s="19"/>
      <c r="J24" s="120"/>
      <c r="K24" s="19"/>
      <c r="L24" s="19"/>
      <c r="M24" s="120"/>
      <c r="O24" s="23"/>
      <c r="P24" s="97"/>
      <c r="Q24" s="19"/>
      <c r="R24" s="120"/>
      <c r="S24" s="19"/>
      <c r="T24" s="19"/>
      <c r="U24" s="120"/>
      <c r="W24" s="23"/>
      <c r="X24" s="97"/>
      <c r="Y24" s="19"/>
      <c r="Z24" s="120"/>
      <c r="AA24" s="19"/>
      <c r="AB24" s="19"/>
      <c r="AC24" s="120"/>
      <c r="AE24" s="23"/>
      <c r="AF24" s="188"/>
    </row>
    <row r="25" spans="1:32" ht="15" x14ac:dyDescent="0.25">
      <c r="A25" s="22"/>
      <c r="H25" s="96"/>
      <c r="I25" s="19"/>
      <c r="J25" s="120"/>
      <c r="K25" s="19"/>
      <c r="L25" s="19"/>
      <c r="M25" s="120"/>
      <c r="O25" s="23"/>
      <c r="P25" s="97"/>
      <c r="Q25" s="19"/>
      <c r="R25" s="120"/>
      <c r="S25" s="19"/>
      <c r="T25" s="19"/>
      <c r="U25" s="120"/>
      <c r="W25" s="23"/>
      <c r="X25" s="97"/>
      <c r="Y25" s="19"/>
      <c r="Z25" s="120"/>
      <c r="AA25" s="19"/>
      <c r="AB25" s="19"/>
      <c r="AC25" s="120"/>
      <c r="AE25" s="23"/>
      <c r="AF25" s="188"/>
    </row>
    <row r="26" spans="1:32" ht="15" x14ac:dyDescent="0.25">
      <c r="H26" s="96"/>
      <c r="I26" s="19"/>
      <c r="J26" s="120"/>
      <c r="K26" s="19"/>
      <c r="L26" s="19"/>
      <c r="M26" s="120"/>
      <c r="O26" s="23"/>
      <c r="P26" s="97"/>
      <c r="Q26" s="19"/>
      <c r="R26" s="120"/>
      <c r="S26" s="19"/>
      <c r="T26" s="19"/>
      <c r="U26" s="120"/>
      <c r="W26" s="23"/>
      <c r="X26" s="97"/>
      <c r="Y26" s="19"/>
      <c r="Z26" s="120"/>
      <c r="AA26" s="19"/>
      <c r="AB26" s="19"/>
      <c r="AC26" s="120"/>
      <c r="AE26" s="23"/>
      <c r="AF26" s="188"/>
    </row>
    <row r="27" spans="1:32" ht="15" x14ac:dyDescent="0.25">
      <c r="H27" s="96"/>
      <c r="I27" s="19"/>
      <c r="J27" s="120"/>
      <c r="K27" s="19"/>
      <c r="L27" s="19"/>
      <c r="M27" s="120"/>
      <c r="O27" s="23"/>
      <c r="P27" s="97"/>
      <c r="Q27" s="19"/>
      <c r="R27" s="120"/>
      <c r="S27" s="19"/>
      <c r="T27" s="19"/>
      <c r="U27" s="120"/>
      <c r="W27" s="23"/>
      <c r="X27" s="97"/>
      <c r="Y27" s="19"/>
      <c r="Z27" s="120"/>
      <c r="AA27" s="19"/>
      <c r="AB27" s="19"/>
      <c r="AC27" s="120"/>
      <c r="AE27" s="23"/>
      <c r="AF27" s="188"/>
    </row>
    <row r="28" spans="1:32" ht="15" x14ac:dyDescent="0.25">
      <c r="A28" s="22"/>
      <c r="H28" s="96"/>
      <c r="I28" s="19"/>
      <c r="J28" s="120"/>
      <c r="K28" s="19"/>
      <c r="L28" s="19"/>
      <c r="M28" s="120"/>
      <c r="O28" s="23"/>
      <c r="P28" s="97"/>
      <c r="Q28" s="19"/>
      <c r="R28" s="120"/>
      <c r="S28" s="19"/>
      <c r="T28" s="19"/>
      <c r="U28" s="120"/>
      <c r="W28" s="23"/>
      <c r="X28" s="97"/>
      <c r="Y28" s="19"/>
      <c r="Z28" s="120"/>
      <c r="AA28" s="19"/>
      <c r="AB28" s="19"/>
      <c r="AC28" s="120"/>
      <c r="AE28" s="23"/>
      <c r="AF28" s="188"/>
    </row>
    <row r="29" spans="1:32" ht="15" x14ac:dyDescent="0.25">
      <c r="H29" s="96"/>
      <c r="I29" s="19"/>
      <c r="J29" s="120"/>
      <c r="K29" s="19"/>
      <c r="L29" s="19"/>
      <c r="M29" s="120"/>
      <c r="O29" s="23"/>
      <c r="P29" s="97"/>
      <c r="Q29" s="19"/>
      <c r="R29" s="120"/>
      <c r="S29" s="19"/>
      <c r="T29" s="19"/>
      <c r="U29" s="120"/>
      <c r="W29" s="23"/>
      <c r="X29" s="97"/>
      <c r="Y29" s="19"/>
      <c r="Z29" s="120"/>
      <c r="AA29" s="19"/>
      <c r="AB29" s="19"/>
      <c r="AC29" s="120"/>
      <c r="AE29" s="23"/>
      <c r="AF29" s="188"/>
    </row>
    <row r="30" spans="1:32" ht="15" x14ac:dyDescent="0.25">
      <c r="H30" s="96"/>
      <c r="I30" s="19"/>
      <c r="J30" s="120"/>
      <c r="K30" s="19"/>
      <c r="L30" s="19"/>
      <c r="M30" s="120"/>
      <c r="O30" s="23"/>
      <c r="P30" s="97"/>
      <c r="Q30" s="19"/>
      <c r="R30" s="120"/>
      <c r="S30" s="19"/>
      <c r="T30" s="19"/>
      <c r="U30" s="120"/>
      <c r="W30" s="23"/>
      <c r="X30" s="97"/>
      <c r="Y30" s="19"/>
      <c r="Z30" s="120"/>
      <c r="AA30" s="19"/>
      <c r="AB30" s="19"/>
      <c r="AC30" s="120"/>
      <c r="AE30" s="23"/>
      <c r="AF30" s="188"/>
    </row>
    <row r="31" spans="1:32" ht="15" x14ac:dyDescent="0.25">
      <c r="H31" s="96"/>
      <c r="I31" s="19"/>
      <c r="J31" s="120"/>
      <c r="K31" s="19"/>
      <c r="L31" s="19"/>
      <c r="M31" s="120"/>
      <c r="O31" s="23"/>
      <c r="P31" s="97"/>
      <c r="Q31" s="19"/>
      <c r="R31" s="120"/>
      <c r="S31" s="19"/>
      <c r="T31" s="19"/>
      <c r="U31" s="120"/>
      <c r="W31" s="23"/>
      <c r="X31" s="97"/>
      <c r="Y31" s="19"/>
      <c r="Z31" s="120"/>
      <c r="AA31" s="19"/>
      <c r="AB31" s="19"/>
      <c r="AC31" s="120"/>
      <c r="AE31" s="23"/>
      <c r="AF31" s="188"/>
    </row>
    <row r="32" spans="1:32" ht="15" x14ac:dyDescent="0.25">
      <c r="H32" s="96"/>
      <c r="I32" s="19"/>
      <c r="J32" s="120"/>
      <c r="K32" s="19"/>
      <c r="L32" s="19"/>
      <c r="M32" s="120"/>
      <c r="O32" s="23"/>
      <c r="P32" s="97"/>
      <c r="Q32" s="19"/>
      <c r="R32" s="120"/>
      <c r="S32" s="19"/>
      <c r="T32" s="19"/>
      <c r="U32" s="120"/>
      <c r="W32" s="23"/>
      <c r="X32" s="97"/>
      <c r="Y32" s="19"/>
      <c r="Z32" s="120"/>
      <c r="AA32" s="19"/>
      <c r="AB32" s="19"/>
      <c r="AC32" s="120"/>
      <c r="AE32" s="23"/>
      <c r="AF32" s="188"/>
    </row>
    <row r="33" spans="1:36" ht="15" x14ac:dyDescent="0.25">
      <c r="H33" s="96"/>
      <c r="I33" s="19"/>
      <c r="J33" s="120"/>
      <c r="K33" s="19"/>
      <c r="L33" s="19"/>
      <c r="M33" s="120"/>
      <c r="O33" s="23"/>
      <c r="P33" s="97"/>
      <c r="Q33" s="19"/>
      <c r="R33" s="120"/>
      <c r="S33" s="19"/>
      <c r="T33" s="19"/>
      <c r="U33" s="120"/>
      <c r="W33" s="23"/>
      <c r="X33" s="97"/>
      <c r="Y33" s="19"/>
      <c r="Z33" s="120"/>
      <c r="AA33" s="19"/>
      <c r="AB33" s="19"/>
      <c r="AC33" s="120"/>
      <c r="AE33" s="23"/>
      <c r="AF33" s="188"/>
    </row>
    <row r="34" spans="1:36" ht="15" x14ac:dyDescent="0.25">
      <c r="H34" s="96"/>
      <c r="I34" s="19"/>
      <c r="J34" s="120"/>
      <c r="K34" s="19"/>
      <c r="L34" s="19"/>
      <c r="M34" s="120"/>
      <c r="O34" s="23"/>
      <c r="P34" s="97"/>
      <c r="Q34" s="19"/>
      <c r="R34" s="120"/>
      <c r="S34" s="19"/>
      <c r="T34" s="19"/>
      <c r="U34" s="120"/>
      <c r="W34" s="23"/>
      <c r="X34" s="97"/>
      <c r="Y34" s="19"/>
      <c r="Z34" s="120"/>
      <c r="AA34" s="19"/>
      <c r="AB34" s="19"/>
      <c r="AC34" s="120"/>
      <c r="AE34" s="23"/>
      <c r="AF34" s="188"/>
    </row>
    <row r="35" spans="1:36" ht="15" x14ac:dyDescent="0.25">
      <c r="H35" s="96"/>
      <c r="I35" s="19"/>
      <c r="J35" s="120"/>
      <c r="K35" s="19"/>
      <c r="L35" s="19"/>
      <c r="M35" s="120"/>
      <c r="O35" s="23"/>
      <c r="P35" s="97"/>
      <c r="Q35" s="19"/>
      <c r="R35" s="120"/>
      <c r="S35" s="19"/>
      <c r="T35" s="19"/>
      <c r="U35" s="120"/>
      <c r="W35" s="23"/>
      <c r="X35" s="97"/>
      <c r="Y35" s="19"/>
      <c r="Z35" s="120"/>
      <c r="AA35" s="19"/>
      <c r="AB35" s="19"/>
      <c r="AC35" s="120"/>
      <c r="AE35" s="23"/>
      <c r="AF35" s="188"/>
    </row>
    <row r="36" spans="1:36" ht="15" x14ac:dyDescent="0.25">
      <c r="H36" s="96"/>
      <c r="I36" s="19"/>
      <c r="J36" s="120"/>
      <c r="K36" s="19"/>
      <c r="L36" s="19"/>
      <c r="M36" s="120"/>
      <c r="O36" s="23"/>
      <c r="P36" s="97"/>
      <c r="Q36" s="19"/>
      <c r="R36" s="120"/>
      <c r="S36" s="19"/>
      <c r="T36" s="19"/>
      <c r="U36" s="120"/>
      <c r="W36" s="23"/>
      <c r="X36" s="97"/>
      <c r="Y36" s="19"/>
      <c r="Z36" s="120"/>
      <c r="AA36" s="19"/>
      <c r="AB36" s="19"/>
      <c r="AC36" s="120"/>
      <c r="AE36" s="23"/>
      <c r="AF36" s="188"/>
    </row>
    <row r="37" spans="1:36" ht="15" x14ac:dyDescent="0.25">
      <c r="H37" s="96"/>
      <c r="I37" s="19"/>
      <c r="J37" s="120"/>
      <c r="K37" s="19"/>
      <c r="L37" s="19"/>
      <c r="M37" s="120"/>
      <c r="O37" s="23"/>
      <c r="P37" s="97"/>
      <c r="Q37" s="19"/>
      <c r="R37" s="120"/>
      <c r="S37" s="19"/>
      <c r="T37" s="19"/>
      <c r="U37" s="120"/>
      <c r="W37" s="23"/>
      <c r="X37" s="97"/>
      <c r="Y37" s="19"/>
      <c r="Z37" s="120"/>
      <c r="AA37" s="19"/>
      <c r="AB37" s="19"/>
      <c r="AC37" s="120"/>
      <c r="AE37" s="23"/>
      <c r="AF37" s="188"/>
      <c r="AH37" s="22"/>
      <c r="AI37" s="22"/>
      <c r="AJ37" s="22"/>
    </row>
    <row r="38" spans="1:36" ht="15" x14ac:dyDescent="0.25">
      <c r="P38" s="97"/>
      <c r="Q38" s="19"/>
      <c r="R38" s="120"/>
      <c r="S38" s="19"/>
      <c r="T38" s="19"/>
      <c r="U38" s="120"/>
      <c r="W38" s="23"/>
      <c r="X38" s="97"/>
      <c r="Y38" s="19"/>
      <c r="Z38" s="120"/>
      <c r="AA38" s="19"/>
      <c r="AB38" s="19"/>
      <c r="AC38" s="120"/>
      <c r="AE38" s="23"/>
      <c r="AF38" s="188"/>
    </row>
    <row r="39" spans="1:36" ht="15" x14ac:dyDescent="0.25">
      <c r="P39" s="97"/>
      <c r="Q39" s="19"/>
      <c r="R39" s="120"/>
      <c r="S39" s="19"/>
      <c r="T39" s="19"/>
      <c r="U39" s="120"/>
      <c r="W39" s="23"/>
      <c r="X39" s="97"/>
      <c r="Y39" s="19"/>
      <c r="Z39" s="120"/>
      <c r="AA39" s="19"/>
      <c r="AB39" s="19"/>
      <c r="AC39" s="120"/>
      <c r="AE39" s="23"/>
      <c r="AF39" s="188"/>
    </row>
    <row r="40" spans="1:36" ht="15" x14ac:dyDescent="0.25">
      <c r="P40" s="97"/>
      <c r="Q40" s="19"/>
      <c r="R40" s="120"/>
      <c r="S40" s="19"/>
      <c r="T40" s="19"/>
      <c r="U40" s="120"/>
      <c r="W40" s="23"/>
      <c r="X40" s="97"/>
      <c r="Y40" s="19"/>
      <c r="Z40" s="120"/>
      <c r="AA40" s="19"/>
      <c r="AB40" s="19"/>
      <c r="AC40" s="120"/>
      <c r="AE40" s="23"/>
      <c r="AF40" s="188"/>
    </row>
    <row r="41" spans="1:36" x14ac:dyDescent="0.2">
      <c r="A41" s="125"/>
    </row>
  </sheetData>
  <sortState ref="A3:Y20">
    <sortCondition ref="A3:A20"/>
  </sortState>
  <customSheetViews>
    <customSheetView guid="{15592DE5-C7FF-4B56-A77E-D45893415718}" scale="85" hiddenColumns="1">
      <selection activeCell="P23" sqref="P23"/>
      <pageMargins left="0.7" right="0.7" top="0.75" bottom="0.75" header="0.3" footer="0.3"/>
      <pageSetup paperSize="9" orientation="portrait" r:id="rId1"/>
    </customSheetView>
    <customSheetView guid="{434B6855-F13B-4702-8F4C-6D02421A3BDD}" scale="85" hiddenColumns="1">
      <pane ySplit="1" topLeftCell="A2" activePane="bottomLeft" state="frozen"/>
      <selection pane="bottomLeft" activeCell="AH19" sqref="AH19"/>
      <pageMargins left="0.7" right="0.7" top="0.75" bottom="0.75" header="0.3" footer="0.3"/>
      <pageSetup paperSize="9" orientation="portrait" r:id="rId2"/>
    </customSheetView>
    <customSheetView guid="{3ED02DA8-0013-4C86-B822-FF604B55B0EE}" scale="85" hiddenColumns="1">
      <pane ySplit="1" topLeftCell="A2" activePane="bottomLeft" state="frozen"/>
      <selection pane="bottomLeft" activeCell="AH19" sqref="AH19"/>
      <pageMargins left="0.7" right="0.7" top="0.75" bottom="0.75" header="0.3" footer="0.3"/>
      <pageSetup paperSize="9" orientation="portrait" r:id="rId3"/>
    </customSheetView>
    <customSheetView guid="{A0EEC314-16F1-4DF3-8165-656D359AD9BA}" scale="85" hiddenColumns="1">
      <pane ySplit="1" topLeftCell="A2" activePane="bottomLeft" state="frozen"/>
      <selection pane="bottomLeft" activeCell="AH19" sqref="AH19"/>
      <pageMargins left="0.7" right="0.7" top="0.75" bottom="0.75" header="0.3" footer="0.3"/>
      <pageSetup paperSize="9" orientation="portrait" r:id="rId4"/>
    </customSheetView>
    <customSheetView guid="{16A98541-5EA7-4645-8B9E-63DA44C6390C}" scale="85" hiddenColumns="1">
      <pane ySplit="1" topLeftCell="A2" activePane="bottomLeft" state="frozen"/>
      <selection pane="bottomLeft" activeCell="AH19" sqref="AH19"/>
      <pageMargins left="0.7" right="0.7" top="0.75" bottom="0.75" header="0.3" footer="0.3"/>
      <pageSetup paperSize="9" orientation="portrait" r:id="rId5"/>
    </customSheetView>
    <customSheetView guid="{AC76C8A2-0565-4A7F-A8B3-3D24073F25D1}" scale="85" hiddenColumns="1">
      <pane ySplit="1" topLeftCell="A2" activePane="bottomLeft" state="frozen"/>
      <selection pane="bottomLeft" activeCell="AH19" sqref="AH19"/>
      <pageMargins left="0.7" right="0.7" top="0.75" bottom="0.75" header="0.3" footer="0.3"/>
      <pageSetup paperSize="9" orientation="portrait" r:id="rId6"/>
    </customSheetView>
    <customSheetView guid="{4FF0261A-279D-430C-B2DD-E54ED988E313}" scale="85" hiddenColumns="1">
      <pane ySplit="1" topLeftCell="A2" activePane="bottomLeft" state="frozen"/>
      <selection pane="bottomLeft" activeCell="P23" sqref="P23"/>
      <pageMargins left="0.7" right="0.7" top="0.75" bottom="0.75" header="0.3" footer="0.3"/>
      <pageSetup paperSize="9" orientation="portrait" r:id="rId7"/>
    </customSheetView>
  </customSheetViews>
  <conditionalFormatting sqref="I4:I18 Q4:Q18 I20:I36">
    <cfRule type="dataBar" priority="159">
      <dataBar>
        <cfvo type="num" val="0"/>
        <cfvo type="num" val="#REF!"/>
        <color rgb="FF00B050"/>
      </dataBar>
      <extLst>
        <ext xmlns:x14="http://schemas.microsoft.com/office/spreadsheetml/2009/9/main" uri="{B025F937-C7B1-47D3-B67F-A62EFF666E3E}">
          <x14:id>{44E7FA1C-32CC-4284-8523-1E289B51C333}</x14:id>
        </ext>
      </extLst>
    </cfRule>
  </conditionalFormatting>
  <conditionalFormatting sqref="K4:K18 S4:S18 K20:K36">
    <cfRule type="dataBar" priority="158">
      <dataBar>
        <cfvo type="num" val="0"/>
        <cfvo type="num" val="30"/>
        <color rgb="FF00B050"/>
      </dataBar>
      <extLst>
        <ext xmlns:x14="http://schemas.microsoft.com/office/spreadsheetml/2009/9/main" uri="{B025F937-C7B1-47D3-B67F-A62EFF666E3E}">
          <x14:id>{5A40E20E-5283-40EC-96F6-ACA5955A9536}</x14:id>
        </ext>
      </extLst>
    </cfRule>
  </conditionalFormatting>
  <conditionalFormatting sqref="L4:L18 T4:T18 L20:L36">
    <cfRule type="dataBar" priority="160">
      <dataBar>
        <cfvo type="num" val="0"/>
        <cfvo type="num" val="#REF!"/>
        <color rgb="FF00B050"/>
      </dataBar>
      <extLst>
        <ext xmlns:x14="http://schemas.microsoft.com/office/spreadsheetml/2009/9/main" uri="{B025F937-C7B1-47D3-B67F-A62EFF666E3E}">
          <x14:id>{E5F11DDD-B35A-4A03-8438-694D98066C6C}</x14:id>
        </ext>
      </extLst>
    </cfRule>
  </conditionalFormatting>
  <conditionalFormatting sqref="I2">
    <cfRule type="cellIs" dxfId="1839" priority="6" operator="greaterThan">
      <formula>$J$2</formula>
    </cfRule>
    <cfRule type="dataBar" priority="153">
      <dataBar>
        <cfvo type="num" val="0"/>
        <cfvo type="num" val="$J$2"/>
        <color rgb="FF00B050"/>
      </dataBar>
      <extLst>
        <ext xmlns:x14="http://schemas.microsoft.com/office/spreadsheetml/2009/9/main" uri="{B025F937-C7B1-47D3-B67F-A62EFF666E3E}">
          <x14:id>{0368FE46-58A0-45B9-A084-D5CE74E420AA}</x14:id>
        </ext>
      </extLst>
    </cfRule>
  </conditionalFormatting>
  <conditionalFormatting sqref="K2">
    <cfRule type="dataBar" priority="152">
      <dataBar>
        <cfvo type="num" val="0"/>
        <cfvo type="num" val="30"/>
        <color rgb="FF00B050"/>
      </dataBar>
      <extLst>
        <ext xmlns:x14="http://schemas.microsoft.com/office/spreadsheetml/2009/9/main" uri="{B025F937-C7B1-47D3-B67F-A62EFF666E3E}">
          <x14:id>{452606C8-CDA6-4DB7-AE4F-10CA6C57C3AF}</x14:id>
        </ext>
      </extLst>
    </cfRule>
  </conditionalFormatting>
  <conditionalFormatting sqref="L2">
    <cfRule type="cellIs" dxfId="1838" priority="5" operator="greaterThan">
      <formula>$M$2</formula>
    </cfRule>
    <cfRule type="dataBar" priority="154">
      <dataBar>
        <cfvo type="num" val="0"/>
        <cfvo type="num" val="$M$2"/>
        <color rgb="FF00B050"/>
      </dataBar>
      <extLst>
        <ext xmlns:x14="http://schemas.microsoft.com/office/spreadsheetml/2009/9/main" uri="{B025F937-C7B1-47D3-B67F-A62EFF666E3E}">
          <x14:id>{9D61F36F-FBB0-42BE-810A-E299DD515DD8}</x14:id>
        </ext>
      </extLst>
    </cfRule>
  </conditionalFormatting>
  <conditionalFormatting sqref="Q2">
    <cfRule type="cellIs" dxfId="1837" priority="4" operator="greaterThan">
      <formula>$R$2</formula>
    </cfRule>
    <cfRule type="dataBar" priority="150">
      <dataBar>
        <cfvo type="num" val="0"/>
        <cfvo type="num" val="$R$2"/>
        <color rgb="FF00B050"/>
      </dataBar>
      <extLst>
        <ext xmlns:x14="http://schemas.microsoft.com/office/spreadsheetml/2009/9/main" uri="{B025F937-C7B1-47D3-B67F-A62EFF666E3E}">
          <x14:id>{CABB11B5-47BB-4076-8E28-C4793B02C1D2}</x14:id>
        </ext>
      </extLst>
    </cfRule>
  </conditionalFormatting>
  <conditionalFormatting sqref="S2">
    <cfRule type="dataBar" priority="149">
      <dataBar>
        <cfvo type="num" val="0"/>
        <cfvo type="num" val="30"/>
        <color rgb="FF00B050"/>
      </dataBar>
      <extLst>
        <ext xmlns:x14="http://schemas.microsoft.com/office/spreadsheetml/2009/9/main" uri="{B025F937-C7B1-47D3-B67F-A62EFF666E3E}">
          <x14:id>{E32B4EB6-4427-4472-A79F-20829E986F87}</x14:id>
        </ext>
      </extLst>
    </cfRule>
  </conditionalFormatting>
  <conditionalFormatting sqref="T2">
    <cfRule type="cellIs" dxfId="1836" priority="3" operator="greaterThan">
      <formula>$U$2</formula>
    </cfRule>
    <cfRule type="dataBar" priority="151">
      <dataBar>
        <cfvo type="num" val="0"/>
        <cfvo type="num" val="$U$2"/>
        <color rgb="FF00B050"/>
      </dataBar>
      <extLst>
        <ext xmlns:x14="http://schemas.microsoft.com/office/spreadsheetml/2009/9/main" uri="{B025F937-C7B1-47D3-B67F-A62EFF666E3E}">
          <x14:id>{86BEC94B-27A1-4725-A5C6-9F0ACDA6AB4F}</x14:id>
        </ext>
      </extLst>
    </cfRule>
  </conditionalFormatting>
  <conditionalFormatting sqref="P4:P18 X4:X40 P20:W40 P19:Q19 S19:T19 V19:W19">
    <cfRule type="containsText" dxfId="1835" priority="140" operator="containsText" text="STOP">
      <formula>NOT(ISERROR(SEARCH("STOP",P4)))</formula>
    </cfRule>
    <cfRule type="containsText" dxfId="1834" priority="141" operator="containsText" text="OK">
      <formula>NOT(ISERROR(SEARCH("OK",P4)))</formula>
    </cfRule>
    <cfRule type="containsText" dxfId="1833" priority="142" operator="containsText" text="A former">
      <formula>NOT(ISERROR(SEARCH("A former",P4)))</formula>
    </cfRule>
    <cfRule type="containsText" dxfId="1832" priority="143" operator="containsText" text="En cours">
      <formula>NOT(ISERROR(SEARCH("En cours",P4)))</formula>
    </cfRule>
  </conditionalFormatting>
  <conditionalFormatting sqref="P2">
    <cfRule type="containsText" dxfId="1831" priority="122" operator="containsText" text="STOP">
      <formula>NOT(ISERROR(SEARCH("STOP",P2)))</formula>
    </cfRule>
    <cfRule type="containsText" dxfId="1830" priority="123" operator="containsText" text="OK">
      <formula>NOT(ISERROR(SEARCH("OK",P2)))</formula>
    </cfRule>
    <cfRule type="containsText" dxfId="1829" priority="124" operator="containsText" text="A former">
      <formula>NOT(ISERROR(SEARCH("A former",P2)))</formula>
    </cfRule>
    <cfRule type="containsText" dxfId="1828" priority="125" operator="containsText" text="En cours">
      <formula>NOT(ISERROR(SEARCH("En cours",P2)))</formula>
    </cfRule>
  </conditionalFormatting>
  <conditionalFormatting sqref="X2 AF2:AF40">
    <cfRule type="containsText" dxfId="1827" priority="118" operator="containsText" text="STOP">
      <formula>NOT(ISERROR(SEARCH("STOP",X2)))</formula>
    </cfRule>
    <cfRule type="containsText" dxfId="1826" priority="119" operator="containsText" text="OK">
      <formula>NOT(ISERROR(SEARCH("OK",X2)))</formula>
    </cfRule>
    <cfRule type="containsText" dxfId="1825" priority="120" operator="containsText" text="A former">
      <formula>NOT(ISERROR(SEARCH("A former",X2)))</formula>
    </cfRule>
    <cfRule type="containsText" dxfId="1824" priority="121" operator="containsText" text="En cours">
      <formula>NOT(ISERROR(SEARCH("En cours",X2)))</formula>
    </cfRule>
  </conditionalFormatting>
  <conditionalFormatting sqref="H2 I19 K19:L19 N19:O19 H4:H37">
    <cfRule type="containsText" dxfId="1823" priority="117" operator="containsText" text="6 / 6">
      <formula>NOT(ISERROR(SEARCH("6 / 6",H2)))</formula>
    </cfRule>
  </conditionalFormatting>
  <conditionalFormatting sqref="I37">
    <cfRule type="dataBar" priority="109">
      <dataBar>
        <cfvo type="num" val="0"/>
        <cfvo type="num" val="#REF!"/>
        <color rgb="FF00B050"/>
      </dataBar>
      <extLst>
        <ext xmlns:x14="http://schemas.microsoft.com/office/spreadsheetml/2009/9/main" uri="{B025F937-C7B1-47D3-B67F-A62EFF666E3E}">
          <x14:id>{2A872F16-D561-4840-9677-6308F52F602F}</x14:id>
        </ext>
      </extLst>
    </cfRule>
  </conditionalFormatting>
  <conditionalFormatting sqref="K37">
    <cfRule type="dataBar" priority="108">
      <dataBar>
        <cfvo type="num" val="0"/>
        <cfvo type="num" val="30"/>
        <color rgb="FF00B050"/>
      </dataBar>
      <extLst>
        <ext xmlns:x14="http://schemas.microsoft.com/office/spreadsheetml/2009/9/main" uri="{B025F937-C7B1-47D3-B67F-A62EFF666E3E}">
          <x14:id>{44C3B8A4-B9B8-40B9-A570-DA5CECDBFD4F}</x14:id>
        </ext>
      </extLst>
    </cfRule>
  </conditionalFormatting>
  <conditionalFormatting sqref="L37">
    <cfRule type="dataBar" priority="110">
      <dataBar>
        <cfvo type="num" val="0"/>
        <cfvo type="num" val="#REF!"/>
        <color rgb="FF00B050"/>
      </dataBar>
      <extLst>
        <ext xmlns:x14="http://schemas.microsoft.com/office/spreadsheetml/2009/9/main" uri="{B025F937-C7B1-47D3-B67F-A62EFF666E3E}">
          <x14:id>{D12F97CF-DD31-4E39-BE96-3A7B9ED6D025}</x14:id>
        </ext>
      </extLst>
    </cfRule>
  </conditionalFormatting>
  <conditionalFormatting sqref="I3">
    <cfRule type="dataBar" priority="66">
      <dataBar>
        <cfvo type="num" val="0"/>
        <cfvo type="num" val="#REF!"/>
        <color rgb="FF00B050"/>
      </dataBar>
      <extLst>
        <ext xmlns:x14="http://schemas.microsoft.com/office/spreadsheetml/2009/9/main" uri="{B025F937-C7B1-47D3-B67F-A62EFF666E3E}">
          <x14:id>{E13C349E-822E-4601-BAD3-ABD00B822C6D}</x14:id>
        </ext>
      </extLst>
    </cfRule>
  </conditionalFormatting>
  <conditionalFormatting sqref="K3">
    <cfRule type="dataBar" priority="65">
      <dataBar>
        <cfvo type="num" val="0"/>
        <cfvo type="num" val="30"/>
        <color rgb="FF00B050"/>
      </dataBar>
      <extLst>
        <ext xmlns:x14="http://schemas.microsoft.com/office/spreadsheetml/2009/9/main" uri="{B025F937-C7B1-47D3-B67F-A62EFF666E3E}">
          <x14:id>{78A840C0-55CE-406F-BDFE-5460E7E7C0AA}</x14:id>
        </ext>
      </extLst>
    </cfRule>
  </conditionalFormatting>
  <conditionalFormatting sqref="L3">
    <cfRule type="dataBar" priority="67">
      <dataBar>
        <cfvo type="num" val="0"/>
        <cfvo type="num" val="#REF!"/>
        <color rgb="FF00B050"/>
      </dataBar>
      <extLst>
        <ext xmlns:x14="http://schemas.microsoft.com/office/spreadsheetml/2009/9/main" uri="{B025F937-C7B1-47D3-B67F-A62EFF666E3E}">
          <x14:id>{5E0120D4-CFD0-482A-A3AB-084EE558C462}</x14:id>
        </ext>
      </extLst>
    </cfRule>
  </conditionalFormatting>
  <conditionalFormatting sqref="Q3">
    <cfRule type="dataBar" priority="63">
      <dataBar>
        <cfvo type="num" val="0"/>
        <cfvo type="num" val="#REF!"/>
        <color rgb="FF00B050"/>
      </dataBar>
      <extLst>
        <ext xmlns:x14="http://schemas.microsoft.com/office/spreadsheetml/2009/9/main" uri="{B025F937-C7B1-47D3-B67F-A62EFF666E3E}">
          <x14:id>{FFAC77C3-6227-433C-BC9E-3D4E844FBBC3}</x14:id>
        </ext>
      </extLst>
    </cfRule>
  </conditionalFormatting>
  <conditionalFormatting sqref="S3">
    <cfRule type="dataBar" priority="62">
      <dataBar>
        <cfvo type="num" val="0"/>
        <cfvo type="num" val="30"/>
        <color rgb="FF00B050"/>
      </dataBar>
      <extLst>
        <ext xmlns:x14="http://schemas.microsoft.com/office/spreadsheetml/2009/9/main" uri="{B025F937-C7B1-47D3-B67F-A62EFF666E3E}">
          <x14:id>{C8AFA227-96EB-423E-8D4A-8E773F5972E5}</x14:id>
        </ext>
      </extLst>
    </cfRule>
  </conditionalFormatting>
  <conditionalFormatting sqref="T3">
    <cfRule type="dataBar" priority="64">
      <dataBar>
        <cfvo type="num" val="0"/>
        <cfvo type="num" val="#REF!"/>
        <color rgb="FF00B050"/>
      </dataBar>
      <extLst>
        <ext xmlns:x14="http://schemas.microsoft.com/office/spreadsheetml/2009/9/main" uri="{B025F937-C7B1-47D3-B67F-A62EFF666E3E}">
          <x14:id>{0DE25BE6-35BC-4B02-9C17-370EB02FEBC3}</x14:id>
        </ext>
      </extLst>
    </cfRule>
  </conditionalFormatting>
  <conditionalFormatting sqref="P3">
    <cfRule type="containsText" dxfId="1822" priority="35" operator="containsText" text="STOP">
      <formula>NOT(ISERROR(SEARCH("STOP",P3)))</formula>
    </cfRule>
    <cfRule type="containsText" dxfId="1821" priority="36" operator="containsText" text="OK">
      <formula>NOT(ISERROR(SEARCH("OK",P3)))</formula>
    </cfRule>
    <cfRule type="containsText" dxfId="1820" priority="37" operator="containsText" text="A former">
      <formula>NOT(ISERROR(SEARCH("A former",P3)))</formula>
    </cfRule>
    <cfRule type="containsText" dxfId="1819" priority="38" operator="containsText" text="En cours">
      <formula>NOT(ISERROR(SEARCH("En cours",P3)))</formula>
    </cfRule>
  </conditionalFormatting>
  <conditionalFormatting sqref="X3">
    <cfRule type="containsText" dxfId="1818" priority="31" operator="containsText" text="STOP">
      <formula>NOT(ISERROR(SEARCH("STOP",X3)))</formula>
    </cfRule>
    <cfRule type="containsText" dxfId="1817" priority="32" operator="containsText" text="OK">
      <formula>NOT(ISERROR(SEARCH("OK",X3)))</formula>
    </cfRule>
    <cfRule type="containsText" dxfId="1816" priority="33" operator="containsText" text="A former">
      <formula>NOT(ISERROR(SEARCH("A former",X3)))</formula>
    </cfRule>
    <cfRule type="containsText" dxfId="1815" priority="34" operator="containsText" text="En cours">
      <formula>NOT(ISERROR(SEARCH("En cours",X3)))</formula>
    </cfRule>
  </conditionalFormatting>
  <conditionalFormatting sqref="H3">
    <cfRule type="containsText" dxfId="1814" priority="30" operator="containsText" text="6 / 6">
      <formula>NOT(ISERROR(SEARCH("6 / 6",H3)))</formula>
    </cfRule>
  </conditionalFormatting>
  <conditionalFormatting sqref="Y4:Y18">
    <cfRule type="dataBar" priority="24">
      <dataBar>
        <cfvo type="num" val="0"/>
        <cfvo type="num" val="#REF!"/>
        <color rgb="FF00B050"/>
      </dataBar>
      <extLst>
        <ext xmlns:x14="http://schemas.microsoft.com/office/spreadsheetml/2009/9/main" uri="{B025F937-C7B1-47D3-B67F-A62EFF666E3E}">
          <x14:id>{B3DF5D52-A417-4A43-BC1E-F5A964171690}</x14:id>
        </ext>
      </extLst>
    </cfRule>
  </conditionalFormatting>
  <conditionalFormatting sqref="AA4:AA18">
    <cfRule type="dataBar" priority="23">
      <dataBar>
        <cfvo type="num" val="0"/>
        <cfvo type="num" val="30"/>
        <color rgb="FF00B050"/>
      </dataBar>
      <extLst>
        <ext xmlns:x14="http://schemas.microsoft.com/office/spreadsheetml/2009/9/main" uri="{B025F937-C7B1-47D3-B67F-A62EFF666E3E}">
          <x14:id>{D49F1A7D-ED0D-4F26-90C8-11A9124CEF80}</x14:id>
        </ext>
      </extLst>
    </cfRule>
  </conditionalFormatting>
  <conditionalFormatting sqref="AB4:AB18">
    <cfRule type="dataBar" priority="25">
      <dataBar>
        <cfvo type="num" val="0"/>
        <cfvo type="num" val="#REF!"/>
        <color rgb="FF00B050"/>
      </dataBar>
      <extLst>
        <ext xmlns:x14="http://schemas.microsoft.com/office/spreadsheetml/2009/9/main" uri="{B025F937-C7B1-47D3-B67F-A62EFF666E3E}">
          <x14:id>{EDF38875-AAB1-405F-8709-C4BA0FF87A7D}</x14:id>
        </ext>
      </extLst>
    </cfRule>
  </conditionalFormatting>
  <conditionalFormatting sqref="Y20:AE40 Y19 AA19:AB19 AD19:AE19">
    <cfRule type="containsText" dxfId="1813" priority="16" operator="containsText" text="STOP">
      <formula>NOT(ISERROR(SEARCH("STOP",Y19)))</formula>
    </cfRule>
    <cfRule type="containsText" dxfId="1812" priority="17" operator="containsText" text="OK">
      <formula>NOT(ISERROR(SEARCH("OK",Y19)))</formula>
    </cfRule>
    <cfRule type="containsText" dxfId="1811" priority="18" operator="containsText" text="A former">
      <formula>NOT(ISERROR(SEARCH("A former",Y19)))</formula>
    </cfRule>
    <cfRule type="containsText" dxfId="1810" priority="19" operator="containsText" text="En cours">
      <formula>NOT(ISERROR(SEARCH("En cours",Y19)))</formula>
    </cfRule>
  </conditionalFormatting>
  <conditionalFormatting sqref="Y3">
    <cfRule type="dataBar" priority="11">
      <dataBar>
        <cfvo type="num" val="0"/>
        <cfvo type="num" val="#REF!"/>
        <color rgb="FF00B050"/>
      </dataBar>
      <extLst>
        <ext xmlns:x14="http://schemas.microsoft.com/office/spreadsheetml/2009/9/main" uri="{B025F937-C7B1-47D3-B67F-A62EFF666E3E}">
          <x14:id>{6075BBE1-9704-43C3-999D-A0A6F93EEE96}</x14:id>
        </ext>
      </extLst>
    </cfRule>
  </conditionalFormatting>
  <conditionalFormatting sqref="AA3">
    <cfRule type="dataBar" priority="10">
      <dataBar>
        <cfvo type="num" val="0"/>
        <cfvo type="num" val="30"/>
        <color rgb="FF00B050"/>
      </dataBar>
      <extLst>
        <ext xmlns:x14="http://schemas.microsoft.com/office/spreadsheetml/2009/9/main" uri="{B025F937-C7B1-47D3-B67F-A62EFF666E3E}">
          <x14:id>{C1A2CBE4-30B0-40CB-8084-7CDD4F2942A4}</x14:id>
        </ext>
      </extLst>
    </cfRule>
  </conditionalFormatting>
  <conditionalFormatting sqref="AB3">
    <cfRule type="dataBar" priority="12">
      <dataBar>
        <cfvo type="num" val="0"/>
        <cfvo type="num" val="#REF!"/>
        <color rgb="FF00B050"/>
      </dataBar>
      <extLst>
        <ext xmlns:x14="http://schemas.microsoft.com/office/spreadsheetml/2009/9/main" uri="{B025F937-C7B1-47D3-B67F-A62EFF666E3E}">
          <x14:id>{06F5145B-1B8B-493A-9B19-807F84512811}</x14:id>
        </ext>
      </extLst>
    </cfRule>
  </conditionalFormatting>
  <conditionalFormatting sqref="Y2">
    <cfRule type="cellIs" dxfId="1809" priority="2" operator="greaterThan">
      <formula>$Z$2</formula>
    </cfRule>
    <cfRule type="dataBar" priority="8">
      <dataBar>
        <cfvo type="num" val="0"/>
        <cfvo type="num" val="$Z$2"/>
        <color rgb="FF00B050"/>
      </dataBar>
      <extLst>
        <ext xmlns:x14="http://schemas.microsoft.com/office/spreadsheetml/2009/9/main" uri="{B025F937-C7B1-47D3-B67F-A62EFF666E3E}">
          <x14:id>{B6D8A2EB-EF9B-4C2E-8C0A-0F81C9565ED7}</x14:id>
        </ext>
      </extLst>
    </cfRule>
  </conditionalFormatting>
  <conditionalFormatting sqref="AA2">
    <cfRule type="dataBar" priority="7">
      <dataBar>
        <cfvo type="num" val="0"/>
        <cfvo type="num" val="30"/>
        <color rgb="FF00B050"/>
      </dataBar>
      <extLst>
        <ext xmlns:x14="http://schemas.microsoft.com/office/spreadsheetml/2009/9/main" uri="{B025F937-C7B1-47D3-B67F-A62EFF666E3E}">
          <x14:id>{9418497E-285C-48D3-87AB-6B83A7983D3A}</x14:id>
        </ext>
      </extLst>
    </cfRule>
  </conditionalFormatting>
  <conditionalFormatting sqref="AB2">
    <cfRule type="cellIs" dxfId="1808" priority="1" operator="greaterThan">
      <formula>$AC$2</formula>
    </cfRule>
    <cfRule type="dataBar" priority="9">
      <dataBar>
        <cfvo type="num" val="0"/>
        <cfvo type="num" val="$AC$2"/>
        <color rgb="FF00B050"/>
      </dataBar>
      <extLst>
        <ext xmlns:x14="http://schemas.microsoft.com/office/spreadsheetml/2009/9/main" uri="{B025F937-C7B1-47D3-B67F-A62EFF666E3E}">
          <x14:id>{FD4DF6CD-D403-485A-B0A4-33701C26CBB7}</x14:id>
        </ext>
      </extLst>
    </cfRule>
  </conditionalFormatting>
  <dataValidations count="2">
    <dataValidation type="list" allowBlank="1" showInputMessage="1" showErrorMessage="1" sqref="A2:A40">
      <formula1>Personnel_PF</formula1>
    </dataValidation>
    <dataValidation type="list" allowBlank="1" showInputMessage="1" showErrorMessage="1" sqref="P2:P40 AF2:AF40 X2:X40 U20:U40 Q19:Q40 R20:R40 S19:T40 V19:W40 Y19:Y40 Z20:Z40 AA19:AB40 AD19:AE40 AC20:AC40">
      <formula1>Validations_modules</formula1>
    </dataValidation>
  </dataValidations>
  <pageMargins left="0.7" right="0.7" top="0.75" bottom="0.75" header="0.3" footer="0.3"/>
  <pageSetup paperSize="9" orientation="portrait" r:id="rId8"/>
  <extLst>
    <ext xmlns:x14="http://schemas.microsoft.com/office/spreadsheetml/2009/9/main" uri="{78C0D931-6437-407d-A8EE-F0AAD7539E65}">
      <x14:conditionalFormattings>
        <x14:conditionalFormatting xmlns:xm="http://schemas.microsoft.com/office/excel/2006/main">
          <x14:cfRule type="dataBar" id="{44E7FA1C-32CC-4284-8523-1E289B51C333}">
            <x14:dataBar minLength="0" maxLength="100">
              <x14:cfvo type="num">
                <xm:f>0</xm:f>
              </x14:cfvo>
              <x14:cfvo type="num">
                <xm:f>#REF!</xm:f>
              </x14:cfvo>
              <x14:negativeFillColor rgb="FFFF0000"/>
              <x14:axisColor rgb="FF000000"/>
            </x14:dataBar>
          </x14:cfRule>
          <xm:sqref>I4:I18 Q4:Q18 I20:I36</xm:sqref>
        </x14:conditionalFormatting>
        <x14:conditionalFormatting xmlns:xm="http://schemas.microsoft.com/office/excel/2006/main">
          <x14:cfRule type="dataBar" id="{5A40E20E-5283-40EC-96F6-ACA5955A9536}">
            <x14:dataBar minLength="0" maxLength="100">
              <x14:cfvo type="num">
                <xm:f>0</xm:f>
              </x14:cfvo>
              <x14:cfvo type="num">
                <xm:f>30</xm:f>
              </x14:cfvo>
              <x14:negativeFillColor rgb="FFFF0000"/>
              <x14:axisColor rgb="FF000000"/>
            </x14:dataBar>
          </x14:cfRule>
          <xm:sqref>K4:K18 S4:S18 K20:K36</xm:sqref>
        </x14:conditionalFormatting>
        <x14:conditionalFormatting xmlns:xm="http://schemas.microsoft.com/office/excel/2006/main">
          <x14:cfRule type="dataBar" id="{E5F11DDD-B35A-4A03-8438-694D98066C6C}">
            <x14:dataBar minLength="0" maxLength="100">
              <x14:cfvo type="num">
                <xm:f>0</xm:f>
              </x14:cfvo>
              <x14:cfvo type="num">
                <xm:f>#REF!</xm:f>
              </x14:cfvo>
              <x14:negativeFillColor rgb="FFFF0000"/>
              <x14:axisColor rgb="FF000000"/>
            </x14:dataBar>
          </x14:cfRule>
          <xm:sqref>L4:L18 T4:T18 L20:L36</xm:sqref>
        </x14:conditionalFormatting>
        <x14:conditionalFormatting xmlns:xm="http://schemas.microsoft.com/office/excel/2006/main">
          <x14:cfRule type="dataBar" id="{0368FE46-58A0-45B9-A084-D5CE74E420AA}">
            <x14:dataBar minLength="0" maxLength="100" negativeBarColorSameAsPositive="1">
              <x14:cfvo type="num">
                <xm:f>0</xm:f>
              </x14:cfvo>
              <x14:cfvo type="num">
                <xm:f>$J$2</xm:f>
              </x14:cfvo>
              <x14:axisColor rgb="FF000000"/>
            </x14:dataBar>
          </x14:cfRule>
          <xm:sqref>I2</xm:sqref>
        </x14:conditionalFormatting>
        <x14:conditionalFormatting xmlns:xm="http://schemas.microsoft.com/office/excel/2006/main">
          <x14:cfRule type="dataBar" id="{452606C8-CDA6-4DB7-AE4F-10CA6C57C3AF}">
            <x14:dataBar minLength="0" maxLength="100">
              <x14:cfvo type="num">
                <xm:f>0</xm:f>
              </x14:cfvo>
              <x14:cfvo type="num">
                <xm:f>30</xm:f>
              </x14:cfvo>
              <x14:negativeFillColor rgb="FFFF0000"/>
              <x14:axisColor rgb="FF000000"/>
            </x14:dataBar>
          </x14:cfRule>
          <xm:sqref>K2</xm:sqref>
        </x14:conditionalFormatting>
        <x14:conditionalFormatting xmlns:xm="http://schemas.microsoft.com/office/excel/2006/main">
          <x14:cfRule type="dataBar" id="{9D61F36F-FBB0-42BE-810A-E299DD515DD8}">
            <x14:dataBar minLength="0" maxLength="100">
              <x14:cfvo type="num">
                <xm:f>0</xm:f>
              </x14:cfvo>
              <x14:cfvo type="num">
                <xm:f>$M$2</xm:f>
              </x14:cfvo>
              <x14:negativeFillColor rgb="FFFF0000"/>
              <x14:axisColor rgb="FF000000"/>
            </x14:dataBar>
          </x14:cfRule>
          <xm:sqref>L2</xm:sqref>
        </x14:conditionalFormatting>
        <x14:conditionalFormatting xmlns:xm="http://schemas.microsoft.com/office/excel/2006/main">
          <x14:cfRule type="dataBar" id="{CABB11B5-47BB-4076-8E28-C4793B02C1D2}">
            <x14:dataBar minLength="0" maxLength="100">
              <x14:cfvo type="num">
                <xm:f>0</xm:f>
              </x14:cfvo>
              <x14:cfvo type="num">
                <xm:f>$R$2</xm:f>
              </x14:cfvo>
              <x14:negativeFillColor rgb="FFFF0000"/>
              <x14:axisColor rgb="FF000000"/>
            </x14:dataBar>
          </x14:cfRule>
          <xm:sqref>Q2</xm:sqref>
        </x14:conditionalFormatting>
        <x14:conditionalFormatting xmlns:xm="http://schemas.microsoft.com/office/excel/2006/main">
          <x14:cfRule type="dataBar" id="{E32B4EB6-4427-4472-A79F-20829E986F87}">
            <x14:dataBar minLength="0" maxLength="100">
              <x14:cfvo type="num">
                <xm:f>0</xm:f>
              </x14:cfvo>
              <x14:cfvo type="num">
                <xm:f>30</xm:f>
              </x14:cfvo>
              <x14:negativeFillColor rgb="FFFF0000"/>
              <x14:axisColor rgb="FF000000"/>
            </x14:dataBar>
          </x14:cfRule>
          <xm:sqref>S2</xm:sqref>
        </x14:conditionalFormatting>
        <x14:conditionalFormatting xmlns:xm="http://schemas.microsoft.com/office/excel/2006/main">
          <x14:cfRule type="dataBar" id="{86BEC94B-27A1-4725-A5C6-9F0ACDA6AB4F}">
            <x14:dataBar minLength="0" maxLength="100">
              <x14:cfvo type="num">
                <xm:f>0</xm:f>
              </x14:cfvo>
              <x14:cfvo type="num">
                <xm:f>$U$2</xm:f>
              </x14:cfvo>
              <x14:negativeFillColor rgb="FFFF0000"/>
              <x14:axisColor rgb="FF000000"/>
            </x14:dataBar>
          </x14:cfRule>
          <xm:sqref>T2</xm:sqref>
        </x14:conditionalFormatting>
        <x14:conditionalFormatting xmlns:xm="http://schemas.microsoft.com/office/excel/2006/main">
          <x14:cfRule type="dataBar" id="{2A872F16-D561-4840-9677-6308F52F602F}">
            <x14:dataBar minLength="0" maxLength="100">
              <x14:cfvo type="num">
                <xm:f>0</xm:f>
              </x14:cfvo>
              <x14:cfvo type="num">
                <xm:f>#REF!</xm:f>
              </x14:cfvo>
              <x14:negativeFillColor rgb="FFFF0000"/>
              <x14:axisColor rgb="FF000000"/>
            </x14:dataBar>
          </x14:cfRule>
          <xm:sqref>I37</xm:sqref>
        </x14:conditionalFormatting>
        <x14:conditionalFormatting xmlns:xm="http://schemas.microsoft.com/office/excel/2006/main">
          <x14:cfRule type="dataBar" id="{44C3B8A4-B9B8-40B9-A570-DA5CECDBFD4F}">
            <x14:dataBar minLength="0" maxLength="100">
              <x14:cfvo type="num">
                <xm:f>0</xm:f>
              </x14:cfvo>
              <x14:cfvo type="num">
                <xm:f>30</xm:f>
              </x14:cfvo>
              <x14:negativeFillColor rgb="FFFF0000"/>
              <x14:axisColor rgb="FF000000"/>
            </x14:dataBar>
          </x14:cfRule>
          <xm:sqref>K37</xm:sqref>
        </x14:conditionalFormatting>
        <x14:conditionalFormatting xmlns:xm="http://schemas.microsoft.com/office/excel/2006/main">
          <x14:cfRule type="dataBar" id="{D12F97CF-DD31-4E39-BE96-3A7B9ED6D025}">
            <x14:dataBar minLength="0" maxLength="100">
              <x14:cfvo type="num">
                <xm:f>0</xm:f>
              </x14:cfvo>
              <x14:cfvo type="num">
                <xm:f>#REF!</xm:f>
              </x14:cfvo>
              <x14:negativeFillColor rgb="FFFF0000"/>
              <x14:axisColor rgb="FF000000"/>
            </x14:dataBar>
          </x14:cfRule>
          <xm:sqref>L37</xm:sqref>
        </x14:conditionalFormatting>
        <x14:conditionalFormatting xmlns:xm="http://schemas.microsoft.com/office/excel/2006/main">
          <x14:cfRule type="dataBar" id="{E13C349E-822E-4601-BAD3-ABD00B822C6D}">
            <x14:dataBar minLength="0" maxLength="100">
              <x14:cfvo type="num">
                <xm:f>0</xm:f>
              </x14:cfvo>
              <x14:cfvo type="num">
                <xm:f>#REF!</xm:f>
              </x14:cfvo>
              <x14:negativeFillColor rgb="FFFF0000"/>
              <x14:axisColor rgb="FF000000"/>
            </x14:dataBar>
          </x14:cfRule>
          <xm:sqref>I3</xm:sqref>
        </x14:conditionalFormatting>
        <x14:conditionalFormatting xmlns:xm="http://schemas.microsoft.com/office/excel/2006/main">
          <x14:cfRule type="dataBar" id="{78A840C0-55CE-406F-BDFE-5460E7E7C0AA}">
            <x14:dataBar minLength="0" maxLength="100">
              <x14:cfvo type="num">
                <xm:f>0</xm:f>
              </x14:cfvo>
              <x14:cfvo type="num">
                <xm:f>30</xm:f>
              </x14:cfvo>
              <x14:negativeFillColor rgb="FFFF0000"/>
              <x14:axisColor rgb="FF000000"/>
            </x14:dataBar>
          </x14:cfRule>
          <xm:sqref>K3</xm:sqref>
        </x14:conditionalFormatting>
        <x14:conditionalFormatting xmlns:xm="http://schemas.microsoft.com/office/excel/2006/main">
          <x14:cfRule type="dataBar" id="{5E0120D4-CFD0-482A-A3AB-084EE558C462}">
            <x14:dataBar minLength="0" maxLength="100">
              <x14:cfvo type="num">
                <xm:f>0</xm:f>
              </x14:cfvo>
              <x14:cfvo type="num">
                <xm:f>#REF!</xm:f>
              </x14:cfvo>
              <x14:negativeFillColor rgb="FFFF0000"/>
              <x14:axisColor rgb="FF000000"/>
            </x14:dataBar>
          </x14:cfRule>
          <xm:sqref>L3</xm:sqref>
        </x14:conditionalFormatting>
        <x14:conditionalFormatting xmlns:xm="http://schemas.microsoft.com/office/excel/2006/main">
          <x14:cfRule type="dataBar" id="{FFAC77C3-6227-433C-BC9E-3D4E844FBBC3}">
            <x14:dataBar minLength="0" maxLength="100">
              <x14:cfvo type="num">
                <xm:f>0</xm:f>
              </x14:cfvo>
              <x14:cfvo type="num">
                <xm:f>#REF!</xm:f>
              </x14:cfvo>
              <x14:negativeFillColor rgb="FFFF0000"/>
              <x14:axisColor rgb="FF000000"/>
            </x14:dataBar>
          </x14:cfRule>
          <xm:sqref>Q3</xm:sqref>
        </x14:conditionalFormatting>
        <x14:conditionalFormatting xmlns:xm="http://schemas.microsoft.com/office/excel/2006/main">
          <x14:cfRule type="dataBar" id="{C8AFA227-96EB-423E-8D4A-8E773F5972E5}">
            <x14:dataBar minLength="0" maxLength="100">
              <x14:cfvo type="num">
                <xm:f>0</xm:f>
              </x14:cfvo>
              <x14:cfvo type="num">
                <xm:f>30</xm:f>
              </x14:cfvo>
              <x14:negativeFillColor rgb="FFFF0000"/>
              <x14:axisColor rgb="FF000000"/>
            </x14:dataBar>
          </x14:cfRule>
          <xm:sqref>S3</xm:sqref>
        </x14:conditionalFormatting>
        <x14:conditionalFormatting xmlns:xm="http://schemas.microsoft.com/office/excel/2006/main">
          <x14:cfRule type="dataBar" id="{0DE25BE6-35BC-4B02-9C17-370EB02FEBC3}">
            <x14:dataBar minLength="0" maxLength="100">
              <x14:cfvo type="num">
                <xm:f>0</xm:f>
              </x14:cfvo>
              <x14:cfvo type="num">
                <xm:f>#REF!</xm:f>
              </x14:cfvo>
              <x14:negativeFillColor rgb="FFFF0000"/>
              <x14:axisColor rgb="FF000000"/>
            </x14:dataBar>
          </x14:cfRule>
          <xm:sqref>T3</xm:sqref>
        </x14:conditionalFormatting>
        <x14:conditionalFormatting xmlns:xm="http://schemas.microsoft.com/office/excel/2006/main">
          <x14:cfRule type="dataBar" id="{B3DF5D52-A417-4A43-BC1E-F5A964171690}">
            <x14:dataBar minLength="0" maxLength="100">
              <x14:cfvo type="num">
                <xm:f>0</xm:f>
              </x14:cfvo>
              <x14:cfvo type="num">
                <xm:f>#REF!</xm:f>
              </x14:cfvo>
              <x14:negativeFillColor rgb="FFFF0000"/>
              <x14:axisColor rgb="FF000000"/>
            </x14:dataBar>
          </x14:cfRule>
          <xm:sqref>Y4:Y18</xm:sqref>
        </x14:conditionalFormatting>
        <x14:conditionalFormatting xmlns:xm="http://schemas.microsoft.com/office/excel/2006/main">
          <x14:cfRule type="dataBar" id="{D49F1A7D-ED0D-4F26-90C8-11A9124CEF80}">
            <x14:dataBar minLength="0" maxLength="100">
              <x14:cfvo type="num">
                <xm:f>0</xm:f>
              </x14:cfvo>
              <x14:cfvo type="num">
                <xm:f>30</xm:f>
              </x14:cfvo>
              <x14:negativeFillColor rgb="FFFF0000"/>
              <x14:axisColor rgb="FF000000"/>
            </x14:dataBar>
          </x14:cfRule>
          <xm:sqref>AA4:AA18</xm:sqref>
        </x14:conditionalFormatting>
        <x14:conditionalFormatting xmlns:xm="http://schemas.microsoft.com/office/excel/2006/main">
          <x14:cfRule type="dataBar" id="{EDF38875-AAB1-405F-8709-C4BA0FF87A7D}">
            <x14:dataBar minLength="0" maxLength="100">
              <x14:cfvo type="num">
                <xm:f>0</xm:f>
              </x14:cfvo>
              <x14:cfvo type="num">
                <xm:f>#REF!</xm:f>
              </x14:cfvo>
              <x14:negativeFillColor rgb="FFFF0000"/>
              <x14:axisColor rgb="FF000000"/>
            </x14:dataBar>
          </x14:cfRule>
          <xm:sqref>AB4:AB18</xm:sqref>
        </x14:conditionalFormatting>
        <x14:conditionalFormatting xmlns:xm="http://schemas.microsoft.com/office/excel/2006/main">
          <x14:cfRule type="dataBar" id="{6075BBE1-9704-43C3-999D-A0A6F93EEE96}">
            <x14:dataBar minLength="0" maxLength="100">
              <x14:cfvo type="num">
                <xm:f>0</xm:f>
              </x14:cfvo>
              <x14:cfvo type="num">
                <xm:f>#REF!</xm:f>
              </x14:cfvo>
              <x14:negativeFillColor rgb="FFFF0000"/>
              <x14:axisColor rgb="FF000000"/>
            </x14:dataBar>
          </x14:cfRule>
          <xm:sqref>Y3</xm:sqref>
        </x14:conditionalFormatting>
        <x14:conditionalFormatting xmlns:xm="http://schemas.microsoft.com/office/excel/2006/main">
          <x14:cfRule type="dataBar" id="{C1A2CBE4-30B0-40CB-8084-7CDD4F2942A4}">
            <x14:dataBar minLength="0" maxLength="100">
              <x14:cfvo type="num">
                <xm:f>0</xm:f>
              </x14:cfvo>
              <x14:cfvo type="num">
                <xm:f>30</xm:f>
              </x14:cfvo>
              <x14:negativeFillColor rgb="FFFF0000"/>
              <x14:axisColor rgb="FF000000"/>
            </x14:dataBar>
          </x14:cfRule>
          <xm:sqref>AA3</xm:sqref>
        </x14:conditionalFormatting>
        <x14:conditionalFormatting xmlns:xm="http://schemas.microsoft.com/office/excel/2006/main">
          <x14:cfRule type="dataBar" id="{06F5145B-1B8B-493A-9B19-807F84512811}">
            <x14:dataBar minLength="0" maxLength="100">
              <x14:cfvo type="num">
                <xm:f>0</xm:f>
              </x14:cfvo>
              <x14:cfvo type="num">
                <xm:f>#REF!</xm:f>
              </x14:cfvo>
              <x14:negativeFillColor rgb="FFFF0000"/>
              <x14:axisColor rgb="FF000000"/>
            </x14:dataBar>
          </x14:cfRule>
          <xm:sqref>AB3</xm:sqref>
        </x14:conditionalFormatting>
        <x14:conditionalFormatting xmlns:xm="http://schemas.microsoft.com/office/excel/2006/main">
          <x14:cfRule type="dataBar" id="{B6D8A2EB-EF9B-4C2E-8C0A-0F81C9565ED7}">
            <x14:dataBar minLength="0" maxLength="100">
              <x14:cfvo type="num">
                <xm:f>0</xm:f>
              </x14:cfvo>
              <x14:cfvo type="num">
                <xm:f>$Z$2</xm:f>
              </x14:cfvo>
              <x14:negativeFillColor rgb="FFFF0000"/>
              <x14:axisColor rgb="FF000000"/>
            </x14:dataBar>
          </x14:cfRule>
          <xm:sqref>Y2</xm:sqref>
        </x14:conditionalFormatting>
        <x14:conditionalFormatting xmlns:xm="http://schemas.microsoft.com/office/excel/2006/main">
          <x14:cfRule type="dataBar" id="{9418497E-285C-48D3-87AB-6B83A7983D3A}">
            <x14:dataBar minLength="0" maxLength="100">
              <x14:cfvo type="num">
                <xm:f>0</xm:f>
              </x14:cfvo>
              <x14:cfvo type="num">
                <xm:f>30</xm:f>
              </x14:cfvo>
              <x14:negativeFillColor rgb="FFFF0000"/>
              <x14:axisColor rgb="FF000000"/>
            </x14:dataBar>
          </x14:cfRule>
          <xm:sqref>AA2</xm:sqref>
        </x14:conditionalFormatting>
        <x14:conditionalFormatting xmlns:xm="http://schemas.microsoft.com/office/excel/2006/main">
          <x14:cfRule type="dataBar" id="{FD4DF6CD-D403-485A-B0A4-33701C26CBB7}">
            <x14:dataBar minLength="0" maxLength="100">
              <x14:cfvo type="num">
                <xm:f>0</xm:f>
              </x14:cfvo>
              <x14:cfvo type="num">
                <xm:f>$AC$2</xm:f>
              </x14:cfvo>
              <x14:negativeFillColor rgb="FFFF0000"/>
              <x14:axisColor rgb="FF000000"/>
            </x14:dataBar>
          </x14:cfRule>
          <xm:sqref>AB2</xm:sqref>
        </x14:conditionalFormatting>
      </x14:conditionalFormattings>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tabColor theme="9" tint="0.39997558519241921"/>
  </sheetPr>
  <dimension ref="A1:CJ33"/>
  <sheetViews>
    <sheetView tabSelected="1" zoomScale="90" zoomScaleNormal="90" workbookViewId="0">
      <pane ySplit="1" topLeftCell="A2" activePane="bottomLeft" state="frozen"/>
      <selection activeCell="I2" sqref="I2"/>
      <selection pane="bottomLeft" activeCell="I2" sqref="I2"/>
    </sheetView>
  </sheetViews>
  <sheetFormatPr baseColWidth="10" defaultColWidth="11.42578125" defaultRowHeight="14.25" outlineLevelCol="1" x14ac:dyDescent="0.2"/>
  <cols>
    <col min="1" max="1" width="33.7109375" style="12" customWidth="1"/>
    <col min="2" max="4" width="13.7109375" style="12" hidden="1" customWidth="1" outlineLevel="1"/>
    <col min="5" max="5" width="6.5703125" style="12" hidden="1" customWidth="1" outlineLevel="1"/>
    <col min="6" max="6" width="6" style="12" hidden="1" customWidth="1" outlineLevel="1"/>
    <col min="7" max="7" width="5.7109375" style="12" hidden="1" customWidth="1" outlineLevel="1"/>
    <col min="8" max="8" width="13.28515625" style="13" customWidth="1" collapsed="1"/>
    <col min="9" max="9" width="10.7109375" style="13" customWidth="1" outlineLevel="1"/>
    <col min="10" max="10" width="9.42578125" style="13" customWidth="1" outlineLevel="1"/>
    <col min="11" max="13" width="10.7109375" style="13" customWidth="1" outlineLevel="1"/>
    <col min="14" max="14" width="11.28515625" style="13" customWidth="1" outlineLevel="1"/>
    <col min="15" max="15" width="12" style="13" customWidth="1" outlineLevel="1"/>
    <col min="16" max="16" width="14" style="13" customWidth="1"/>
    <col min="17" max="17" width="9.42578125" style="13" hidden="1" customWidth="1" outlineLevel="1"/>
    <col min="18" max="18" width="9.5703125" style="13" hidden="1" customWidth="1" outlineLevel="1"/>
    <col min="19" max="19" width="11.28515625" style="13" hidden="1" customWidth="1" outlineLevel="1"/>
    <col min="20" max="20" width="10.28515625" style="13" hidden="1" customWidth="1" outlineLevel="1"/>
    <col min="21" max="22" width="11" style="13" hidden="1" customWidth="1" outlineLevel="1"/>
    <col min="23" max="23" width="14.42578125" style="13" hidden="1" customWidth="1" outlineLevel="1"/>
    <col min="24" max="24" width="13" style="13" customWidth="1" collapsed="1"/>
    <col min="25" max="25" width="10.42578125" style="12" hidden="1" customWidth="1" outlineLevel="1"/>
    <col min="26" max="26" width="9.7109375" style="12" hidden="1" customWidth="1" outlineLevel="1"/>
    <col min="27" max="27" width="12" style="12" hidden="1" customWidth="1" outlineLevel="1"/>
    <col min="28" max="28" width="12.42578125" style="12" hidden="1" customWidth="1" outlineLevel="1"/>
    <col min="29" max="29" width="9.5703125" style="12" hidden="1" customWidth="1" outlineLevel="1"/>
    <col min="30" max="30" width="11.42578125" style="12" hidden="1" customWidth="1" outlineLevel="1"/>
    <col min="31" max="31" width="12.7109375" style="12" hidden="1" customWidth="1" outlineLevel="1"/>
    <col min="32" max="32" width="14.7109375" style="13" customWidth="1" collapsed="1"/>
    <col min="33" max="33" width="12.28515625" style="12" hidden="1" customWidth="1" outlineLevel="1"/>
    <col min="34" max="34" width="10.42578125" style="12" hidden="1" customWidth="1" outlineLevel="1"/>
    <col min="35" max="35" width="11.28515625" style="12" hidden="1" customWidth="1" outlineLevel="1"/>
    <col min="36" max="36" width="12.7109375" style="12" hidden="1" customWidth="1" outlineLevel="1"/>
    <col min="37" max="37" width="10.42578125" style="12" hidden="1" customWidth="1" outlineLevel="1"/>
    <col min="38" max="38" width="10.5703125" style="12" hidden="1" customWidth="1" outlineLevel="1"/>
    <col min="39" max="39" width="12.5703125" style="12" hidden="1" customWidth="1" outlineLevel="1"/>
    <col min="40" max="40" width="12.7109375" style="12" customWidth="1" collapsed="1"/>
    <col min="41" max="41" width="12.28515625" style="12" hidden="1" customWidth="1" outlineLevel="1"/>
    <col min="42" max="42" width="10.28515625" style="12" hidden="1" customWidth="1" outlineLevel="1"/>
    <col min="43" max="43" width="11.42578125" style="12" hidden="1" customWidth="1" outlineLevel="1"/>
    <col min="44" max="44" width="12.7109375" style="12" hidden="1" customWidth="1" outlineLevel="1"/>
    <col min="45" max="45" width="9.7109375" style="12" hidden="1" customWidth="1" outlineLevel="1"/>
    <col min="46" max="46" width="10.5703125" style="12" hidden="1" customWidth="1" outlineLevel="1"/>
    <col min="47" max="47" width="12.28515625" style="12" hidden="1" customWidth="1" outlineLevel="1"/>
    <col min="48" max="48" width="13.42578125" style="12" customWidth="1" collapsed="1"/>
    <col min="49" max="49" width="13.28515625" style="12" hidden="1" customWidth="1" outlineLevel="1"/>
    <col min="50" max="51" width="10.28515625" style="12" hidden="1" customWidth="1" outlineLevel="1"/>
    <col min="52" max="52" width="12.7109375" style="12" hidden="1" customWidth="1" outlineLevel="1"/>
    <col min="53" max="54" width="11.42578125" style="12" hidden="1" customWidth="1" outlineLevel="1"/>
    <col min="55" max="55" width="12.28515625" style="12" hidden="1" customWidth="1" outlineLevel="1"/>
    <col min="56" max="56" width="13.7109375" style="12" customWidth="1" collapsed="1"/>
    <col min="57" max="57" width="12.42578125" style="12" hidden="1" customWidth="1" outlineLevel="1"/>
    <col min="58" max="58" width="10.7109375" style="12" hidden="1" customWidth="1" outlineLevel="1"/>
    <col min="59" max="59" width="11" style="12" hidden="1" customWidth="1" outlineLevel="1"/>
    <col min="60" max="60" width="13" style="12" hidden="1" customWidth="1" outlineLevel="1"/>
    <col min="61" max="62" width="11.42578125" style="12" hidden="1" customWidth="1" outlineLevel="1"/>
    <col min="63" max="63" width="12.5703125" style="12" hidden="1" customWidth="1" outlineLevel="1"/>
    <col min="64" max="64" width="16.7109375" style="12" customWidth="1" collapsed="1"/>
    <col min="65" max="65" width="12.42578125" style="12" hidden="1" customWidth="1" outlineLevel="1"/>
    <col min="66" max="66" width="10.7109375" style="12" hidden="1" customWidth="1" outlineLevel="1"/>
    <col min="67" max="67" width="11" style="12" hidden="1" customWidth="1" outlineLevel="1"/>
    <col min="68" max="68" width="13" style="12" hidden="1" customWidth="1" outlineLevel="1"/>
    <col min="69" max="70" width="11.42578125" style="12" hidden="1" customWidth="1" outlineLevel="1"/>
    <col min="71" max="71" width="12.5703125" style="12" hidden="1" customWidth="1" outlineLevel="1"/>
    <col min="72" max="72" width="16.7109375" style="12" customWidth="1" collapsed="1"/>
    <col min="73" max="73" width="13.7109375" style="12" hidden="1" customWidth="1" outlineLevel="1"/>
    <col min="74" max="79" width="11.42578125" style="12" hidden="1" customWidth="1" outlineLevel="1"/>
    <col min="80" max="80" width="11.42578125" style="12" customWidth="1" collapsed="1"/>
    <col min="81" max="81" width="12.42578125" style="12" hidden="1" customWidth="1" outlineLevel="1"/>
    <col min="82" max="82" width="10.7109375" style="12" hidden="1" customWidth="1" outlineLevel="1"/>
    <col min="83" max="83" width="11" style="12" hidden="1" customWidth="1" outlineLevel="1"/>
    <col min="84" max="84" width="13" style="12" hidden="1" customWidth="1" outlineLevel="1"/>
    <col min="85" max="86" width="11.42578125" style="12" hidden="1" customWidth="1" outlineLevel="1"/>
    <col min="87" max="87" width="12.5703125" style="12" hidden="1" customWidth="1" outlineLevel="1"/>
    <col min="88" max="88" width="19" style="12" customWidth="1" collapsed="1"/>
    <col min="89" max="16384" width="11.42578125" style="12"/>
  </cols>
  <sheetData>
    <row r="1" spans="1:88" s="140" customFormat="1" ht="48" customHeight="1" x14ac:dyDescent="0.25">
      <c r="A1" s="142" t="s">
        <v>168</v>
      </c>
      <c r="B1" s="3" t="s">
        <v>169</v>
      </c>
      <c r="C1" s="4" t="s">
        <v>170</v>
      </c>
      <c r="D1" s="4" t="s">
        <v>171</v>
      </c>
      <c r="E1" s="4" t="s">
        <v>781</v>
      </c>
      <c r="F1" s="4" t="s">
        <v>782</v>
      </c>
      <c r="G1" s="4" t="s">
        <v>783</v>
      </c>
      <c r="H1" s="11" t="s">
        <v>784</v>
      </c>
      <c r="I1" s="118" t="s">
        <v>172</v>
      </c>
      <c r="J1" s="119" t="s">
        <v>173</v>
      </c>
      <c r="K1" s="118" t="s">
        <v>707</v>
      </c>
      <c r="L1" s="118" t="s">
        <v>174</v>
      </c>
      <c r="M1" s="119" t="s">
        <v>175</v>
      </c>
      <c r="N1" s="118" t="s">
        <v>176</v>
      </c>
      <c r="O1" s="4" t="s">
        <v>177</v>
      </c>
      <c r="P1" s="21" t="s">
        <v>178</v>
      </c>
      <c r="Q1" s="118" t="s">
        <v>172</v>
      </c>
      <c r="R1" s="119" t="s">
        <v>173</v>
      </c>
      <c r="S1" s="118" t="s">
        <v>707</v>
      </c>
      <c r="T1" s="118" t="s">
        <v>174</v>
      </c>
      <c r="U1" s="119" t="s">
        <v>175</v>
      </c>
      <c r="V1" s="4" t="s">
        <v>176</v>
      </c>
      <c r="W1" s="4" t="s">
        <v>177</v>
      </c>
      <c r="X1" s="11" t="s">
        <v>748</v>
      </c>
      <c r="Y1" s="118" t="s">
        <v>172</v>
      </c>
      <c r="Z1" s="119" t="s">
        <v>173</v>
      </c>
      <c r="AA1" s="118" t="s">
        <v>707</v>
      </c>
      <c r="AB1" s="118" t="s">
        <v>174</v>
      </c>
      <c r="AC1" s="119" t="s">
        <v>175</v>
      </c>
      <c r="AD1" s="4" t="s">
        <v>176</v>
      </c>
      <c r="AE1" s="4" t="s">
        <v>177</v>
      </c>
      <c r="AF1" s="11" t="s">
        <v>179</v>
      </c>
      <c r="AG1" s="118" t="s">
        <v>172</v>
      </c>
      <c r="AH1" s="119" t="s">
        <v>173</v>
      </c>
      <c r="AI1" s="118" t="s">
        <v>707</v>
      </c>
      <c r="AJ1" s="118" t="s">
        <v>174</v>
      </c>
      <c r="AK1" s="119" t="s">
        <v>175</v>
      </c>
      <c r="AL1" s="4" t="s">
        <v>176</v>
      </c>
      <c r="AM1" s="4" t="s">
        <v>177</v>
      </c>
      <c r="AN1" s="21" t="s">
        <v>180</v>
      </c>
      <c r="AO1" s="118" t="s">
        <v>172</v>
      </c>
      <c r="AP1" s="119" t="s">
        <v>173</v>
      </c>
      <c r="AQ1" s="118" t="s">
        <v>707</v>
      </c>
      <c r="AR1" s="118" t="s">
        <v>174</v>
      </c>
      <c r="AS1" s="119" t="s">
        <v>175</v>
      </c>
      <c r="AT1" s="4" t="s">
        <v>176</v>
      </c>
      <c r="AU1" s="4" t="s">
        <v>177</v>
      </c>
      <c r="AV1" s="21" t="s">
        <v>181</v>
      </c>
      <c r="AW1" s="118" t="s">
        <v>172</v>
      </c>
      <c r="AX1" s="119" t="s">
        <v>173</v>
      </c>
      <c r="AY1" s="118" t="s">
        <v>707</v>
      </c>
      <c r="AZ1" s="118" t="s">
        <v>174</v>
      </c>
      <c r="BA1" s="119" t="s">
        <v>175</v>
      </c>
      <c r="BB1" s="4" t="s">
        <v>176</v>
      </c>
      <c r="BC1" s="4" t="s">
        <v>177</v>
      </c>
      <c r="BD1" s="21" t="s">
        <v>182</v>
      </c>
      <c r="BE1" s="118" t="s">
        <v>172</v>
      </c>
      <c r="BF1" s="119" t="s">
        <v>173</v>
      </c>
      <c r="BG1" s="118" t="s">
        <v>707</v>
      </c>
      <c r="BH1" s="118" t="s">
        <v>174</v>
      </c>
      <c r="BI1" s="119" t="s">
        <v>175</v>
      </c>
      <c r="BJ1" s="118" t="s">
        <v>176</v>
      </c>
      <c r="BK1" s="4" t="s">
        <v>177</v>
      </c>
      <c r="BL1" s="21" t="s">
        <v>183</v>
      </c>
      <c r="BM1" s="118" t="s">
        <v>172</v>
      </c>
      <c r="BN1" s="119" t="s">
        <v>173</v>
      </c>
      <c r="BO1" s="118" t="s">
        <v>707</v>
      </c>
      <c r="BP1" s="118" t="s">
        <v>174</v>
      </c>
      <c r="BQ1" s="119" t="s">
        <v>175</v>
      </c>
      <c r="BR1" s="118" t="s">
        <v>176</v>
      </c>
      <c r="BS1" s="4" t="s">
        <v>177</v>
      </c>
      <c r="BT1" s="21" t="s">
        <v>184</v>
      </c>
      <c r="BU1" s="118" t="s">
        <v>172</v>
      </c>
      <c r="BV1" s="119" t="s">
        <v>173</v>
      </c>
      <c r="BW1" s="118" t="s">
        <v>707</v>
      </c>
      <c r="BX1" s="118" t="s">
        <v>174</v>
      </c>
      <c r="BY1" s="119" t="s">
        <v>175</v>
      </c>
      <c r="BZ1" s="4" t="s">
        <v>176</v>
      </c>
      <c r="CA1" s="4" t="s">
        <v>177</v>
      </c>
      <c r="CB1" s="21" t="s">
        <v>185</v>
      </c>
      <c r="CC1" s="118" t="s">
        <v>172</v>
      </c>
      <c r="CD1" s="119" t="s">
        <v>173</v>
      </c>
      <c r="CE1" s="118" t="s">
        <v>707</v>
      </c>
      <c r="CF1" s="118" t="s">
        <v>174</v>
      </c>
      <c r="CG1" s="119" t="s">
        <v>175</v>
      </c>
      <c r="CH1" s="118" t="s">
        <v>176</v>
      </c>
      <c r="CI1" s="4" t="s">
        <v>177</v>
      </c>
      <c r="CJ1" s="21" t="s">
        <v>186</v>
      </c>
    </row>
    <row r="2" spans="1:88" ht="15" x14ac:dyDescent="0.25">
      <c r="A2" s="136" t="s">
        <v>187</v>
      </c>
      <c r="H2" s="96" t="str">
        <f>COUNTIF(A2:G2,"Oui") &amp;" / 6"</f>
        <v>0 / 6</v>
      </c>
      <c r="I2" s="19">
        <f>COUNTIFS(SUIVIPROD!$E1:$E30000,'Ligne 02'!$A2,SUIVIPROD!$J1:$J30000,'Ligne 02'!$P$1)</f>
        <v>0</v>
      </c>
      <c r="J2" s="120">
        <v>0</v>
      </c>
      <c r="K2" s="19">
        <f>SUMIFS(SUIVIPROD!$D1:$D30000,SUIVIPROD!$E1:$E30000,'Ligne 02'!$A2,SUIVIPROD!$J1:$J30000,'Ligne 02'!$P$1)</f>
        <v>0</v>
      </c>
      <c r="L2" s="19" t="e">
        <f>SUMPRODUCT((SUIVIPROD!$E1:$E30000='Ligne 02'!$A2)*(SUIVIPROD!$J1:$J30000='Ligne 02'!$P$1)*(SUIVIPROD!$L:$N&lt;&gt;""))</f>
        <v>#N/A</v>
      </c>
      <c r="M2" s="120">
        <v>0</v>
      </c>
      <c r="N2" s="98"/>
      <c r="O2" s="23" t="str">
        <f>IF(COUNTIFS(SUIVIQUALITE!$B1:$B30000,'Ligne 02'!$A2,SUIVIQUALITE!$E1:$E30000,LEFT($P$1,FIND(" ",$P$1)-1),SUIVIQUALITE!$F1:$F30000,"Oui")=1,"Oui","#N/A")</f>
        <v>#N/A</v>
      </c>
      <c r="P2" s="157"/>
      <c r="Q2" s="19">
        <f>COUNTIFS(SUIVIPROD!$E1:$E30000,'Ligne 02'!$A2,SUIVIPROD!$J1:$J30000,'Ligne 02'!$X$1)</f>
        <v>0</v>
      </c>
      <c r="R2" s="120">
        <v>12</v>
      </c>
      <c r="S2" s="19">
        <f>SUMIFS(SUIVIPROD!$D1:$D30000,SUIVIPROD!$E1:$E30000,'Ligne 02'!$A2,SUIVIPROD!$J1:$J30000,'Ligne 02'!$X$1)</f>
        <v>0</v>
      </c>
      <c r="T2" s="19" t="e">
        <f>SUMPRODUCT((SUIVIPROD!$E1:$E30000='Ligne 02'!$A2)*(SUIVIPROD!$J1:$J30000='Ligne 02'!$X$1)*(SUIVIPROD!$L:$N&lt;&gt;""))</f>
        <v>#N/A</v>
      </c>
      <c r="U2" s="120">
        <v>6</v>
      </c>
      <c r="V2" s="12"/>
      <c r="W2" s="23" t="str">
        <f>IF(COUNTIFS(SUIVIQUALITE!$B1:$B30000,'Ligne 02'!$A2,SUIVIQUALITE!$E1:$E30000,LEFT($X$1,FIND(" ",$X$1)-1),SUIVIQUALITE!$F1:$F30000,"Oui")=1,"Oui","#N/A")</f>
        <v>#N/A</v>
      </c>
      <c r="X2" s="157"/>
      <c r="Y2" s="19">
        <f>COUNTIFS(SUIVIPROD!$E1:$E30000,'Ligne 02'!$A2,SUIVIPROD!$J1:$J30000,'Ligne 02'!$AF$1)</f>
        <v>0</v>
      </c>
      <c r="Z2" s="120">
        <v>0</v>
      </c>
      <c r="AA2" s="19">
        <f>SUMIFS(SUIVIPROD!$D1:$D30000,SUIVIPROD!$E1:$E30000,'Ligne 02'!$A2,SUIVIPROD!$J1:$J30000,'Ligne 02'!$AF$1)</f>
        <v>0</v>
      </c>
      <c r="AB2" s="19" t="e">
        <f>SUMPRODUCT((SUIVIPROD!$E1:$E30000='Ligne 02'!$A2)*(SUIVIPROD!$J1:$J30000='Ligne 02'!$AF$1)*(SUIVIPROD!$L:$N&lt;&gt;""))</f>
        <v>#N/A</v>
      </c>
      <c r="AC2" s="120">
        <v>0</v>
      </c>
      <c r="AE2" s="23" t="str">
        <f>IF(COUNTIFS(SUIVIQUALITE!$B1:$B30000,'Ligne 02'!$A2,SUIVIQUALITE!$E1:$E30000,LEFT($AF$1,FIND(" ",$AF$1)-1),SUIVIQUALITE!$F1:$F30000,"Oui")=1,"Oui","#N/A")</f>
        <v>#N/A</v>
      </c>
      <c r="AF2" s="157"/>
      <c r="AG2" s="19">
        <f>COUNTIFS(SUIVIPROD!$E1:$E30000,'Ligne 02'!$A2,SUIVIPROD!$J1:$J30000,'Ligne 02'!$AN$1)</f>
        <v>0</v>
      </c>
      <c r="AH2" s="120">
        <v>10</v>
      </c>
      <c r="AI2" s="19">
        <f>SUMIFS(SUIVIPROD!$D1:$D30000,SUIVIPROD!$E1:$E30000,'Ligne 02'!$A2,SUIVIPROD!$J1:$J30000,'Ligne 02'!$AN$1)</f>
        <v>0</v>
      </c>
      <c r="AJ2" s="19" t="e">
        <f>SUMPRODUCT((SUIVIPROD!$E1:$E30000='Ligne 02'!$A2)*(SUIVIPROD!$J1:$J30000='Ligne 02'!$AN$1)*(SUIVIPROD!$L:$N&lt;&gt;""))</f>
        <v>#N/A</v>
      </c>
      <c r="AK2" s="120">
        <v>3</v>
      </c>
      <c r="AM2" s="23" t="str">
        <f>IF(COUNTIFS(SUIVIQUALITE!$B1:$B30000,'Ligne 02'!$A2,SUIVIQUALITE!$E1:$E30000,LEFT($AN$1,FIND(" ",$AN$1)-1),SUIVIQUALITE!$F1:$F30000,"Oui")=1,"Oui","#N/A")</f>
        <v>#N/A</v>
      </c>
      <c r="AN2" s="157"/>
      <c r="AO2" s="19">
        <f>COUNTIFS(SUIVIPROD!$E1:$E30000,'Ligne 02'!$A2,SUIVIPROD!$J1:$J30000,'Ligne 02'!$AV$1)</f>
        <v>0</v>
      </c>
      <c r="AP2" s="120">
        <v>0</v>
      </c>
      <c r="AQ2" s="19">
        <f>SUMIFS(SUIVIPROD!$D1:$D30000,SUIVIPROD!$E1:$E30000,'Ligne 02'!$A2,SUIVIPROD!$J1:$J30000,'Ligne 02'!$AV$1)</f>
        <v>0</v>
      </c>
      <c r="AR2" s="19" t="e">
        <f>SUMPRODUCT((SUIVIPROD!$E1:$E30000='Ligne 02'!$A2)*(SUIVIPROD!$J1:$J30000='Ligne 02'!$AV$1)*(SUIVIPROD!$L:$N&lt;&gt;""))</f>
        <v>#N/A</v>
      </c>
      <c r="AS2" s="120">
        <v>0</v>
      </c>
      <c r="AU2" s="23" t="str">
        <f>IF(COUNTIFS(SUIVIQUALITE!$B1:$B30000,'Ligne 02'!$A2,SUIVIQUALITE!$E1:$E30000,LEFT($AV$1,FIND(" ",$AV$1)-1),SUIVIQUALITE!$F1:$F30000,"Oui")=1,"Oui","#N/A")</f>
        <v>#N/A</v>
      </c>
      <c r="AV2" s="157"/>
      <c r="AW2" s="19">
        <f>COUNTIFS(SUIVIPROD!$E1:$E30000,'Ligne 02'!$A2,SUIVIPROD!$J1:$J30000,'Ligne 02'!$BD$1)</f>
        <v>0</v>
      </c>
      <c r="AX2" s="120">
        <v>12</v>
      </c>
      <c r="AY2" s="19">
        <f>SUMIFS(SUIVIPROD!$D1:$D30000,SUIVIPROD!$E1:$E30000,'Ligne 02'!$A2,SUIVIPROD!$J1:$J30000,'Ligne 02'!$BD$1)</f>
        <v>0</v>
      </c>
      <c r="AZ2" s="19" t="e">
        <f>SUMPRODUCT((SUIVIPROD!$E1:$E30000='Ligne 02'!$A2)*(SUIVIPROD!$J1:$J30000='Ligne 02'!$BD$1)*(SUIVIPROD!$L:$N&lt;&gt;""))</f>
        <v>#N/A</v>
      </c>
      <c r="BA2" s="120">
        <v>6</v>
      </c>
      <c r="BC2" s="23" t="str">
        <f>IF(COUNTIFS(SUIVIQUALITE!$B1:$B30000,'Ligne 02'!$A2,SUIVIQUALITE!$E1:$E30000,LEFT($BD$1,FIND(" ",$BD$1)-1),SUIVIQUALITE!$F1:$F30000,"Oui")=1,"Oui","#N/A")</f>
        <v>#N/A</v>
      </c>
      <c r="BD2" s="157"/>
      <c r="BE2" s="19">
        <f>COUNTIFS(SUIVIPROD!$E1:$E30000,'Ligne 02'!$A2,SUIVIPROD!$J1:$J30000,'Ligne 02'!$BL$1)</f>
        <v>0</v>
      </c>
      <c r="BF2" s="120">
        <v>0</v>
      </c>
      <c r="BG2" s="19">
        <f>SUMIFS(SUIVIPROD!$D1:$D30000,SUIVIPROD!$E1:$E30000,'Ligne 02'!$A2,SUIVIPROD!$J1:$J30000,'Ligne 02'!$BL$1)</f>
        <v>0</v>
      </c>
      <c r="BH2" s="19" t="e">
        <f>SUMPRODUCT((SUIVIPROD!$E1:$E30000='Ligne 02'!$A2)*(SUIVIPROD!$J1:$J30000='Ligne 02'!$BL$1)*(SUIVIPROD!$L:$N&lt;&gt;""))</f>
        <v>#N/A</v>
      </c>
      <c r="BI2" s="120">
        <v>0</v>
      </c>
      <c r="BK2" s="23" t="str">
        <f>IF(COUNTIFS(SUIVIQUALITE!$B1:$B30000,'Ligne 02'!$A2,SUIVIQUALITE!$E1:$E30000,LEFT($BL$1,FIND(" ",$BL$1)-1),SUIVIQUALITE!$F1:$F30000,"Oui")=1,"Oui","#N/A")</f>
        <v>#N/A</v>
      </c>
      <c r="BL2" s="157"/>
      <c r="BM2" s="19">
        <f>COUNTIFS(SUIVIPROD!$E1:$E30000,'Ligne 02'!$A2,SUIVIPROD!$J1:$J30000,'Ligne 02'!$BT$1)</f>
        <v>0</v>
      </c>
      <c r="BN2" s="120">
        <v>0</v>
      </c>
      <c r="BO2" s="19">
        <f>SUMIFS(SUIVIPROD!$D1:$D30000,SUIVIPROD!$E1:$E30000,'Ligne 02'!$A2,SUIVIPROD!$J1:$J30000,'Ligne 02'!$BT$1)</f>
        <v>0</v>
      </c>
      <c r="BP2" s="19" t="e">
        <f>SUMPRODUCT((SUIVIPROD!$E1:$E30000='Ligne 02'!$A2)*(SUIVIPROD!$J1:$J30000='Ligne 02'!$BT$1)*(SUIVIPROD!$L:$N&lt;&gt;""))</f>
        <v>#N/A</v>
      </c>
      <c r="BQ2" s="120">
        <v>0</v>
      </c>
      <c r="BS2" s="23" t="str">
        <f>IF(COUNTIFS(SUIVIQUALITE!$B1:$B30000,'Ligne 02'!$A2,SUIVIQUALITE!$E1:$E30000,LEFT($BT$1,FIND(" ",$BT$1)-1),SUIVIQUALITE!$F1:$F30000,"Oui")=1,"Oui","#N/A")</f>
        <v>#N/A</v>
      </c>
      <c r="BT2" s="157"/>
      <c r="BU2" s="19">
        <f>COUNTIFS(SUIVIPROD!$E1:$E30000,'Ligne 02'!$A2,SUIVIPROD!$J1:$J30000,'Ligne 02'!$CB$1)</f>
        <v>0</v>
      </c>
      <c r="BV2" s="120">
        <v>0</v>
      </c>
      <c r="BW2" s="19">
        <f>SUMIFS(SUIVIPROD!$D1:$D30000,SUIVIPROD!$E1:$E30000,'Ligne 02'!$A2,SUIVIPROD!$J1:$J30000,'Ligne 02'!$CB$1)</f>
        <v>0</v>
      </c>
      <c r="BX2" s="19" t="e">
        <f>SUMPRODUCT((SUIVIPROD!$E1:$E30000='Ligne 02'!$A2)*(SUIVIPROD!$J1:$J30000='Ligne 02'!$CB$1)*(SUIVIPROD!$L:$N&lt;&gt;""))</f>
        <v>#N/A</v>
      </c>
      <c r="BY2" s="120">
        <v>0</v>
      </c>
      <c r="CA2" s="23" t="str">
        <f>IF(COUNTIFS(SUIVIQUALITE!$B1:$B30000,'Ligne 02'!$A2,SUIVIQUALITE!$E1:$E30000,LEFT($CB$1,FIND(" ",$CB$1)-1),SUIVIQUALITE!$F1:$F30000,"Oui")=1,"Oui","#N/A")</f>
        <v>#N/A</v>
      </c>
      <c r="CB2" s="157"/>
      <c r="CC2" s="19">
        <f>COUNTIFS(SUIVIPROD!$E1:$E30000,'Ligne 02'!$A2,SUIVIPROD!$J1:$J30000,'Ligne 02'!$CJ$1)</f>
        <v>0</v>
      </c>
      <c r="CD2" s="120">
        <v>10</v>
      </c>
      <c r="CE2" s="19">
        <f>SUMIFS(SUIVIPROD!$D1:$D30000,SUIVIPROD!$E1:$E30000,'Ligne 02'!$A2,SUIVIPROD!$J1:$J30000,'Ligne 02'!$CJ$1)</f>
        <v>0</v>
      </c>
      <c r="CF2" s="19" t="e">
        <f>SUMPRODUCT((SUIVIPROD!$E1:$E30000='Ligne 02'!$A2)*(SUIVIPROD!$J1:$J30000='Ligne 02'!$CJ$1)*(SUIVIPROD!$L:$N&lt;&gt;""))</f>
        <v>#N/A</v>
      </c>
      <c r="CG2" s="120">
        <v>3</v>
      </c>
      <c r="CI2" s="23" t="str">
        <f>IF(COUNTIFS(SUIVIQUALITE!$B1:$B30000,'Ligne 02'!$A2,SUIVIQUALITE!$E1:$E30000,LEFT($CJ$1,FIND(" ",$CJ$1)-1),SUIVIQUALITE!$F1:$F30000,"Oui")=1,"Oui","#N/A")</f>
        <v>#N/A</v>
      </c>
      <c r="CJ2" s="97"/>
    </row>
    <row r="3" spans="1:88" ht="15" x14ac:dyDescent="0.25">
      <c r="B3" s="12" t="s">
        <v>188</v>
      </c>
      <c r="C3" s="12" t="s">
        <v>188</v>
      </c>
      <c r="D3" s="12" t="s">
        <v>188</v>
      </c>
      <c r="E3" s="12" t="s">
        <v>188</v>
      </c>
      <c r="F3" s="12" t="s">
        <v>188</v>
      </c>
      <c r="G3" s="12" t="s">
        <v>188</v>
      </c>
      <c r="H3" s="96" t="str">
        <f>COUNTIF(A3:G3,"Oui") &amp;" / 6"</f>
        <v>6 / 6</v>
      </c>
      <c r="I3" s="19"/>
      <c r="J3" s="120"/>
      <c r="K3" s="19"/>
      <c r="L3" s="19"/>
      <c r="M3" s="120"/>
      <c r="N3" s="98"/>
      <c r="O3" s="23"/>
      <c r="P3" s="157" t="s">
        <v>190</v>
      </c>
      <c r="Q3" s="19"/>
      <c r="R3" s="120">
        <v>12</v>
      </c>
      <c r="S3" s="19"/>
      <c r="T3" s="19"/>
      <c r="U3" s="120">
        <v>6</v>
      </c>
      <c r="V3" s="12"/>
      <c r="W3" s="23"/>
      <c r="X3" s="157" t="s">
        <v>190</v>
      </c>
      <c r="Y3" s="19"/>
      <c r="Z3" s="120"/>
      <c r="AA3" s="19"/>
      <c r="AB3" s="19"/>
      <c r="AC3" s="120"/>
      <c r="AE3" s="23"/>
      <c r="AF3" s="157" t="s">
        <v>190</v>
      </c>
      <c r="AG3" s="19"/>
      <c r="AH3" s="120"/>
      <c r="AI3" s="19"/>
      <c r="AJ3" s="19"/>
      <c r="AK3" s="120"/>
      <c r="AM3" s="23"/>
      <c r="AN3" s="157" t="s">
        <v>190</v>
      </c>
      <c r="AO3" s="19"/>
      <c r="AP3" s="120"/>
      <c r="AQ3" s="19"/>
      <c r="AR3" s="19"/>
      <c r="AS3" s="120"/>
      <c r="AU3" s="23"/>
      <c r="AV3" s="157" t="s">
        <v>190</v>
      </c>
      <c r="AW3" s="19">
        <f>COUNTIFS(SUIVIPROD!$E1:$E30000,'Ligne 02'!$A3,SUIVIPROD!$J1:$J30000,'Ligne 02'!$BD$1)</f>
        <v>0</v>
      </c>
      <c r="AX3" s="120">
        <v>12</v>
      </c>
      <c r="AY3" s="19">
        <f>SUMIFS(SUIVIPROD!$D1:$D30000,SUIVIPROD!$E1:$E30000,'Ligne 02'!$A3,SUIVIPROD!$J1:$J30000,'Ligne 02'!$BD$1)</f>
        <v>0</v>
      </c>
      <c r="AZ3" s="19" t="e">
        <f>SUMPRODUCT((SUIVIPROD!$E1:$E30000='Ligne 02'!$A3)*(SUIVIPROD!$J1:$J30000='Ligne 02'!$BD$1)*(SUIVIPROD!$L:$N&lt;&gt;""))</f>
        <v>#N/A</v>
      </c>
      <c r="BA3" s="120">
        <v>6</v>
      </c>
      <c r="BC3" s="23" t="str">
        <f>IF(COUNTIFS(SUIVIQUALITE!$B1:$B30000,'Ligne 02'!$A3,SUIVIQUALITE!$E1:$E30000,LEFT($BD$1,FIND(" ",$BD$1)-1),SUIVIQUALITE!$F1:$F30000,"Oui")=1,"Oui","#N/A")</f>
        <v>#N/A</v>
      </c>
      <c r="BD3" s="157" t="s">
        <v>189</v>
      </c>
      <c r="BE3" s="19"/>
      <c r="BF3" s="120"/>
      <c r="BG3" s="19"/>
      <c r="BH3" s="19"/>
      <c r="BI3" s="120"/>
      <c r="BK3" s="23"/>
      <c r="BL3" s="157" t="s">
        <v>190</v>
      </c>
      <c r="BM3" s="19"/>
      <c r="BN3" s="120"/>
      <c r="BO3" s="19"/>
      <c r="BP3" s="19"/>
      <c r="BQ3" s="120"/>
      <c r="BS3" s="23"/>
      <c r="BT3" s="157" t="s">
        <v>190</v>
      </c>
      <c r="BU3" s="19"/>
      <c r="BV3" s="120"/>
      <c r="BW3" s="19"/>
      <c r="BX3" s="19"/>
      <c r="BY3" s="120"/>
      <c r="CA3" s="23"/>
      <c r="CB3" s="157" t="s">
        <v>190</v>
      </c>
      <c r="CC3" s="19"/>
      <c r="CD3" s="120"/>
      <c r="CE3" s="19"/>
      <c r="CF3" s="19"/>
      <c r="CG3" s="120"/>
      <c r="CI3" s="23"/>
      <c r="CJ3" s="97"/>
    </row>
    <row r="4" spans="1:88" ht="15" x14ac:dyDescent="0.25">
      <c r="B4" s="12" t="s">
        <v>188</v>
      </c>
      <c r="C4" s="12" t="s">
        <v>188</v>
      </c>
      <c r="D4" s="12" t="s">
        <v>188</v>
      </c>
      <c r="E4" s="12" t="s">
        <v>188</v>
      </c>
      <c r="F4" s="12" t="s">
        <v>188</v>
      </c>
      <c r="G4" s="12" t="s">
        <v>188</v>
      </c>
      <c r="H4" s="96" t="str">
        <f t="shared" ref="H4:H16" si="0">COUNTIF(A4:G4,"Oui") &amp;" / 6"</f>
        <v>6 / 6</v>
      </c>
      <c r="I4" s="19"/>
      <c r="J4" s="120"/>
      <c r="K4" s="19"/>
      <c r="L4" s="19"/>
      <c r="M4" s="120"/>
      <c r="N4" s="157"/>
      <c r="O4" s="23"/>
      <c r="P4" s="157" t="s">
        <v>190</v>
      </c>
      <c r="Q4" s="19"/>
      <c r="R4" s="120">
        <v>12</v>
      </c>
      <c r="S4" s="19"/>
      <c r="T4" s="19"/>
      <c r="U4" s="120">
        <v>6</v>
      </c>
      <c r="V4" s="12"/>
      <c r="W4" s="23"/>
      <c r="X4" s="97" t="s">
        <v>190</v>
      </c>
      <c r="Y4" s="19"/>
      <c r="Z4" s="120"/>
      <c r="AA4" s="19"/>
      <c r="AB4" s="19"/>
      <c r="AC4" s="120"/>
      <c r="AE4" s="23"/>
      <c r="AF4" s="97" t="s">
        <v>190</v>
      </c>
      <c r="AG4" s="19"/>
      <c r="AH4" s="120"/>
      <c r="AI4" s="19"/>
      <c r="AJ4" s="19"/>
      <c r="AK4" s="120"/>
      <c r="AM4" s="23"/>
      <c r="AN4" s="97" t="s">
        <v>190</v>
      </c>
      <c r="AO4" s="19"/>
      <c r="AP4" s="120"/>
      <c r="AQ4" s="19"/>
      <c r="AR4" s="19"/>
      <c r="AS4" s="120"/>
      <c r="AU4" s="23"/>
      <c r="AV4" s="97" t="s">
        <v>190</v>
      </c>
      <c r="AW4" s="19"/>
      <c r="AX4" s="120">
        <v>12</v>
      </c>
      <c r="AY4" s="19"/>
      <c r="AZ4" s="19"/>
      <c r="BA4" s="120">
        <v>6</v>
      </c>
      <c r="BC4" s="23"/>
      <c r="BD4" s="157" t="s">
        <v>190</v>
      </c>
      <c r="BE4" s="19"/>
      <c r="BF4" s="120"/>
      <c r="BG4" s="19"/>
      <c r="BH4" s="19"/>
      <c r="BI4" s="120"/>
      <c r="BK4" s="23"/>
      <c r="BL4" s="97" t="s">
        <v>190</v>
      </c>
      <c r="BM4" s="19"/>
      <c r="BN4" s="120"/>
      <c r="BO4" s="19"/>
      <c r="BP4" s="19"/>
      <c r="BQ4" s="120"/>
      <c r="BS4" s="23"/>
      <c r="BT4" s="97" t="s">
        <v>190</v>
      </c>
      <c r="BU4" s="19"/>
      <c r="BV4" s="120"/>
      <c r="BW4" s="19"/>
      <c r="BX4" s="19"/>
      <c r="BY4" s="120"/>
      <c r="CA4" s="23"/>
      <c r="CB4" s="97" t="s">
        <v>190</v>
      </c>
      <c r="CC4" s="19"/>
      <c r="CD4" s="120"/>
      <c r="CE4" s="19"/>
      <c r="CF4" s="19"/>
      <c r="CG4" s="120"/>
      <c r="CI4" s="23"/>
      <c r="CJ4" s="97"/>
    </row>
    <row r="5" spans="1:88" ht="15" x14ac:dyDescent="0.25">
      <c r="B5" s="12" t="s">
        <v>188</v>
      </c>
      <c r="C5" s="12" t="s">
        <v>188</v>
      </c>
      <c r="D5" s="12" t="s">
        <v>188</v>
      </c>
      <c r="E5" s="12" t="s">
        <v>188</v>
      </c>
      <c r="F5" s="12" t="s">
        <v>188</v>
      </c>
      <c r="G5" s="12" t="s">
        <v>188</v>
      </c>
      <c r="H5" s="96" t="str">
        <f t="shared" si="0"/>
        <v>6 / 6</v>
      </c>
      <c r="I5" s="19"/>
      <c r="J5" s="120"/>
      <c r="K5" s="19"/>
      <c r="L5" s="19"/>
      <c r="M5" s="120"/>
      <c r="N5" s="157"/>
      <c r="O5" s="23"/>
      <c r="P5" s="157" t="s">
        <v>190</v>
      </c>
      <c r="Q5" s="19"/>
      <c r="R5" s="120">
        <v>12</v>
      </c>
      <c r="S5" s="19"/>
      <c r="T5" s="19"/>
      <c r="U5" s="120">
        <v>6</v>
      </c>
      <c r="V5" s="12"/>
      <c r="W5" s="23"/>
      <c r="X5" s="97" t="s">
        <v>190</v>
      </c>
      <c r="Y5" s="19"/>
      <c r="Z5" s="120"/>
      <c r="AA5" s="19"/>
      <c r="AB5" s="19"/>
      <c r="AC5" s="120"/>
      <c r="AE5" s="23"/>
      <c r="AF5" s="97" t="s">
        <v>190</v>
      </c>
      <c r="AG5" s="19"/>
      <c r="AH5" s="120"/>
      <c r="AI5" s="19"/>
      <c r="AJ5" s="19"/>
      <c r="AK5" s="120"/>
      <c r="AM5" s="23"/>
      <c r="AN5" s="97" t="s">
        <v>190</v>
      </c>
      <c r="AO5" s="19"/>
      <c r="AP5" s="120"/>
      <c r="AQ5" s="19"/>
      <c r="AR5" s="19"/>
      <c r="AS5" s="120"/>
      <c r="AU5" s="23"/>
      <c r="AV5" s="97" t="s">
        <v>190</v>
      </c>
      <c r="AW5" s="19"/>
      <c r="AX5" s="120">
        <v>12</v>
      </c>
      <c r="AY5" s="19"/>
      <c r="AZ5" s="19"/>
      <c r="BA5" s="120">
        <v>6</v>
      </c>
      <c r="BC5" s="23"/>
      <c r="BD5" s="157" t="s">
        <v>190</v>
      </c>
      <c r="BE5" s="19"/>
      <c r="BF5" s="120"/>
      <c r="BG5" s="19"/>
      <c r="BH5" s="19"/>
      <c r="BI5" s="120"/>
      <c r="BK5" s="23"/>
      <c r="BL5" s="97" t="s">
        <v>190</v>
      </c>
      <c r="BM5" s="19"/>
      <c r="BN5" s="120"/>
      <c r="BO5" s="19"/>
      <c r="BP5" s="19"/>
      <c r="BQ5" s="120"/>
      <c r="BS5" s="23"/>
      <c r="BT5" s="97" t="s">
        <v>190</v>
      </c>
      <c r="BU5" s="19"/>
      <c r="BV5" s="120"/>
      <c r="BW5" s="19"/>
      <c r="BX5" s="19"/>
      <c r="BY5" s="120"/>
      <c r="CA5" s="23"/>
      <c r="CB5" s="97" t="s">
        <v>190</v>
      </c>
      <c r="CC5" s="19"/>
      <c r="CD5" s="120"/>
      <c r="CE5" s="19"/>
      <c r="CF5" s="19"/>
      <c r="CG5" s="120"/>
      <c r="CI5" s="23"/>
      <c r="CJ5" s="97"/>
    </row>
    <row r="6" spans="1:88" ht="15" x14ac:dyDescent="0.25">
      <c r="B6" s="12" t="s">
        <v>188</v>
      </c>
      <c r="C6" s="12" t="s">
        <v>188</v>
      </c>
      <c r="D6" s="12" t="s">
        <v>188</v>
      </c>
      <c r="E6" s="12" t="s">
        <v>188</v>
      </c>
      <c r="F6" s="12" t="s">
        <v>188</v>
      </c>
      <c r="G6" s="12" t="s">
        <v>188</v>
      </c>
      <c r="H6" s="96" t="str">
        <f t="shared" si="0"/>
        <v>6 / 6</v>
      </c>
      <c r="I6" s="19"/>
      <c r="J6" s="120"/>
      <c r="K6" s="19"/>
      <c r="L6" s="19"/>
      <c r="M6" s="120"/>
      <c r="O6" s="23"/>
      <c r="P6" s="157" t="s">
        <v>190</v>
      </c>
      <c r="Q6" s="19"/>
      <c r="R6" s="120">
        <v>12</v>
      </c>
      <c r="S6" s="19"/>
      <c r="T6" s="19"/>
      <c r="U6" s="120">
        <v>6</v>
      </c>
      <c r="W6" s="23"/>
      <c r="X6" s="97" t="s">
        <v>190</v>
      </c>
      <c r="Y6" s="19"/>
      <c r="Z6" s="120"/>
      <c r="AA6" s="19"/>
      <c r="AB6" s="19"/>
      <c r="AC6" s="120"/>
      <c r="AD6" s="13"/>
      <c r="AE6" s="23"/>
      <c r="AF6" s="97" t="s">
        <v>190</v>
      </c>
      <c r="AG6" s="19"/>
      <c r="AH6" s="120"/>
      <c r="AI6" s="19"/>
      <c r="AJ6" s="19"/>
      <c r="AK6" s="120"/>
      <c r="AL6" s="23"/>
      <c r="AM6" s="23"/>
      <c r="AN6" s="97" t="s">
        <v>190</v>
      </c>
      <c r="AO6" s="19"/>
      <c r="AP6" s="120"/>
      <c r="AQ6" s="19"/>
      <c r="AR6" s="19"/>
      <c r="AS6" s="120"/>
      <c r="AT6" s="23"/>
      <c r="AU6" s="23"/>
      <c r="AV6" s="97" t="s">
        <v>190</v>
      </c>
      <c r="AW6" s="19"/>
      <c r="AX6" s="120">
        <v>12</v>
      </c>
      <c r="AY6" s="19"/>
      <c r="AZ6" s="19"/>
      <c r="BA6" s="120">
        <v>6</v>
      </c>
      <c r="BC6" s="23"/>
      <c r="BD6" s="157" t="s">
        <v>190</v>
      </c>
      <c r="BE6" s="19"/>
      <c r="BF6" s="120"/>
      <c r="BG6" s="19"/>
      <c r="BH6" s="19"/>
      <c r="BI6" s="120"/>
      <c r="BK6" s="23"/>
      <c r="BL6" s="97" t="s">
        <v>190</v>
      </c>
      <c r="BM6" s="19"/>
      <c r="BN6" s="120"/>
      <c r="BO6" s="19"/>
      <c r="BP6" s="19"/>
      <c r="BQ6" s="120"/>
      <c r="BS6" s="23"/>
      <c r="BT6" s="97" t="s">
        <v>190</v>
      </c>
      <c r="BU6" s="19"/>
      <c r="BV6" s="120"/>
      <c r="BW6" s="19"/>
      <c r="BX6" s="19"/>
      <c r="BY6" s="120"/>
      <c r="CA6" s="23"/>
      <c r="CB6" s="97" t="s">
        <v>190</v>
      </c>
      <c r="CC6" s="19"/>
      <c r="CD6" s="120"/>
      <c r="CE6" s="19"/>
      <c r="CF6" s="19"/>
      <c r="CG6" s="120"/>
      <c r="CI6" s="23"/>
      <c r="CJ6" s="97"/>
    </row>
    <row r="7" spans="1:88" ht="15" x14ac:dyDescent="0.25">
      <c r="B7" s="12" t="s">
        <v>188</v>
      </c>
      <c r="C7" s="12" t="s">
        <v>188</v>
      </c>
      <c r="D7" s="12" t="s">
        <v>188</v>
      </c>
      <c r="E7" s="12" t="s">
        <v>188</v>
      </c>
      <c r="F7" s="12" t="s">
        <v>188</v>
      </c>
      <c r="G7" s="12" t="s">
        <v>188</v>
      </c>
      <c r="H7" s="96" t="str">
        <f t="shared" si="0"/>
        <v>6 / 6</v>
      </c>
      <c r="I7" s="19"/>
      <c r="J7" s="120"/>
      <c r="K7" s="19"/>
      <c r="L7" s="19"/>
      <c r="M7" s="120"/>
      <c r="O7" s="23"/>
      <c r="P7" s="157" t="s">
        <v>190</v>
      </c>
      <c r="Q7" s="19"/>
      <c r="R7" s="120">
        <v>12</v>
      </c>
      <c r="S7" s="19"/>
      <c r="T7" s="19"/>
      <c r="U7" s="120">
        <v>6</v>
      </c>
      <c r="W7" s="23"/>
      <c r="X7" s="97" t="s">
        <v>190</v>
      </c>
      <c r="Y7" s="19"/>
      <c r="Z7" s="120"/>
      <c r="AA7" s="19"/>
      <c r="AB7" s="19"/>
      <c r="AC7" s="120"/>
      <c r="AD7" s="13"/>
      <c r="AE7" s="23"/>
      <c r="AF7" s="97" t="s">
        <v>190</v>
      </c>
      <c r="AG7" s="19"/>
      <c r="AH7" s="120"/>
      <c r="AI7" s="19"/>
      <c r="AJ7" s="19"/>
      <c r="AK7" s="120"/>
      <c r="AL7" s="23"/>
      <c r="AM7" s="23"/>
      <c r="AN7" s="97" t="s">
        <v>190</v>
      </c>
      <c r="AO7" s="19"/>
      <c r="AP7" s="120"/>
      <c r="AQ7" s="19"/>
      <c r="AR7" s="19"/>
      <c r="AS7" s="120"/>
      <c r="AT7" s="23"/>
      <c r="AU7" s="23"/>
      <c r="AV7" s="97" t="s">
        <v>190</v>
      </c>
      <c r="AW7" s="19"/>
      <c r="AX7" s="120">
        <v>12</v>
      </c>
      <c r="AY7" s="19"/>
      <c r="AZ7" s="19"/>
      <c r="BA7" s="120">
        <v>6</v>
      </c>
      <c r="BC7" s="23"/>
      <c r="BD7" s="157" t="s">
        <v>190</v>
      </c>
      <c r="BE7" s="19"/>
      <c r="BF7" s="120"/>
      <c r="BG7" s="19"/>
      <c r="BH7" s="19"/>
      <c r="BI7" s="120"/>
      <c r="BK7" s="23"/>
      <c r="BL7" s="97" t="s">
        <v>190</v>
      </c>
      <c r="BM7" s="19"/>
      <c r="BN7" s="120"/>
      <c r="BO7" s="19"/>
      <c r="BP7" s="19"/>
      <c r="BQ7" s="120"/>
      <c r="BS7" s="23"/>
      <c r="BT7" s="97" t="s">
        <v>190</v>
      </c>
      <c r="BU7" s="19"/>
      <c r="BV7" s="120"/>
      <c r="BW7" s="19"/>
      <c r="BX7" s="19"/>
      <c r="BY7" s="120"/>
      <c r="CA7" s="23"/>
      <c r="CB7" s="97" t="s">
        <v>190</v>
      </c>
      <c r="CC7" s="19"/>
      <c r="CD7" s="120"/>
      <c r="CE7" s="19"/>
      <c r="CF7" s="19"/>
      <c r="CG7" s="120"/>
      <c r="CI7" s="23"/>
      <c r="CJ7" s="97"/>
    </row>
    <row r="8" spans="1:88" ht="15" x14ac:dyDescent="0.25">
      <c r="B8" s="12" t="s">
        <v>188</v>
      </c>
      <c r="C8" s="12" t="s">
        <v>188</v>
      </c>
      <c r="D8" s="12" t="s">
        <v>188</v>
      </c>
      <c r="E8" s="12" t="s">
        <v>188</v>
      </c>
      <c r="F8" s="12" t="s">
        <v>188</v>
      </c>
      <c r="G8" s="12" t="s">
        <v>188</v>
      </c>
      <c r="H8" s="96" t="str">
        <f t="shared" si="0"/>
        <v>6 / 6</v>
      </c>
      <c r="I8" s="19"/>
      <c r="J8" s="120"/>
      <c r="K8" s="19"/>
      <c r="L8" s="19"/>
      <c r="M8" s="120"/>
      <c r="O8" s="23"/>
      <c r="P8" s="157" t="s">
        <v>190</v>
      </c>
      <c r="Q8" s="19"/>
      <c r="R8" s="120">
        <v>12</v>
      </c>
      <c r="S8" s="19"/>
      <c r="T8" s="19"/>
      <c r="U8" s="120">
        <v>6</v>
      </c>
      <c r="W8" s="23"/>
      <c r="X8" s="97" t="s">
        <v>190</v>
      </c>
      <c r="Y8" s="19"/>
      <c r="Z8" s="120"/>
      <c r="AA8" s="19"/>
      <c r="AB8" s="19"/>
      <c r="AC8" s="120"/>
      <c r="AD8" s="13"/>
      <c r="AE8" s="23"/>
      <c r="AF8" s="97" t="s">
        <v>190</v>
      </c>
      <c r="AG8" s="19">
        <f>COUNTIFS(SUIVIPROD!$E1:$E30000,'Ligne 02'!$A8,SUIVIPROD!$J1:$J30000,'Ligne 02'!$AN$1)</f>
        <v>0</v>
      </c>
      <c r="AH8" s="120">
        <v>10</v>
      </c>
      <c r="AI8" s="19">
        <f>SUMIFS(SUIVIPROD!$D1:$D30000,SUIVIPROD!$E1:$E30000,'Ligne 02'!$A8,SUIVIPROD!$J1:$J30000,'Ligne 02'!$AN$1)</f>
        <v>0</v>
      </c>
      <c r="AJ8" s="19" t="e">
        <f>SUMPRODUCT((SUIVIPROD!$E1:$E30000='Ligne 02'!$A8)*(SUIVIPROD!$J1:$J30000='Ligne 02'!$AN$1)*(SUIVIPROD!$L:$N&lt;&gt;""))</f>
        <v>#N/A</v>
      </c>
      <c r="AK8" s="120">
        <v>3</v>
      </c>
      <c r="AL8" s="23"/>
      <c r="AM8" s="23" t="str">
        <f>IF(COUNTIFS(SUIVIQUALITE!$B1:$B30000,'Ligne 02'!$A8,SUIVIQUALITE!$E1:$E30000,LEFT($AN$1,FIND(" ",$AN$1)-1),SUIVIQUALITE!$F1:$F30000,"Oui")=1,"Oui","#N/A")</f>
        <v>#N/A</v>
      </c>
      <c r="AN8" s="97" t="s">
        <v>189</v>
      </c>
      <c r="AO8" s="19"/>
      <c r="AP8" s="120"/>
      <c r="AQ8" s="19"/>
      <c r="AR8" s="19"/>
      <c r="AS8" s="120"/>
      <c r="AT8" s="23"/>
      <c r="AU8" s="23"/>
      <c r="AV8" s="97" t="s">
        <v>190</v>
      </c>
      <c r="AW8" s="19">
        <f>COUNTIFS(SUIVIPROD!$E1:$E30000,'Ligne 02'!$A8,SUIVIPROD!$J1:$J30000,'Ligne 02'!$BD$1)</f>
        <v>0</v>
      </c>
      <c r="AX8" s="120">
        <v>12</v>
      </c>
      <c r="AY8" s="19">
        <f>SUMIFS(SUIVIPROD!$D1:$D30000,SUIVIPROD!$E1:$E30000,'Ligne 02'!$A8,SUIVIPROD!$J1:$J30000,'Ligne 02'!$BD$1)</f>
        <v>0</v>
      </c>
      <c r="AZ8" s="19" t="e">
        <f>SUMPRODUCT((SUIVIPROD!$E1:$E30000='Ligne 02'!$A8)*(SUIVIPROD!$J1:$J30000='Ligne 02'!$BD$1)*(SUIVIPROD!$L:$N&lt;&gt;""))</f>
        <v>#N/A</v>
      </c>
      <c r="BA8" s="120">
        <v>6</v>
      </c>
      <c r="BC8" s="23" t="str">
        <f>IF(COUNTIFS(SUIVIQUALITE!$B1:$B30000,'Ligne 02'!$A8,SUIVIQUALITE!$E1:$E30000,LEFT($BD$1,FIND(" ",$BD$1)-1),SUIVIQUALITE!$F1:$F30000,"Oui")=1,"Oui","#N/A")</f>
        <v>#N/A</v>
      </c>
      <c r="BD8" s="157" t="s">
        <v>189</v>
      </c>
      <c r="BE8" s="19"/>
      <c r="BF8" s="120"/>
      <c r="BG8" s="19"/>
      <c r="BH8" s="19"/>
      <c r="BI8" s="120"/>
      <c r="BK8" s="23"/>
      <c r="BL8" s="97" t="s">
        <v>190</v>
      </c>
      <c r="BM8" s="19"/>
      <c r="BN8" s="120"/>
      <c r="BO8" s="19"/>
      <c r="BP8" s="19"/>
      <c r="BQ8" s="120"/>
      <c r="BS8" s="23"/>
      <c r="BT8" s="97" t="s">
        <v>190</v>
      </c>
      <c r="BU8" s="19"/>
      <c r="BV8" s="120"/>
      <c r="BW8" s="19"/>
      <c r="BX8" s="19"/>
      <c r="BY8" s="120"/>
      <c r="CA8" s="23"/>
      <c r="CB8" s="97" t="s">
        <v>190</v>
      </c>
      <c r="CC8" s="19"/>
      <c r="CD8" s="120"/>
      <c r="CE8" s="19"/>
      <c r="CF8" s="19"/>
      <c r="CG8" s="120"/>
      <c r="CI8" s="23"/>
      <c r="CJ8" s="97"/>
    </row>
    <row r="9" spans="1:88" ht="15" x14ac:dyDescent="0.25">
      <c r="B9" s="12" t="s">
        <v>188</v>
      </c>
      <c r="C9" s="12" t="s">
        <v>188</v>
      </c>
      <c r="D9" s="12" t="s">
        <v>188</v>
      </c>
      <c r="E9" s="12" t="s">
        <v>188</v>
      </c>
      <c r="F9" s="12" t="s">
        <v>188</v>
      </c>
      <c r="G9" s="12" t="s">
        <v>188</v>
      </c>
      <c r="H9" s="96" t="str">
        <f t="shared" si="0"/>
        <v>6 / 6</v>
      </c>
      <c r="I9" s="19"/>
      <c r="J9" s="120"/>
      <c r="K9" s="19"/>
      <c r="L9" s="19"/>
      <c r="M9" s="120"/>
      <c r="O9" s="23"/>
      <c r="P9" s="157" t="s">
        <v>190</v>
      </c>
      <c r="Q9" s="19"/>
      <c r="R9" s="120">
        <v>12</v>
      </c>
      <c r="S9" s="19"/>
      <c r="T9" s="19"/>
      <c r="U9" s="120">
        <v>6</v>
      </c>
      <c r="W9" s="23"/>
      <c r="X9" s="97" t="s">
        <v>190</v>
      </c>
      <c r="Y9" s="19"/>
      <c r="Z9" s="120"/>
      <c r="AA9" s="19"/>
      <c r="AB9" s="19"/>
      <c r="AC9" s="120"/>
      <c r="AD9" s="13"/>
      <c r="AE9" s="23"/>
      <c r="AF9" s="97" t="s">
        <v>190</v>
      </c>
      <c r="AG9" s="19"/>
      <c r="AH9" s="120"/>
      <c r="AI9" s="19"/>
      <c r="AJ9" s="19"/>
      <c r="AK9" s="120"/>
      <c r="AL9" s="23"/>
      <c r="AM9" s="23"/>
      <c r="AN9" s="97" t="s">
        <v>190</v>
      </c>
      <c r="AO9" s="19"/>
      <c r="AP9" s="120"/>
      <c r="AQ9" s="19"/>
      <c r="AR9" s="19"/>
      <c r="AS9" s="120"/>
      <c r="AT9" s="23"/>
      <c r="AU9" s="23"/>
      <c r="AV9" s="97" t="s">
        <v>190</v>
      </c>
      <c r="AW9" s="19">
        <f>COUNTIFS(SUIVIPROD!$E1:$E30000,'Ligne 02'!$A9,SUIVIPROD!$J1:$J30000,'Ligne 02'!$BD$1)</f>
        <v>0</v>
      </c>
      <c r="AX9" s="120">
        <v>12</v>
      </c>
      <c r="AY9" s="19"/>
      <c r="AZ9" s="19" t="e">
        <f>SUMPRODUCT((SUIVIPROD!$E1:$E30000='Ligne 02'!$A9)*(SUIVIPROD!$J1:$J30000='Ligne 02'!$BD$1)*(SUIVIPROD!$L:$N&lt;&gt;""))</f>
        <v>#N/A</v>
      </c>
      <c r="BA9" s="120">
        <v>6</v>
      </c>
      <c r="BC9" s="23"/>
      <c r="BD9" s="157" t="s">
        <v>190</v>
      </c>
      <c r="BE9" s="19"/>
      <c r="BF9" s="120"/>
      <c r="BG9" s="19"/>
      <c r="BH9" s="19"/>
      <c r="BI9" s="120"/>
      <c r="BK9" s="23"/>
      <c r="BL9" s="97" t="s">
        <v>190</v>
      </c>
      <c r="BM9" s="19"/>
      <c r="BN9" s="120"/>
      <c r="BO9" s="19"/>
      <c r="BP9" s="19"/>
      <c r="BQ9" s="120"/>
      <c r="BS9" s="23"/>
      <c r="BT9" s="97" t="s">
        <v>190</v>
      </c>
      <c r="BU9" s="19"/>
      <c r="BV9" s="120"/>
      <c r="BW9" s="19"/>
      <c r="BX9" s="19"/>
      <c r="BY9" s="120"/>
      <c r="CA9" s="23"/>
      <c r="CB9" s="97" t="s">
        <v>190</v>
      </c>
      <c r="CC9" s="19"/>
      <c r="CD9" s="120"/>
      <c r="CE9" s="19"/>
      <c r="CF9" s="19"/>
      <c r="CG9" s="120"/>
      <c r="CI9" s="23"/>
      <c r="CJ9" s="97"/>
    </row>
    <row r="10" spans="1:88" ht="15" x14ac:dyDescent="0.25">
      <c r="B10" s="12" t="s">
        <v>188</v>
      </c>
      <c r="C10" s="12" t="s">
        <v>188</v>
      </c>
      <c r="D10" s="12" t="s">
        <v>188</v>
      </c>
      <c r="E10" s="12" t="s">
        <v>188</v>
      </c>
      <c r="F10" s="12" t="s">
        <v>188</v>
      </c>
      <c r="G10" s="12" t="s">
        <v>188</v>
      </c>
      <c r="H10" s="96" t="str">
        <f t="shared" si="0"/>
        <v>6 / 6</v>
      </c>
      <c r="I10" s="19"/>
      <c r="J10" s="120"/>
      <c r="K10" s="19"/>
      <c r="L10" s="19"/>
      <c r="M10" s="120"/>
      <c r="O10" s="23"/>
      <c r="P10" s="157" t="s">
        <v>190</v>
      </c>
      <c r="Q10" s="19"/>
      <c r="R10" s="120">
        <v>12</v>
      </c>
      <c r="S10" s="19"/>
      <c r="T10" s="19"/>
      <c r="U10" s="120">
        <v>6</v>
      </c>
      <c r="W10" s="23"/>
      <c r="X10" s="97" t="s">
        <v>190</v>
      </c>
      <c r="Y10" s="19"/>
      <c r="Z10" s="120"/>
      <c r="AA10" s="19"/>
      <c r="AB10" s="19"/>
      <c r="AC10" s="120"/>
      <c r="AD10" s="13"/>
      <c r="AE10" s="23"/>
      <c r="AF10" s="97" t="s">
        <v>190</v>
      </c>
      <c r="AG10" s="19"/>
      <c r="AH10" s="120"/>
      <c r="AI10" s="19"/>
      <c r="AJ10" s="19"/>
      <c r="AK10" s="120"/>
      <c r="AL10" s="23"/>
      <c r="AM10" s="23"/>
      <c r="AN10" s="97" t="s">
        <v>190</v>
      </c>
      <c r="AO10" s="19"/>
      <c r="AP10" s="120"/>
      <c r="AQ10" s="19"/>
      <c r="AR10" s="19"/>
      <c r="AS10" s="120"/>
      <c r="AT10" s="23"/>
      <c r="AU10" s="23"/>
      <c r="AV10" s="97" t="s">
        <v>190</v>
      </c>
      <c r="AW10" s="19">
        <f>COUNTIFS(SUIVIPROD!$E1:$E30000,'Ligne 02'!$A10,SUIVIPROD!$J1:$J30000,'Ligne 02'!$BD$1)</f>
        <v>0</v>
      </c>
      <c r="AX10" s="120">
        <v>12</v>
      </c>
      <c r="AY10" s="19"/>
      <c r="AZ10" s="19" t="e">
        <f>SUMPRODUCT((SUIVIPROD!$E1:$E30000='Ligne 02'!$A10)*(SUIVIPROD!$J1:$J30000='Ligne 02'!$BD$1)*(SUIVIPROD!$L:$N&lt;&gt;""))</f>
        <v>#N/A</v>
      </c>
      <c r="BA10" s="120">
        <v>6</v>
      </c>
      <c r="BC10" s="23"/>
      <c r="BD10" s="157" t="s">
        <v>190</v>
      </c>
      <c r="BE10" s="19"/>
      <c r="BF10" s="120"/>
      <c r="BG10" s="19"/>
      <c r="BH10" s="19"/>
      <c r="BI10" s="120"/>
      <c r="BK10" s="23"/>
      <c r="BL10" s="97" t="s">
        <v>190</v>
      </c>
      <c r="BM10" s="19"/>
      <c r="BN10" s="120"/>
      <c r="BO10" s="19"/>
      <c r="BP10" s="19"/>
      <c r="BQ10" s="120"/>
      <c r="BS10" s="23"/>
      <c r="BT10" s="97" t="s">
        <v>190</v>
      </c>
      <c r="BU10" s="19"/>
      <c r="BV10" s="120"/>
      <c r="BW10" s="19"/>
      <c r="BX10" s="19"/>
      <c r="BY10" s="120"/>
      <c r="CA10" s="23"/>
      <c r="CB10" s="97" t="s">
        <v>190</v>
      </c>
      <c r="CC10" s="19"/>
      <c r="CD10" s="120"/>
      <c r="CE10" s="19"/>
      <c r="CF10" s="19"/>
      <c r="CG10" s="120"/>
      <c r="CI10" s="23"/>
      <c r="CJ10" s="97"/>
    </row>
    <row r="11" spans="1:88" ht="15" x14ac:dyDescent="0.25">
      <c r="B11" s="12" t="s">
        <v>188</v>
      </c>
      <c r="C11" s="12" t="s">
        <v>188</v>
      </c>
      <c r="D11" s="12" t="s">
        <v>188</v>
      </c>
      <c r="E11" s="12" t="s">
        <v>188</v>
      </c>
      <c r="F11" s="12" t="s">
        <v>188</v>
      </c>
      <c r="G11" s="12" t="s">
        <v>188</v>
      </c>
      <c r="H11" s="96" t="str">
        <f t="shared" si="0"/>
        <v>6 / 6</v>
      </c>
      <c r="I11" s="19"/>
      <c r="J11" s="120"/>
      <c r="K11" s="19"/>
      <c r="L11" s="19"/>
      <c r="M11" s="120"/>
      <c r="O11" s="23"/>
      <c r="P11" s="157" t="s">
        <v>190</v>
      </c>
      <c r="Q11" s="19"/>
      <c r="R11" s="120">
        <v>12</v>
      </c>
      <c r="S11" s="19"/>
      <c r="T11" s="19"/>
      <c r="U11" s="120">
        <v>6</v>
      </c>
      <c r="W11" s="23"/>
      <c r="X11" s="97" t="s">
        <v>190</v>
      </c>
      <c r="Y11" s="19"/>
      <c r="Z11" s="120"/>
      <c r="AA11" s="19"/>
      <c r="AB11" s="19"/>
      <c r="AC11" s="120"/>
      <c r="AD11" s="13"/>
      <c r="AE11" s="23"/>
      <c r="AF11" s="97" t="s">
        <v>190</v>
      </c>
      <c r="AG11" s="19"/>
      <c r="AH11" s="120"/>
      <c r="AI11" s="19"/>
      <c r="AJ11" s="19"/>
      <c r="AK11" s="120"/>
      <c r="AL11" s="23"/>
      <c r="AM11" s="23"/>
      <c r="AN11" s="97" t="s">
        <v>190</v>
      </c>
      <c r="AO11" s="19"/>
      <c r="AP11" s="120"/>
      <c r="AQ11" s="19"/>
      <c r="AR11" s="19"/>
      <c r="AS11" s="120"/>
      <c r="AT11" s="23"/>
      <c r="AU11" s="23"/>
      <c r="AV11" s="97" t="s">
        <v>190</v>
      </c>
      <c r="AW11" s="19">
        <f>COUNTIFS(SUIVIPROD!$E1:$E30000,'Ligne 02'!$A11,SUIVIPROD!$J1:$J30000,'Ligne 02'!$BD$1)</f>
        <v>0</v>
      </c>
      <c r="AX11" s="120">
        <v>12</v>
      </c>
      <c r="AY11" s="19"/>
      <c r="AZ11" s="19" t="e">
        <f>SUMPRODUCT((SUIVIPROD!$E1:$E30000='Ligne 02'!$A11)*(SUIVIPROD!$J1:$J30000='Ligne 02'!$BD$1)*(SUIVIPROD!$L:$N&lt;&gt;""))</f>
        <v>#N/A</v>
      </c>
      <c r="BA11" s="120">
        <v>6</v>
      </c>
      <c r="BC11" s="23"/>
      <c r="BD11" s="157" t="s">
        <v>190</v>
      </c>
      <c r="BE11" s="19"/>
      <c r="BF11" s="120"/>
      <c r="BG11" s="19"/>
      <c r="BH11" s="19"/>
      <c r="BI11" s="120"/>
      <c r="BK11" s="23"/>
      <c r="BL11" s="97" t="s">
        <v>190</v>
      </c>
      <c r="BM11" s="19"/>
      <c r="BN11" s="120"/>
      <c r="BO11" s="19"/>
      <c r="BP11" s="19"/>
      <c r="BQ11" s="120"/>
      <c r="BS11" s="23"/>
      <c r="BT11" s="97" t="s">
        <v>190</v>
      </c>
      <c r="BU11" s="19"/>
      <c r="BV11" s="120"/>
      <c r="BW11" s="19"/>
      <c r="BX11" s="19"/>
      <c r="BY11" s="120"/>
      <c r="CA11" s="23"/>
      <c r="CB11" s="97" t="s">
        <v>190</v>
      </c>
      <c r="CC11" s="19"/>
      <c r="CD11" s="120"/>
      <c r="CE11" s="19"/>
      <c r="CF11" s="19"/>
      <c r="CG11" s="120"/>
      <c r="CI11" s="23"/>
      <c r="CJ11" s="97" t="s">
        <v>190</v>
      </c>
    </row>
    <row r="12" spans="1:88" ht="15" x14ac:dyDescent="0.25">
      <c r="B12" s="12" t="s">
        <v>188</v>
      </c>
      <c r="C12" s="12" t="s">
        <v>188</v>
      </c>
      <c r="D12" s="12" t="s">
        <v>188</v>
      </c>
      <c r="E12" s="12" t="s">
        <v>188</v>
      </c>
      <c r="F12" s="12" t="s">
        <v>188</v>
      </c>
      <c r="G12" s="12" t="s">
        <v>188</v>
      </c>
      <c r="H12" s="96" t="str">
        <f t="shared" si="0"/>
        <v>6 / 6</v>
      </c>
      <c r="I12" s="19"/>
      <c r="J12" s="120"/>
      <c r="K12" s="19"/>
      <c r="L12" s="19"/>
      <c r="M12" s="120"/>
      <c r="O12" s="23"/>
      <c r="P12" s="157" t="s">
        <v>190</v>
      </c>
      <c r="Q12" s="19"/>
      <c r="R12" s="120">
        <v>12</v>
      </c>
      <c r="S12" s="19"/>
      <c r="T12" s="19"/>
      <c r="U12" s="120">
        <v>6</v>
      </c>
      <c r="W12" s="23"/>
      <c r="X12" s="97" t="s">
        <v>190</v>
      </c>
      <c r="Y12" s="19"/>
      <c r="Z12" s="120"/>
      <c r="AA12" s="19"/>
      <c r="AB12" s="19"/>
      <c r="AC12" s="120"/>
      <c r="AD12" s="13"/>
      <c r="AE12" s="23"/>
      <c r="AF12" s="97" t="s">
        <v>190</v>
      </c>
      <c r="AG12" s="19"/>
      <c r="AH12" s="120"/>
      <c r="AI12" s="19"/>
      <c r="AJ12" s="19"/>
      <c r="AK12" s="120"/>
      <c r="AL12" s="23"/>
      <c r="AM12" s="23"/>
      <c r="AN12" s="97" t="s">
        <v>190</v>
      </c>
      <c r="AO12" s="19"/>
      <c r="AP12" s="120"/>
      <c r="AQ12" s="19"/>
      <c r="AR12" s="19"/>
      <c r="AS12" s="120"/>
      <c r="AT12" s="23"/>
      <c r="AU12" s="23"/>
      <c r="AV12" s="97" t="s">
        <v>190</v>
      </c>
      <c r="AW12" s="19">
        <f>COUNTIFS(SUIVIPROD!$E1:$E30000,'Ligne 02'!$A12,SUIVIPROD!$J1:$J30000,'Ligne 02'!$BD$1)</f>
        <v>0</v>
      </c>
      <c r="AX12" s="120">
        <v>12</v>
      </c>
      <c r="AY12" s="19"/>
      <c r="AZ12" s="19" t="e">
        <f>SUMPRODUCT((SUIVIPROD!$E1:$E30000='Ligne 02'!$A12)*(SUIVIPROD!$J1:$J30000='Ligne 02'!$BD$1)*(SUIVIPROD!$L:$N&lt;&gt;""))</f>
        <v>#N/A</v>
      </c>
      <c r="BA12" s="120">
        <v>6</v>
      </c>
      <c r="BC12" s="23"/>
      <c r="BD12" s="157" t="s">
        <v>190</v>
      </c>
      <c r="BE12" s="19"/>
      <c r="BF12" s="120"/>
      <c r="BG12" s="19"/>
      <c r="BH12" s="19"/>
      <c r="BI12" s="120"/>
      <c r="BK12" s="23"/>
      <c r="BL12" s="97" t="s">
        <v>190</v>
      </c>
      <c r="BM12" s="19"/>
      <c r="BN12" s="120"/>
      <c r="BO12" s="19"/>
      <c r="BP12" s="19"/>
      <c r="BQ12" s="120"/>
      <c r="BS12" s="23"/>
      <c r="BT12" s="97" t="s">
        <v>190</v>
      </c>
      <c r="BU12" s="19"/>
      <c r="BV12" s="120"/>
      <c r="BW12" s="19"/>
      <c r="BX12" s="19"/>
      <c r="BY12" s="120"/>
      <c r="CA12" s="23"/>
      <c r="CB12" s="97" t="s">
        <v>190</v>
      </c>
      <c r="CC12" s="19"/>
      <c r="CD12" s="120"/>
      <c r="CE12" s="19"/>
      <c r="CF12" s="19"/>
      <c r="CG12" s="120"/>
      <c r="CI12" s="23"/>
      <c r="CJ12" s="97" t="s">
        <v>190</v>
      </c>
    </row>
    <row r="13" spans="1:88" ht="15" x14ac:dyDescent="0.25">
      <c r="B13" s="12" t="s">
        <v>188</v>
      </c>
      <c r="C13" s="12" t="s">
        <v>188</v>
      </c>
      <c r="D13" s="12" t="s">
        <v>188</v>
      </c>
      <c r="E13" s="12" t="s">
        <v>188</v>
      </c>
      <c r="F13" s="12" t="s">
        <v>188</v>
      </c>
      <c r="G13" s="12" t="s">
        <v>188</v>
      </c>
      <c r="H13" s="96" t="str">
        <f t="shared" si="0"/>
        <v>6 / 6</v>
      </c>
      <c r="I13" s="19"/>
      <c r="J13" s="120"/>
      <c r="K13" s="19"/>
      <c r="L13" s="19"/>
      <c r="M13" s="120"/>
      <c r="O13" s="23"/>
      <c r="P13" s="157" t="s">
        <v>190</v>
      </c>
      <c r="Q13" s="19"/>
      <c r="R13" s="120">
        <v>12</v>
      </c>
      <c r="S13" s="19"/>
      <c r="T13" s="19"/>
      <c r="U13" s="120">
        <v>6</v>
      </c>
      <c r="W13" s="23"/>
      <c r="X13" s="97" t="s">
        <v>190</v>
      </c>
      <c r="Y13" s="19"/>
      <c r="Z13" s="120"/>
      <c r="AA13" s="19"/>
      <c r="AB13" s="19"/>
      <c r="AC13" s="120"/>
      <c r="AD13" s="13"/>
      <c r="AE13" s="23"/>
      <c r="AF13" s="97" t="s">
        <v>190</v>
      </c>
      <c r="AG13" s="19"/>
      <c r="AH13" s="120"/>
      <c r="AI13" s="19"/>
      <c r="AJ13" s="19"/>
      <c r="AK13" s="120"/>
      <c r="AL13" s="23"/>
      <c r="AM13" s="23"/>
      <c r="AN13" s="97" t="s">
        <v>190</v>
      </c>
      <c r="AO13" s="19"/>
      <c r="AP13" s="120"/>
      <c r="AQ13" s="19"/>
      <c r="AR13" s="19"/>
      <c r="AS13" s="120"/>
      <c r="AT13" s="23"/>
      <c r="AU13" s="23"/>
      <c r="AV13" s="97" t="s">
        <v>190</v>
      </c>
      <c r="AW13" s="19">
        <f>COUNTIFS(SUIVIPROD!$E1:$E30000,'Ligne 02'!$A13,SUIVIPROD!$J1:$J30000,'Ligne 02'!$BD$1)</f>
        <v>0</v>
      </c>
      <c r="AX13" s="120">
        <v>12</v>
      </c>
      <c r="AY13" s="19"/>
      <c r="AZ13" s="19" t="e">
        <f>SUMPRODUCT((SUIVIPROD!$E1:$E30000='Ligne 02'!$A13)*(SUIVIPROD!$J1:$J30000='Ligne 02'!$BD$1)*(SUIVIPROD!$L:$N&lt;&gt;""))</f>
        <v>#N/A</v>
      </c>
      <c r="BA13" s="120">
        <v>6</v>
      </c>
      <c r="BC13" s="23"/>
      <c r="BD13" s="157" t="s">
        <v>190</v>
      </c>
      <c r="BE13" s="19"/>
      <c r="BF13" s="120"/>
      <c r="BG13" s="19"/>
      <c r="BH13" s="19"/>
      <c r="BI13" s="120"/>
      <c r="BK13" s="23"/>
      <c r="BL13" s="97" t="s">
        <v>190</v>
      </c>
      <c r="BM13" s="19"/>
      <c r="BN13" s="120"/>
      <c r="BO13" s="19"/>
      <c r="BP13" s="19"/>
      <c r="BQ13" s="120"/>
      <c r="BS13" s="23"/>
      <c r="BT13" s="97" t="s">
        <v>190</v>
      </c>
      <c r="BU13" s="19"/>
      <c r="BV13" s="120"/>
      <c r="BW13" s="19"/>
      <c r="BX13" s="19"/>
      <c r="BY13" s="120"/>
      <c r="CA13" s="23"/>
      <c r="CB13" s="97" t="s">
        <v>190</v>
      </c>
      <c r="CC13" s="19"/>
      <c r="CD13" s="120"/>
      <c r="CE13" s="19"/>
      <c r="CF13" s="19"/>
      <c r="CG13" s="120"/>
      <c r="CI13" s="23"/>
      <c r="CJ13" s="97" t="s">
        <v>190</v>
      </c>
    </row>
    <row r="14" spans="1:88" ht="15" x14ac:dyDescent="0.25">
      <c r="B14" s="12" t="s">
        <v>188</v>
      </c>
      <c r="C14" s="12" t="s">
        <v>188</v>
      </c>
      <c r="D14" s="12" t="s">
        <v>188</v>
      </c>
      <c r="E14" s="12" t="s">
        <v>188</v>
      </c>
      <c r="F14" s="12" t="s">
        <v>188</v>
      </c>
      <c r="G14" s="12" t="s">
        <v>188</v>
      </c>
      <c r="H14" s="96" t="str">
        <f t="shared" si="0"/>
        <v>6 / 6</v>
      </c>
      <c r="I14" s="19"/>
      <c r="J14" s="120"/>
      <c r="K14" s="19"/>
      <c r="L14" s="19"/>
      <c r="M14" s="120"/>
      <c r="O14" s="23"/>
      <c r="P14" s="157" t="s">
        <v>190</v>
      </c>
      <c r="Q14" s="19"/>
      <c r="R14" s="120">
        <v>12</v>
      </c>
      <c r="S14" s="19"/>
      <c r="T14" s="19"/>
      <c r="U14" s="120">
        <v>6</v>
      </c>
      <c r="W14" s="23"/>
      <c r="X14" s="97" t="s">
        <v>190</v>
      </c>
      <c r="Y14" s="19"/>
      <c r="Z14" s="120"/>
      <c r="AA14" s="19"/>
      <c r="AB14" s="19"/>
      <c r="AC14" s="120"/>
      <c r="AD14" s="13"/>
      <c r="AE14" s="23"/>
      <c r="AF14" s="97" t="s">
        <v>190</v>
      </c>
      <c r="AG14" s="19"/>
      <c r="AH14" s="120"/>
      <c r="AI14" s="19"/>
      <c r="AJ14" s="19"/>
      <c r="AK14" s="120"/>
      <c r="AL14" s="23"/>
      <c r="AM14" s="23"/>
      <c r="AN14" s="97" t="s">
        <v>190</v>
      </c>
      <c r="AO14" s="19"/>
      <c r="AP14" s="120"/>
      <c r="AQ14" s="19"/>
      <c r="AR14" s="19"/>
      <c r="AS14" s="120"/>
      <c r="AT14" s="23"/>
      <c r="AU14" s="23"/>
      <c r="AV14" s="97" t="s">
        <v>190</v>
      </c>
      <c r="AW14" s="19">
        <f>COUNTIFS(SUIVIPROD!$E1:$E30000,'Ligne 02'!$A14,SUIVIPROD!$J1:$J30000,'Ligne 02'!$BD$1)</f>
        <v>0</v>
      </c>
      <c r="AX14" s="120">
        <v>12</v>
      </c>
      <c r="AY14" s="19"/>
      <c r="AZ14" s="19" t="e">
        <f>SUMPRODUCT((SUIVIPROD!$E1:$E30000='Ligne 02'!$A14)*(SUIVIPROD!$J1:$J30000='Ligne 02'!$BD$1)*(SUIVIPROD!$L:$N&lt;&gt;""))</f>
        <v>#N/A</v>
      </c>
      <c r="BA14" s="120">
        <v>6</v>
      </c>
      <c r="BC14" s="23"/>
      <c r="BD14" s="157" t="s">
        <v>190</v>
      </c>
      <c r="BE14" s="19"/>
      <c r="BF14" s="120"/>
      <c r="BG14" s="19"/>
      <c r="BH14" s="19"/>
      <c r="BI14" s="120"/>
      <c r="BK14" s="23"/>
      <c r="BL14" s="97" t="s">
        <v>190</v>
      </c>
      <c r="BM14" s="19"/>
      <c r="BN14" s="120"/>
      <c r="BO14" s="19"/>
      <c r="BP14" s="19"/>
      <c r="BQ14" s="120"/>
      <c r="BS14" s="23"/>
      <c r="BT14" s="97" t="s">
        <v>190</v>
      </c>
      <c r="BU14" s="19"/>
      <c r="BV14" s="120"/>
      <c r="BW14" s="19"/>
      <c r="BX14" s="19"/>
      <c r="BY14" s="120"/>
      <c r="CA14" s="23"/>
      <c r="CB14" s="97" t="s">
        <v>190</v>
      </c>
      <c r="CC14" s="19"/>
      <c r="CD14" s="120"/>
      <c r="CE14" s="19"/>
      <c r="CF14" s="19"/>
      <c r="CG14" s="120"/>
      <c r="CI14" s="23"/>
      <c r="CJ14" s="97" t="s">
        <v>190</v>
      </c>
    </row>
    <row r="15" spans="1:88" ht="15" x14ac:dyDescent="0.25">
      <c r="B15" s="12" t="s">
        <v>188</v>
      </c>
      <c r="C15" s="12" t="s">
        <v>188</v>
      </c>
      <c r="D15" s="12" t="s">
        <v>188</v>
      </c>
      <c r="E15" s="12" t="s">
        <v>188</v>
      </c>
      <c r="F15" s="12" t="s">
        <v>188</v>
      </c>
      <c r="G15" s="12" t="s">
        <v>188</v>
      </c>
      <c r="H15" s="96" t="str">
        <f t="shared" si="0"/>
        <v>6 / 6</v>
      </c>
      <c r="P15" s="157" t="s">
        <v>190</v>
      </c>
      <c r="Q15" s="19"/>
      <c r="R15" s="120">
        <v>12</v>
      </c>
      <c r="S15" s="19"/>
      <c r="T15" s="19"/>
      <c r="U15" s="120">
        <v>6</v>
      </c>
      <c r="W15" s="23"/>
      <c r="X15" s="97" t="s">
        <v>190</v>
      </c>
      <c r="Y15" s="19"/>
      <c r="Z15" s="120"/>
      <c r="AA15" s="19"/>
      <c r="AB15" s="19"/>
      <c r="AC15" s="120"/>
      <c r="AD15" s="13"/>
      <c r="AE15" s="23"/>
      <c r="AF15" s="97" t="s">
        <v>190</v>
      </c>
      <c r="AG15" s="19"/>
      <c r="AH15" s="120"/>
      <c r="AI15" s="19"/>
      <c r="AJ15" s="19"/>
      <c r="AK15" s="120"/>
      <c r="AL15" s="23"/>
      <c r="AM15" s="23"/>
      <c r="AN15" s="97" t="s">
        <v>190</v>
      </c>
      <c r="AO15" s="19"/>
      <c r="AP15" s="120"/>
      <c r="AQ15" s="19"/>
      <c r="AR15" s="19"/>
      <c r="AS15" s="120"/>
      <c r="AT15" s="23"/>
      <c r="AU15" s="23"/>
      <c r="AV15" s="97" t="s">
        <v>190</v>
      </c>
      <c r="AW15" s="19">
        <f>COUNTIFS(SUIVIPROD!$E1:$E30000,'Ligne 02'!$A15,SUIVIPROD!$J1:$J30000,'Ligne 02'!$BD$1)</f>
        <v>0</v>
      </c>
      <c r="AX15" s="120">
        <v>12</v>
      </c>
      <c r="AY15" s="19"/>
      <c r="AZ15" s="19" t="e">
        <f>SUMPRODUCT((SUIVIPROD!$E1:$E30000='Ligne 02'!$A15)*(SUIVIPROD!$J1:$J30000='Ligne 02'!$BD$1)*(SUIVIPROD!$L:$N&lt;&gt;""))</f>
        <v>#N/A</v>
      </c>
      <c r="BA15" s="120">
        <v>6</v>
      </c>
      <c r="BC15" s="23"/>
      <c r="BD15" s="157" t="s">
        <v>190</v>
      </c>
      <c r="BE15" s="19"/>
      <c r="BF15" s="120"/>
      <c r="BG15" s="19"/>
      <c r="BH15" s="19"/>
      <c r="BI15" s="120"/>
      <c r="BK15" s="23"/>
      <c r="BL15" s="97" t="s">
        <v>190</v>
      </c>
      <c r="BM15" s="19"/>
      <c r="BN15" s="120"/>
      <c r="BO15" s="19"/>
      <c r="BP15" s="19"/>
      <c r="BQ15" s="120"/>
      <c r="BS15" s="23"/>
      <c r="BT15" s="97" t="s">
        <v>190</v>
      </c>
      <c r="BU15" s="19"/>
      <c r="BV15" s="120"/>
      <c r="BW15" s="19"/>
      <c r="BX15" s="19"/>
      <c r="BY15" s="120"/>
      <c r="CA15" s="23"/>
      <c r="CB15" s="97" t="s">
        <v>190</v>
      </c>
      <c r="CC15" s="19">
        <f>COUNTIFS(SUIVIPROD!$E1:$E30000,'Ligne 02'!$A15,SUIVIPROD!$J1:$J30000,'Ligne 02'!$CJ$1)</f>
        <v>0</v>
      </c>
      <c r="CD15" s="120">
        <v>10</v>
      </c>
      <c r="CE15" s="19">
        <f>SUMIFS(SUIVIPROD!$D1:$D30000,SUIVIPROD!$E1:$E30000,'Ligne 02'!$A15,SUIVIPROD!$J1:$J30000,'Ligne 02'!$CJ$1)</f>
        <v>0</v>
      </c>
      <c r="CF15" s="19" t="e">
        <f>SUMPRODUCT((SUIVIPROD!$E1:$E30000='Ligne 02'!$A15)*(SUIVIPROD!$J1:$J30000='Ligne 02'!$CJ$1)*(SUIVIPROD!$L:$N&lt;&gt;""))</f>
        <v>#N/A</v>
      </c>
      <c r="CG15" s="120">
        <v>3</v>
      </c>
      <c r="CI15" s="23" t="str">
        <f>IF(COUNTIFS(SUIVIQUALITE!$B1:$B30000,'Ligne 02'!$A15,SUIVIQUALITE!$E1:$E30000,LEFT($CJ$1,FIND(" ",$CJ$1)-1),SUIVIQUALITE!$F1:$F30000,"Oui")=1,"Oui","#N/A")</f>
        <v>#N/A</v>
      </c>
      <c r="CJ15" s="97" t="s">
        <v>190</v>
      </c>
    </row>
    <row r="16" spans="1:88" ht="15" x14ac:dyDescent="0.25">
      <c r="B16" s="12" t="s">
        <v>188</v>
      </c>
      <c r="D16" s="12" t="s">
        <v>188</v>
      </c>
      <c r="E16" s="12" t="s">
        <v>188</v>
      </c>
      <c r="F16" s="12" t="s">
        <v>188</v>
      </c>
      <c r="H16" s="96" t="str">
        <f t="shared" si="0"/>
        <v>4 / 6</v>
      </c>
      <c r="P16" s="188" t="s">
        <v>190</v>
      </c>
      <c r="Q16" s="19"/>
      <c r="R16" s="120"/>
      <c r="S16" s="19"/>
      <c r="T16" s="19"/>
      <c r="U16" s="120"/>
      <c r="W16" s="23"/>
      <c r="X16" s="97"/>
      <c r="Y16" s="19"/>
      <c r="Z16" s="120"/>
      <c r="AA16" s="19"/>
      <c r="AB16" s="19"/>
      <c r="AC16" s="120"/>
      <c r="AD16" s="13"/>
      <c r="AE16" s="23"/>
      <c r="AF16" s="97"/>
      <c r="AG16" s="19"/>
      <c r="AH16" s="120"/>
      <c r="AI16" s="19"/>
      <c r="AJ16" s="19"/>
      <c r="AK16" s="120"/>
      <c r="AL16" s="23"/>
      <c r="AM16" s="23"/>
      <c r="AN16" s="97"/>
      <c r="AO16" s="19"/>
      <c r="AP16" s="120"/>
      <c r="AQ16" s="19"/>
      <c r="AR16" s="19"/>
      <c r="AS16" s="120"/>
      <c r="AT16" s="23"/>
      <c r="AU16" s="23"/>
      <c r="AV16" s="97"/>
      <c r="AW16" s="19">
        <f>COUNTIFS(SUIVIPROD!$E1:$E30000,'Ligne 02'!$A16,SUIVIPROD!$J1:$J30000,'Ligne 02'!$BD$1)</f>
        <v>0</v>
      </c>
      <c r="AX16" s="120"/>
      <c r="AY16" s="19"/>
      <c r="AZ16" s="19" t="e">
        <f>SUMPRODUCT((SUIVIPROD!$E1:$E30000='Ligne 02'!$A16)*(SUIVIPROD!$J1:$J30000='Ligne 02'!$BD$1)*(SUIVIPROD!$L:$N&lt;&gt;""))</f>
        <v>#N/A</v>
      </c>
      <c r="BA16" s="120">
        <v>6</v>
      </c>
      <c r="BC16" s="23"/>
      <c r="BD16" s="188"/>
      <c r="BE16" s="19"/>
      <c r="BF16" s="120"/>
      <c r="BG16" s="19"/>
      <c r="BH16" s="19"/>
      <c r="BI16" s="120"/>
      <c r="BK16" s="23"/>
      <c r="BL16" s="97"/>
      <c r="BM16" s="19"/>
      <c r="BN16" s="120"/>
      <c r="BO16" s="19"/>
      <c r="BP16" s="19"/>
      <c r="BQ16" s="120"/>
      <c r="BS16" s="23"/>
      <c r="BT16" s="97"/>
      <c r="BU16" s="19"/>
      <c r="BV16" s="120"/>
      <c r="BW16" s="19"/>
      <c r="BX16" s="19"/>
      <c r="BY16" s="120"/>
      <c r="CA16" s="23"/>
      <c r="CB16" s="97"/>
      <c r="CC16" s="19"/>
      <c r="CD16" s="120"/>
      <c r="CE16" s="19"/>
      <c r="CF16" s="19"/>
      <c r="CG16" s="120"/>
      <c r="CI16" s="23"/>
      <c r="CJ16" s="97"/>
    </row>
    <row r="17" spans="8:88" ht="15" x14ac:dyDescent="0.25">
      <c r="H17" s="96"/>
      <c r="P17" s="188"/>
      <c r="Q17" s="19"/>
      <c r="R17" s="120"/>
      <c r="S17" s="19"/>
      <c r="T17" s="19"/>
      <c r="U17" s="120"/>
      <c r="W17" s="23"/>
      <c r="X17" s="97"/>
      <c r="Y17" s="19"/>
      <c r="Z17" s="120"/>
      <c r="AA17" s="19"/>
      <c r="AB17" s="19"/>
      <c r="AC17" s="120"/>
      <c r="AD17" s="13"/>
      <c r="AE17" s="23"/>
      <c r="AF17" s="97"/>
      <c r="AG17" s="19"/>
      <c r="AH17" s="120"/>
      <c r="AI17" s="19"/>
      <c r="AJ17" s="19"/>
      <c r="AK17" s="120"/>
      <c r="AL17" s="23"/>
      <c r="AM17" s="23"/>
      <c r="AN17" s="97"/>
      <c r="AO17" s="19"/>
      <c r="AP17" s="120"/>
      <c r="AQ17" s="19"/>
      <c r="AR17" s="19"/>
      <c r="AS17" s="120"/>
      <c r="AT17" s="23"/>
      <c r="AU17" s="23"/>
      <c r="AV17" s="97"/>
      <c r="AW17" s="19"/>
      <c r="AX17" s="120"/>
      <c r="AY17" s="19"/>
      <c r="AZ17" s="19"/>
      <c r="BA17" s="120"/>
      <c r="BC17" s="23"/>
      <c r="BD17" s="188"/>
      <c r="BE17" s="19"/>
      <c r="BF17" s="120"/>
      <c r="BG17" s="19"/>
      <c r="BH17" s="19"/>
      <c r="BI17" s="120"/>
      <c r="BK17" s="23"/>
      <c r="BL17" s="97"/>
      <c r="BM17" s="19"/>
      <c r="BN17" s="120"/>
      <c r="BO17" s="19"/>
      <c r="BP17" s="19"/>
      <c r="BQ17" s="120"/>
      <c r="BS17" s="23"/>
      <c r="BT17" s="97"/>
      <c r="BU17" s="19"/>
      <c r="BV17" s="120"/>
      <c r="BW17" s="19"/>
      <c r="BX17" s="19"/>
      <c r="BY17" s="120"/>
      <c r="CA17" s="23"/>
      <c r="CB17" s="97"/>
      <c r="CC17" s="19"/>
      <c r="CD17" s="120"/>
      <c r="CE17" s="19"/>
      <c r="CF17" s="19"/>
      <c r="CG17" s="120"/>
      <c r="CI17" s="23"/>
      <c r="CJ17" s="97"/>
    </row>
    <row r="18" spans="8:88" ht="15" x14ac:dyDescent="0.25">
      <c r="H18" s="96"/>
      <c r="P18" s="188"/>
      <c r="Q18" s="19"/>
      <c r="R18" s="120"/>
      <c r="S18" s="19"/>
      <c r="T18" s="19"/>
      <c r="U18" s="120"/>
      <c r="W18" s="23"/>
      <c r="X18" s="97"/>
      <c r="Y18" s="19"/>
      <c r="Z18" s="120"/>
      <c r="AA18" s="19"/>
      <c r="AB18" s="19"/>
      <c r="AC18" s="120"/>
      <c r="AD18" s="13"/>
      <c r="AE18" s="23"/>
      <c r="AF18" s="97"/>
      <c r="AG18" s="19"/>
      <c r="AH18" s="120"/>
      <c r="AI18" s="19"/>
      <c r="AJ18" s="19"/>
      <c r="AK18" s="120"/>
      <c r="AL18" s="23"/>
      <c r="AM18" s="23"/>
      <c r="AN18" s="97"/>
      <c r="AO18" s="19"/>
      <c r="AP18" s="120"/>
      <c r="AQ18" s="19"/>
      <c r="AR18" s="19"/>
      <c r="AS18" s="120"/>
      <c r="AT18" s="23"/>
      <c r="AU18" s="23"/>
      <c r="AV18" s="97"/>
      <c r="AW18" s="19"/>
      <c r="AX18" s="120"/>
      <c r="AY18" s="19"/>
      <c r="AZ18" s="19"/>
      <c r="BA18" s="120"/>
      <c r="BC18" s="23"/>
      <c r="BD18" s="188"/>
      <c r="BE18" s="19"/>
      <c r="BF18" s="120"/>
      <c r="BG18" s="19"/>
      <c r="BH18" s="19"/>
      <c r="BI18" s="120"/>
      <c r="BK18" s="23"/>
      <c r="BL18" s="97"/>
      <c r="BM18" s="19"/>
      <c r="BN18" s="120"/>
      <c r="BO18" s="19"/>
      <c r="BP18" s="19"/>
      <c r="BQ18" s="120"/>
      <c r="BS18" s="23"/>
      <c r="BT18" s="97"/>
      <c r="BU18" s="19"/>
      <c r="BV18" s="120"/>
      <c r="BW18" s="19"/>
      <c r="BX18" s="19"/>
      <c r="BY18" s="120"/>
      <c r="CA18" s="23"/>
      <c r="CB18" s="97"/>
      <c r="CC18" s="19"/>
      <c r="CD18" s="120"/>
      <c r="CE18" s="19"/>
      <c r="CF18" s="19"/>
      <c r="CG18" s="120"/>
      <c r="CI18" s="23"/>
      <c r="CJ18" s="97"/>
    </row>
    <row r="19" spans="8:88" ht="15" x14ac:dyDescent="0.25">
      <c r="H19" s="96"/>
      <c r="P19" s="188"/>
      <c r="Q19" s="19"/>
      <c r="R19" s="120"/>
      <c r="S19" s="19"/>
      <c r="T19" s="19"/>
      <c r="U19" s="120"/>
      <c r="W19" s="23"/>
      <c r="X19" s="97"/>
      <c r="Y19" s="19"/>
      <c r="Z19" s="120"/>
      <c r="AA19" s="19"/>
      <c r="AB19" s="19"/>
      <c r="AC19" s="120"/>
      <c r="AD19" s="13"/>
      <c r="AE19" s="23"/>
      <c r="AF19" s="97"/>
      <c r="AG19" s="19"/>
      <c r="AH19" s="120"/>
      <c r="AI19" s="19"/>
      <c r="AJ19" s="19"/>
      <c r="AK19" s="120"/>
      <c r="AL19" s="23"/>
      <c r="AM19" s="23"/>
      <c r="AN19" s="97"/>
      <c r="AO19" s="19"/>
      <c r="AP19" s="120"/>
      <c r="AQ19" s="19"/>
      <c r="AR19" s="19"/>
      <c r="AS19" s="120"/>
      <c r="AT19" s="23"/>
      <c r="AU19" s="23"/>
      <c r="AV19" s="97"/>
      <c r="AW19" s="19"/>
      <c r="AX19" s="120"/>
      <c r="AY19" s="19"/>
      <c r="AZ19" s="19"/>
      <c r="BA19" s="120"/>
      <c r="BC19" s="23"/>
      <c r="BD19" s="188"/>
      <c r="BE19" s="19"/>
      <c r="BF19" s="120"/>
      <c r="BG19" s="19"/>
      <c r="BH19" s="19"/>
      <c r="BI19" s="120"/>
      <c r="BK19" s="23"/>
      <c r="BL19" s="97"/>
      <c r="BM19" s="19"/>
      <c r="BN19" s="120"/>
      <c r="BO19" s="19"/>
      <c r="BP19" s="19"/>
      <c r="BQ19" s="120"/>
      <c r="BS19" s="23"/>
      <c r="BT19" s="97"/>
      <c r="BU19" s="19"/>
      <c r="BV19" s="120"/>
      <c r="BW19" s="19"/>
      <c r="BX19" s="19"/>
      <c r="BY19" s="120"/>
      <c r="CA19" s="23"/>
      <c r="CB19" s="97"/>
      <c r="CC19" s="19"/>
      <c r="CD19" s="120"/>
      <c r="CE19" s="19"/>
      <c r="CF19" s="19"/>
      <c r="CG19" s="120"/>
      <c r="CI19" s="23"/>
      <c r="CJ19" s="97"/>
    </row>
    <row r="20" spans="8:88" ht="15" x14ac:dyDescent="0.25">
      <c r="H20" s="96"/>
      <c r="P20" s="188"/>
      <c r="Q20" s="19"/>
      <c r="R20" s="120"/>
      <c r="S20" s="19"/>
      <c r="T20" s="19"/>
      <c r="U20" s="120"/>
      <c r="W20" s="23"/>
      <c r="X20" s="97"/>
      <c r="Y20" s="19"/>
      <c r="Z20" s="120"/>
      <c r="AA20" s="19"/>
      <c r="AB20" s="19"/>
      <c r="AC20" s="120"/>
      <c r="AD20" s="13"/>
      <c r="AE20" s="23"/>
      <c r="AF20" s="97"/>
      <c r="AG20" s="19"/>
      <c r="AH20" s="120"/>
      <c r="AI20" s="19"/>
      <c r="AJ20" s="19"/>
      <c r="AK20" s="120"/>
      <c r="AL20" s="23"/>
      <c r="AM20" s="23"/>
      <c r="AN20" s="97"/>
      <c r="AO20" s="19"/>
      <c r="AP20" s="120"/>
      <c r="AQ20" s="19"/>
      <c r="AR20" s="19"/>
      <c r="AS20" s="120"/>
      <c r="AT20" s="23"/>
      <c r="AU20" s="23"/>
      <c r="AV20" s="97"/>
      <c r="AW20" s="19"/>
      <c r="AX20" s="120"/>
      <c r="AY20" s="19"/>
      <c r="AZ20" s="19"/>
      <c r="BA20" s="120"/>
      <c r="BC20" s="23"/>
      <c r="BD20" s="188"/>
      <c r="BE20" s="19"/>
      <c r="BF20" s="120"/>
      <c r="BG20" s="19"/>
      <c r="BH20" s="19"/>
      <c r="BI20" s="120"/>
      <c r="BK20" s="23"/>
      <c r="BL20" s="97"/>
      <c r="BM20" s="19"/>
      <c r="BN20" s="120"/>
      <c r="BO20" s="19"/>
      <c r="BP20" s="19"/>
      <c r="BQ20" s="120"/>
      <c r="BS20" s="23"/>
      <c r="BT20" s="97"/>
      <c r="BU20" s="19"/>
      <c r="BV20" s="120"/>
      <c r="BW20" s="19"/>
      <c r="BX20" s="19"/>
      <c r="BY20" s="120"/>
      <c r="CA20" s="23"/>
      <c r="CB20" s="97"/>
      <c r="CC20" s="19"/>
      <c r="CD20" s="120"/>
      <c r="CE20" s="19"/>
      <c r="CF20" s="19"/>
      <c r="CG20" s="120"/>
      <c r="CI20" s="23"/>
      <c r="CJ20" s="97"/>
    </row>
    <row r="21" spans="8:88" ht="15" x14ac:dyDescent="0.25">
      <c r="H21" s="96"/>
      <c r="P21" s="188"/>
      <c r="Q21" s="19"/>
      <c r="R21" s="120"/>
      <c r="S21" s="19"/>
      <c r="T21" s="19"/>
      <c r="U21" s="120"/>
      <c r="W21" s="23"/>
      <c r="X21" s="97"/>
      <c r="Y21" s="19"/>
      <c r="Z21" s="120"/>
      <c r="AA21" s="19"/>
      <c r="AB21" s="19"/>
      <c r="AC21" s="120"/>
      <c r="AD21" s="13"/>
      <c r="AE21" s="23"/>
      <c r="AF21" s="97"/>
      <c r="AG21" s="19"/>
      <c r="AH21" s="120"/>
      <c r="AI21" s="19"/>
      <c r="AJ21" s="19"/>
      <c r="AK21" s="120"/>
      <c r="AL21" s="23"/>
      <c r="AM21" s="23"/>
      <c r="AN21" s="97"/>
      <c r="AO21" s="19"/>
      <c r="AP21" s="120"/>
      <c r="AQ21" s="19"/>
      <c r="AR21" s="19"/>
      <c r="AS21" s="120"/>
      <c r="AT21" s="23"/>
      <c r="AU21" s="23"/>
      <c r="AV21" s="97"/>
      <c r="AW21" s="19"/>
      <c r="AX21" s="120"/>
      <c r="AY21" s="19"/>
      <c r="AZ21" s="19"/>
      <c r="BA21" s="120"/>
      <c r="BC21" s="23"/>
      <c r="BD21" s="188"/>
      <c r="BE21" s="19"/>
      <c r="BF21" s="120"/>
      <c r="BG21" s="19"/>
      <c r="BH21" s="19"/>
      <c r="BI21" s="120"/>
      <c r="BK21" s="23"/>
      <c r="BL21" s="97"/>
      <c r="BM21" s="19"/>
      <c r="BN21" s="120"/>
      <c r="BO21" s="19"/>
      <c r="BP21" s="19"/>
      <c r="BQ21" s="120"/>
      <c r="BS21" s="23"/>
      <c r="BT21" s="97"/>
      <c r="BU21" s="19"/>
      <c r="BV21" s="120"/>
      <c r="BW21" s="19"/>
      <c r="BX21" s="19"/>
      <c r="BY21" s="120"/>
      <c r="CA21" s="23"/>
      <c r="CB21" s="97"/>
      <c r="CC21" s="19"/>
      <c r="CD21" s="120"/>
      <c r="CE21" s="19"/>
      <c r="CF21" s="19"/>
      <c r="CG21" s="120"/>
      <c r="CI21" s="23"/>
      <c r="CJ21" s="97"/>
    </row>
    <row r="22" spans="8:88" ht="15" x14ac:dyDescent="0.25">
      <c r="H22" s="96"/>
      <c r="P22" s="188"/>
      <c r="Q22" s="19"/>
      <c r="R22" s="120"/>
      <c r="S22" s="19"/>
      <c r="T22" s="19"/>
      <c r="U22" s="120"/>
      <c r="W22" s="23"/>
      <c r="X22" s="97"/>
      <c r="Y22" s="19"/>
      <c r="Z22" s="120"/>
      <c r="AA22" s="19"/>
      <c r="AB22" s="19"/>
      <c r="AC22" s="120"/>
      <c r="AD22" s="13"/>
      <c r="AE22" s="23"/>
      <c r="AF22" s="97"/>
      <c r="AG22" s="19"/>
      <c r="AH22" s="120"/>
      <c r="AI22" s="19"/>
      <c r="AJ22" s="19"/>
      <c r="AK22" s="120"/>
      <c r="AL22" s="23"/>
      <c r="AM22" s="23"/>
      <c r="AN22" s="97"/>
      <c r="AO22" s="19"/>
      <c r="AP22" s="120"/>
      <c r="AQ22" s="19"/>
      <c r="AR22" s="19"/>
      <c r="AS22" s="120"/>
      <c r="AT22" s="23"/>
      <c r="AU22" s="23"/>
      <c r="AV22" s="97"/>
      <c r="AW22" s="19"/>
      <c r="AX22" s="120"/>
      <c r="AY22" s="19"/>
      <c r="AZ22" s="19"/>
      <c r="BA22" s="120"/>
      <c r="BC22" s="23"/>
      <c r="BD22" s="188"/>
      <c r="BE22" s="19"/>
      <c r="BF22" s="120"/>
      <c r="BG22" s="19"/>
      <c r="BH22" s="19"/>
      <c r="BI22" s="120"/>
      <c r="BK22" s="23"/>
      <c r="BL22" s="97"/>
      <c r="BM22" s="19"/>
      <c r="BN22" s="120"/>
      <c r="BO22" s="19"/>
      <c r="BP22" s="19"/>
      <c r="BQ22" s="120"/>
      <c r="BS22" s="23"/>
      <c r="BT22" s="97"/>
      <c r="BU22" s="19"/>
      <c r="BV22" s="120"/>
      <c r="BW22" s="19"/>
      <c r="BX22" s="19"/>
      <c r="BY22" s="120"/>
      <c r="CA22" s="23"/>
      <c r="CB22" s="97"/>
      <c r="CC22" s="19"/>
      <c r="CD22" s="120"/>
      <c r="CE22" s="19"/>
      <c r="CF22" s="19"/>
      <c r="CG22" s="120"/>
      <c r="CI22" s="23"/>
      <c r="CJ22" s="97"/>
    </row>
    <row r="23" spans="8:88" ht="15" x14ac:dyDescent="0.25">
      <c r="H23" s="96"/>
      <c r="P23" s="188"/>
      <c r="Q23" s="19"/>
      <c r="R23" s="120"/>
      <c r="S23" s="19"/>
      <c r="T23" s="19"/>
      <c r="U23" s="120"/>
      <c r="W23" s="23"/>
      <c r="X23" s="97"/>
      <c r="Y23" s="19"/>
      <c r="Z23" s="120"/>
      <c r="AA23" s="19"/>
      <c r="AB23" s="19"/>
      <c r="AC23" s="120"/>
      <c r="AD23" s="13"/>
      <c r="AE23" s="23"/>
      <c r="AF23" s="97"/>
      <c r="AG23" s="19"/>
      <c r="AH23" s="120"/>
      <c r="AI23" s="19"/>
      <c r="AJ23" s="19"/>
      <c r="AK23" s="120"/>
      <c r="AL23" s="23"/>
      <c r="AM23" s="23"/>
      <c r="AN23" s="97"/>
      <c r="AO23" s="19"/>
      <c r="AP23" s="120"/>
      <c r="AQ23" s="19"/>
      <c r="AR23" s="19"/>
      <c r="AS23" s="120"/>
      <c r="AT23" s="23"/>
      <c r="AU23" s="23"/>
      <c r="AV23" s="97"/>
      <c r="AW23" s="19"/>
      <c r="AX23" s="120"/>
      <c r="AY23" s="19"/>
      <c r="AZ23" s="19"/>
      <c r="BA23" s="120"/>
      <c r="BC23" s="23"/>
      <c r="BD23" s="188"/>
      <c r="BE23" s="19"/>
      <c r="BF23" s="120"/>
      <c r="BG23" s="19"/>
      <c r="BH23" s="19"/>
      <c r="BI23" s="120"/>
      <c r="BK23" s="23"/>
      <c r="BL23" s="97"/>
      <c r="BM23" s="19"/>
      <c r="BN23" s="120"/>
      <c r="BO23" s="19"/>
      <c r="BP23" s="19"/>
      <c r="BQ23" s="120"/>
      <c r="BS23" s="23"/>
      <c r="BT23" s="97"/>
      <c r="BU23" s="19"/>
      <c r="BV23" s="120"/>
      <c r="BW23" s="19"/>
      <c r="BX23" s="19"/>
      <c r="BY23" s="120"/>
      <c r="CA23" s="23"/>
      <c r="CB23" s="97"/>
      <c r="CC23" s="19"/>
      <c r="CD23" s="120"/>
      <c r="CE23" s="19"/>
      <c r="CF23" s="19"/>
      <c r="CG23" s="120"/>
      <c r="CI23" s="23"/>
      <c r="CJ23" s="97"/>
    </row>
    <row r="24" spans="8:88" ht="15" x14ac:dyDescent="0.25">
      <c r="H24" s="96"/>
      <c r="P24" s="188"/>
      <c r="Q24" s="19"/>
      <c r="R24" s="120"/>
      <c r="S24" s="19"/>
      <c r="T24" s="19"/>
      <c r="U24" s="120"/>
      <c r="W24" s="23"/>
      <c r="X24" s="97"/>
      <c r="Y24" s="19"/>
      <c r="Z24" s="120"/>
      <c r="AA24" s="19"/>
      <c r="AB24" s="19"/>
      <c r="AC24" s="120"/>
      <c r="AD24" s="13"/>
      <c r="AE24" s="23"/>
      <c r="AF24" s="97"/>
      <c r="AG24" s="19"/>
      <c r="AH24" s="120"/>
      <c r="AI24" s="19"/>
      <c r="AJ24" s="19"/>
      <c r="AK24" s="120"/>
      <c r="AL24" s="23"/>
      <c r="AM24" s="23"/>
      <c r="AN24" s="97"/>
      <c r="AO24" s="19"/>
      <c r="AP24" s="120"/>
      <c r="AQ24" s="19"/>
      <c r="AR24" s="19"/>
      <c r="AS24" s="120"/>
      <c r="AT24" s="23"/>
      <c r="AU24" s="23"/>
      <c r="AV24" s="97"/>
      <c r="AW24" s="19"/>
      <c r="AX24" s="120"/>
      <c r="AY24" s="19"/>
      <c r="AZ24" s="19"/>
      <c r="BA24" s="120"/>
      <c r="BC24" s="23"/>
      <c r="BD24" s="188"/>
      <c r="BE24" s="19"/>
      <c r="BF24" s="120"/>
      <c r="BG24" s="19"/>
      <c r="BH24" s="19"/>
      <c r="BI24" s="120"/>
      <c r="BK24" s="23"/>
      <c r="BL24" s="97"/>
      <c r="BM24" s="19"/>
      <c r="BN24" s="120"/>
      <c r="BO24" s="19"/>
      <c r="BP24" s="19"/>
      <c r="BQ24" s="120"/>
      <c r="BS24" s="23"/>
      <c r="BT24" s="97"/>
      <c r="BU24" s="19"/>
      <c r="BV24" s="120"/>
      <c r="BW24" s="19"/>
      <c r="BX24" s="19"/>
      <c r="BY24" s="120"/>
      <c r="CA24" s="23"/>
      <c r="CB24" s="97"/>
      <c r="CC24" s="19"/>
      <c r="CD24" s="120"/>
      <c r="CE24" s="19"/>
      <c r="CF24" s="19"/>
      <c r="CG24" s="120"/>
      <c r="CI24" s="23"/>
      <c r="CJ24" s="97"/>
    </row>
    <row r="25" spans="8:88" ht="15" x14ac:dyDescent="0.25">
      <c r="H25" s="96"/>
      <c r="P25" s="188"/>
      <c r="Q25" s="19"/>
      <c r="R25" s="120"/>
      <c r="S25" s="19"/>
      <c r="T25" s="19"/>
      <c r="U25" s="120"/>
      <c r="W25" s="23"/>
      <c r="X25" s="97"/>
      <c r="Y25" s="19"/>
      <c r="Z25" s="120"/>
      <c r="AA25" s="19"/>
      <c r="AB25" s="19"/>
      <c r="AC25" s="120"/>
      <c r="AD25" s="13"/>
      <c r="AE25" s="23"/>
      <c r="AF25" s="97"/>
      <c r="AG25" s="19"/>
      <c r="AH25" s="120"/>
      <c r="AI25" s="19"/>
      <c r="AJ25" s="19"/>
      <c r="AK25" s="120"/>
      <c r="AL25" s="23"/>
      <c r="AM25" s="23"/>
      <c r="AN25" s="97"/>
      <c r="AO25" s="19"/>
      <c r="AP25" s="120"/>
      <c r="AQ25" s="19"/>
      <c r="AR25" s="19"/>
      <c r="AS25" s="120"/>
      <c r="AT25" s="23"/>
      <c r="AU25" s="23"/>
      <c r="AV25" s="97"/>
      <c r="AW25" s="19"/>
      <c r="AX25" s="120"/>
      <c r="AY25" s="19"/>
      <c r="AZ25" s="19"/>
      <c r="BA25" s="120"/>
      <c r="BC25" s="23"/>
      <c r="BD25" s="188"/>
      <c r="BE25" s="19"/>
      <c r="BF25" s="120"/>
      <c r="BG25" s="19"/>
      <c r="BH25" s="19"/>
      <c r="BI25" s="120"/>
      <c r="BK25" s="23"/>
      <c r="BL25" s="97"/>
      <c r="BM25" s="19"/>
      <c r="BN25" s="120"/>
      <c r="BO25" s="19"/>
      <c r="BP25" s="19"/>
      <c r="BQ25" s="120"/>
      <c r="BS25" s="23"/>
      <c r="BT25" s="97"/>
      <c r="BU25" s="19"/>
      <c r="BV25" s="120"/>
      <c r="BW25" s="19"/>
      <c r="BX25" s="19"/>
      <c r="BY25" s="120"/>
      <c r="CA25" s="23"/>
      <c r="CB25" s="97"/>
      <c r="CC25" s="19"/>
      <c r="CD25" s="120"/>
      <c r="CE25" s="19"/>
      <c r="CF25" s="19"/>
      <c r="CG25" s="120"/>
      <c r="CI25" s="23"/>
      <c r="CJ25" s="97"/>
    </row>
    <row r="26" spans="8:88" ht="15" x14ac:dyDescent="0.25">
      <c r="H26" s="96"/>
      <c r="P26" s="188"/>
      <c r="Q26" s="19"/>
      <c r="R26" s="120"/>
      <c r="S26" s="19"/>
      <c r="T26" s="19"/>
      <c r="U26" s="120"/>
      <c r="W26" s="23"/>
      <c r="X26" s="97"/>
      <c r="Y26" s="19"/>
      <c r="Z26" s="120"/>
      <c r="AA26" s="19"/>
      <c r="AB26" s="19"/>
      <c r="AC26" s="120"/>
      <c r="AD26" s="13"/>
      <c r="AE26" s="23"/>
      <c r="AF26" s="97"/>
      <c r="AG26" s="19"/>
      <c r="AH26" s="120"/>
      <c r="AI26" s="19"/>
      <c r="AJ26" s="19"/>
      <c r="AK26" s="120"/>
      <c r="AL26" s="23"/>
      <c r="AM26" s="23"/>
      <c r="AN26" s="97"/>
      <c r="AO26" s="19"/>
      <c r="AP26" s="120"/>
      <c r="AQ26" s="19"/>
      <c r="AR26" s="19"/>
      <c r="AS26" s="120"/>
      <c r="AT26" s="23"/>
      <c r="AU26" s="23"/>
      <c r="AV26" s="97"/>
      <c r="AW26" s="19"/>
      <c r="AX26" s="120"/>
      <c r="AY26" s="19"/>
      <c r="AZ26" s="19"/>
      <c r="BA26" s="120"/>
      <c r="BC26" s="23"/>
      <c r="BD26" s="188"/>
      <c r="BE26" s="19"/>
      <c r="BF26" s="120"/>
      <c r="BG26" s="19"/>
      <c r="BH26" s="19"/>
      <c r="BI26" s="120"/>
      <c r="BK26" s="23"/>
      <c r="BL26" s="97"/>
      <c r="BM26" s="19"/>
      <c r="BN26" s="120"/>
      <c r="BO26" s="19"/>
      <c r="BP26" s="19"/>
      <c r="BQ26" s="120"/>
      <c r="BS26" s="23"/>
      <c r="BT26" s="97"/>
      <c r="BU26" s="19"/>
      <c r="BV26" s="120"/>
      <c r="BW26" s="19"/>
      <c r="BX26" s="19"/>
      <c r="BY26" s="120"/>
      <c r="CA26" s="23"/>
      <c r="CB26" s="97"/>
      <c r="CC26" s="19"/>
      <c r="CD26" s="120"/>
      <c r="CE26" s="19"/>
      <c r="CF26" s="19"/>
      <c r="CG26" s="120"/>
      <c r="CI26" s="23"/>
      <c r="CJ26" s="97"/>
    </row>
    <row r="27" spans="8:88" ht="15" x14ac:dyDescent="0.25">
      <c r="H27" s="96"/>
      <c r="P27" s="188"/>
      <c r="Q27" s="19"/>
      <c r="R27" s="120"/>
      <c r="S27" s="19"/>
      <c r="T27" s="19"/>
      <c r="U27" s="120"/>
      <c r="W27" s="23"/>
      <c r="X27" s="97"/>
      <c r="Y27" s="19"/>
      <c r="Z27" s="120"/>
      <c r="AA27" s="19"/>
      <c r="AB27" s="19"/>
      <c r="AC27" s="120"/>
      <c r="AD27" s="13"/>
      <c r="AE27" s="23"/>
      <c r="AF27" s="97"/>
      <c r="AG27" s="19"/>
      <c r="AH27" s="120"/>
      <c r="AI27" s="19"/>
      <c r="AJ27" s="19"/>
      <c r="AK27" s="120"/>
      <c r="AL27" s="23"/>
      <c r="AM27" s="23"/>
      <c r="AN27" s="97"/>
      <c r="AO27" s="19"/>
      <c r="AP27" s="120"/>
      <c r="AQ27" s="19"/>
      <c r="AR27" s="19"/>
      <c r="AS27" s="120"/>
      <c r="AT27" s="23"/>
      <c r="AU27" s="23"/>
      <c r="AV27" s="97"/>
      <c r="AW27" s="19"/>
      <c r="AX27" s="120"/>
      <c r="AY27" s="19"/>
      <c r="AZ27" s="19"/>
      <c r="BA27" s="120"/>
      <c r="BC27" s="23"/>
      <c r="BD27" s="188"/>
      <c r="BE27" s="19"/>
      <c r="BF27" s="120"/>
      <c r="BG27" s="19"/>
      <c r="BH27" s="19"/>
      <c r="BI27" s="120"/>
      <c r="BK27" s="23"/>
      <c r="BL27" s="97"/>
      <c r="BM27" s="19"/>
      <c r="BN27" s="120"/>
      <c r="BO27" s="19"/>
      <c r="BP27" s="19"/>
      <c r="BQ27" s="120"/>
      <c r="BS27" s="23"/>
      <c r="BT27" s="97"/>
      <c r="BU27" s="19"/>
      <c r="BV27" s="120"/>
      <c r="BW27" s="19"/>
      <c r="BX27" s="19"/>
      <c r="BY27" s="120"/>
      <c r="CA27" s="23"/>
      <c r="CB27" s="97"/>
      <c r="CC27" s="19"/>
      <c r="CD27" s="120"/>
      <c r="CE27" s="19"/>
      <c r="CF27" s="19"/>
      <c r="CG27" s="120"/>
      <c r="CI27" s="23"/>
      <c r="CJ27" s="97"/>
    </row>
    <row r="28" spans="8:88" ht="15" x14ac:dyDescent="0.25">
      <c r="H28" s="96"/>
      <c r="P28" s="188"/>
      <c r="Q28" s="19"/>
      <c r="R28" s="120"/>
      <c r="S28" s="19"/>
      <c r="T28" s="19"/>
      <c r="U28" s="120"/>
      <c r="W28" s="23"/>
      <c r="X28" s="97"/>
      <c r="Y28" s="19"/>
      <c r="Z28" s="120"/>
      <c r="AA28" s="19"/>
      <c r="AB28" s="19"/>
      <c r="AC28" s="120"/>
      <c r="AD28" s="13"/>
      <c r="AE28" s="23"/>
      <c r="AF28" s="97"/>
      <c r="AG28" s="19"/>
      <c r="AH28" s="120"/>
      <c r="AI28" s="19"/>
      <c r="AJ28" s="19"/>
      <c r="AK28" s="120"/>
      <c r="AL28" s="23"/>
      <c r="AM28" s="23"/>
      <c r="AN28" s="97"/>
      <c r="AO28" s="19"/>
      <c r="AP28" s="120"/>
      <c r="AQ28" s="19"/>
      <c r="AR28" s="19"/>
      <c r="AS28" s="120"/>
      <c r="AT28" s="23"/>
      <c r="AU28" s="23"/>
      <c r="AV28" s="97"/>
      <c r="AW28" s="19"/>
      <c r="AX28" s="120"/>
      <c r="AY28" s="19"/>
      <c r="AZ28" s="19"/>
      <c r="BA28" s="120"/>
      <c r="BC28" s="23"/>
      <c r="BD28" s="188"/>
      <c r="BE28" s="19"/>
      <c r="BF28" s="120"/>
      <c r="BG28" s="19"/>
      <c r="BH28" s="19"/>
      <c r="BI28" s="120"/>
      <c r="BK28" s="23"/>
      <c r="BL28" s="97"/>
      <c r="BM28" s="19"/>
      <c r="BN28" s="120"/>
      <c r="BO28" s="19"/>
      <c r="BP28" s="19"/>
      <c r="BQ28" s="120"/>
      <c r="BS28" s="23"/>
      <c r="BT28" s="97"/>
      <c r="BU28" s="19"/>
      <c r="BV28" s="120"/>
      <c r="BW28" s="19"/>
      <c r="BX28" s="19"/>
      <c r="BY28" s="120"/>
      <c r="CA28" s="23"/>
      <c r="CB28" s="97"/>
      <c r="CC28" s="19"/>
      <c r="CD28" s="120"/>
      <c r="CE28" s="19"/>
      <c r="CF28" s="19"/>
      <c r="CG28" s="120"/>
      <c r="CI28" s="23"/>
      <c r="CJ28" s="97"/>
    </row>
    <row r="29" spans="8:88" ht="15" x14ac:dyDescent="0.25">
      <c r="H29" s="96"/>
      <c r="P29" s="188"/>
      <c r="Q29" s="19"/>
      <c r="R29" s="120"/>
      <c r="S29" s="19"/>
      <c r="T29" s="19"/>
      <c r="U29" s="120"/>
      <c r="W29" s="23"/>
      <c r="X29" s="97"/>
      <c r="Y29" s="19"/>
      <c r="Z29" s="120"/>
      <c r="AA29" s="19"/>
      <c r="AB29" s="19"/>
      <c r="AC29" s="120"/>
      <c r="AD29" s="13"/>
      <c r="AE29" s="23"/>
      <c r="AF29" s="97"/>
      <c r="AG29" s="19"/>
      <c r="AH29" s="120"/>
      <c r="AI29" s="19"/>
      <c r="AJ29" s="19"/>
      <c r="AK29" s="120"/>
      <c r="AL29" s="23"/>
      <c r="AM29" s="23"/>
      <c r="AN29" s="97"/>
      <c r="AO29" s="19"/>
      <c r="AP29" s="120"/>
      <c r="AQ29" s="19"/>
      <c r="AR29" s="19"/>
      <c r="AS29" s="120"/>
      <c r="AT29" s="23"/>
      <c r="AU29" s="23"/>
      <c r="AV29" s="97"/>
      <c r="AW29" s="19"/>
      <c r="AX29" s="120"/>
      <c r="AY29" s="19"/>
      <c r="AZ29" s="19"/>
      <c r="BA29" s="120"/>
      <c r="BC29" s="23"/>
      <c r="BD29" s="188"/>
      <c r="BE29" s="19"/>
      <c r="BF29" s="120"/>
      <c r="BG29" s="19"/>
      <c r="BH29" s="19"/>
      <c r="BI29" s="120"/>
      <c r="BK29" s="23"/>
      <c r="BL29" s="97"/>
      <c r="BM29" s="19"/>
      <c r="BN29" s="120"/>
      <c r="BO29" s="19"/>
      <c r="BP29" s="19"/>
      <c r="BQ29" s="120"/>
      <c r="BS29" s="23"/>
      <c r="BT29" s="97"/>
      <c r="BU29" s="19"/>
      <c r="BV29" s="120"/>
      <c r="BW29" s="19"/>
      <c r="BX29" s="19"/>
      <c r="BY29" s="120"/>
      <c r="CA29" s="23"/>
      <c r="CB29" s="97"/>
      <c r="CC29" s="19"/>
      <c r="CD29" s="120"/>
      <c r="CE29" s="19"/>
      <c r="CF29" s="19"/>
      <c r="CG29" s="120"/>
      <c r="CI29" s="23"/>
      <c r="CJ29" s="97"/>
    </row>
    <row r="30" spans="8:88" ht="15" x14ac:dyDescent="0.25">
      <c r="H30" s="96"/>
      <c r="P30" s="188"/>
      <c r="Q30" s="19"/>
      <c r="R30" s="120"/>
      <c r="S30" s="19"/>
      <c r="T30" s="19"/>
      <c r="U30" s="120"/>
      <c r="W30" s="23"/>
      <c r="X30" s="97"/>
      <c r="Y30" s="19"/>
      <c r="Z30" s="120"/>
      <c r="AA30" s="19"/>
      <c r="AB30" s="19"/>
      <c r="AC30" s="120"/>
      <c r="AD30" s="13"/>
      <c r="AE30" s="23"/>
      <c r="AF30" s="97"/>
      <c r="AG30" s="19"/>
      <c r="AH30" s="120"/>
      <c r="AI30" s="19"/>
      <c r="AJ30" s="19"/>
      <c r="AK30" s="120"/>
      <c r="AL30" s="23"/>
      <c r="AM30" s="23"/>
      <c r="AN30" s="97"/>
      <c r="AO30" s="19"/>
      <c r="AP30" s="120"/>
      <c r="AQ30" s="19"/>
      <c r="AR30" s="19"/>
      <c r="AS30" s="120"/>
      <c r="AT30" s="23"/>
      <c r="AU30" s="23"/>
      <c r="AV30" s="97"/>
      <c r="AW30" s="19"/>
      <c r="AX30" s="120"/>
      <c r="AY30" s="19"/>
      <c r="AZ30" s="19"/>
      <c r="BA30" s="120"/>
      <c r="BC30" s="23"/>
      <c r="BD30" s="188"/>
      <c r="BE30" s="19"/>
      <c r="BF30" s="120"/>
      <c r="BG30" s="19"/>
      <c r="BH30" s="19"/>
      <c r="BI30" s="120"/>
      <c r="BK30" s="23"/>
      <c r="BL30" s="97"/>
      <c r="BM30" s="19"/>
      <c r="BN30" s="120"/>
      <c r="BO30" s="19"/>
      <c r="BP30" s="19"/>
      <c r="BQ30" s="120"/>
      <c r="BS30" s="23"/>
      <c r="BT30" s="97"/>
      <c r="BU30" s="19"/>
      <c r="BV30" s="120"/>
      <c r="BW30" s="19"/>
      <c r="BX30" s="19"/>
      <c r="BY30" s="120"/>
      <c r="CA30" s="23"/>
      <c r="CB30" s="97"/>
      <c r="CC30" s="19"/>
      <c r="CD30" s="120"/>
      <c r="CE30" s="19"/>
      <c r="CF30" s="19"/>
      <c r="CG30" s="120"/>
      <c r="CI30" s="23"/>
      <c r="CJ30" s="97"/>
    </row>
    <row r="31" spans="8:88" ht="15" x14ac:dyDescent="0.25">
      <c r="H31" s="96"/>
      <c r="P31" s="188"/>
      <c r="Q31" s="19"/>
      <c r="R31" s="120"/>
      <c r="S31" s="19"/>
      <c r="T31" s="19"/>
      <c r="U31" s="120"/>
      <c r="W31" s="23"/>
      <c r="X31" s="97"/>
      <c r="Y31" s="19"/>
      <c r="Z31" s="120"/>
      <c r="AA31" s="19"/>
      <c r="AB31" s="19"/>
      <c r="AC31" s="120"/>
      <c r="AD31" s="13"/>
      <c r="AE31" s="23"/>
      <c r="AF31" s="97"/>
      <c r="AG31" s="19"/>
      <c r="AH31" s="120"/>
      <c r="AI31" s="19"/>
      <c r="AJ31" s="19"/>
      <c r="AK31" s="120"/>
      <c r="AL31" s="23"/>
      <c r="AM31" s="23"/>
      <c r="AN31" s="97"/>
      <c r="AO31" s="19"/>
      <c r="AP31" s="120"/>
      <c r="AQ31" s="19"/>
      <c r="AR31" s="19"/>
      <c r="AS31" s="120"/>
      <c r="AT31" s="23"/>
      <c r="AU31" s="23"/>
      <c r="AV31" s="97"/>
      <c r="AW31" s="19"/>
      <c r="AX31" s="120"/>
      <c r="AY31" s="19"/>
      <c r="AZ31" s="19"/>
      <c r="BA31" s="120"/>
      <c r="BC31" s="23"/>
      <c r="BD31" s="188"/>
      <c r="BE31" s="19"/>
      <c r="BF31" s="120"/>
      <c r="BG31" s="19"/>
      <c r="BH31" s="19"/>
      <c r="BI31" s="120"/>
      <c r="BK31" s="23"/>
      <c r="BL31" s="97"/>
      <c r="BM31" s="19"/>
      <c r="BN31" s="120"/>
      <c r="BO31" s="19"/>
      <c r="BP31" s="19"/>
      <c r="BQ31" s="120"/>
      <c r="BS31" s="23"/>
      <c r="BT31" s="97"/>
      <c r="BU31" s="19"/>
      <c r="BV31" s="120"/>
      <c r="BW31" s="19"/>
      <c r="BX31" s="19"/>
      <c r="BY31" s="120"/>
      <c r="CA31" s="23"/>
      <c r="CB31" s="97"/>
      <c r="CC31" s="19"/>
      <c r="CD31" s="120"/>
      <c r="CE31" s="19"/>
      <c r="CF31" s="19"/>
      <c r="CG31" s="120"/>
      <c r="CI31" s="23"/>
      <c r="CJ31" s="97"/>
    </row>
    <row r="32" spans="8:88" ht="15" x14ac:dyDescent="0.25">
      <c r="H32" s="96"/>
      <c r="P32" s="188"/>
      <c r="Q32" s="19"/>
      <c r="R32" s="120"/>
      <c r="S32" s="19"/>
      <c r="T32" s="19"/>
      <c r="U32" s="120"/>
      <c r="W32" s="23"/>
      <c r="X32" s="97"/>
      <c r="Y32" s="19"/>
      <c r="Z32" s="120"/>
      <c r="AA32" s="19"/>
      <c r="AB32" s="19"/>
      <c r="AC32" s="120"/>
      <c r="AD32" s="13"/>
      <c r="AE32" s="23"/>
      <c r="AF32" s="97"/>
      <c r="AG32" s="19"/>
      <c r="AH32" s="120"/>
      <c r="AI32" s="19"/>
      <c r="AJ32" s="19"/>
      <c r="AK32" s="120"/>
      <c r="AL32" s="23"/>
      <c r="AM32" s="23"/>
      <c r="AN32" s="97"/>
      <c r="AO32" s="19"/>
      <c r="AP32" s="120"/>
      <c r="AQ32" s="19"/>
      <c r="AR32" s="19"/>
      <c r="AS32" s="120"/>
      <c r="AT32" s="23"/>
      <c r="AU32" s="23"/>
      <c r="AV32" s="97"/>
      <c r="AW32" s="19"/>
      <c r="AX32" s="120"/>
      <c r="AY32" s="19"/>
      <c r="AZ32" s="19"/>
      <c r="BA32" s="120"/>
      <c r="BC32" s="23"/>
      <c r="BD32" s="188"/>
      <c r="BE32" s="19"/>
      <c r="BF32" s="120"/>
      <c r="BG32" s="19"/>
      <c r="BH32" s="19"/>
      <c r="BI32" s="120"/>
      <c r="BK32" s="23"/>
      <c r="BL32" s="97"/>
      <c r="BM32" s="19"/>
      <c r="BN32" s="120"/>
      <c r="BO32" s="19"/>
      <c r="BP32" s="19"/>
      <c r="BQ32" s="120"/>
      <c r="BS32" s="23"/>
      <c r="BT32" s="97"/>
      <c r="BU32" s="19"/>
      <c r="BV32" s="120"/>
      <c r="BW32" s="19"/>
      <c r="BX32" s="19"/>
      <c r="BY32" s="120"/>
      <c r="CA32" s="23"/>
      <c r="CB32" s="97"/>
      <c r="CC32" s="19"/>
      <c r="CD32" s="120"/>
      <c r="CE32" s="19"/>
      <c r="CF32" s="19"/>
      <c r="CG32" s="120"/>
      <c r="CI32" s="23"/>
      <c r="CJ32" s="97"/>
    </row>
    <row r="33" spans="1:1" x14ac:dyDescent="0.2">
      <c r="A33" s="125"/>
    </row>
  </sheetData>
  <sheetProtection selectLockedCells="1" selectUnlockedCells="1"/>
  <sortState ref="A3:A10">
    <sortCondition ref="A3"/>
  </sortState>
  <customSheetViews>
    <customSheetView guid="{15592DE5-C7FF-4B56-A77E-D45893415718}" scale="90" hiddenColumns="1">
      <selection activeCell="A16" sqref="A16:XFD25"/>
      <pageMargins left="0.7" right="0.7" top="0.75" bottom="0.75" header="0.3" footer="0.3"/>
      <pageSetup paperSize="9" orientation="portrait" r:id="rId1"/>
    </customSheetView>
    <customSheetView guid="{434B6855-F13B-4702-8F4C-6D02421A3BDD}" hiddenColumns="1">
      <pane ySplit="1" topLeftCell="A2" activePane="bottomLeft" state="frozen"/>
      <selection pane="bottomLeft" activeCell="BL22" sqref="BL22"/>
      <pageMargins left="0.7" right="0.7" top="0.75" bottom="0.75" header="0.3" footer="0.3"/>
      <pageSetup paperSize="9" orientation="portrait" r:id="rId2"/>
    </customSheetView>
    <customSheetView guid="{3ED02DA8-0013-4C86-B822-FF604B55B0EE}" hiddenColumns="1">
      <pane ySplit="1" topLeftCell="A2" activePane="bottomLeft" state="frozen"/>
      <selection pane="bottomLeft" activeCell="BL22" sqref="BL22"/>
      <pageMargins left="0.7" right="0.7" top="0.75" bottom="0.75" header="0.3" footer="0.3"/>
      <pageSetup paperSize="9" orientation="portrait" r:id="rId3"/>
    </customSheetView>
    <customSheetView guid="{A0EEC314-16F1-4DF3-8165-656D359AD9BA}" hiddenColumns="1">
      <pane ySplit="1" topLeftCell="A2" activePane="bottomLeft" state="frozen"/>
      <selection pane="bottomLeft" activeCell="BL22" sqref="BL22"/>
      <pageMargins left="0.7" right="0.7" top="0.75" bottom="0.75" header="0.3" footer="0.3"/>
      <pageSetup paperSize="9" orientation="portrait" r:id="rId4"/>
    </customSheetView>
    <customSheetView guid="{16A98541-5EA7-4645-8B9E-63DA44C6390C}" hiddenColumns="1">
      <pane ySplit="1" topLeftCell="A2" activePane="bottomLeft" state="frozen"/>
      <selection pane="bottomLeft" activeCell="BL22" sqref="BL22"/>
      <pageMargins left="0.7" right="0.7" top="0.75" bottom="0.75" header="0.3" footer="0.3"/>
      <pageSetup paperSize="9" orientation="portrait" r:id="rId5"/>
    </customSheetView>
    <customSheetView guid="{AC76C8A2-0565-4A7F-A8B3-3D24073F25D1}" hiddenColumns="1">
      <pane ySplit="1" topLeftCell="A2" activePane="bottomLeft" state="frozen"/>
      <selection pane="bottomLeft" activeCell="BL22" sqref="BL22"/>
      <pageMargins left="0.7" right="0.7" top="0.75" bottom="0.75" header="0.3" footer="0.3"/>
      <pageSetup paperSize="9" orientation="portrait" r:id="rId6"/>
    </customSheetView>
    <customSheetView guid="{4FF0261A-279D-430C-B2DD-E54ED988E313}" scale="90" hiddenColumns="1">
      <pane ySplit="1" topLeftCell="A2" activePane="bottomLeft" state="frozen"/>
      <selection pane="bottomLeft" activeCell="A16" sqref="A16:XFD25"/>
      <pageMargins left="0.7" right="0.7" top="0.75" bottom="0.75" header="0.3" footer="0.3"/>
      <pageSetup paperSize="9" orientation="portrait" r:id="rId7"/>
    </customSheetView>
  </customSheetViews>
  <conditionalFormatting sqref="AG2">
    <cfRule type="cellIs" dxfId="1807" priority="37" operator="greaterThan">
      <formula>$AH$2</formula>
    </cfRule>
    <cfRule type="dataBar" priority="227">
      <dataBar>
        <cfvo type="min"/>
        <cfvo type="num" val="$AH$2"/>
        <color rgb="FF00B050"/>
      </dataBar>
      <extLst>
        <ext xmlns:x14="http://schemas.microsoft.com/office/spreadsheetml/2009/9/main" uri="{B025F937-C7B1-47D3-B67F-A62EFF666E3E}">
          <x14:id>{FE2023D9-9AE6-4B41-8578-48FFF496C336}</x14:id>
        </ext>
      </extLst>
    </cfRule>
  </conditionalFormatting>
  <conditionalFormatting sqref="AI4:AI32 AI2 AQ4:AQ32 AY9:AY32 BG4:BG32 BW4:BW32 S16:S32 AA4:AA32 CE16:CE32 BO4:BO32">
    <cfRule type="dataBar" priority="224">
      <dataBar>
        <cfvo type="num" val="0"/>
        <cfvo type="num" val="30"/>
        <color rgb="FF00B050"/>
      </dataBar>
      <extLst>
        <ext xmlns:x14="http://schemas.microsoft.com/office/spreadsheetml/2009/9/main" uri="{B025F937-C7B1-47D3-B67F-A62EFF666E3E}">
          <x14:id>{052AA67F-675F-422B-B727-EC1A664DBB49}</x14:id>
        </ext>
      </extLst>
    </cfRule>
  </conditionalFormatting>
  <conditionalFormatting sqref="AO4:AO32 AW17:AW32 BE4:BE32 BU4:BU32 Q16:Q32 Y4:Y32 CC16:CC32 BM4:BM32">
    <cfRule type="dataBar" priority="220">
      <dataBar>
        <cfvo type="num" val="0"/>
        <cfvo type="num" val="$AH$2"/>
        <color rgb="FF00B050"/>
      </dataBar>
      <extLst>
        <ext xmlns:x14="http://schemas.microsoft.com/office/spreadsheetml/2009/9/main" uri="{B025F937-C7B1-47D3-B67F-A62EFF666E3E}">
          <x14:id>{58474C45-CDEE-4570-9F8C-FA3013E2DE78}</x14:id>
        </ext>
      </extLst>
    </cfRule>
  </conditionalFormatting>
  <conditionalFormatting sqref="AQ2">
    <cfRule type="dataBar" priority="219">
      <dataBar>
        <cfvo type="num" val="0"/>
        <cfvo type="num" val="30"/>
        <color rgb="FF00B050"/>
      </dataBar>
      <extLst>
        <ext xmlns:x14="http://schemas.microsoft.com/office/spreadsheetml/2009/9/main" uri="{B025F937-C7B1-47D3-B67F-A62EFF666E3E}">
          <x14:id>{5A723081-372A-4391-8D88-F32486056811}</x14:id>
        </ext>
      </extLst>
    </cfRule>
  </conditionalFormatting>
  <conditionalFormatting sqref="AR4:AR32 AZ17:AZ32 BH4:BH32 BX4:BX32 T16:T32 AB4:AB32 CF16:CF32 BP4:BP32">
    <cfRule type="dataBar" priority="221">
      <dataBar>
        <cfvo type="num" val="0"/>
        <cfvo type="num" val="$AK$4"/>
        <color rgb="FF00B050"/>
      </dataBar>
      <extLst>
        <ext xmlns:x14="http://schemas.microsoft.com/office/spreadsheetml/2009/9/main" uri="{B025F937-C7B1-47D3-B67F-A62EFF666E3E}">
          <x14:id>{71F4550F-2C35-4153-A9B6-EBBA90BAF6CB}</x14:id>
        </ext>
      </extLst>
    </cfRule>
  </conditionalFormatting>
  <conditionalFormatting sqref="AW4:AW7">
    <cfRule type="dataBar" priority="217">
      <dataBar>
        <cfvo type="num" val="0"/>
        <cfvo type="num" val="$AH$2"/>
        <color rgb="FF00B050"/>
      </dataBar>
      <extLst>
        <ext xmlns:x14="http://schemas.microsoft.com/office/spreadsheetml/2009/9/main" uri="{B025F937-C7B1-47D3-B67F-A62EFF666E3E}">
          <x14:id>{8548228E-473F-4A7F-81BC-B770A21C5480}</x14:id>
        </ext>
      </extLst>
    </cfRule>
  </conditionalFormatting>
  <conditionalFormatting sqref="AY2:AY7">
    <cfRule type="dataBar" priority="216">
      <dataBar>
        <cfvo type="num" val="0"/>
        <cfvo type="num" val="30"/>
        <color rgb="FF00B050"/>
      </dataBar>
      <extLst>
        <ext xmlns:x14="http://schemas.microsoft.com/office/spreadsheetml/2009/9/main" uri="{B025F937-C7B1-47D3-B67F-A62EFF666E3E}">
          <x14:id>{CB7119EA-C6C6-449C-943A-2C5A82F2178D}</x14:id>
        </ext>
      </extLst>
    </cfRule>
  </conditionalFormatting>
  <conditionalFormatting sqref="AZ4:AZ7">
    <cfRule type="dataBar" priority="218">
      <dataBar>
        <cfvo type="num" val="0"/>
        <cfvo type="num" val="$AK$4"/>
        <color rgb="FF00B050"/>
      </dataBar>
      <extLst>
        <ext xmlns:x14="http://schemas.microsoft.com/office/spreadsheetml/2009/9/main" uri="{B025F937-C7B1-47D3-B67F-A62EFF666E3E}">
          <x14:id>{4656842D-CD20-4B82-97B7-20BA175A5032}</x14:id>
        </ext>
      </extLst>
    </cfRule>
  </conditionalFormatting>
  <conditionalFormatting sqref="BG2">
    <cfRule type="dataBar" priority="213">
      <dataBar>
        <cfvo type="num" val="0"/>
        <cfvo type="num" val="30"/>
        <color rgb="FF00B050"/>
      </dataBar>
      <extLst>
        <ext xmlns:x14="http://schemas.microsoft.com/office/spreadsheetml/2009/9/main" uri="{B025F937-C7B1-47D3-B67F-A62EFF666E3E}">
          <x14:id>{B8F854FA-1A27-45E1-AE73-841784403B34}</x14:id>
        </ext>
      </extLst>
    </cfRule>
  </conditionalFormatting>
  <conditionalFormatting sqref="BW2">
    <cfRule type="dataBar" priority="210">
      <dataBar>
        <cfvo type="num" val="0"/>
        <cfvo type="num" val="30"/>
        <color rgb="FF00B050"/>
      </dataBar>
      <extLst>
        <ext xmlns:x14="http://schemas.microsoft.com/office/spreadsheetml/2009/9/main" uri="{B025F937-C7B1-47D3-B67F-A62EFF666E3E}">
          <x14:id>{05B34ED2-B332-453C-A3DA-59FFD4D61654}</x14:id>
        </ext>
      </extLst>
    </cfRule>
  </conditionalFormatting>
  <conditionalFormatting sqref="K2">
    <cfRule type="dataBar" priority="204">
      <dataBar>
        <cfvo type="num" val="0"/>
        <cfvo type="num" val="30"/>
        <color rgb="FF00B050"/>
      </dataBar>
      <extLst>
        <ext xmlns:x14="http://schemas.microsoft.com/office/spreadsheetml/2009/9/main" uri="{B025F937-C7B1-47D3-B67F-A62EFF666E3E}">
          <x14:id>{A741DFB1-0319-4047-9E25-8C57FB2CAD34}</x14:id>
        </ext>
      </extLst>
    </cfRule>
  </conditionalFormatting>
  <conditionalFormatting sqref="P2 P4:P32 X4:X32 AN4:AN32 AV4:AV32 BD4:BD32 BL4:BL32 CB4:CB32 CJ2:CJ32 AF4:AF32 BT4:BT32">
    <cfRule type="containsText" dxfId="1806" priority="199" operator="containsText" text="STOP">
      <formula>NOT(ISERROR(SEARCH("STOP",P2)))</formula>
    </cfRule>
    <cfRule type="containsText" dxfId="1805" priority="200" operator="containsText" text="OK">
      <formula>NOT(ISERROR(SEARCH("OK",P2)))</formula>
    </cfRule>
    <cfRule type="containsText" dxfId="1804" priority="201" operator="containsText" text="A former">
      <formula>NOT(ISERROR(SEARCH("A former",P2)))</formula>
    </cfRule>
    <cfRule type="containsText" dxfId="1803" priority="202" operator="containsText" text="En cours">
      <formula>NOT(ISERROR(SEARCH("En cours",P2)))</formula>
    </cfRule>
  </conditionalFormatting>
  <conditionalFormatting sqref="N2">
    <cfRule type="containsText" dxfId="1802" priority="197" operator="containsText" text="STOP">
      <formula>NOT(ISERROR(SEARCH("STOP",N2)))</formula>
    </cfRule>
    <cfRule type="containsText" dxfId="1801" priority="198" operator="containsText" text="Oui">
      <formula>NOT(ISERROR(SEARCH("Oui",N2)))</formula>
    </cfRule>
  </conditionalFormatting>
  <conditionalFormatting sqref="X2">
    <cfRule type="containsText" dxfId="1800" priority="168" operator="containsText" text="STOP">
      <formula>NOT(ISERROR(SEARCH("STOP",X2)))</formula>
    </cfRule>
    <cfRule type="containsText" dxfId="1799" priority="169" operator="containsText" text="OK">
      <formula>NOT(ISERROR(SEARCH("OK",X2)))</formula>
    </cfRule>
    <cfRule type="containsText" dxfId="1798" priority="170" operator="containsText" text="A former">
      <formula>NOT(ISERROR(SEARCH("A former",X2)))</formula>
    </cfRule>
    <cfRule type="containsText" dxfId="1797" priority="171" operator="containsText" text="En cours">
      <formula>NOT(ISERROR(SEARCH("En cours",X2)))</formula>
    </cfRule>
  </conditionalFormatting>
  <conditionalFormatting sqref="AN2">
    <cfRule type="containsText" dxfId="1796" priority="164" operator="containsText" text="STOP">
      <formula>NOT(ISERROR(SEARCH("STOP",AN2)))</formula>
    </cfRule>
    <cfRule type="containsText" dxfId="1795" priority="165" operator="containsText" text="OK">
      <formula>NOT(ISERROR(SEARCH("OK",AN2)))</formula>
    </cfRule>
    <cfRule type="containsText" dxfId="1794" priority="166" operator="containsText" text="A former">
      <formula>NOT(ISERROR(SEARCH("A former",AN2)))</formula>
    </cfRule>
    <cfRule type="containsText" dxfId="1793" priority="167" operator="containsText" text="En cours">
      <formula>NOT(ISERROR(SEARCH("En cours",AN2)))</formula>
    </cfRule>
  </conditionalFormatting>
  <conditionalFormatting sqref="AV2">
    <cfRule type="containsText" dxfId="1792" priority="160" operator="containsText" text="STOP">
      <formula>NOT(ISERROR(SEARCH("STOP",AV2)))</formula>
    </cfRule>
    <cfRule type="containsText" dxfId="1791" priority="161" operator="containsText" text="OK">
      <formula>NOT(ISERROR(SEARCH("OK",AV2)))</formula>
    </cfRule>
    <cfRule type="containsText" dxfId="1790" priority="162" operator="containsText" text="A former">
      <formula>NOT(ISERROR(SEARCH("A former",AV2)))</formula>
    </cfRule>
    <cfRule type="containsText" dxfId="1789" priority="163" operator="containsText" text="En cours">
      <formula>NOT(ISERROR(SEARCH("En cours",AV2)))</formula>
    </cfRule>
  </conditionalFormatting>
  <conditionalFormatting sqref="BD2">
    <cfRule type="containsText" dxfId="1788" priority="156" operator="containsText" text="STOP">
      <formula>NOT(ISERROR(SEARCH("STOP",BD2)))</formula>
    </cfRule>
    <cfRule type="containsText" dxfId="1787" priority="157" operator="containsText" text="OK">
      <formula>NOT(ISERROR(SEARCH("OK",BD2)))</formula>
    </cfRule>
    <cfRule type="containsText" dxfId="1786" priority="158" operator="containsText" text="A former">
      <formula>NOT(ISERROR(SEARCH("A former",BD2)))</formula>
    </cfRule>
    <cfRule type="containsText" dxfId="1785" priority="159" operator="containsText" text="En cours">
      <formula>NOT(ISERROR(SEARCH("En cours",BD2)))</formula>
    </cfRule>
  </conditionalFormatting>
  <conditionalFormatting sqref="BL2">
    <cfRule type="containsText" dxfId="1784" priority="152" operator="containsText" text="STOP">
      <formula>NOT(ISERROR(SEARCH("STOP",BL2)))</formula>
    </cfRule>
    <cfRule type="containsText" dxfId="1783" priority="153" operator="containsText" text="OK">
      <formula>NOT(ISERROR(SEARCH("OK",BL2)))</formula>
    </cfRule>
    <cfRule type="containsText" dxfId="1782" priority="154" operator="containsText" text="A former">
      <formula>NOT(ISERROR(SEARCH("A former",BL2)))</formula>
    </cfRule>
    <cfRule type="containsText" dxfId="1781" priority="155" operator="containsText" text="En cours">
      <formula>NOT(ISERROR(SEARCH("En cours",BL2)))</formula>
    </cfRule>
  </conditionalFormatting>
  <conditionalFormatting sqref="CB2">
    <cfRule type="containsText" dxfId="1780" priority="148" operator="containsText" text="STOP">
      <formula>NOT(ISERROR(SEARCH("STOP",CB2)))</formula>
    </cfRule>
    <cfRule type="containsText" dxfId="1779" priority="149" operator="containsText" text="OK">
      <formula>NOT(ISERROR(SEARCH("OK",CB2)))</formula>
    </cfRule>
    <cfRule type="containsText" dxfId="1778" priority="150" operator="containsText" text="A former">
      <formula>NOT(ISERROR(SEARCH("A former",CB2)))</formula>
    </cfRule>
    <cfRule type="containsText" dxfId="1777" priority="151" operator="containsText" text="En cours">
      <formula>NOT(ISERROR(SEARCH("En cours",CB2)))</formula>
    </cfRule>
  </conditionalFormatting>
  <conditionalFormatting sqref="H2 H4:H32">
    <cfRule type="containsText" dxfId="1776" priority="147" operator="containsText" text="6 / 6">
      <formula>NOT(ISERROR(SEARCH("6 / 6",H2)))</formula>
    </cfRule>
  </conditionalFormatting>
  <conditionalFormatting sqref="AG3">
    <cfRule type="dataBar" priority="145">
      <dataBar>
        <cfvo type="num" val="0"/>
        <cfvo type="num" val="$AH$2"/>
        <color rgb="FF00B050"/>
      </dataBar>
      <extLst>
        <ext xmlns:x14="http://schemas.microsoft.com/office/spreadsheetml/2009/9/main" uri="{B025F937-C7B1-47D3-B67F-A62EFF666E3E}">
          <x14:id>{EB694ECE-A9AF-4BAF-B044-28895D6A45B7}</x14:id>
        </ext>
      </extLst>
    </cfRule>
  </conditionalFormatting>
  <conditionalFormatting sqref="AI3">
    <cfRule type="dataBar" priority="144">
      <dataBar>
        <cfvo type="num" val="0"/>
        <cfvo type="num" val="30"/>
        <color rgb="FF00B050"/>
      </dataBar>
      <extLst>
        <ext xmlns:x14="http://schemas.microsoft.com/office/spreadsheetml/2009/9/main" uri="{B025F937-C7B1-47D3-B67F-A62EFF666E3E}">
          <x14:id>{BA77AB74-82D1-4EB8-837A-CE8FA14625F8}</x14:id>
        </ext>
      </extLst>
    </cfRule>
  </conditionalFormatting>
  <conditionalFormatting sqref="AJ3">
    <cfRule type="dataBar" priority="146">
      <dataBar>
        <cfvo type="num" val="0"/>
        <cfvo type="num" val="$AK$4"/>
        <color rgb="FF00B050"/>
      </dataBar>
      <extLst>
        <ext xmlns:x14="http://schemas.microsoft.com/office/spreadsheetml/2009/9/main" uri="{B025F937-C7B1-47D3-B67F-A62EFF666E3E}">
          <x14:id>{7BEB2ED8-8BB8-4BA7-9255-501AD38D135C}</x14:id>
        </ext>
      </extLst>
    </cfRule>
  </conditionalFormatting>
  <conditionalFormatting sqref="AO3">
    <cfRule type="dataBar" priority="142">
      <dataBar>
        <cfvo type="num" val="0"/>
        <cfvo type="num" val="$AH$2"/>
        <color rgb="FF00B050"/>
      </dataBar>
      <extLst>
        <ext xmlns:x14="http://schemas.microsoft.com/office/spreadsheetml/2009/9/main" uri="{B025F937-C7B1-47D3-B67F-A62EFF666E3E}">
          <x14:id>{FF995BDE-CD9E-40DD-BBF7-928E633B2137}</x14:id>
        </ext>
      </extLst>
    </cfRule>
  </conditionalFormatting>
  <conditionalFormatting sqref="AQ3">
    <cfRule type="dataBar" priority="141">
      <dataBar>
        <cfvo type="num" val="0"/>
        <cfvo type="num" val="30"/>
        <color rgb="FF00B050"/>
      </dataBar>
      <extLst>
        <ext xmlns:x14="http://schemas.microsoft.com/office/spreadsheetml/2009/9/main" uri="{B025F937-C7B1-47D3-B67F-A62EFF666E3E}">
          <x14:id>{5CBA14F8-F146-423B-9EEA-D431630B72F5}</x14:id>
        </ext>
      </extLst>
    </cfRule>
  </conditionalFormatting>
  <conditionalFormatting sqref="AR3">
    <cfRule type="dataBar" priority="143">
      <dataBar>
        <cfvo type="num" val="0"/>
        <cfvo type="num" val="$AK$4"/>
        <color rgb="FF00B050"/>
      </dataBar>
      <extLst>
        <ext xmlns:x14="http://schemas.microsoft.com/office/spreadsheetml/2009/9/main" uri="{B025F937-C7B1-47D3-B67F-A62EFF666E3E}">
          <x14:id>{210B2446-CA68-438A-9664-7A8A1ECD0557}</x14:id>
        </ext>
      </extLst>
    </cfRule>
  </conditionalFormatting>
  <conditionalFormatting sqref="BE3">
    <cfRule type="dataBar" priority="136">
      <dataBar>
        <cfvo type="num" val="0"/>
        <cfvo type="num" val="$AH$2"/>
        <color rgb="FF00B050"/>
      </dataBar>
      <extLst>
        <ext xmlns:x14="http://schemas.microsoft.com/office/spreadsheetml/2009/9/main" uri="{B025F937-C7B1-47D3-B67F-A62EFF666E3E}">
          <x14:id>{510057B4-F6E0-43D4-8E6C-799BECB3AAD7}</x14:id>
        </ext>
      </extLst>
    </cfRule>
  </conditionalFormatting>
  <conditionalFormatting sqref="BG3">
    <cfRule type="dataBar" priority="135">
      <dataBar>
        <cfvo type="num" val="0"/>
        <cfvo type="num" val="30"/>
        <color rgb="FF00B050"/>
      </dataBar>
      <extLst>
        <ext xmlns:x14="http://schemas.microsoft.com/office/spreadsheetml/2009/9/main" uri="{B025F937-C7B1-47D3-B67F-A62EFF666E3E}">
          <x14:id>{54F94AFD-B48E-4466-8094-24391C83B7DE}</x14:id>
        </ext>
      </extLst>
    </cfRule>
  </conditionalFormatting>
  <conditionalFormatting sqref="BH3">
    <cfRule type="dataBar" priority="137">
      <dataBar>
        <cfvo type="num" val="0"/>
        <cfvo type="num" val="$AK$4"/>
        <color rgb="FF00B050"/>
      </dataBar>
      <extLst>
        <ext xmlns:x14="http://schemas.microsoft.com/office/spreadsheetml/2009/9/main" uri="{B025F937-C7B1-47D3-B67F-A62EFF666E3E}">
          <x14:id>{5D6F9FFE-5A88-4D8F-99BB-C6D13AA07317}</x14:id>
        </ext>
      </extLst>
    </cfRule>
  </conditionalFormatting>
  <conditionalFormatting sqref="BU3">
    <cfRule type="dataBar" priority="133">
      <dataBar>
        <cfvo type="num" val="0"/>
        <cfvo type="num" val="$AH$2"/>
        <color rgb="FF00B050"/>
      </dataBar>
      <extLst>
        <ext xmlns:x14="http://schemas.microsoft.com/office/spreadsheetml/2009/9/main" uri="{B025F937-C7B1-47D3-B67F-A62EFF666E3E}">
          <x14:id>{971594A1-4B56-4BF2-BADB-6B37BCA4DA8F}</x14:id>
        </ext>
      </extLst>
    </cfRule>
  </conditionalFormatting>
  <conditionalFormatting sqref="BW3">
    <cfRule type="dataBar" priority="132">
      <dataBar>
        <cfvo type="num" val="0"/>
        <cfvo type="num" val="30"/>
        <color rgb="FF00B050"/>
      </dataBar>
      <extLst>
        <ext xmlns:x14="http://schemas.microsoft.com/office/spreadsheetml/2009/9/main" uri="{B025F937-C7B1-47D3-B67F-A62EFF666E3E}">
          <x14:id>{4DD010A6-BE52-45DD-A64E-BD84F6E55D2A}</x14:id>
        </ext>
      </extLst>
    </cfRule>
  </conditionalFormatting>
  <conditionalFormatting sqref="BX3">
    <cfRule type="dataBar" priority="134">
      <dataBar>
        <cfvo type="num" val="0"/>
        <cfvo type="num" val="$AK$4"/>
        <color rgb="FF00B050"/>
      </dataBar>
      <extLst>
        <ext xmlns:x14="http://schemas.microsoft.com/office/spreadsheetml/2009/9/main" uri="{B025F937-C7B1-47D3-B67F-A62EFF666E3E}">
          <x14:id>{5C4102F1-EF22-43B0-8E26-9AAACBF4EB9A}</x14:id>
        </ext>
      </extLst>
    </cfRule>
  </conditionalFormatting>
  <conditionalFormatting sqref="P3">
    <cfRule type="containsText" dxfId="1775" priority="123" operator="containsText" text="STOP">
      <formula>NOT(ISERROR(SEARCH("STOP",P3)))</formula>
    </cfRule>
    <cfRule type="containsText" dxfId="1774" priority="124" operator="containsText" text="OK">
      <formula>NOT(ISERROR(SEARCH("OK",P3)))</formula>
    </cfRule>
    <cfRule type="containsText" dxfId="1773" priority="125" operator="containsText" text="A former">
      <formula>NOT(ISERROR(SEARCH("A former",P3)))</formula>
    </cfRule>
    <cfRule type="containsText" dxfId="1772" priority="126" operator="containsText" text="En cours">
      <formula>NOT(ISERROR(SEARCH("En cours",P3)))</formula>
    </cfRule>
  </conditionalFormatting>
  <conditionalFormatting sqref="X3">
    <cfRule type="containsText" dxfId="1771" priority="117" operator="containsText" text="STOP">
      <formula>NOT(ISERROR(SEARCH("STOP",X3)))</formula>
    </cfRule>
    <cfRule type="containsText" dxfId="1770" priority="118" operator="containsText" text="OK">
      <formula>NOT(ISERROR(SEARCH("OK",X3)))</formula>
    </cfRule>
    <cfRule type="containsText" dxfId="1769" priority="119" operator="containsText" text="A former">
      <formula>NOT(ISERROR(SEARCH("A former",X3)))</formula>
    </cfRule>
    <cfRule type="containsText" dxfId="1768" priority="120" operator="containsText" text="En cours">
      <formula>NOT(ISERROR(SEARCH("En cours",X3)))</formula>
    </cfRule>
  </conditionalFormatting>
  <conditionalFormatting sqref="AN3">
    <cfRule type="containsText" dxfId="1767" priority="113" operator="containsText" text="STOP">
      <formula>NOT(ISERROR(SEARCH("STOP",AN3)))</formula>
    </cfRule>
    <cfRule type="containsText" dxfId="1766" priority="114" operator="containsText" text="OK">
      <formula>NOT(ISERROR(SEARCH("OK",AN3)))</formula>
    </cfRule>
    <cfRule type="containsText" dxfId="1765" priority="115" operator="containsText" text="A former">
      <formula>NOT(ISERROR(SEARCH("A former",AN3)))</formula>
    </cfRule>
    <cfRule type="containsText" dxfId="1764" priority="116" operator="containsText" text="En cours">
      <formula>NOT(ISERROR(SEARCH("En cours",AN3)))</formula>
    </cfRule>
  </conditionalFormatting>
  <conditionalFormatting sqref="AV3">
    <cfRule type="containsText" dxfId="1763" priority="109" operator="containsText" text="STOP">
      <formula>NOT(ISERROR(SEARCH("STOP",AV3)))</formula>
    </cfRule>
    <cfRule type="containsText" dxfId="1762" priority="110" operator="containsText" text="OK">
      <formula>NOT(ISERROR(SEARCH("OK",AV3)))</formula>
    </cfRule>
    <cfRule type="containsText" dxfId="1761" priority="111" operator="containsText" text="A former">
      <formula>NOT(ISERROR(SEARCH("A former",AV3)))</formula>
    </cfRule>
    <cfRule type="containsText" dxfId="1760" priority="112" operator="containsText" text="En cours">
      <formula>NOT(ISERROR(SEARCH("En cours",AV3)))</formula>
    </cfRule>
  </conditionalFormatting>
  <conditionalFormatting sqref="BD3">
    <cfRule type="containsText" dxfId="1759" priority="105" operator="containsText" text="STOP">
      <formula>NOT(ISERROR(SEARCH("STOP",BD3)))</formula>
    </cfRule>
    <cfRule type="containsText" dxfId="1758" priority="106" operator="containsText" text="OK">
      <formula>NOT(ISERROR(SEARCH("OK",BD3)))</formula>
    </cfRule>
    <cfRule type="containsText" dxfId="1757" priority="107" operator="containsText" text="A former">
      <formula>NOT(ISERROR(SEARCH("A former",BD3)))</formula>
    </cfRule>
    <cfRule type="containsText" dxfId="1756" priority="108" operator="containsText" text="En cours">
      <formula>NOT(ISERROR(SEARCH("En cours",BD3)))</formula>
    </cfRule>
  </conditionalFormatting>
  <conditionalFormatting sqref="BL3">
    <cfRule type="containsText" dxfId="1755" priority="101" operator="containsText" text="STOP">
      <formula>NOT(ISERROR(SEARCH("STOP",BL3)))</formula>
    </cfRule>
    <cfRule type="containsText" dxfId="1754" priority="102" operator="containsText" text="OK">
      <formula>NOT(ISERROR(SEARCH("OK",BL3)))</formula>
    </cfRule>
    <cfRule type="containsText" dxfId="1753" priority="103" operator="containsText" text="A former">
      <formula>NOT(ISERROR(SEARCH("A former",BL3)))</formula>
    </cfRule>
    <cfRule type="containsText" dxfId="1752" priority="104" operator="containsText" text="En cours">
      <formula>NOT(ISERROR(SEARCH("En cours",BL3)))</formula>
    </cfRule>
  </conditionalFormatting>
  <conditionalFormatting sqref="CB3">
    <cfRule type="containsText" dxfId="1751" priority="97" operator="containsText" text="STOP">
      <formula>NOT(ISERROR(SEARCH("STOP",CB3)))</formula>
    </cfRule>
    <cfRule type="containsText" dxfId="1750" priority="98" operator="containsText" text="OK">
      <formula>NOT(ISERROR(SEARCH("OK",CB3)))</formula>
    </cfRule>
    <cfRule type="containsText" dxfId="1749" priority="99" operator="containsText" text="A former">
      <formula>NOT(ISERROR(SEARCH("A former",CB3)))</formula>
    </cfRule>
    <cfRule type="containsText" dxfId="1748" priority="100" operator="containsText" text="En cours">
      <formula>NOT(ISERROR(SEARCH("En cours",CB3)))</formula>
    </cfRule>
  </conditionalFormatting>
  <conditionalFormatting sqref="H3">
    <cfRule type="containsText" dxfId="1747" priority="96" operator="containsText" text="6 / 6">
      <formula>NOT(ISERROR(SEARCH("6 / 6",H3)))</formula>
    </cfRule>
  </conditionalFormatting>
  <conditionalFormatting sqref="AF2">
    <cfRule type="containsText" dxfId="1746" priority="87" operator="containsText" text="STOP">
      <formula>NOT(ISERROR(SEARCH("STOP",AF2)))</formula>
    </cfRule>
    <cfRule type="containsText" dxfId="1745" priority="88" operator="containsText" text="OK">
      <formula>NOT(ISERROR(SEARCH("OK",AF2)))</formula>
    </cfRule>
    <cfRule type="containsText" dxfId="1744" priority="89" operator="containsText" text="A former">
      <formula>NOT(ISERROR(SEARCH("A former",AF2)))</formula>
    </cfRule>
    <cfRule type="containsText" dxfId="1743" priority="90" operator="containsText" text="En cours">
      <formula>NOT(ISERROR(SEARCH("En cours",AF2)))</formula>
    </cfRule>
  </conditionalFormatting>
  <conditionalFormatting sqref="Y3">
    <cfRule type="dataBar" priority="85">
      <dataBar>
        <cfvo type="num" val="0"/>
        <cfvo type="num" val="$AH$2"/>
        <color rgb="FF00B050"/>
      </dataBar>
      <extLst>
        <ext xmlns:x14="http://schemas.microsoft.com/office/spreadsheetml/2009/9/main" uri="{B025F937-C7B1-47D3-B67F-A62EFF666E3E}">
          <x14:id>{C7411881-F14B-4F49-9763-271F0D49BC27}</x14:id>
        </ext>
      </extLst>
    </cfRule>
  </conditionalFormatting>
  <conditionalFormatting sqref="AA3">
    <cfRule type="dataBar" priority="84">
      <dataBar>
        <cfvo type="num" val="0"/>
        <cfvo type="num" val="30"/>
        <color rgb="FF00B050"/>
      </dataBar>
      <extLst>
        <ext xmlns:x14="http://schemas.microsoft.com/office/spreadsheetml/2009/9/main" uri="{B025F937-C7B1-47D3-B67F-A62EFF666E3E}">
          <x14:id>{308584F7-98BB-4819-8F9E-1266DD5E83D0}</x14:id>
        </ext>
      </extLst>
    </cfRule>
  </conditionalFormatting>
  <conditionalFormatting sqref="AB3">
    <cfRule type="dataBar" priority="86">
      <dataBar>
        <cfvo type="num" val="0"/>
        <cfvo type="num" val="$AK$4"/>
        <color rgb="FF00B050"/>
      </dataBar>
      <extLst>
        <ext xmlns:x14="http://schemas.microsoft.com/office/spreadsheetml/2009/9/main" uri="{B025F937-C7B1-47D3-B67F-A62EFF666E3E}">
          <x14:id>{42B5691B-3D5C-45B0-90B1-C3C9A0C75CF2}</x14:id>
        </ext>
      </extLst>
    </cfRule>
  </conditionalFormatting>
  <conditionalFormatting sqref="AF3">
    <cfRule type="containsText" dxfId="1742" priority="80" operator="containsText" text="STOP">
      <formula>NOT(ISERROR(SEARCH("STOP",AF3)))</formula>
    </cfRule>
    <cfRule type="containsText" dxfId="1741" priority="81" operator="containsText" text="OK">
      <formula>NOT(ISERROR(SEARCH("OK",AF3)))</formula>
    </cfRule>
    <cfRule type="containsText" dxfId="1740" priority="82" operator="containsText" text="A former">
      <formula>NOT(ISERROR(SEARCH("A former",AF3)))</formula>
    </cfRule>
    <cfRule type="containsText" dxfId="1739" priority="83" operator="containsText" text="En cours">
      <formula>NOT(ISERROR(SEARCH("En cours",AF3)))</formula>
    </cfRule>
  </conditionalFormatting>
  <conditionalFormatting sqref="CC2">
    <cfRule type="cellIs" dxfId="1738" priority="7" operator="greaterThan">
      <formula>$CD$2</formula>
    </cfRule>
    <cfRule type="dataBar" priority="78">
      <dataBar>
        <cfvo type="num" val="0"/>
        <cfvo type="num" val="$CD$2"/>
        <color rgb="FF00B050"/>
      </dataBar>
      <extLst>
        <ext xmlns:x14="http://schemas.microsoft.com/office/spreadsheetml/2009/9/main" uri="{B025F937-C7B1-47D3-B67F-A62EFF666E3E}">
          <x14:id>{B6587C3C-6537-4651-98AB-9CF9C4F63472}</x14:id>
        </ext>
      </extLst>
    </cfRule>
  </conditionalFormatting>
  <conditionalFormatting sqref="CF2">
    <cfRule type="cellIs" dxfId="1737" priority="6" operator="greaterThan">
      <formula>$CG$2</formula>
    </cfRule>
    <cfRule type="dataBar" priority="79">
      <dataBar>
        <cfvo type="min"/>
        <cfvo type="num" val="$CG$2"/>
        <color rgb="FF00B050"/>
      </dataBar>
      <extLst>
        <ext xmlns:x14="http://schemas.microsoft.com/office/spreadsheetml/2009/9/main" uri="{B025F937-C7B1-47D3-B67F-A62EFF666E3E}">
          <x14:id>{06432FB3-6821-41B8-A6F7-18EC8CDA8049}</x14:id>
        </ext>
      </extLst>
    </cfRule>
  </conditionalFormatting>
  <conditionalFormatting sqref="CC4:CC14">
    <cfRule type="dataBar" priority="76">
      <dataBar>
        <cfvo type="num" val="0"/>
        <cfvo type="num" val="$AH$2"/>
        <color rgb="FF00B050"/>
      </dataBar>
      <extLst>
        <ext xmlns:x14="http://schemas.microsoft.com/office/spreadsheetml/2009/9/main" uri="{B025F937-C7B1-47D3-B67F-A62EFF666E3E}">
          <x14:id>{F748C7D3-7418-4610-A2BA-B6FD69B11B3F}</x14:id>
        </ext>
      </extLst>
    </cfRule>
  </conditionalFormatting>
  <conditionalFormatting sqref="CE4:CE14 CE2">
    <cfRule type="dataBar" priority="75">
      <dataBar>
        <cfvo type="num" val="0"/>
        <cfvo type="num" val="30"/>
        <color rgb="FF00B050"/>
      </dataBar>
      <extLst>
        <ext xmlns:x14="http://schemas.microsoft.com/office/spreadsheetml/2009/9/main" uri="{B025F937-C7B1-47D3-B67F-A62EFF666E3E}">
          <x14:id>{FE458464-B9BF-465C-A7FD-DC770FA84EBA}</x14:id>
        </ext>
      </extLst>
    </cfRule>
  </conditionalFormatting>
  <conditionalFormatting sqref="CF4:CF14">
    <cfRule type="dataBar" priority="77">
      <dataBar>
        <cfvo type="num" val="0"/>
        <cfvo type="num" val="$AK$4"/>
        <color rgb="FF00B050"/>
      </dataBar>
      <extLst>
        <ext xmlns:x14="http://schemas.microsoft.com/office/spreadsheetml/2009/9/main" uri="{B025F937-C7B1-47D3-B67F-A62EFF666E3E}">
          <x14:id>{916C4169-B5DA-44B7-8986-3A79036E4303}</x14:id>
        </ext>
      </extLst>
    </cfRule>
  </conditionalFormatting>
  <conditionalFormatting sqref="CC3">
    <cfRule type="dataBar" priority="73">
      <dataBar>
        <cfvo type="num" val="0"/>
        <cfvo type="num" val="$AH$2"/>
        <color rgb="FF00B050"/>
      </dataBar>
      <extLst>
        <ext xmlns:x14="http://schemas.microsoft.com/office/spreadsheetml/2009/9/main" uri="{B025F937-C7B1-47D3-B67F-A62EFF666E3E}">
          <x14:id>{0FAB40D7-81C7-48E5-811D-6D1C538EC6FD}</x14:id>
        </ext>
      </extLst>
    </cfRule>
  </conditionalFormatting>
  <conditionalFormatting sqref="CE3">
    <cfRule type="dataBar" priority="72">
      <dataBar>
        <cfvo type="num" val="0"/>
        <cfvo type="num" val="30"/>
        <color rgb="FF00B050"/>
      </dataBar>
      <extLst>
        <ext xmlns:x14="http://schemas.microsoft.com/office/spreadsheetml/2009/9/main" uri="{B025F937-C7B1-47D3-B67F-A62EFF666E3E}">
          <x14:id>{0657E463-2404-4FCD-B61F-8809606E28D0}</x14:id>
        </ext>
      </extLst>
    </cfRule>
  </conditionalFormatting>
  <conditionalFormatting sqref="CF3">
    <cfRule type="dataBar" priority="74">
      <dataBar>
        <cfvo type="num" val="0"/>
        <cfvo type="num" val="$AK$4"/>
        <color rgb="FF00B050"/>
      </dataBar>
      <extLst>
        <ext xmlns:x14="http://schemas.microsoft.com/office/spreadsheetml/2009/9/main" uri="{B025F937-C7B1-47D3-B67F-A62EFF666E3E}">
          <x14:id>{F7235CF2-2A70-4688-BBC1-CD62C0B1AAEC}</x14:id>
        </ext>
      </extLst>
    </cfRule>
  </conditionalFormatting>
  <conditionalFormatting sqref="BM2">
    <cfRule type="cellIs" dxfId="1736" priority="13" operator="greaterThan">
      <formula>$BN$2</formula>
    </cfRule>
    <cfRule type="dataBar" priority="70">
      <dataBar>
        <cfvo type="num" val="0"/>
        <cfvo type="num" val="$BN$2"/>
        <color rgb="FF00B050"/>
      </dataBar>
      <extLst>
        <ext xmlns:x14="http://schemas.microsoft.com/office/spreadsheetml/2009/9/main" uri="{B025F937-C7B1-47D3-B67F-A62EFF666E3E}">
          <x14:id>{B634FD2B-4CC5-454F-82E1-9344533ED99B}</x14:id>
        </ext>
      </extLst>
    </cfRule>
  </conditionalFormatting>
  <conditionalFormatting sqref="BP2">
    <cfRule type="cellIs" dxfId="1735" priority="12" operator="greaterThan">
      <formula>$BQ$2</formula>
    </cfRule>
    <cfRule type="dataBar" priority="71">
      <dataBar>
        <cfvo type="num" val="0"/>
        <cfvo type="num" val="$BQ$2"/>
        <color rgb="FF00B050"/>
      </dataBar>
      <extLst>
        <ext xmlns:x14="http://schemas.microsoft.com/office/spreadsheetml/2009/9/main" uri="{B025F937-C7B1-47D3-B67F-A62EFF666E3E}">
          <x14:id>{0DD8C3E1-E07E-476F-8AC1-B9F0AAAF3F0A}</x14:id>
        </ext>
      </extLst>
    </cfRule>
  </conditionalFormatting>
  <conditionalFormatting sqref="BO2">
    <cfRule type="dataBar" priority="67">
      <dataBar>
        <cfvo type="num" val="0"/>
        <cfvo type="num" val="30"/>
        <color rgb="FF00B050"/>
      </dataBar>
      <extLst>
        <ext xmlns:x14="http://schemas.microsoft.com/office/spreadsheetml/2009/9/main" uri="{B025F937-C7B1-47D3-B67F-A62EFF666E3E}">
          <x14:id>{47B93C20-AD9B-4C79-A00B-CAFD6A2416FF}</x14:id>
        </ext>
      </extLst>
    </cfRule>
  </conditionalFormatting>
  <conditionalFormatting sqref="BT2">
    <cfRule type="containsText" dxfId="1734" priority="63" operator="containsText" text="STOP">
      <formula>NOT(ISERROR(SEARCH("STOP",BT2)))</formula>
    </cfRule>
    <cfRule type="containsText" dxfId="1733" priority="64" operator="containsText" text="OK">
      <formula>NOT(ISERROR(SEARCH("OK",BT2)))</formula>
    </cfRule>
    <cfRule type="containsText" dxfId="1732" priority="65" operator="containsText" text="A former">
      <formula>NOT(ISERROR(SEARCH("A former",BT2)))</formula>
    </cfRule>
    <cfRule type="containsText" dxfId="1731" priority="66" operator="containsText" text="En cours">
      <formula>NOT(ISERROR(SEARCH("En cours",BT2)))</formula>
    </cfRule>
  </conditionalFormatting>
  <conditionalFormatting sqref="BM3">
    <cfRule type="dataBar" priority="61">
      <dataBar>
        <cfvo type="num" val="0"/>
        <cfvo type="num" val="$AH$2"/>
        <color rgb="FF00B050"/>
      </dataBar>
      <extLst>
        <ext xmlns:x14="http://schemas.microsoft.com/office/spreadsheetml/2009/9/main" uri="{B025F937-C7B1-47D3-B67F-A62EFF666E3E}">
          <x14:id>{68ED795C-9E44-472F-B748-471F9D13622B}</x14:id>
        </ext>
      </extLst>
    </cfRule>
  </conditionalFormatting>
  <conditionalFormatting sqref="BO3">
    <cfRule type="dataBar" priority="60">
      <dataBar>
        <cfvo type="num" val="0"/>
        <cfvo type="num" val="30"/>
        <color rgb="FF00B050"/>
      </dataBar>
      <extLst>
        <ext xmlns:x14="http://schemas.microsoft.com/office/spreadsheetml/2009/9/main" uri="{B025F937-C7B1-47D3-B67F-A62EFF666E3E}">
          <x14:id>{765E1EFA-FBE7-4705-B5F6-AC79EB07E82E}</x14:id>
        </ext>
      </extLst>
    </cfRule>
  </conditionalFormatting>
  <conditionalFormatting sqref="BP3">
    <cfRule type="dataBar" priority="62">
      <dataBar>
        <cfvo type="num" val="0"/>
        <cfvo type="num" val="$AK$4"/>
        <color rgb="FF00B050"/>
      </dataBar>
      <extLst>
        <ext xmlns:x14="http://schemas.microsoft.com/office/spreadsheetml/2009/9/main" uri="{B025F937-C7B1-47D3-B67F-A62EFF666E3E}">
          <x14:id>{77E92B39-AD08-48B1-8621-F745C0656813}</x14:id>
        </ext>
      </extLst>
    </cfRule>
  </conditionalFormatting>
  <conditionalFormatting sqref="BT3">
    <cfRule type="containsText" dxfId="1730" priority="56" operator="containsText" text="STOP">
      <formula>NOT(ISERROR(SEARCH("STOP",BT3)))</formula>
    </cfRule>
    <cfRule type="containsText" dxfId="1729" priority="57" operator="containsText" text="OK">
      <formula>NOT(ISERROR(SEARCH("OK",BT3)))</formula>
    </cfRule>
    <cfRule type="containsText" dxfId="1728" priority="58" operator="containsText" text="A former">
      <formula>NOT(ISERROR(SEARCH("A former",BT3)))</formula>
    </cfRule>
    <cfRule type="containsText" dxfId="1727" priority="59" operator="containsText" text="En cours">
      <formula>NOT(ISERROR(SEARCH("En cours",BT3)))</formula>
    </cfRule>
  </conditionalFormatting>
  <conditionalFormatting sqref="I2">
    <cfRule type="cellIs" dxfId="1726" priority="49" operator="greaterThan">
      <formula>$J$2</formula>
    </cfRule>
  </conditionalFormatting>
  <conditionalFormatting sqref="I2">
    <cfRule type="dataBar" priority="50">
      <dataBar>
        <cfvo type="num" val="0"/>
        <cfvo type="num" val="$J$2"/>
        <color rgb="FF00B050"/>
      </dataBar>
      <extLst>
        <ext xmlns:x14="http://schemas.microsoft.com/office/spreadsheetml/2009/9/main" uri="{B025F937-C7B1-47D3-B67F-A62EFF666E3E}">
          <x14:id>{CCA4EE68-ED7B-4F90-A48E-29C1FFC42C1B}</x14:id>
        </ext>
      </extLst>
    </cfRule>
  </conditionalFormatting>
  <conditionalFormatting sqref="L2">
    <cfRule type="cellIs" dxfId="1725" priority="47" operator="greaterThan">
      <formula>$M$2</formula>
    </cfRule>
    <cfRule type="dataBar" priority="48">
      <dataBar>
        <cfvo type="num" val="0"/>
        <cfvo type="num" val="$M$2"/>
        <color rgb="FF00B050"/>
      </dataBar>
      <extLst>
        <ext xmlns:x14="http://schemas.microsoft.com/office/spreadsheetml/2009/9/main" uri="{B025F937-C7B1-47D3-B67F-A62EFF666E3E}">
          <x14:id>{DE5747CB-89AB-4403-B16E-310D7B41114F}</x14:id>
        </ext>
      </extLst>
    </cfRule>
  </conditionalFormatting>
  <conditionalFormatting sqref="Q2">
    <cfRule type="cellIs" dxfId="1724" priority="45" operator="greaterThan">
      <formula>$R$2</formula>
    </cfRule>
    <cfRule type="dataBar" priority="46">
      <dataBar>
        <cfvo type="num" val="0"/>
        <cfvo type="num" val="$R$2"/>
        <color rgb="FF00B050"/>
      </dataBar>
      <extLst>
        <ext xmlns:x14="http://schemas.microsoft.com/office/spreadsheetml/2009/9/main" uri="{B025F937-C7B1-47D3-B67F-A62EFF666E3E}">
          <x14:id>{A11DDEA1-01A1-4891-89D3-5BE69579ED8E}</x14:id>
        </ext>
      </extLst>
    </cfRule>
  </conditionalFormatting>
  <conditionalFormatting sqref="T2">
    <cfRule type="cellIs" dxfId="1723" priority="43" operator="greaterThan">
      <formula>$U$2</formula>
    </cfRule>
    <cfRule type="dataBar" priority="44">
      <dataBar>
        <cfvo type="num" val="0"/>
        <cfvo type="num" val="$U$2"/>
        <color rgb="FF00B050"/>
      </dataBar>
      <extLst>
        <ext xmlns:x14="http://schemas.microsoft.com/office/spreadsheetml/2009/9/main" uri="{B025F937-C7B1-47D3-B67F-A62EFF666E3E}">
          <x14:id>{EA92860D-6CC4-4299-A9B0-22B964B1E89F}</x14:id>
        </ext>
      </extLst>
    </cfRule>
  </conditionalFormatting>
  <conditionalFormatting sqref="Y2">
    <cfRule type="cellIs" dxfId="1722" priority="40" operator="greaterThan">
      <formula>$Z$2</formula>
    </cfRule>
    <cfRule type="dataBar" priority="41">
      <dataBar>
        <cfvo type="min"/>
        <cfvo type="num" val="$Z$2"/>
        <color rgb="FF00B050"/>
      </dataBar>
      <extLst>
        <ext xmlns:x14="http://schemas.microsoft.com/office/spreadsheetml/2009/9/main" uri="{B025F937-C7B1-47D3-B67F-A62EFF666E3E}">
          <x14:id>{19FCD951-82EC-4FC9-94BD-79331F2AC6B9}</x14:id>
        </ext>
      </extLst>
    </cfRule>
  </conditionalFormatting>
  <conditionalFormatting sqref="AB2">
    <cfRule type="cellIs" dxfId="1721" priority="38" operator="greaterThan">
      <formula>$AC$2</formula>
    </cfRule>
    <cfRule type="dataBar" priority="39">
      <dataBar>
        <cfvo type="min"/>
        <cfvo type="num" val="$AC$2"/>
        <color rgb="FF00B050"/>
      </dataBar>
      <extLst>
        <ext xmlns:x14="http://schemas.microsoft.com/office/spreadsheetml/2009/9/main" uri="{B025F937-C7B1-47D3-B67F-A62EFF666E3E}">
          <x14:id>{802B0731-6C77-4AC3-A294-A0F58B8B700A}</x14:id>
        </ext>
      </extLst>
    </cfRule>
  </conditionalFormatting>
  <conditionalFormatting sqref="AG8">
    <cfRule type="cellIs" dxfId="1720" priority="35" operator="greaterThan">
      <formula>$AH$2</formula>
    </cfRule>
    <cfRule type="dataBar" priority="36">
      <dataBar>
        <cfvo type="min"/>
        <cfvo type="num" val="$AH$2"/>
        <color rgb="FF00B050"/>
      </dataBar>
      <extLst>
        <ext xmlns:x14="http://schemas.microsoft.com/office/spreadsheetml/2009/9/main" uri="{B025F937-C7B1-47D3-B67F-A62EFF666E3E}">
          <x14:id>{022A5996-BD82-433B-8279-67A1C793E800}</x14:id>
        </ext>
      </extLst>
    </cfRule>
  </conditionalFormatting>
  <conditionalFormatting sqref="AJ2">
    <cfRule type="cellIs" dxfId="1719" priority="33" operator="greaterThan">
      <formula>$AK$2</formula>
    </cfRule>
    <cfRule type="dataBar" priority="34">
      <dataBar>
        <cfvo type="min"/>
        <cfvo type="num" val="$AK$2"/>
        <color rgb="FF00B050"/>
      </dataBar>
      <extLst>
        <ext xmlns:x14="http://schemas.microsoft.com/office/spreadsheetml/2009/9/main" uri="{B025F937-C7B1-47D3-B67F-A62EFF666E3E}">
          <x14:id>{2E09E533-EA62-4A17-8871-B3139291C105}</x14:id>
        </ext>
      </extLst>
    </cfRule>
  </conditionalFormatting>
  <conditionalFormatting sqref="AJ8">
    <cfRule type="cellIs" dxfId="1718" priority="31" operator="greaterThan">
      <formula>$AK$2</formula>
    </cfRule>
    <cfRule type="dataBar" priority="32">
      <dataBar>
        <cfvo type="min"/>
        <cfvo type="num" val="$AK$2"/>
        <color rgb="FF00B050"/>
      </dataBar>
      <extLst>
        <ext xmlns:x14="http://schemas.microsoft.com/office/spreadsheetml/2009/9/main" uri="{B025F937-C7B1-47D3-B67F-A62EFF666E3E}">
          <x14:id>{D5BE72ED-AE28-4CEB-901D-F0144E884DA1}</x14:id>
        </ext>
      </extLst>
    </cfRule>
  </conditionalFormatting>
  <conditionalFormatting sqref="AO2">
    <cfRule type="cellIs" dxfId="1717" priority="29" operator="greaterThan">
      <formula>$AP$2</formula>
    </cfRule>
    <cfRule type="dataBar" priority="30">
      <dataBar>
        <cfvo type="min"/>
        <cfvo type="num" val="$AP$2"/>
        <color rgb="FF00B050"/>
      </dataBar>
      <extLst>
        <ext xmlns:x14="http://schemas.microsoft.com/office/spreadsheetml/2009/9/main" uri="{B025F937-C7B1-47D3-B67F-A62EFF666E3E}">
          <x14:id>{B8930CF8-6F79-48B4-8125-F4D4916E3739}</x14:id>
        </ext>
      </extLst>
    </cfRule>
  </conditionalFormatting>
  <conditionalFormatting sqref="AR2">
    <cfRule type="cellIs" dxfId="1716" priority="27" operator="greaterThan">
      <formula>$AS$2</formula>
    </cfRule>
    <cfRule type="dataBar" priority="28">
      <dataBar>
        <cfvo type="min"/>
        <cfvo type="num" val="$AS$2"/>
        <color rgb="FF00B050"/>
      </dataBar>
      <extLst>
        <ext xmlns:x14="http://schemas.microsoft.com/office/spreadsheetml/2009/9/main" uri="{B025F937-C7B1-47D3-B67F-A62EFF666E3E}">
          <x14:id>{1EFEB2AD-C859-41CD-8D2C-DFAFCB1B0723}</x14:id>
        </ext>
      </extLst>
    </cfRule>
  </conditionalFormatting>
  <conditionalFormatting sqref="AW2:AW3">
    <cfRule type="cellIs" dxfId="1715" priority="25" operator="greaterThan">
      <formula>$AX$2</formula>
    </cfRule>
    <cfRule type="dataBar" priority="26">
      <dataBar>
        <cfvo type="min"/>
        <cfvo type="num" val="$AX$2"/>
        <color rgb="FF00B050"/>
      </dataBar>
      <extLst>
        <ext xmlns:x14="http://schemas.microsoft.com/office/spreadsheetml/2009/9/main" uri="{B025F937-C7B1-47D3-B67F-A62EFF666E3E}">
          <x14:id>{61C9E2B8-0C51-4318-8494-66C7D7AA1299}</x14:id>
        </ext>
      </extLst>
    </cfRule>
  </conditionalFormatting>
  <conditionalFormatting sqref="AZ2:AZ3">
    <cfRule type="dataBar" priority="23">
      <dataBar>
        <cfvo type="min"/>
        <cfvo type="num" val="$BA$2"/>
        <color rgb="FF00B050"/>
      </dataBar>
      <extLst>
        <ext xmlns:x14="http://schemas.microsoft.com/office/spreadsheetml/2009/9/main" uri="{B025F937-C7B1-47D3-B67F-A62EFF666E3E}">
          <x14:id>{9E0267F3-3514-4D40-96C3-3AD69D0B511B}</x14:id>
        </ext>
      </extLst>
    </cfRule>
    <cfRule type="cellIs" dxfId="1714" priority="24" operator="greaterThan">
      <formula>$BA$2</formula>
    </cfRule>
  </conditionalFormatting>
  <conditionalFormatting sqref="AY8">
    <cfRule type="dataBar" priority="22">
      <dataBar>
        <cfvo type="num" val="0"/>
        <cfvo type="num" val="30"/>
        <color rgb="FF00B050"/>
      </dataBar>
      <extLst>
        <ext xmlns:x14="http://schemas.microsoft.com/office/spreadsheetml/2009/9/main" uri="{B025F937-C7B1-47D3-B67F-A62EFF666E3E}">
          <x14:id>{69107115-E641-4F9B-8F65-3A0E35402FF2}</x14:id>
        </ext>
      </extLst>
    </cfRule>
  </conditionalFormatting>
  <conditionalFormatting sqref="AW8:AW16">
    <cfRule type="cellIs" dxfId="1713" priority="20" operator="greaterThan">
      <formula>$AX$2</formula>
    </cfRule>
    <cfRule type="dataBar" priority="21">
      <dataBar>
        <cfvo type="min"/>
        <cfvo type="num" val="$AX$2"/>
        <color rgb="FF00B050"/>
      </dataBar>
      <extLst>
        <ext xmlns:x14="http://schemas.microsoft.com/office/spreadsheetml/2009/9/main" uri="{B025F937-C7B1-47D3-B67F-A62EFF666E3E}">
          <x14:id>{7D35D957-26FD-4173-ADF7-C0BB3FE50567}</x14:id>
        </ext>
      </extLst>
    </cfRule>
  </conditionalFormatting>
  <conditionalFormatting sqref="AZ8:AZ16">
    <cfRule type="dataBar" priority="18">
      <dataBar>
        <cfvo type="min"/>
        <cfvo type="num" val="$BA$2"/>
        <color rgb="FF00B050"/>
      </dataBar>
      <extLst>
        <ext xmlns:x14="http://schemas.microsoft.com/office/spreadsheetml/2009/9/main" uri="{B025F937-C7B1-47D3-B67F-A62EFF666E3E}">
          <x14:id>{49FFD9C6-F99A-4E09-90BD-40A9367ECF7B}</x14:id>
        </ext>
      </extLst>
    </cfRule>
    <cfRule type="cellIs" dxfId="1712" priority="19" operator="greaterThan">
      <formula>$BA$2</formula>
    </cfRule>
  </conditionalFormatting>
  <conditionalFormatting sqref="BE2">
    <cfRule type="cellIs" dxfId="1711" priority="16" operator="greaterThan">
      <formula>$BF$2</formula>
    </cfRule>
    <cfRule type="dataBar" priority="17">
      <dataBar>
        <cfvo type="min"/>
        <cfvo type="num" val="$BF$2"/>
        <color rgb="FF00B050"/>
      </dataBar>
      <extLst>
        <ext xmlns:x14="http://schemas.microsoft.com/office/spreadsheetml/2009/9/main" uri="{B025F937-C7B1-47D3-B67F-A62EFF666E3E}">
          <x14:id>{CC49ECA5-9687-42B6-ABB5-C2658FC6F029}</x14:id>
        </ext>
      </extLst>
    </cfRule>
  </conditionalFormatting>
  <conditionalFormatting sqref="BH2">
    <cfRule type="cellIs" dxfId="1710" priority="14" operator="greaterThan">
      <formula>$BI$2</formula>
    </cfRule>
    <cfRule type="dataBar" priority="15">
      <dataBar>
        <cfvo type="min"/>
        <cfvo type="num" val="$BI$2"/>
        <color rgb="FF00B050"/>
      </dataBar>
      <extLst>
        <ext xmlns:x14="http://schemas.microsoft.com/office/spreadsheetml/2009/9/main" uri="{B025F937-C7B1-47D3-B67F-A62EFF666E3E}">
          <x14:id>{4EE092C3-FA37-4A13-AD26-911CE57DDB8C}</x14:id>
        </ext>
      </extLst>
    </cfRule>
  </conditionalFormatting>
  <conditionalFormatting sqref="BU2">
    <cfRule type="dataBar" priority="10">
      <dataBar>
        <cfvo type="min"/>
        <cfvo type="num" val="$BV$2"/>
        <color rgb="FF00B050"/>
      </dataBar>
      <extLst>
        <ext xmlns:x14="http://schemas.microsoft.com/office/spreadsheetml/2009/9/main" uri="{B025F937-C7B1-47D3-B67F-A62EFF666E3E}">
          <x14:id>{240B04FF-16A7-49D5-8874-2B680F262853}</x14:id>
        </ext>
      </extLst>
    </cfRule>
    <cfRule type="cellIs" dxfId="1709" priority="11" operator="greaterThan">
      <formula>$BV$2</formula>
    </cfRule>
  </conditionalFormatting>
  <conditionalFormatting sqref="BX2">
    <cfRule type="cellIs" dxfId="1708" priority="8" operator="greaterThan">
      <formula>$BY$2</formula>
    </cfRule>
    <cfRule type="dataBar" priority="9">
      <dataBar>
        <cfvo type="min"/>
        <cfvo type="num" val="$BY$2"/>
        <color rgb="FF00B050"/>
      </dataBar>
      <extLst>
        <ext xmlns:x14="http://schemas.microsoft.com/office/spreadsheetml/2009/9/main" uri="{B025F937-C7B1-47D3-B67F-A62EFF666E3E}">
          <x14:id>{71CAFD2A-228D-4BC1-8907-454670163EBE}</x14:id>
        </ext>
      </extLst>
    </cfRule>
  </conditionalFormatting>
  <conditionalFormatting sqref="CC15">
    <cfRule type="cellIs" dxfId="1707" priority="2" operator="greaterThan">
      <formula>$CD$2</formula>
    </cfRule>
    <cfRule type="dataBar" priority="4">
      <dataBar>
        <cfvo type="num" val="0"/>
        <cfvo type="num" val="$CD$2"/>
        <color rgb="FF00B050"/>
      </dataBar>
      <extLst>
        <ext xmlns:x14="http://schemas.microsoft.com/office/spreadsheetml/2009/9/main" uri="{B025F937-C7B1-47D3-B67F-A62EFF666E3E}">
          <x14:id>{341402A6-E841-4C35-BAD6-46088C45468B}</x14:id>
        </ext>
      </extLst>
    </cfRule>
  </conditionalFormatting>
  <conditionalFormatting sqref="CF15">
    <cfRule type="cellIs" dxfId="1706" priority="1" operator="greaterThan">
      <formula>$CG$2</formula>
    </cfRule>
    <cfRule type="dataBar" priority="5">
      <dataBar>
        <cfvo type="min"/>
        <cfvo type="num" val="$CG$2"/>
        <color rgb="FF00B050"/>
      </dataBar>
      <extLst>
        <ext xmlns:x14="http://schemas.microsoft.com/office/spreadsheetml/2009/9/main" uri="{B025F937-C7B1-47D3-B67F-A62EFF666E3E}">
          <x14:id>{6008B039-8005-406D-9E62-2E64726470E5}</x14:id>
        </ext>
      </extLst>
    </cfRule>
  </conditionalFormatting>
  <conditionalFormatting sqref="CE15">
    <cfRule type="dataBar" priority="3">
      <dataBar>
        <cfvo type="num" val="0"/>
        <cfvo type="num" val="30"/>
        <color rgb="FF00B050"/>
      </dataBar>
      <extLst>
        <ext xmlns:x14="http://schemas.microsoft.com/office/spreadsheetml/2009/9/main" uri="{B025F937-C7B1-47D3-B67F-A62EFF666E3E}">
          <x14:id>{6800174D-507D-48E1-8BBF-035DC6F70349}</x14:id>
        </ext>
      </extLst>
    </cfRule>
  </conditionalFormatting>
  <dataValidations count="3">
    <dataValidation type="list" allowBlank="1" showInputMessage="1" showErrorMessage="1" sqref="N2:N5">
      <formula1>"Oui, STOP,"</formula1>
    </dataValidation>
    <dataValidation type="list" allowBlank="1" showInputMessage="1" showErrorMessage="1" sqref="A2:A32">
      <formula1>Personnel_PF</formula1>
    </dataValidation>
    <dataValidation type="list" allowBlank="1" showInputMessage="1" showErrorMessage="1" sqref="CB2:CB32 AF2:AF32 BT2:BT32 BL2:BL32 CJ2:CJ32 X2:X32 BD2:BD32 AV2:AV32 AN2:AN32 P2:P32">
      <formula1>Validations_modules</formula1>
    </dataValidation>
  </dataValidations>
  <pageMargins left="0.7" right="0.7" top="0.75" bottom="0.75" header="0.3" footer="0.3"/>
  <pageSetup paperSize="9" orientation="portrait" r:id="rId8"/>
  <legacyDrawing r:id="rId9"/>
  <extLst>
    <ext xmlns:x14="http://schemas.microsoft.com/office/spreadsheetml/2009/9/main" uri="{78C0D931-6437-407d-A8EE-F0AAD7539E65}">
      <x14:conditionalFormattings>
        <x14:conditionalFormatting xmlns:xm="http://schemas.microsoft.com/office/excel/2006/main">
          <x14:cfRule type="dataBar" id="{FE2023D9-9AE6-4B41-8578-48FFF496C336}">
            <x14:dataBar minLength="0" maxLength="100" axisPosition="none">
              <x14:cfvo type="autoMin"/>
              <x14:cfvo type="num">
                <xm:f>$AH$2</xm:f>
              </x14:cfvo>
              <x14:negativeFillColor rgb="FFFF0000"/>
            </x14:dataBar>
          </x14:cfRule>
          <xm:sqref>AG2</xm:sqref>
        </x14:conditionalFormatting>
        <x14:conditionalFormatting xmlns:xm="http://schemas.microsoft.com/office/excel/2006/main">
          <x14:cfRule type="dataBar" id="{052AA67F-675F-422B-B727-EC1A664DBB49}">
            <x14:dataBar minLength="0" maxLength="100">
              <x14:cfvo type="num">
                <xm:f>0</xm:f>
              </x14:cfvo>
              <x14:cfvo type="num">
                <xm:f>30</xm:f>
              </x14:cfvo>
              <x14:negativeFillColor rgb="FFFF0000"/>
              <x14:axisColor rgb="FF000000"/>
            </x14:dataBar>
          </x14:cfRule>
          <xm:sqref>AI4:AI32 AI2 AQ4:AQ32 AY9:AY32 BG4:BG32 BW4:BW32 S16:S32 AA4:AA32 CE16:CE32 BO4:BO32</xm:sqref>
        </x14:conditionalFormatting>
        <x14:conditionalFormatting xmlns:xm="http://schemas.microsoft.com/office/excel/2006/main">
          <x14:cfRule type="dataBar" id="{58474C45-CDEE-4570-9F8C-FA3013E2DE78}">
            <x14:dataBar minLength="0" maxLength="100">
              <x14:cfvo type="num">
                <xm:f>0</xm:f>
              </x14:cfvo>
              <x14:cfvo type="num">
                <xm:f>$AH$2</xm:f>
              </x14:cfvo>
              <x14:negativeFillColor rgb="FFFF0000"/>
              <x14:axisColor rgb="FF000000"/>
            </x14:dataBar>
          </x14:cfRule>
          <xm:sqref>AO4:AO32 AW17:AW32 BE4:BE32 BU4:BU32 Q16:Q32 Y4:Y32 CC16:CC32 BM4:BM32</xm:sqref>
        </x14:conditionalFormatting>
        <x14:conditionalFormatting xmlns:xm="http://schemas.microsoft.com/office/excel/2006/main">
          <x14:cfRule type="dataBar" id="{5A723081-372A-4391-8D88-F32486056811}">
            <x14:dataBar minLength="0" maxLength="100">
              <x14:cfvo type="num">
                <xm:f>0</xm:f>
              </x14:cfvo>
              <x14:cfvo type="num">
                <xm:f>30</xm:f>
              </x14:cfvo>
              <x14:negativeFillColor rgb="FFFF0000"/>
              <x14:axisColor rgb="FF000000"/>
            </x14:dataBar>
          </x14:cfRule>
          <xm:sqref>AQ2</xm:sqref>
        </x14:conditionalFormatting>
        <x14:conditionalFormatting xmlns:xm="http://schemas.microsoft.com/office/excel/2006/main">
          <x14:cfRule type="dataBar" id="{71F4550F-2C35-4153-A9B6-EBBA90BAF6CB}">
            <x14:dataBar minLength="0" maxLength="100">
              <x14:cfvo type="num">
                <xm:f>0</xm:f>
              </x14:cfvo>
              <x14:cfvo type="num">
                <xm:f>$AK$4</xm:f>
              </x14:cfvo>
              <x14:negativeFillColor rgb="FFFF0000"/>
              <x14:axisColor rgb="FF000000"/>
            </x14:dataBar>
          </x14:cfRule>
          <xm:sqref>AR4:AR32 AZ17:AZ32 BH4:BH32 BX4:BX32 T16:T32 AB4:AB32 CF16:CF32 BP4:BP32</xm:sqref>
        </x14:conditionalFormatting>
        <x14:conditionalFormatting xmlns:xm="http://schemas.microsoft.com/office/excel/2006/main">
          <x14:cfRule type="dataBar" id="{8548228E-473F-4A7F-81BC-B770A21C5480}">
            <x14:dataBar minLength="0" maxLength="100">
              <x14:cfvo type="num">
                <xm:f>0</xm:f>
              </x14:cfvo>
              <x14:cfvo type="num">
                <xm:f>$AH$2</xm:f>
              </x14:cfvo>
              <x14:negativeFillColor rgb="FFFF0000"/>
              <x14:axisColor rgb="FF000000"/>
            </x14:dataBar>
          </x14:cfRule>
          <xm:sqref>AW4:AW7</xm:sqref>
        </x14:conditionalFormatting>
        <x14:conditionalFormatting xmlns:xm="http://schemas.microsoft.com/office/excel/2006/main">
          <x14:cfRule type="dataBar" id="{CB7119EA-C6C6-449C-943A-2C5A82F2178D}">
            <x14:dataBar minLength="0" maxLength="100">
              <x14:cfvo type="num">
                <xm:f>0</xm:f>
              </x14:cfvo>
              <x14:cfvo type="num">
                <xm:f>30</xm:f>
              </x14:cfvo>
              <x14:negativeFillColor rgb="FFFF0000"/>
              <x14:axisColor rgb="FF000000"/>
            </x14:dataBar>
          </x14:cfRule>
          <xm:sqref>AY2:AY7</xm:sqref>
        </x14:conditionalFormatting>
        <x14:conditionalFormatting xmlns:xm="http://schemas.microsoft.com/office/excel/2006/main">
          <x14:cfRule type="dataBar" id="{4656842D-CD20-4B82-97B7-20BA175A5032}">
            <x14:dataBar minLength="0" maxLength="100">
              <x14:cfvo type="num">
                <xm:f>0</xm:f>
              </x14:cfvo>
              <x14:cfvo type="num">
                <xm:f>$AK$4</xm:f>
              </x14:cfvo>
              <x14:negativeFillColor rgb="FFFF0000"/>
              <x14:axisColor rgb="FF000000"/>
            </x14:dataBar>
          </x14:cfRule>
          <xm:sqref>AZ4:AZ7</xm:sqref>
        </x14:conditionalFormatting>
        <x14:conditionalFormatting xmlns:xm="http://schemas.microsoft.com/office/excel/2006/main">
          <x14:cfRule type="dataBar" id="{B8F854FA-1A27-45E1-AE73-841784403B34}">
            <x14:dataBar minLength="0" maxLength="100">
              <x14:cfvo type="num">
                <xm:f>0</xm:f>
              </x14:cfvo>
              <x14:cfvo type="num">
                <xm:f>30</xm:f>
              </x14:cfvo>
              <x14:negativeFillColor rgb="FFFF0000"/>
              <x14:axisColor rgb="FF000000"/>
            </x14:dataBar>
          </x14:cfRule>
          <xm:sqref>BG2</xm:sqref>
        </x14:conditionalFormatting>
        <x14:conditionalFormatting xmlns:xm="http://schemas.microsoft.com/office/excel/2006/main">
          <x14:cfRule type="dataBar" id="{05B34ED2-B332-453C-A3DA-59FFD4D61654}">
            <x14:dataBar minLength="0" maxLength="100">
              <x14:cfvo type="num">
                <xm:f>0</xm:f>
              </x14:cfvo>
              <x14:cfvo type="num">
                <xm:f>30</xm:f>
              </x14:cfvo>
              <x14:negativeFillColor rgb="FFFF0000"/>
              <x14:axisColor rgb="FF000000"/>
            </x14:dataBar>
          </x14:cfRule>
          <xm:sqref>BW2</xm:sqref>
        </x14:conditionalFormatting>
        <x14:conditionalFormatting xmlns:xm="http://schemas.microsoft.com/office/excel/2006/main">
          <x14:cfRule type="dataBar" id="{A741DFB1-0319-4047-9E25-8C57FB2CAD34}">
            <x14:dataBar minLength="0" maxLength="100">
              <x14:cfvo type="num">
                <xm:f>0</xm:f>
              </x14:cfvo>
              <x14:cfvo type="num">
                <xm:f>30</xm:f>
              </x14:cfvo>
              <x14:negativeFillColor rgb="FFFF0000"/>
              <x14:axisColor rgb="FF000000"/>
            </x14:dataBar>
          </x14:cfRule>
          <xm:sqref>K2</xm:sqref>
        </x14:conditionalFormatting>
        <x14:conditionalFormatting xmlns:xm="http://schemas.microsoft.com/office/excel/2006/main">
          <x14:cfRule type="dataBar" id="{EB694ECE-A9AF-4BAF-B044-28895D6A45B7}">
            <x14:dataBar minLength="0" maxLength="100">
              <x14:cfvo type="num">
                <xm:f>0</xm:f>
              </x14:cfvo>
              <x14:cfvo type="num">
                <xm:f>$AH$2</xm:f>
              </x14:cfvo>
              <x14:negativeFillColor rgb="FFFF0000"/>
              <x14:axisColor rgb="FF000000"/>
            </x14:dataBar>
          </x14:cfRule>
          <xm:sqref>AG3</xm:sqref>
        </x14:conditionalFormatting>
        <x14:conditionalFormatting xmlns:xm="http://schemas.microsoft.com/office/excel/2006/main">
          <x14:cfRule type="dataBar" id="{BA77AB74-82D1-4EB8-837A-CE8FA14625F8}">
            <x14:dataBar minLength="0" maxLength="100">
              <x14:cfvo type="num">
                <xm:f>0</xm:f>
              </x14:cfvo>
              <x14:cfvo type="num">
                <xm:f>30</xm:f>
              </x14:cfvo>
              <x14:negativeFillColor rgb="FFFF0000"/>
              <x14:axisColor rgb="FF000000"/>
            </x14:dataBar>
          </x14:cfRule>
          <xm:sqref>AI3</xm:sqref>
        </x14:conditionalFormatting>
        <x14:conditionalFormatting xmlns:xm="http://schemas.microsoft.com/office/excel/2006/main">
          <x14:cfRule type="dataBar" id="{7BEB2ED8-8BB8-4BA7-9255-501AD38D135C}">
            <x14:dataBar minLength="0" maxLength="100">
              <x14:cfvo type="num">
                <xm:f>0</xm:f>
              </x14:cfvo>
              <x14:cfvo type="num">
                <xm:f>$AK$4</xm:f>
              </x14:cfvo>
              <x14:negativeFillColor rgb="FFFF0000"/>
              <x14:axisColor rgb="FF000000"/>
            </x14:dataBar>
          </x14:cfRule>
          <xm:sqref>AJ3</xm:sqref>
        </x14:conditionalFormatting>
        <x14:conditionalFormatting xmlns:xm="http://schemas.microsoft.com/office/excel/2006/main">
          <x14:cfRule type="dataBar" id="{FF995BDE-CD9E-40DD-BBF7-928E633B2137}">
            <x14:dataBar minLength="0" maxLength="100">
              <x14:cfvo type="num">
                <xm:f>0</xm:f>
              </x14:cfvo>
              <x14:cfvo type="num">
                <xm:f>$AH$2</xm:f>
              </x14:cfvo>
              <x14:negativeFillColor rgb="FFFF0000"/>
              <x14:axisColor rgb="FF000000"/>
            </x14:dataBar>
          </x14:cfRule>
          <xm:sqref>AO3</xm:sqref>
        </x14:conditionalFormatting>
        <x14:conditionalFormatting xmlns:xm="http://schemas.microsoft.com/office/excel/2006/main">
          <x14:cfRule type="dataBar" id="{5CBA14F8-F146-423B-9EEA-D431630B72F5}">
            <x14:dataBar minLength="0" maxLength="100">
              <x14:cfvo type="num">
                <xm:f>0</xm:f>
              </x14:cfvo>
              <x14:cfvo type="num">
                <xm:f>30</xm:f>
              </x14:cfvo>
              <x14:negativeFillColor rgb="FFFF0000"/>
              <x14:axisColor rgb="FF000000"/>
            </x14:dataBar>
          </x14:cfRule>
          <xm:sqref>AQ3</xm:sqref>
        </x14:conditionalFormatting>
        <x14:conditionalFormatting xmlns:xm="http://schemas.microsoft.com/office/excel/2006/main">
          <x14:cfRule type="dataBar" id="{210B2446-CA68-438A-9664-7A8A1ECD0557}">
            <x14:dataBar minLength="0" maxLength="100">
              <x14:cfvo type="num">
                <xm:f>0</xm:f>
              </x14:cfvo>
              <x14:cfvo type="num">
                <xm:f>$AK$4</xm:f>
              </x14:cfvo>
              <x14:negativeFillColor rgb="FFFF0000"/>
              <x14:axisColor rgb="FF000000"/>
            </x14:dataBar>
          </x14:cfRule>
          <xm:sqref>AR3</xm:sqref>
        </x14:conditionalFormatting>
        <x14:conditionalFormatting xmlns:xm="http://schemas.microsoft.com/office/excel/2006/main">
          <x14:cfRule type="dataBar" id="{510057B4-F6E0-43D4-8E6C-799BECB3AAD7}">
            <x14:dataBar minLength="0" maxLength="100">
              <x14:cfvo type="num">
                <xm:f>0</xm:f>
              </x14:cfvo>
              <x14:cfvo type="num">
                <xm:f>$AH$2</xm:f>
              </x14:cfvo>
              <x14:negativeFillColor rgb="FFFF0000"/>
              <x14:axisColor rgb="FF000000"/>
            </x14:dataBar>
          </x14:cfRule>
          <xm:sqref>BE3</xm:sqref>
        </x14:conditionalFormatting>
        <x14:conditionalFormatting xmlns:xm="http://schemas.microsoft.com/office/excel/2006/main">
          <x14:cfRule type="dataBar" id="{54F94AFD-B48E-4466-8094-24391C83B7DE}">
            <x14:dataBar minLength="0" maxLength="100">
              <x14:cfvo type="num">
                <xm:f>0</xm:f>
              </x14:cfvo>
              <x14:cfvo type="num">
                <xm:f>30</xm:f>
              </x14:cfvo>
              <x14:negativeFillColor rgb="FFFF0000"/>
              <x14:axisColor rgb="FF000000"/>
            </x14:dataBar>
          </x14:cfRule>
          <xm:sqref>BG3</xm:sqref>
        </x14:conditionalFormatting>
        <x14:conditionalFormatting xmlns:xm="http://schemas.microsoft.com/office/excel/2006/main">
          <x14:cfRule type="dataBar" id="{5D6F9FFE-5A88-4D8F-99BB-C6D13AA07317}">
            <x14:dataBar minLength="0" maxLength="100">
              <x14:cfvo type="num">
                <xm:f>0</xm:f>
              </x14:cfvo>
              <x14:cfvo type="num">
                <xm:f>$AK$4</xm:f>
              </x14:cfvo>
              <x14:negativeFillColor rgb="FFFF0000"/>
              <x14:axisColor rgb="FF000000"/>
            </x14:dataBar>
          </x14:cfRule>
          <xm:sqref>BH3</xm:sqref>
        </x14:conditionalFormatting>
        <x14:conditionalFormatting xmlns:xm="http://schemas.microsoft.com/office/excel/2006/main">
          <x14:cfRule type="dataBar" id="{971594A1-4B56-4BF2-BADB-6B37BCA4DA8F}">
            <x14:dataBar minLength="0" maxLength="100">
              <x14:cfvo type="num">
                <xm:f>0</xm:f>
              </x14:cfvo>
              <x14:cfvo type="num">
                <xm:f>$AH$2</xm:f>
              </x14:cfvo>
              <x14:negativeFillColor rgb="FFFF0000"/>
              <x14:axisColor rgb="FF000000"/>
            </x14:dataBar>
          </x14:cfRule>
          <xm:sqref>BU3</xm:sqref>
        </x14:conditionalFormatting>
        <x14:conditionalFormatting xmlns:xm="http://schemas.microsoft.com/office/excel/2006/main">
          <x14:cfRule type="dataBar" id="{4DD010A6-BE52-45DD-A64E-BD84F6E55D2A}">
            <x14:dataBar minLength="0" maxLength="100">
              <x14:cfvo type="num">
                <xm:f>0</xm:f>
              </x14:cfvo>
              <x14:cfvo type="num">
                <xm:f>30</xm:f>
              </x14:cfvo>
              <x14:negativeFillColor rgb="FFFF0000"/>
              <x14:axisColor rgb="FF000000"/>
            </x14:dataBar>
          </x14:cfRule>
          <xm:sqref>BW3</xm:sqref>
        </x14:conditionalFormatting>
        <x14:conditionalFormatting xmlns:xm="http://schemas.microsoft.com/office/excel/2006/main">
          <x14:cfRule type="dataBar" id="{5C4102F1-EF22-43B0-8E26-9AAACBF4EB9A}">
            <x14:dataBar minLength="0" maxLength="100">
              <x14:cfvo type="num">
                <xm:f>0</xm:f>
              </x14:cfvo>
              <x14:cfvo type="num">
                <xm:f>$AK$4</xm:f>
              </x14:cfvo>
              <x14:negativeFillColor rgb="FFFF0000"/>
              <x14:axisColor rgb="FF000000"/>
            </x14:dataBar>
          </x14:cfRule>
          <xm:sqref>BX3</xm:sqref>
        </x14:conditionalFormatting>
        <x14:conditionalFormatting xmlns:xm="http://schemas.microsoft.com/office/excel/2006/main">
          <x14:cfRule type="dataBar" id="{C7411881-F14B-4F49-9763-271F0D49BC27}">
            <x14:dataBar minLength="0" maxLength="100">
              <x14:cfvo type="num">
                <xm:f>0</xm:f>
              </x14:cfvo>
              <x14:cfvo type="num">
                <xm:f>$AH$2</xm:f>
              </x14:cfvo>
              <x14:negativeFillColor rgb="FFFF0000"/>
              <x14:axisColor rgb="FF000000"/>
            </x14:dataBar>
          </x14:cfRule>
          <xm:sqref>Y3</xm:sqref>
        </x14:conditionalFormatting>
        <x14:conditionalFormatting xmlns:xm="http://schemas.microsoft.com/office/excel/2006/main">
          <x14:cfRule type="dataBar" id="{308584F7-98BB-4819-8F9E-1266DD5E83D0}">
            <x14:dataBar minLength="0" maxLength="100">
              <x14:cfvo type="num">
                <xm:f>0</xm:f>
              </x14:cfvo>
              <x14:cfvo type="num">
                <xm:f>30</xm:f>
              </x14:cfvo>
              <x14:negativeFillColor rgb="FFFF0000"/>
              <x14:axisColor rgb="FF000000"/>
            </x14:dataBar>
          </x14:cfRule>
          <xm:sqref>AA3</xm:sqref>
        </x14:conditionalFormatting>
        <x14:conditionalFormatting xmlns:xm="http://schemas.microsoft.com/office/excel/2006/main">
          <x14:cfRule type="dataBar" id="{42B5691B-3D5C-45B0-90B1-C3C9A0C75CF2}">
            <x14:dataBar minLength="0" maxLength="100">
              <x14:cfvo type="num">
                <xm:f>0</xm:f>
              </x14:cfvo>
              <x14:cfvo type="num">
                <xm:f>$AK$4</xm:f>
              </x14:cfvo>
              <x14:negativeFillColor rgb="FFFF0000"/>
              <x14:axisColor rgb="FF000000"/>
            </x14:dataBar>
          </x14:cfRule>
          <xm:sqref>AB3</xm:sqref>
        </x14:conditionalFormatting>
        <x14:conditionalFormatting xmlns:xm="http://schemas.microsoft.com/office/excel/2006/main">
          <x14:cfRule type="dataBar" id="{B6587C3C-6537-4651-98AB-9CF9C4F63472}">
            <x14:dataBar minLength="0" maxLength="100" axisPosition="none">
              <x14:cfvo type="num">
                <xm:f>0</xm:f>
              </x14:cfvo>
              <x14:cfvo type="num">
                <xm:f>$CD$2</xm:f>
              </x14:cfvo>
              <x14:negativeFillColor rgb="FFFF0000"/>
            </x14:dataBar>
          </x14:cfRule>
          <xm:sqref>CC2</xm:sqref>
        </x14:conditionalFormatting>
        <x14:conditionalFormatting xmlns:xm="http://schemas.microsoft.com/office/excel/2006/main">
          <x14:cfRule type="dataBar" id="{06432FB3-6821-41B8-A6F7-18EC8CDA8049}">
            <x14:dataBar minLength="0" maxLength="100" axisPosition="none">
              <x14:cfvo type="autoMin"/>
              <x14:cfvo type="num">
                <xm:f>$CG$2</xm:f>
              </x14:cfvo>
              <x14:negativeFillColor rgb="FFFF0000"/>
            </x14:dataBar>
          </x14:cfRule>
          <xm:sqref>CF2</xm:sqref>
        </x14:conditionalFormatting>
        <x14:conditionalFormatting xmlns:xm="http://schemas.microsoft.com/office/excel/2006/main">
          <x14:cfRule type="dataBar" id="{F748C7D3-7418-4610-A2BA-B6FD69B11B3F}">
            <x14:dataBar minLength="0" maxLength="100">
              <x14:cfvo type="num">
                <xm:f>0</xm:f>
              </x14:cfvo>
              <x14:cfvo type="num">
                <xm:f>$AH$2</xm:f>
              </x14:cfvo>
              <x14:negativeFillColor rgb="FFFF0000"/>
              <x14:axisColor rgb="FF000000"/>
            </x14:dataBar>
          </x14:cfRule>
          <xm:sqref>CC4:CC14</xm:sqref>
        </x14:conditionalFormatting>
        <x14:conditionalFormatting xmlns:xm="http://schemas.microsoft.com/office/excel/2006/main">
          <x14:cfRule type="dataBar" id="{FE458464-B9BF-465C-A7FD-DC770FA84EBA}">
            <x14:dataBar minLength="0" maxLength="100">
              <x14:cfvo type="num">
                <xm:f>0</xm:f>
              </x14:cfvo>
              <x14:cfvo type="num">
                <xm:f>30</xm:f>
              </x14:cfvo>
              <x14:negativeFillColor rgb="FFFF0000"/>
              <x14:axisColor rgb="FF000000"/>
            </x14:dataBar>
          </x14:cfRule>
          <xm:sqref>CE4:CE14 CE2</xm:sqref>
        </x14:conditionalFormatting>
        <x14:conditionalFormatting xmlns:xm="http://schemas.microsoft.com/office/excel/2006/main">
          <x14:cfRule type="dataBar" id="{916C4169-B5DA-44B7-8986-3A79036E4303}">
            <x14:dataBar minLength="0" maxLength="100">
              <x14:cfvo type="num">
                <xm:f>0</xm:f>
              </x14:cfvo>
              <x14:cfvo type="num">
                <xm:f>$AK$4</xm:f>
              </x14:cfvo>
              <x14:negativeFillColor rgb="FFFF0000"/>
              <x14:axisColor rgb="FF000000"/>
            </x14:dataBar>
          </x14:cfRule>
          <xm:sqref>CF4:CF14</xm:sqref>
        </x14:conditionalFormatting>
        <x14:conditionalFormatting xmlns:xm="http://schemas.microsoft.com/office/excel/2006/main">
          <x14:cfRule type="dataBar" id="{0FAB40D7-81C7-48E5-811D-6D1C538EC6FD}">
            <x14:dataBar minLength="0" maxLength="100">
              <x14:cfvo type="num">
                <xm:f>0</xm:f>
              </x14:cfvo>
              <x14:cfvo type="num">
                <xm:f>$AH$2</xm:f>
              </x14:cfvo>
              <x14:negativeFillColor rgb="FFFF0000"/>
              <x14:axisColor rgb="FF000000"/>
            </x14:dataBar>
          </x14:cfRule>
          <xm:sqref>CC3</xm:sqref>
        </x14:conditionalFormatting>
        <x14:conditionalFormatting xmlns:xm="http://schemas.microsoft.com/office/excel/2006/main">
          <x14:cfRule type="dataBar" id="{0657E463-2404-4FCD-B61F-8809606E28D0}">
            <x14:dataBar minLength="0" maxLength="100">
              <x14:cfvo type="num">
                <xm:f>0</xm:f>
              </x14:cfvo>
              <x14:cfvo type="num">
                <xm:f>30</xm:f>
              </x14:cfvo>
              <x14:negativeFillColor rgb="FFFF0000"/>
              <x14:axisColor rgb="FF000000"/>
            </x14:dataBar>
          </x14:cfRule>
          <xm:sqref>CE3</xm:sqref>
        </x14:conditionalFormatting>
        <x14:conditionalFormatting xmlns:xm="http://schemas.microsoft.com/office/excel/2006/main">
          <x14:cfRule type="dataBar" id="{F7235CF2-2A70-4688-BBC1-CD62C0B1AAEC}">
            <x14:dataBar minLength="0" maxLength="100">
              <x14:cfvo type="num">
                <xm:f>0</xm:f>
              </x14:cfvo>
              <x14:cfvo type="num">
                <xm:f>$AK$4</xm:f>
              </x14:cfvo>
              <x14:negativeFillColor rgb="FFFF0000"/>
              <x14:axisColor rgb="FF000000"/>
            </x14:dataBar>
          </x14:cfRule>
          <xm:sqref>CF3</xm:sqref>
        </x14:conditionalFormatting>
        <x14:conditionalFormatting xmlns:xm="http://schemas.microsoft.com/office/excel/2006/main">
          <x14:cfRule type="dataBar" id="{B634FD2B-4CC5-454F-82E1-9344533ED99B}">
            <x14:dataBar minLength="0" maxLength="100" axisPosition="none">
              <x14:cfvo type="num">
                <xm:f>0</xm:f>
              </x14:cfvo>
              <x14:cfvo type="num">
                <xm:f>$BN$2</xm:f>
              </x14:cfvo>
              <x14:negativeFillColor rgb="FFFF0000"/>
            </x14:dataBar>
          </x14:cfRule>
          <xm:sqref>BM2</xm:sqref>
        </x14:conditionalFormatting>
        <x14:conditionalFormatting xmlns:xm="http://schemas.microsoft.com/office/excel/2006/main">
          <x14:cfRule type="dataBar" id="{0DD8C3E1-E07E-476F-8AC1-B9F0AAAF3F0A}">
            <x14:dataBar minLength="0" maxLength="100" axisPosition="none">
              <x14:cfvo type="num">
                <xm:f>0</xm:f>
              </x14:cfvo>
              <x14:cfvo type="num">
                <xm:f>$BQ$2</xm:f>
              </x14:cfvo>
              <x14:negativeFillColor rgb="FFFF0000"/>
            </x14:dataBar>
          </x14:cfRule>
          <xm:sqref>BP2</xm:sqref>
        </x14:conditionalFormatting>
        <x14:conditionalFormatting xmlns:xm="http://schemas.microsoft.com/office/excel/2006/main">
          <x14:cfRule type="dataBar" id="{47B93C20-AD9B-4C79-A00B-CAFD6A2416FF}">
            <x14:dataBar minLength="0" maxLength="100">
              <x14:cfvo type="num">
                <xm:f>0</xm:f>
              </x14:cfvo>
              <x14:cfvo type="num">
                <xm:f>30</xm:f>
              </x14:cfvo>
              <x14:negativeFillColor rgb="FFFF0000"/>
              <x14:axisColor rgb="FF000000"/>
            </x14:dataBar>
          </x14:cfRule>
          <xm:sqref>BO2</xm:sqref>
        </x14:conditionalFormatting>
        <x14:conditionalFormatting xmlns:xm="http://schemas.microsoft.com/office/excel/2006/main">
          <x14:cfRule type="dataBar" id="{68ED795C-9E44-472F-B748-471F9D13622B}">
            <x14:dataBar minLength="0" maxLength="100">
              <x14:cfvo type="num">
                <xm:f>0</xm:f>
              </x14:cfvo>
              <x14:cfvo type="num">
                <xm:f>$AH$2</xm:f>
              </x14:cfvo>
              <x14:negativeFillColor rgb="FFFF0000"/>
              <x14:axisColor rgb="FF000000"/>
            </x14:dataBar>
          </x14:cfRule>
          <xm:sqref>BM3</xm:sqref>
        </x14:conditionalFormatting>
        <x14:conditionalFormatting xmlns:xm="http://schemas.microsoft.com/office/excel/2006/main">
          <x14:cfRule type="dataBar" id="{765E1EFA-FBE7-4705-B5F6-AC79EB07E82E}">
            <x14:dataBar minLength="0" maxLength="100">
              <x14:cfvo type="num">
                <xm:f>0</xm:f>
              </x14:cfvo>
              <x14:cfvo type="num">
                <xm:f>30</xm:f>
              </x14:cfvo>
              <x14:negativeFillColor rgb="FFFF0000"/>
              <x14:axisColor rgb="FF000000"/>
            </x14:dataBar>
          </x14:cfRule>
          <xm:sqref>BO3</xm:sqref>
        </x14:conditionalFormatting>
        <x14:conditionalFormatting xmlns:xm="http://schemas.microsoft.com/office/excel/2006/main">
          <x14:cfRule type="dataBar" id="{77E92B39-AD08-48B1-8621-F745C0656813}">
            <x14:dataBar minLength="0" maxLength="100">
              <x14:cfvo type="num">
                <xm:f>0</xm:f>
              </x14:cfvo>
              <x14:cfvo type="num">
                <xm:f>$AK$4</xm:f>
              </x14:cfvo>
              <x14:negativeFillColor rgb="FFFF0000"/>
              <x14:axisColor rgb="FF000000"/>
            </x14:dataBar>
          </x14:cfRule>
          <xm:sqref>BP3</xm:sqref>
        </x14:conditionalFormatting>
        <x14:conditionalFormatting xmlns:xm="http://schemas.microsoft.com/office/excel/2006/main">
          <x14:cfRule type="dataBar" id="{CCA4EE68-ED7B-4F90-A48E-29C1FFC42C1B}">
            <x14:dataBar minLength="0" maxLength="100" axisPosition="none">
              <x14:cfvo type="num">
                <xm:f>0</xm:f>
              </x14:cfvo>
              <x14:cfvo type="num">
                <xm:f>$J$2</xm:f>
              </x14:cfvo>
              <x14:negativeFillColor rgb="FFFF0000"/>
            </x14:dataBar>
          </x14:cfRule>
          <xm:sqref>I2</xm:sqref>
        </x14:conditionalFormatting>
        <x14:conditionalFormatting xmlns:xm="http://schemas.microsoft.com/office/excel/2006/main">
          <x14:cfRule type="dataBar" id="{DE5747CB-89AB-4403-B16E-310D7B41114F}">
            <x14:dataBar minLength="0" maxLength="100" axisPosition="none">
              <x14:cfvo type="num">
                <xm:f>0</xm:f>
              </x14:cfvo>
              <x14:cfvo type="num">
                <xm:f>$M$2</xm:f>
              </x14:cfvo>
              <x14:negativeFillColor rgb="FFFF0000"/>
            </x14:dataBar>
          </x14:cfRule>
          <xm:sqref>L2</xm:sqref>
        </x14:conditionalFormatting>
        <x14:conditionalFormatting xmlns:xm="http://schemas.microsoft.com/office/excel/2006/main">
          <x14:cfRule type="dataBar" id="{A11DDEA1-01A1-4891-89D3-5BE69579ED8E}">
            <x14:dataBar minLength="0" maxLength="100">
              <x14:cfvo type="num">
                <xm:f>0</xm:f>
              </x14:cfvo>
              <x14:cfvo type="num">
                <xm:f>$R$2</xm:f>
              </x14:cfvo>
              <x14:negativeFillColor rgb="FFFF0000"/>
              <x14:axisColor rgb="FF000000"/>
            </x14:dataBar>
          </x14:cfRule>
          <xm:sqref>Q2</xm:sqref>
        </x14:conditionalFormatting>
        <x14:conditionalFormatting xmlns:xm="http://schemas.microsoft.com/office/excel/2006/main">
          <x14:cfRule type="dataBar" id="{EA92860D-6CC4-4299-A9B0-22B964B1E89F}">
            <x14:dataBar minLength="0" maxLength="100">
              <x14:cfvo type="num">
                <xm:f>0</xm:f>
              </x14:cfvo>
              <x14:cfvo type="num">
                <xm:f>$U$2</xm:f>
              </x14:cfvo>
              <x14:negativeFillColor rgb="FFFF0000"/>
              <x14:axisColor rgb="FF000000"/>
            </x14:dataBar>
          </x14:cfRule>
          <xm:sqref>T2</xm:sqref>
        </x14:conditionalFormatting>
        <x14:conditionalFormatting xmlns:xm="http://schemas.microsoft.com/office/excel/2006/main">
          <x14:cfRule type="dataBar" id="{19FCD951-82EC-4FC9-94BD-79331F2AC6B9}">
            <x14:dataBar minLength="0" maxLength="100" axisPosition="none">
              <x14:cfvo type="autoMin"/>
              <x14:cfvo type="num">
                <xm:f>$Z$2</xm:f>
              </x14:cfvo>
              <x14:negativeFillColor rgb="FFFF0000"/>
            </x14:dataBar>
          </x14:cfRule>
          <xm:sqref>Y2</xm:sqref>
        </x14:conditionalFormatting>
        <x14:conditionalFormatting xmlns:xm="http://schemas.microsoft.com/office/excel/2006/main">
          <x14:cfRule type="dataBar" id="{802B0731-6C77-4AC3-A294-A0F58B8B700A}">
            <x14:dataBar minLength="0" maxLength="100" axisPosition="none">
              <x14:cfvo type="autoMin"/>
              <x14:cfvo type="num">
                <xm:f>$AC$2</xm:f>
              </x14:cfvo>
              <x14:negativeFillColor rgb="FFFF0000"/>
            </x14:dataBar>
          </x14:cfRule>
          <xm:sqref>AB2</xm:sqref>
        </x14:conditionalFormatting>
        <x14:conditionalFormatting xmlns:xm="http://schemas.microsoft.com/office/excel/2006/main">
          <x14:cfRule type="dataBar" id="{022A5996-BD82-433B-8279-67A1C793E800}">
            <x14:dataBar minLength="0" maxLength="100" axisPosition="none">
              <x14:cfvo type="autoMin"/>
              <x14:cfvo type="num">
                <xm:f>$AH$2</xm:f>
              </x14:cfvo>
              <x14:negativeFillColor rgb="FFFF0000"/>
            </x14:dataBar>
          </x14:cfRule>
          <xm:sqref>AG8</xm:sqref>
        </x14:conditionalFormatting>
        <x14:conditionalFormatting xmlns:xm="http://schemas.microsoft.com/office/excel/2006/main">
          <x14:cfRule type="dataBar" id="{2E09E533-EA62-4A17-8871-B3139291C105}">
            <x14:dataBar minLength="0" maxLength="100" axisPosition="none">
              <x14:cfvo type="autoMin"/>
              <x14:cfvo type="num">
                <xm:f>$AK$2</xm:f>
              </x14:cfvo>
              <x14:negativeFillColor rgb="FFFF0000"/>
            </x14:dataBar>
          </x14:cfRule>
          <xm:sqref>AJ2</xm:sqref>
        </x14:conditionalFormatting>
        <x14:conditionalFormatting xmlns:xm="http://schemas.microsoft.com/office/excel/2006/main">
          <x14:cfRule type="dataBar" id="{D5BE72ED-AE28-4CEB-901D-F0144E884DA1}">
            <x14:dataBar minLength="0" maxLength="100" axisPosition="none">
              <x14:cfvo type="autoMin"/>
              <x14:cfvo type="num">
                <xm:f>$AK$2</xm:f>
              </x14:cfvo>
              <x14:negativeFillColor rgb="FFFF0000"/>
            </x14:dataBar>
          </x14:cfRule>
          <xm:sqref>AJ8</xm:sqref>
        </x14:conditionalFormatting>
        <x14:conditionalFormatting xmlns:xm="http://schemas.microsoft.com/office/excel/2006/main">
          <x14:cfRule type="dataBar" id="{B8930CF8-6F79-48B4-8125-F4D4916E3739}">
            <x14:dataBar minLength="0" maxLength="100" axisPosition="none">
              <x14:cfvo type="autoMin"/>
              <x14:cfvo type="num">
                <xm:f>$AP$2</xm:f>
              </x14:cfvo>
              <x14:negativeFillColor rgb="FFFF0000"/>
            </x14:dataBar>
          </x14:cfRule>
          <xm:sqref>AO2</xm:sqref>
        </x14:conditionalFormatting>
        <x14:conditionalFormatting xmlns:xm="http://schemas.microsoft.com/office/excel/2006/main">
          <x14:cfRule type="dataBar" id="{1EFEB2AD-C859-41CD-8D2C-DFAFCB1B0723}">
            <x14:dataBar minLength="0" maxLength="100" axisPosition="none">
              <x14:cfvo type="autoMin"/>
              <x14:cfvo type="num">
                <xm:f>$AS$2</xm:f>
              </x14:cfvo>
              <x14:negativeFillColor rgb="FFFF0000"/>
            </x14:dataBar>
          </x14:cfRule>
          <xm:sqref>AR2</xm:sqref>
        </x14:conditionalFormatting>
        <x14:conditionalFormatting xmlns:xm="http://schemas.microsoft.com/office/excel/2006/main">
          <x14:cfRule type="dataBar" id="{61C9E2B8-0C51-4318-8494-66C7D7AA1299}">
            <x14:dataBar minLength="0" maxLength="100">
              <x14:cfvo type="autoMin"/>
              <x14:cfvo type="num">
                <xm:f>$AX$2</xm:f>
              </x14:cfvo>
              <x14:negativeFillColor rgb="FFFF0000"/>
              <x14:axisColor rgb="FF000000"/>
            </x14:dataBar>
          </x14:cfRule>
          <xm:sqref>AW2:AW3</xm:sqref>
        </x14:conditionalFormatting>
        <x14:conditionalFormatting xmlns:xm="http://schemas.microsoft.com/office/excel/2006/main">
          <x14:cfRule type="dataBar" id="{9E0267F3-3514-4D40-96C3-3AD69D0B511B}">
            <x14:dataBar minLength="0" maxLength="100" axisPosition="none">
              <x14:cfvo type="autoMin"/>
              <x14:cfvo type="num">
                <xm:f>$BA$2</xm:f>
              </x14:cfvo>
              <x14:negativeFillColor rgb="FFFF0000"/>
            </x14:dataBar>
          </x14:cfRule>
          <xm:sqref>AZ2:AZ3</xm:sqref>
        </x14:conditionalFormatting>
        <x14:conditionalFormatting xmlns:xm="http://schemas.microsoft.com/office/excel/2006/main">
          <x14:cfRule type="dataBar" id="{69107115-E641-4F9B-8F65-3A0E35402FF2}">
            <x14:dataBar minLength="0" maxLength="100">
              <x14:cfvo type="num">
                <xm:f>0</xm:f>
              </x14:cfvo>
              <x14:cfvo type="num">
                <xm:f>30</xm:f>
              </x14:cfvo>
              <x14:negativeFillColor rgb="FFFF0000"/>
              <x14:axisColor rgb="FF000000"/>
            </x14:dataBar>
          </x14:cfRule>
          <xm:sqref>AY8</xm:sqref>
        </x14:conditionalFormatting>
        <x14:conditionalFormatting xmlns:xm="http://schemas.microsoft.com/office/excel/2006/main">
          <x14:cfRule type="dataBar" id="{7D35D957-26FD-4173-ADF7-C0BB3FE50567}">
            <x14:dataBar minLength="0" maxLength="100">
              <x14:cfvo type="autoMin"/>
              <x14:cfvo type="num">
                <xm:f>$AX$2</xm:f>
              </x14:cfvo>
              <x14:negativeFillColor rgb="FFFF0000"/>
              <x14:axisColor rgb="FF000000"/>
            </x14:dataBar>
          </x14:cfRule>
          <xm:sqref>AW8:AW16</xm:sqref>
        </x14:conditionalFormatting>
        <x14:conditionalFormatting xmlns:xm="http://schemas.microsoft.com/office/excel/2006/main">
          <x14:cfRule type="dataBar" id="{49FFD9C6-F99A-4E09-90BD-40A9367ECF7B}">
            <x14:dataBar minLength="0" maxLength="100" axisPosition="none">
              <x14:cfvo type="autoMin"/>
              <x14:cfvo type="num">
                <xm:f>$BA$2</xm:f>
              </x14:cfvo>
              <x14:negativeFillColor rgb="FFFF0000"/>
            </x14:dataBar>
          </x14:cfRule>
          <xm:sqref>AZ8:AZ16</xm:sqref>
        </x14:conditionalFormatting>
        <x14:conditionalFormatting xmlns:xm="http://schemas.microsoft.com/office/excel/2006/main">
          <x14:cfRule type="dataBar" id="{CC49ECA5-9687-42B6-ABB5-C2658FC6F029}">
            <x14:dataBar minLength="0" maxLength="100" axisPosition="none">
              <x14:cfvo type="autoMin"/>
              <x14:cfvo type="num">
                <xm:f>$BF$2</xm:f>
              </x14:cfvo>
              <x14:negativeFillColor rgb="FFFF0000"/>
            </x14:dataBar>
          </x14:cfRule>
          <xm:sqref>BE2</xm:sqref>
        </x14:conditionalFormatting>
        <x14:conditionalFormatting xmlns:xm="http://schemas.microsoft.com/office/excel/2006/main">
          <x14:cfRule type="dataBar" id="{4EE092C3-FA37-4A13-AD26-911CE57DDB8C}">
            <x14:dataBar minLength="0" maxLength="100" axisPosition="none">
              <x14:cfvo type="autoMin"/>
              <x14:cfvo type="num">
                <xm:f>$BI$2</xm:f>
              </x14:cfvo>
              <x14:negativeFillColor rgb="FFFF0000"/>
            </x14:dataBar>
          </x14:cfRule>
          <xm:sqref>BH2</xm:sqref>
        </x14:conditionalFormatting>
        <x14:conditionalFormatting xmlns:xm="http://schemas.microsoft.com/office/excel/2006/main">
          <x14:cfRule type="dataBar" id="{240B04FF-16A7-49D5-8874-2B680F262853}">
            <x14:dataBar minLength="0" maxLength="100" axisPosition="none">
              <x14:cfvo type="autoMin"/>
              <x14:cfvo type="num">
                <xm:f>$BV$2</xm:f>
              </x14:cfvo>
              <x14:negativeFillColor rgb="FFFF0000"/>
            </x14:dataBar>
          </x14:cfRule>
          <xm:sqref>BU2</xm:sqref>
        </x14:conditionalFormatting>
        <x14:conditionalFormatting xmlns:xm="http://schemas.microsoft.com/office/excel/2006/main">
          <x14:cfRule type="dataBar" id="{71CAFD2A-228D-4BC1-8907-454670163EBE}">
            <x14:dataBar minLength="0" maxLength="100" axisPosition="none">
              <x14:cfvo type="autoMin"/>
              <x14:cfvo type="num">
                <xm:f>$BY$2</xm:f>
              </x14:cfvo>
              <x14:negativeFillColor rgb="FFFF0000"/>
            </x14:dataBar>
          </x14:cfRule>
          <xm:sqref>BX2</xm:sqref>
        </x14:conditionalFormatting>
        <x14:conditionalFormatting xmlns:xm="http://schemas.microsoft.com/office/excel/2006/main">
          <x14:cfRule type="dataBar" id="{341402A6-E841-4C35-BAD6-46088C45468B}">
            <x14:dataBar minLength="0" maxLength="100" axisPosition="none">
              <x14:cfvo type="num">
                <xm:f>0</xm:f>
              </x14:cfvo>
              <x14:cfvo type="num">
                <xm:f>$CD$2</xm:f>
              </x14:cfvo>
              <x14:negativeFillColor rgb="FFFF0000"/>
            </x14:dataBar>
          </x14:cfRule>
          <xm:sqref>CC15</xm:sqref>
        </x14:conditionalFormatting>
        <x14:conditionalFormatting xmlns:xm="http://schemas.microsoft.com/office/excel/2006/main">
          <x14:cfRule type="dataBar" id="{6008B039-8005-406D-9E62-2E64726470E5}">
            <x14:dataBar minLength="0" maxLength="100" axisPosition="none">
              <x14:cfvo type="autoMin"/>
              <x14:cfvo type="num">
                <xm:f>$CG$2</xm:f>
              </x14:cfvo>
              <x14:negativeFillColor rgb="FFFF0000"/>
            </x14:dataBar>
          </x14:cfRule>
          <xm:sqref>CF15</xm:sqref>
        </x14:conditionalFormatting>
        <x14:conditionalFormatting xmlns:xm="http://schemas.microsoft.com/office/excel/2006/main">
          <x14:cfRule type="dataBar" id="{6800174D-507D-48E1-8BBF-035DC6F70349}">
            <x14:dataBar minLength="0" maxLength="100">
              <x14:cfvo type="num">
                <xm:f>0</xm:f>
              </x14:cfvo>
              <x14:cfvo type="num">
                <xm:f>30</xm:f>
              </x14:cfvo>
              <x14:negativeFillColor rgb="FFFF0000"/>
              <x14:axisColor rgb="FF000000"/>
            </x14:dataBar>
          </x14:cfRule>
          <xm:sqref>CE15</xm:sqref>
        </x14:conditionalFormatting>
      </x14:conditionalFormattings>
    </ext>
  </extLs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tabColor theme="9" tint="0.39997558519241921"/>
  </sheetPr>
  <dimension ref="A1:AN41"/>
  <sheetViews>
    <sheetView zoomScale="85" zoomScaleNormal="100" workbookViewId="0">
      <pane ySplit="1" topLeftCell="A14" activePane="bottomLeft" state="frozen"/>
      <selection activeCell="I2" sqref="I2"/>
      <selection pane="bottomLeft" activeCell="I2" sqref="I2"/>
    </sheetView>
  </sheetViews>
  <sheetFormatPr baseColWidth="10" defaultColWidth="11.42578125" defaultRowHeight="14.25" outlineLevelCol="1" x14ac:dyDescent="0.2"/>
  <cols>
    <col min="1" max="1" width="33.7109375" style="12" customWidth="1"/>
    <col min="2" max="4" width="13.7109375" style="12" hidden="1" customWidth="1" outlineLevel="1"/>
    <col min="5" max="5" width="6.5703125" style="12" hidden="1" customWidth="1" outlineLevel="1"/>
    <col min="6" max="6" width="6" style="12" hidden="1" customWidth="1" outlineLevel="1"/>
    <col min="7" max="7" width="5.7109375" style="12" hidden="1" customWidth="1" outlineLevel="1"/>
    <col min="8" max="8" width="13.28515625" style="13" customWidth="1" collapsed="1"/>
    <col min="9" max="9" width="10.42578125" style="12" hidden="1" customWidth="1" outlineLevel="1"/>
    <col min="10" max="10" width="9.7109375" style="12" hidden="1" customWidth="1" outlineLevel="1"/>
    <col min="11" max="11" width="12" style="12" hidden="1" customWidth="1" outlineLevel="1"/>
    <col min="12" max="12" width="12.42578125" style="12" hidden="1" customWidth="1" outlineLevel="1"/>
    <col min="13" max="13" width="9.5703125" style="12" hidden="1" customWidth="1" outlineLevel="1"/>
    <col min="14" max="14" width="11.42578125" style="12" hidden="1" customWidth="1" outlineLevel="1"/>
    <col min="15" max="15" width="12.7109375" style="12" hidden="1" customWidth="1" outlineLevel="1"/>
    <col min="16" max="16" width="14.7109375" style="13" customWidth="1" collapsed="1"/>
    <col min="17" max="17" width="12.28515625" style="12" hidden="1" customWidth="1" outlineLevel="1"/>
    <col min="18" max="18" width="10.28515625" style="12" hidden="1" customWidth="1" outlineLevel="1"/>
    <col min="19" max="19" width="11.42578125" style="12" hidden="1" customWidth="1" outlineLevel="1"/>
    <col min="20" max="20" width="12.7109375" style="12" hidden="1" customWidth="1" outlineLevel="1"/>
    <col min="21" max="21" width="9.7109375" style="12" hidden="1" customWidth="1" outlineLevel="1"/>
    <col min="22" max="22" width="10.5703125" style="12" hidden="1" customWidth="1" outlineLevel="1"/>
    <col min="23" max="23" width="12.28515625" style="12" hidden="1" customWidth="1" outlineLevel="1"/>
    <col min="24" max="24" width="13.42578125" style="12" customWidth="1" collapsed="1"/>
    <col min="25" max="25" width="13.28515625" style="12" hidden="1" customWidth="1" outlineLevel="1"/>
    <col min="26" max="27" width="10.28515625" style="12" hidden="1" customWidth="1" outlineLevel="1"/>
    <col min="28" max="28" width="12.7109375" style="12" hidden="1" customWidth="1" outlineLevel="1"/>
    <col min="29" max="30" width="11.42578125" style="12" hidden="1" customWidth="1" outlineLevel="1"/>
    <col min="31" max="31" width="12.28515625" style="12" hidden="1" customWidth="1" outlineLevel="1"/>
    <col min="32" max="32" width="14.7109375" style="12" customWidth="1" collapsed="1"/>
    <col min="33" max="33" width="13.28515625" style="12" hidden="1" customWidth="1" outlineLevel="1"/>
    <col min="34" max="34" width="10.7109375" style="12" hidden="1" customWidth="1" outlineLevel="1"/>
    <col min="35" max="35" width="10.28515625" style="12" hidden="1" customWidth="1" outlineLevel="1"/>
    <col min="36" max="36" width="12.7109375" style="12" hidden="1" customWidth="1" outlineLevel="1"/>
    <col min="37" max="38" width="11.42578125" style="12" hidden="1" customWidth="1" outlineLevel="1"/>
    <col min="39" max="39" width="12.28515625" style="12" hidden="1" customWidth="1" outlineLevel="1"/>
    <col min="40" max="40" width="18.42578125" style="12" customWidth="1" collapsed="1"/>
    <col min="41" max="16384" width="11.42578125" style="12"/>
  </cols>
  <sheetData>
    <row r="1" spans="1:40" s="140" customFormat="1" ht="48" customHeight="1" x14ac:dyDescent="0.25">
      <c r="A1" s="141" t="s">
        <v>207</v>
      </c>
      <c r="B1" s="135" t="s">
        <v>169</v>
      </c>
      <c r="C1" s="134" t="s">
        <v>170</v>
      </c>
      <c r="D1" s="134" t="s">
        <v>171</v>
      </c>
      <c r="E1" s="4" t="s">
        <v>781</v>
      </c>
      <c r="F1" s="4" t="s">
        <v>782</v>
      </c>
      <c r="G1" s="4" t="s">
        <v>783</v>
      </c>
      <c r="H1" s="11" t="s">
        <v>784</v>
      </c>
      <c r="I1" s="118" t="s">
        <v>172</v>
      </c>
      <c r="J1" s="119" t="s">
        <v>173</v>
      </c>
      <c r="K1" s="118" t="s">
        <v>707</v>
      </c>
      <c r="L1" s="118" t="s">
        <v>174</v>
      </c>
      <c r="M1" s="119" t="s">
        <v>175</v>
      </c>
      <c r="N1" s="4" t="s">
        <v>176</v>
      </c>
      <c r="O1" s="4" t="s">
        <v>177</v>
      </c>
      <c r="P1" s="21" t="s">
        <v>208</v>
      </c>
      <c r="Q1" s="118" t="s">
        <v>172</v>
      </c>
      <c r="R1" s="119" t="s">
        <v>173</v>
      </c>
      <c r="S1" s="118" t="s">
        <v>707</v>
      </c>
      <c r="T1" s="118" t="s">
        <v>174</v>
      </c>
      <c r="U1" s="119" t="s">
        <v>175</v>
      </c>
      <c r="V1" s="4" t="s">
        <v>176</v>
      </c>
      <c r="W1" s="4" t="s">
        <v>177</v>
      </c>
      <c r="X1" s="21" t="s">
        <v>209</v>
      </c>
      <c r="Y1" s="118" t="s">
        <v>172</v>
      </c>
      <c r="Z1" s="119" t="s">
        <v>173</v>
      </c>
      <c r="AA1" s="118" t="s">
        <v>707</v>
      </c>
      <c r="AB1" s="118" t="s">
        <v>174</v>
      </c>
      <c r="AC1" s="119" t="s">
        <v>175</v>
      </c>
      <c r="AD1" s="118" t="s">
        <v>176</v>
      </c>
      <c r="AE1" s="4" t="s">
        <v>177</v>
      </c>
      <c r="AF1" s="21" t="s">
        <v>210</v>
      </c>
      <c r="AG1" s="118" t="s">
        <v>172</v>
      </c>
      <c r="AH1" s="119" t="s">
        <v>173</v>
      </c>
      <c r="AI1" s="118" t="s">
        <v>707</v>
      </c>
      <c r="AJ1" s="118" t="s">
        <v>174</v>
      </c>
      <c r="AK1" s="119" t="s">
        <v>175</v>
      </c>
      <c r="AL1" s="118" t="s">
        <v>176</v>
      </c>
      <c r="AM1" s="4" t="s">
        <v>177</v>
      </c>
      <c r="AN1" s="21" t="s">
        <v>211</v>
      </c>
    </row>
    <row r="2" spans="1:40" ht="15" x14ac:dyDescent="0.25">
      <c r="A2" s="136" t="s">
        <v>187</v>
      </c>
      <c r="H2" s="96" t="str">
        <f>COUNTIF(A2:G2,"Oui") &amp;" / 6"</f>
        <v>0 / 6</v>
      </c>
      <c r="I2" s="19">
        <f>COUNTIFS(SUIVIPROD!$E1:$E30000,'Ligne 21'!$A2,SUIVIPROD!$J1:$J30000,'Ligne 21'!$P$1)</f>
        <v>0</v>
      </c>
      <c r="J2" s="120">
        <v>12</v>
      </c>
      <c r="K2" s="19">
        <f>SUMIFS(SUIVIPROD!$D1:$D30000,SUIVIPROD!$E1:$E30000,'Ligne 21'!$A2,SUIVIPROD!$J1:$J30000,'Ligne 21'!$P$1)</f>
        <v>0</v>
      </c>
      <c r="L2" s="19" t="e">
        <f>SUMPRODUCT((SUIVIPROD!$E1:$E30000='Ligne 21'!$A2)*(SUIVIPROD!$J1:$J30000='Ligne 21'!$P$1)*(SUIVIPROD!$L:$N&lt;&gt;""))</f>
        <v>#N/A</v>
      </c>
      <c r="M2" s="120">
        <v>2</v>
      </c>
      <c r="N2" s="98"/>
      <c r="O2" s="23" t="str">
        <f>IF(COUNTIFS(SUIVIQUALITE!$B1:$B30000,'Ligne 21'!$A2,SUIVIQUALITE!$E1:$E30000,LEFT($P$1,FIND(" ",$P$1)-1),SUIVIQUALITE!$F1:$F30000,"Oui")=1,"Oui","#N/A")</f>
        <v>#N/A</v>
      </c>
      <c r="P2" s="206"/>
      <c r="Q2" s="19">
        <f>COUNTIFS(SUIVIPROD!$E1:$E30000,'Ligne 21'!$A2,SUIVIPROD!$J1:$J30000,'Ligne 21'!$X$1)</f>
        <v>0</v>
      </c>
      <c r="R2" s="120">
        <v>4</v>
      </c>
      <c r="S2" s="19">
        <f>SUMIFS(SUIVIPROD!$D1:$D30000,SUIVIPROD!$E1:$E30000,'Ligne 21'!$A2,SUIVIPROD!$J1:$J30000,'Ligne 21'!$X$1)</f>
        <v>0</v>
      </c>
      <c r="T2" s="19" t="e">
        <f>SUMPRODUCT((SUIVIPROD!$E1:$E30000='Ligne 21'!$A2)*(SUIVIPROD!$J1:$J30000='Ligne 21'!$X$1)*(SUIVIPROD!$L:$N&lt;&gt;""))</f>
        <v>#N/A</v>
      </c>
      <c r="U2" s="120">
        <v>3</v>
      </c>
      <c r="W2" s="23" t="str">
        <f>IF(COUNTIFS(SUIVIQUALITE!$B1:$B30000,'Ligne 21'!$A2,SUIVIQUALITE!$E1:$E30000,LEFT($X$1,FIND(" ",$X$1)-1),SUIVIQUALITE!$F1:$F30000,"Oui")=1,"Oui","#N/A")</f>
        <v>#N/A</v>
      </c>
      <c r="X2" s="206"/>
      <c r="Y2" s="19">
        <f>COUNTIFS(SUIVIPROD!$E1:$E30000,'Ligne 21'!$A2,SUIVIPROD!$J1:$J30000,'Ligne 21'!$AF$1)</f>
        <v>0</v>
      </c>
      <c r="Z2" s="120">
        <v>4</v>
      </c>
      <c r="AA2" s="19">
        <f>SUMIFS(SUIVIPROD!$D1:$D30000,SUIVIPROD!$E1:$E30000,'Ligne 21'!$A2,SUIVIPROD!$J1:$J30000,'Ligne 21'!$AF$1)</f>
        <v>0</v>
      </c>
      <c r="AB2" s="19" t="e">
        <f>SUMPRODUCT((SUIVIPROD!$E1:$E30000='Ligne 21'!$A2)*(SUIVIPROD!$J1:$J30000='Ligne 21'!$AF$1)*(SUIVIPROD!$L:$N&lt;&gt;""))</f>
        <v>#N/A</v>
      </c>
      <c r="AC2" s="120">
        <v>3</v>
      </c>
      <c r="AE2" s="23" t="str">
        <f>IF(COUNTIFS(SUIVIQUALITE!$B1:$B30000,'Ligne 21'!$A2,SUIVIQUALITE!$E1:$E30000,LEFT($AF$1,FIND(" ",$AF$1)-1),SUIVIQUALITE!$F1:$F30000,"Oui")=1,"Oui","#N/A")</f>
        <v>#N/A</v>
      </c>
      <c r="AF2" s="206"/>
      <c r="AG2" s="19">
        <f>COUNTIFS(SUIVIPROD!$E1:$E30000,'Ligne 21'!$A2,SUIVIPROD!$J1:$J30000,'Ligne 21'!$AN$1)</f>
        <v>0</v>
      </c>
      <c r="AH2" s="120">
        <v>10</v>
      </c>
      <c r="AI2" s="19">
        <f>SUMIFS(SUIVIPROD!$D1:$D30000,SUIVIPROD!$E1:$E30000,'Ligne 21'!$A2,SUIVIPROD!$J1:$J30000,'Ligne 21'!$AN$1)</f>
        <v>0</v>
      </c>
      <c r="AJ2" s="19" t="e">
        <f>SUMPRODUCT((SUIVIPROD!$E1:$E30000='Ligne 21'!$A2)*(SUIVIPROD!$J1:$J30000='Ligne 21'!$AN$1)*(SUIVIPROD!$L:$N&lt;&gt;""))</f>
        <v>#N/A</v>
      </c>
      <c r="AK2" s="120">
        <v>3</v>
      </c>
      <c r="AM2" s="23" t="str">
        <f>IF(COUNTIFS(SUIVIQUALITE!$B1:$B30000,'Ligne 21'!$A2,SUIVIQUALITE!$E1:$E30000,LEFT($AN$1,FIND(" ",$AN$1)-1),SUIVIQUALITE!$F1:$F30000,"Oui")=1,"Oui","#N/A")</f>
        <v>#N/A</v>
      </c>
      <c r="AN2" s="206"/>
    </row>
    <row r="3" spans="1:40" ht="15" x14ac:dyDescent="0.25">
      <c r="A3" s="12" t="s">
        <v>212</v>
      </c>
      <c r="B3" s="12" t="s">
        <v>188</v>
      </c>
      <c r="C3" s="12" t="s">
        <v>188</v>
      </c>
      <c r="D3" s="12" t="s">
        <v>188</v>
      </c>
      <c r="E3" s="12" t="s">
        <v>188</v>
      </c>
      <c r="F3" s="12" t="s">
        <v>188</v>
      </c>
      <c r="G3" s="12" t="s">
        <v>188</v>
      </c>
      <c r="H3" s="96" t="str">
        <f>COUNTIF(A3:G3,"Oui") &amp;" / 6"</f>
        <v>6 / 6</v>
      </c>
      <c r="I3" s="19">
        <f>COUNTIFS(SUIVIPROD!$E1:$E30000,'Ligne 21'!$A3,SUIVIPROD!$J1:$J30000,'Ligne 21'!$P$1)</f>
        <v>0</v>
      </c>
      <c r="J3" s="120">
        <v>12</v>
      </c>
      <c r="K3" s="19">
        <f>SUMIFS(SUIVIPROD!$D1:$D30000,SUIVIPROD!$E1:$E30000,'Ligne 21'!$A3,SUIVIPROD!$J1:$J30000,'Ligne 21'!$P$1)</f>
        <v>0</v>
      </c>
      <c r="L3" s="19" t="e">
        <f>SUMPRODUCT((SUIVIPROD!$E1:$E30000='Ligne 21'!$A3)*(SUIVIPROD!$J1:$J30000='Ligne 21'!$P$1)*(SUIVIPROD!$L:$N&lt;&gt;""))</f>
        <v>#N/A</v>
      </c>
      <c r="M3" s="120">
        <v>2</v>
      </c>
      <c r="N3" s="98"/>
      <c r="O3" s="23" t="str">
        <f>IF(COUNTIFS(SUIVIQUALITE!$B1:$B30000,'Ligne 21'!$A3,SUIVIQUALITE!$E1:$E30000,LEFT($P$1,FIND(" ",$P$1)-1),SUIVIQUALITE!$F1:$F30000,"Oui")=1,"Oui","#N/A")</f>
        <v>#N/A</v>
      </c>
      <c r="P3" s="156" t="s">
        <v>189</v>
      </c>
      <c r="Q3" s="19">
        <f>COUNTIFS(SUIVIPROD!$E1:$E30000,'Ligne 21'!$A3,SUIVIPROD!$J1:$J30000,'Ligne 21'!$X$1)</f>
        <v>0</v>
      </c>
      <c r="R3" s="120">
        <v>4</v>
      </c>
      <c r="S3" s="19">
        <f>SUMIFS(SUIVIPROD!$D1:$D30000,SUIVIPROD!$E1:$E30000,'Ligne 21'!$A3,SUIVIPROD!$J1:$J30000,'Ligne 21'!$X$1)</f>
        <v>0</v>
      </c>
      <c r="T3" s="19" t="e">
        <f>SUMPRODUCT((SUIVIPROD!$E1:$E30000='Ligne 21'!$A3)*(SUIVIPROD!$J1:$J30000='Ligne 21'!$X$1)*(SUIVIPROD!$L:$N&lt;&gt;""))</f>
        <v>#N/A</v>
      </c>
      <c r="U3" s="120">
        <v>3</v>
      </c>
      <c r="W3" s="23" t="str">
        <f>IF(COUNTIFS(SUIVIQUALITE!$B1:$B30000,'Ligne 21'!$A3,SUIVIQUALITE!$E1:$E30000,LEFT($X$1,FIND(" ",$X$1)-1),SUIVIQUALITE!$F1:$F30000,"Oui")=1,"Oui","#N/A")</f>
        <v>#N/A</v>
      </c>
      <c r="X3" s="156" t="s">
        <v>189</v>
      </c>
      <c r="Y3" s="19">
        <f>COUNTIFS(SUIVIPROD!$E1:$E30000,'Ligne 21'!$A3,SUIVIPROD!$J1:$J30000,'Ligne 21'!$AF$1)</f>
        <v>0</v>
      </c>
      <c r="Z3" s="120">
        <v>4</v>
      </c>
      <c r="AA3" s="19">
        <f>SUMIFS(SUIVIPROD!$D1:$D30000,SUIVIPROD!$E1:$E30000,'Ligne 21'!$A3,SUIVIPROD!$J1:$J30000,'Ligne 21'!$AF$1)</f>
        <v>0</v>
      </c>
      <c r="AB3" s="19" t="e">
        <f>SUMPRODUCT((SUIVIPROD!$E1:$E30000='Ligne 21'!$A3)*(SUIVIPROD!$J1:$J30000='Ligne 21'!$AF$1)*(SUIVIPROD!$L:$N&lt;&gt;""))+1</f>
        <v>#N/A</v>
      </c>
      <c r="AC3" s="120">
        <v>3</v>
      </c>
      <c r="AE3" s="23" t="str">
        <f>IF(COUNTIFS(SUIVIQUALITE!$B1:$B30000,'Ligne 21'!$A3,SUIVIQUALITE!$E1:$E30000,LEFT($AF$1,FIND(" ",$AF$1)-1),SUIVIQUALITE!$F1:$F30000,"Oui")=1,"Oui","#N/A")</f>
        <v>#N/A</v>
      </c>
      <c r="AF3" s="156" t="s">
        <v>189</v>
      </c>
      <c r="AG3" s="19"/>
      <c r="AH3" s="120"/>
      <c r="AI3" s="19"/>
      <c r="AJ3" s="19"/>
      <c r="AK3" s="120"/>
      <c r="AM3" s="23"/>
      <c r="AN3" s="156"/>
    </row>
    <row r="4" spans="1:40" ht="15" x14ac:dyDescent="0.25">
      <c r="A4" s="12" t="s">
        <v>213</v>
      </c>
      <c r="B4" s="12" t="s">
        <v>188</v>
      </c>
      <c r="C4" s="12" t="s">
        <v>188</v>
      </c>
      <c r="D4" s="12" t="s">
        <v>188</v>
      </c>
      <c r="E4" s="12" t="s">
        <v>188</v>
      </c>
      <c r="F4" s="12" t="s">
        <v>188</v>
      </c>
      <c r="G4" s="12" t="s">
        <v>188</v>
      </c>
      <c r="H4" s="96" t="str">
        <f t="shared" ref="H4:H37" si="0">COUNTIF(A4:G4,"Oui") &amp;" / 6"</f>
        <v>6 / 6</v>
      </c>
      <c r="I4" s="19">
        <f>COUNTIFS(SUIVIPROD!$E1:$E30000,'Ligne 21'!$A4,SUIVIPROD!$J1:$J30000,'Ligne 21'!$P$1)</f>
        <v>0</v>
      </c>
      <c r="J4" s="120">
        <v>12</v>
      </c>
      <c r="K4" s="19">
        <f>SUMIFS(SUIVIPROD!$D1:$D30000,SUIVIPROD!$E1:$E30000,'Ligne 21'!$A4,SUIVIPROD!$J1:$J30000,'Ligne 21'!$P$1)</f>
        <v>0</v>
      </c>
      <c r="L4" s="19" t="e">
        <f>SUMPRODUCT((SUIVIPROD!$E1:$E30000='Ligne 21'!$A4)*(SUIVIPROD!$J1:$J30000='Ligne 21'!$P$1)*(SUIVIPROD!$L:$N&lt;&gt;""))</f>
        <v>#N/A</v>
      </c>
      <c r="M4" s="120">
        <v>2</v>
      </c>
      <c r="N4" s="98"/>
      <c r="O4" s="23" t="str">
        <f>IF(COUNTIFS(SUIVIQUALITE!$B1:$B30000,'Ligne 21'!$A4,SUIVIQUALITE!$E1:$E30000,LEFT($P$1,FIND(" ",$P$1)-1),SUIVIQUALITE!$F1:$F30000,"Oui")=1,"Oui","#N/A")</f>
        <v>#N/A</v>
      </c>
      <c r="P4" s="97" t="s">
        <v>189</v>
      </c>
      <c r="Q4" s="19">
        <f>COUNTIFS(SUIVIPROD!$E1:$E30000,'Ligne 21'!$A4,SUIVIPROD!$J1:$J30000,'Ligne 21'!$X$1)</f>
        <v>0</v>
      </c>
      <c r="R4" s="120">
        <v>4</v>
      </c>
      <c r="S4" s="19">
        <f>SUMIFS(SUIVIPROD!$D1:$D30000,SUIVIPROD!$E1:$E30000,'Ligne 21'!$A4,SUIVIPROD!$J1:$J30000,'Ligne 21'!$X$1)</f>
        <v>0</v>
      </c>
      <c r="T4" s="19" t="e">
        <f>SUMPRODUCT((SUIVIPROD!$E1:$E30000='Ligne 21'!$A4)*(SUIVIPROD!$J1:$J30000='Ligne 21'!$X$1)*(SUIVIPROD!$L:$N&lt;&gt;""))</f>
        <v>#N/A</v>
      </c>
      <c r="U4" s="120">
        <v>3</v>
      </c>
      <c r="W4" s="23" t="str">
        <f>IF(COUNTIFS(SUIVIQUALITE!$B1:$B30000,'Ligne 21'!$A4,SUIVIQUALITE!$E1:$E30000,LEFT($X$1,FIND(" ",$X$1)-1),SUIVIQUALITE!$F1:$F30000,"Oui")=1,"Oui","#N/A")</f>
        <v>#N/A</v>
      </c>
      <c r="X4" s="156" t="s">
        <v>189</v>
      </c>
      <c r="Y4" s="19"/>
      <c r="Z4" s="120">
        <v>4</v>
      </c>
      <c r="AA4" s="19"/>
      <c r="AB4" s="19"/>
      <c r="AC4" s="120">
        <v>3</v>
      </c>
      <c r="AE4" s="23"/>
      <c r="AF4" s="97" t="s">
        <v>190</v>
      </c>
      <c r="AG4" s="19"/>
      <c r="AH4" s="120"/>
      <c r="AI4" s="19"/>
      <c r="AJ4" s="19"/>
      <c r="AK4" s="120"/>
      <c r="AM4" s="23"/>
      <c r="AN4" s="156"/>
    </row>
    <row r="5" spans="1:40" ht="15" x14ac:dyDescent="0.25">
      <c r="A5" s="12" t="s">
        <v>214</v>
      </c>
      <c r="B5" s="12" t="s">
        <v>188</v>
      </c>
      <c r="C5" s="12" t="s">
        <v>188</v>
      </c>
      <c r="D5" s="12" t="s">
        <v>188</v>
      </c>
      <c r="E5" s="12" t="s">
        <v>188</v>
      </c>
      <c r="F5" s="12" t="s">
        <v>188</v>
      </c>
      <c r="G5" s="12" t="s">
        <v>188</v>
      </c>
      <c r="H5" s="96" t="str">
        <f t="shared" si="0"/>
        <v>6 / 6</v>
      </c>
      <c r="I5" s="19"/>
      <c r="J5" s="120"/>
      <c r="K5" s="19"/>
      <c r="L5" s="19"/>
      <c r="M5" s="120"/>
      <c r="N5" s="98"/>
      <c r="O5" s="23"/>
      <c r="P5" s="97"/>
      <c r="Q5" s="19"/>
      <c r="R5" s="120"/>
      <c r="S5" s="19"/>
      <c r="T5" s="19"/>
      <c r="U5" s="120"/>
      <c r="W5" s="23"/>
      <c r="X5" s="156"/>
      <c r="Y5" s="19"/>
      <c r="Z5" s="120">
        <v>4</v>
      </c>
      <c r="AA5" s="19"/>
      <c r="AB5" s="19"/>
      <c r="AC5" s="120">
        <v>3</v>
      </c>
      <c r="AE5" s="23"/>
      <c r="AF5" s="97"/>
      <c r="AG5" s="19"/>
      <c r="AH5" s="120"/>
      <c r="AI5" s="19"/>
      <c r="AJ5" s="19"/>
      <c r="AK5" s="120"/>
      <c r="AM5" s="23"/>
      <c r="AN5" s="156"/>
    </row>
    <row r="6" spans="1:40" ht="15" x14ac:dyDescent="0.25">
      <c r="A6" s="22" t="s">
        <v>215</v>
      </c>
      <c r="B6" s="12" t="s">
        <v>188</v>
      </c>
      <c r="C6" s="12" t="s">
        <v>188</v>
      </c>
      <c r="D6" s="12" t="s">
        <v>188</v>
      </c>
      <c r="E6" s="12" t="s">
        <v>188</v>
      </c>
      <c r="F6" s="12" t="s">
        <v>188</v>
      </c>
      <c r="G6" s="12" t="s">
        <v>188</v>
      </c>
      <c r="H6" s="96" t="str">
        <f t="shared" si="0"/>
        <v>6 / 6</v>
      </c>
      <c r="I6" s="19">
        <f>COUNTIFS(SUIVIPROD!$E1:$E30000,'Ligne 21'!$A6,SUIVIPROD!$J1:$J30000,'Ligne 21'!$P$1)</f>
        <v>0</v>
      </c>
      <c r="J6" s="120">
        <v>12</v>
      </c>
      <c r="K6" s="19">
        <f>SUMIFS(SUIVIPROD!$D1:$D30000,SUIVIPROD!$E1:$E30000,'Ligne 21'!$A6,SUIVIPROD!$J1:$J30000,'Ligne 21'!$P$1)</f>
        <v>0</v>
      </c>
      <c r="L6" s="19" t="e">
        <f>SUMPRODUCT((SUIVIPROD!$E1:$E30000='Ligne 21'!$A6)*(SUIVIPROD!$J1:$J30000='Ligne 21'!$P$1)*(SUIVIPROD!$L:$N&lt;&gt;""))</f>
        <v>#N/A</v>
      </c>
      <c r="M6" s="120">
        <v>2</v>
      </c>
      <c r="N6" s="98"/>
      <c r="O6" s="23" t="str">
        <f>IF(COUNTIFS(SUIVIQUALITE!$B1:$B30000,'Ligne 21'!$A6,SUIVIQUALITE!$E1:$E30000,LEFT($P$1,FIND(" ",$P$1)-1),SUIVIQUALITE!$F1:$F30000,"Oui")=1,"Oui","#N/A")</f>
        <v>#N/A</v>
      </c>
      <c r="P6" s="97" t="s">
        <v>189</v>
      </c>
      <c r="Q6" s="19">
        <f>COUNTIFS(SUIVIPROD!$E1:$E30000,'Ligne 21'!$A6,SUIVIPROD!$J1:$J30000,'Ligne 21'!$X$1)</f>
        <v>0</v>
      </c>
      <c r="R6" s="120">
        <v>4</v>
      </c>
      <c r="S6" s="19">
        <f>SUMIFS(SUIVIPROD!$D1:$D30000,SUIVIPROD!$E1:$E30000,'Ligne 21'!$A6,SUIVIPROD!$J1:$J30000,'Ligne 21'!$X$1)</f>
        <v>0</v>
      </c>
      <c r="T6" s="19" t="e">
        <f>SUMPRODUCT((SUIVIPROD!$E1:$E30000='Ligne 21'!$A6)*(SUIVIPROD!$J1:$J30000='Ligne 21'!$X$1)*(SUIVIPROD!$L:$N&lt;&gt;""))</f>
        <v>#N/A</v>
      </c>
      <c r="U6" s="120">
        <v>3</v>
      </c>
      <c r="W6" s="23" t="str">
        <f>IF(COUNTIFS(SUIVIQUALITE!$B1:$B30000,'Ligne 21'!$A6,SUIVIQUALITE!$E1:$E30000,LEFT($X$1,FIND(" ",$X$1)-1),SUIVIQUALITE!$F1:$F30000,"Oui")=1,"Oui","#N/A")</f>
        <v>#N/A</v>
      </c>
      <c r="X6" s="156" t="s">
        <v>189</v>
      </c>
      <c r="Y6" s="19"/>
      <c r="Z6" s="120">
        <v>4</v>
      </c>
      <c r="AA6" s="19"/>
      <c r="AB6" s="19"/>
      <c r="AC6" s="120">
        <v>3</v>
      </c>
      <c r="AE6" s="23"/>
      <c r="AF6" s="156"/>
      <c r="AG6" s="19"/>
      <c r="AH6" s="120"/>
      <c r="AI6" s="19"/>
      <c r="AJ6" s="19"/>
      <c r="AK6" s="120"/>
      <c r="AM6" s="23"/>
      <c r="AN6" s="156"/>
    </row>
    <row r="7" spans="1:40" ht="15" x14ac:dyDescent="0.25">
      <c r="A7" s="22" t="s">
        <v>216</v>
      </c>
      <c r="B7" s="12" t="s">
        <v>188</v>
      </c>
      <c r="C7" s="12" t="s">
        <v>188</v>
      </c>
      <c r="D7" s="12" t="s">
        <v>188</v>
      </c>
      <c r="E7" s="12" t="s">
        <v>188</v>
      </c>
      <c r="F7" s="12" t="s">
        <v>188</v>
      </c>
      <c r="G7" s="12" t="s">
        <v>188</v>
      </c>
      <c r="H7" s="96" t="str">
        <f t="shared" si="0"/>
        <v>6 / 6</v>
      </c>
      <c r="I7" s="19"/>
      <c r="J7" s="120">
        <v>12</v>
      </c>
      <c r="K7" s="19"/>
      <c r="L7" s="19"/>
      <c r="M7" s="120">
        <v>2</v>
      </c>
      <c r="N7" s="23"/>
      <c r="O7" s="23"/>
      <c r="P7" s="97"/>
      <c r="Q7" s="19"/>
      <c r="R7" s="120">
        <v>4</v>
      </c>
      <c r="S7" s="19"/>
      <c r="T7" s="19"/>
      <c r="U7" s="120">
        <v>3</v>
      </c>
      <c r="W7" s="23"/>
      <c r="X7" s="156"/>
      <c r="Y7" s="19"/>
      <c r="Z7" s="120">
        <v>4</v>
      </c>
      <c r="AA7" s="19"/>
      <c r="AB7" s="19"/>
      <c r="AC7" s="120">
        <v>3</v>
      </c>
      <c r="AE7" s="23"/>
      <c r="AF7" s="97"/>
      <c r="AG7" s="19"/>
      <c r="AH7" s="120"/>
      <c r="AI7" s="19"/>
      <c r="AJ7" s="19"/>
      <c r="AK7" s="120"/>
      <c r="AM7" s="23"/>
      <c r="AN7" s="156"/>
    </row>
    <row r="8" spans="1:40" ht="15" x14ac:dyDescent="0.25">
      <c r="A8" s="12" t="s">
        <v>217</v>
      </c>
      <c r="B8" s="12" t="s">
        <v>188</v>
      </c>
      <c r="C8" s="12" t="s">
        <v>188</v>
      </c>
      <c r="D8" s="12" t="s">
        <v>188</v>
      </c>
      <c r="E8" s="12" t="s">
        <v>188</v>
      </c>
      <c r="F8" s="12" t="s">
        <v>188</v>
      </c>
      <c r="G8" s="12" t="s">
        <v>188</v>
      </c>
      <c r="H8" s="96" t="str">
        <f t="shared" si="0"/>
        <v>6 / 6</v>
      </c>
      <c r="I8" s="19"/>
      <c r="J8" s="120">
        <v>12</v>
      </c>
      <c r="K8" s="19"/>
      <c r="L8" s="19"/>
      <c r="M8" s="120">
        <v>2</v>
      </c>
      <c r="N8" s="23"/>
      <c r="O8" s="23"/>
      <c r="P8" s="97" t="s">
        <v>190</v>
      </c>
      <c r="Q8" s="19"/>
      <c r="R8" s="120">
        <v>4</v>
      </c>
      <c r="S8" s="19"/>
      <c r="T8" s="19"/>
      <c r="U8" s="120">
        <v>3</v>
      </c>
      <c r="W8" s="23"/>
      <c r="X8" s="156" t="s">
        <v>190</v>
      </c>
      <c r="Y8" s="19"/>
      <c r="Z8" s="120">
        <v>4</v>
      </c>
      <c r="AA8" s="19"/>
      <c r="AB8" s="19"/>
      <c r="AC8" s="120">
        <v>3</v>
      </c>
      <c r="AE8" s="23"/>
      <c r="AF8" s="97" t="s">
        <v>190</v>
      </c>
      <c r="AG8" s="19"/>
      <c r="AH8" s="120"/>
      <c r="AI8" s="19"/>
      <c r="AJ8" s="19"/>
      <c r="AK8" s="120"/>
      <c r="AM8" s="23"/>
      <c r="AN8" s="156" t="s">
        <v>190</v>
      </c>
    </row>
    <row r="9" spans="1:40" ht="15" x14ac:dyDescent="0.25">
      <c r="A9" s="12" t="s">
        <v>199</v>
      </c>
      <c r="B9" s="12" t="s">
        <v>188</v>
      </c>
      <c r="C9" s="12" t="s">
        <v>188</v>
      </c>
      <c r="D9" s="12" t="s">
        <v>188</v>
      </c>
      <c r="E9" s="12" t="s">
        <v>188</v>
      </c>
      <c r="F9" s="12" t="s">
        <v>188</v>
      </c>
      <c r="G9" s="12" t="s">
        <v>188</v>
      </c>
      <c r="H9" s="96" t="str">
        <f t="shared" si="0"/>
        <v>6 / 6</v>
      </c>
      <c r="I9" s="19"/>
      <c r="J9" s="120">
        <v>12</v>
      </c>
      <c r="K9" s="19"/>
      <c r="L9" s="19"/>
      <c r="M9" s="120">
        <v>2</v>
      </c>
      <c r="N9" s="23"/>
      <c r="O9" s="23"/>
      <c r="P9" s="97" t="s">
        <v>190</v>
      </c>
      <c r="Q9" s="19"/>
      <c r="R9" s="120">
        <v>4</v>
      </c>
      <c r="S9" s="19"/>
      <c r="T9" s="19"/>
      <c r="U9" s="120">
        <v>3</v>
      </c>
      <c r="W9" s="23"/>
      <c r="X9" s="156" t="s">
        <v>190</v>
      </c>
      <c r="Y9" s="19"/>
      <c r="Z9" s="120">
        <v>4</v>
      </c>
      <c r="AA9" s="19"/>
      <c r="AB9" s="19"/>
      <c r="AC9" s="120">
        <v>3</v>
      </c>
      <c r="AE9" s="23"/>
      <c r="AF9" s="97" t="s">
        <v>190</v>
      </c>
      <c r="AG9" s="19"/>
      <c r="AH9" s="120"/>
      <c r="AI9" s="19"/>
      <c r="AJ9" s="19"/>
      <c r="AK9" s="120"/>
      <c r="AM9" s="23"/>
      <c r="AN9" s="156" t="s">
        <v>190</v>
      </c>
    </row>
    <row r="10" spans="1:40" ht="15" x14ac:dyDescent="0.25">
      <c r="A10" s="12" t="s">
        <v>218</v>
      </c>
      <c r="B10" s="12" t="s">
        <v>188</v>
      </c>
      <c r="C10" s="12" t="s">
        <v>188</v>
      </c>
      <c r="D10" s="12" t="s">
        <v>188</v>
      </c>
      <c r="E10" s="12" t="s">
        <v>188</v>
      </c>
      <c r="F10" s="12" t="s">
        <v>188</v>
      </c>
      <c r="G10" s="12" t="s">
        <v>188</v>
      </c>
      <c r="H10" s="96" t="str">
        <f t="shared" si="0"/>
        <v>6 / 6</v>
      </c>
      <c r="I10" s="19"/>
      <c r="J10" s="120">
        <v>12</v>
      </c>
      <c r="K10" s="19"/>
      <c r="L10" s="19"/>
      <c r="M10" s="120">
        <v>2</v>
      </c>
      <c r="N10" s="23"/>
      <c r="O10" s="23"/>
      <c r="P10" s="97"/>
      <c r="Q10" s="19"/>
      <c r="R10" s="120">
        <v>4</v>
      </c>
      <c r="S10" s="19"/>
      <c r="T10" s="19"/>
      <c r="U10" s="120">
        <v>3</v>
      </c>
      <c r="W10" s="23"/>
      <c r="X10" s="156"/>
      <c r="Y10" s="19"/>
      <c r="Z10" s="120">
        <v>4</v>
      </c>
      <c r="AA10" s="19"/>
      <c r="AB10" s="19"/>
      <c r="AC10" s="120">
        <v>3</v>
      </c>
      <c r="AE10" s="23"/>
      <c r="AF10" s="97"/>
      <c r="AG10" s="19"/>
      <c r="AH10" s="120"/>
      <c r="AI10" s="19"/>
      <c r="AJ10" s="19"/>
      <c r="AK10" s="120"/>
      <c r="AM10" s="23"/>
      <c r="AN10" s="156"/>
    </row>
    <row r="11" spans="1:40" ht="15" x14ac:dyDescent="0.25">
      <c r="A11" s="12" t="s">
        <v>219</v>
      </c>
      <c r="B11" s="12" t="s">
        <v>188</v>
      </c>
      <c r="C11" s="12" t="s">
        <v>188</v>
      </c>
      <c r="D11" s="12" t="s">
        <v>188</v>
      </c>
      <c r="E11" s="12" t="s">
        <v>188</v>
      </c>
      <c r="F11" s="12" t="s">
        <v>188</v>
      </c>
      <c r="G11" s="12" t="s">
        <v>188</v>
      </c>
      <c r="H11" s="96" t="str">
        <f t="shared" si="0"/>
        <v>6 / 6</v>
      </c>
      <c r="I11" s="19"/>
      <c r="J11" s="120">
        <v>12</v>
      </c>
      <c r="K11" s="19"/>
      <c r="L11" s="19"/>
      <c r="M11" s="120">
        <v>2</v>
      </c>
      <c r="N11" s="23"/>
      <c r="O11" s="23"/>
      <c r="P11" s="97"/>
      <c r="Q11" s="19"/>
      <c r="R11" s="120">
        <v>4</v>
      </c>
      <c r="S11" s="19"/>
      <c r="T11" s="19"/>
      <c r="U11" s="120">
        <v>3</v>
      </c>
      <c r="W11" s="23"/>
      <c r="X11" s="156"/>
      <c r="Y11" s="19"/>
      <c r="Z11" s="120">
        <v>4</v>
      </c>
      <c r="AA11" s="19"/>
      <c r="AB11" s="19"/>
      <c r="AC11" s="120">
        <v>3</v>
      </c>
      <c r="AE11" s="23"/>
      <c r="AF11" s="97"/>
      <c r="AG11" s="19"/>
      <c r="AH11" s="120"/>
      <c r="AI11" s="19"/>
      <c r="AJ11" s="19"/>
      <c r="AK11" s="120"/>
      <c r="AM11" s="23"/>
      <c r="AN11" s="156"/>
    </row>
    <row r="12" spans="1:40" ht="15" x14ac:dyDescent="0.25">
      <c r="A12" s="22" t="s">
        <v>220</v>
      </c>
      <c r="B12" s="12" t="s">
        <v>188</v>
      </c>
      <c r="C12" s="12" t="s">
        <v>188</v>
      </c>
      <c r="D12" s="12" t="s">
        <v>188</v>
      </c>
      <c r="E12" s="12" t="s">
        <v>188</v>
      </c>
      <c r="F12" s="12" t="s">
        <v>188</v>
      </c>
      <c r="G12" s="12" t="s">
        <v>188</v>
      </c>
      <c r="H12" s="96" t="str">
        <f t="shared" si="0"/>
        <v>6 / 6</v>
      </c>
      <c r="I12" s="19"/>
      <c r="J12" s="120">
        <v>12</v>
      </c>
      <c r="K12" s="19"/>
      <c r="L12" s="19"/>
      <c r="M12" s="120">
        <v>2</v>
      </c>
      <c r="N12" s="23"/>
      <c r="O12" s="23"/>
      <c r="P12" s="97"/>
      <c r="Q12" s="19"/>
      <c r="R12" s="120">
        <v>4</v>
      </c>
      <c r="S12" s="19"/>
      <c r="T12" s="19"/>
      <c r="U12" s="120">
        <v>3</v>
      </c>
      <c r="W12" s="23"/>
      <c r="X12" s="156"/>
      <c r="Y12" s="19"/>
      <c r="Z12" s="120">
        <v>4</v>
      </c>
      <c r="AA12" s="19"/>
      <c r="AB12" s="19"/>
      <c r="AC12" s="120">
        <v>3</v>
      </c>
      <c r="AE12" s="23"/>
      <c r="AF12" s="97"/>
      <c r="AG12" s="19"/>
      <c r="AH12" s="120"/>
      <c r="AI12" s="19"/>
      <c r="AJ12" s="19"/>
      <c r="AK12" s="120"/>
      <c r="AM12" s="23"/>
      <c r="AN12" s="156"/>
    </row>
    <row r="13" spans="1:40" ht="15" x14ac:dyDescent="0.25">
      <c r="A13" s="22" t="s">
        <v>221</v>
      </c>
      <c r="B13" s="12" t="s">
        <v>188</v>
      </c>
      <c r="C13" s="12" t="s">
        <v>188</v>
      </c>
      <c r="D13" s="12" t="s">
        <v>188</v>
      </c>
      <c r="E13" s="12" t="s">
        <v>188</v>
      </c>
      <c r="F13" s="12" t="s">
        <v>188</v>
      </c>
      <c r="G13" s="12" t="s">
        <v>188</v>
      </c>
      <c r="H13" s="96" t="str">
        <f t="shared" si="0"/>
        <v>6 / 6</v>
      </c>
      <c r="I13" s="19"/>
      <c r="J13" s="120">
        <v>12</v>
      </c>
      <c r="K13" s="19"/>
      <c r="L13" s="19"/>
      <c r="M13" s="120">
        <v>2</v>
      </c>
      <c r="N13" s="23"/>
      <c r="O13" s="23"/>
      <c r="P13" s="97" t="s">
        <v>190</v>
      </c>
      <c r="Q13" s="19"/>
      <c r="R13" s="120">
        <v>4</v>
      </c>
      <c r="S13" s="19"/>
      <c r="T13" s="19"/>
      <c r="U13" s="120">
        <v>3</v>
      </c>
      <c r="W13" s="23"/>
      <c r="X13" s="156" t="s">
        <v>190</v>
      </c>
      <c r="Y13" s="19"/>
      <c r="Z13" s="120">
        <v>4</v>
      </c>
      <c r="AA13" s="19"/>
      <c r="AB13" s="19"/>
      <c r="AC13" s="120">
        <v>3</v>
      </c>
      <c r="AE13" s="23"/>
      <c r="AF13" s="97" t="s">
        <v>190</v>
      </c>
      <c r="AG13" s="19"/>
      <c r="AH13" s="120"/>
      <c r="AI13" s="19"/>
      <c r="AJ13" s="19"/>
      <c r="AK13" s="120"/>
      <c r="AM13" s="23"/>
      <c r="AN13" s="156" t="s">
        <v>190</v>
      </c>
    </row>
    <row r="14" spans="1:40" ht="15" x14ac:dyDescent="0.25">
      <c r="A14" s="22"/>
      <c r="B14" s="12" t="s">
        <v>188</v>
      </c>
      <c r="C14" s="12" t="s">
        <v>188</v>
      </c>
      <c r="D14" s="12" t="s">
        <v>188</v>
      </c>
      <c r="E14" s="12" t="s">
        <v>188</v>
      </c>
      <c r="F14" s="12" t="s">
        <v>188</v>
      </c>
      <c r="G14" s="12" t="s">
        <v>188</v>
      </c>
      <c r="H14" s="96" t="str">
        <f t="shared" si="0"/>
        <v>6 / 6</v>
      </c>
      <c r="I14" s="19"/>
      <c r="J14" s="120">
        <v>12</v>
      </c>
      <c r="K14" s="19"/>
      <c r="L14" s="19"/>
      <c r="M14" s="120">
        <v>2</v>
      </c>
      <c r="N14" s="23"/>
      <c r="O14" s="23"/>
      <c r="P14" s="97" t="s">
        <v>190</v>
      </c>
      <c r="Q14" s="19"/>
      <c r="R14" s="120">
        <v>4</v>
      </c>
      <c r="S14" s="19"/>
      <c r="T14" s="19"/>
      <c r="U14" s="120">
        <v>3</v>
      </c>
      <c r="W14" s="23"/>
      <c r="X14" s="156" t="s">
        <v>190</v>
      </c>
      <c r="Y14" s="19"/>
      <c r="Z14" s="120">
        <v>4</v>
      </c>
      <c r="AA14" s="19"/>
      <c r="AB14" s="19"/>
      <c r="AC14" s="120">
        <v>3</v>
      </c>
      <c r="AE14" s="23"/>
      <c r="AF14" s="97"/>
      <c r="AG14" s="19"/>
      <c r="AH14" s="120"/>
      <c r="AI14" s="19"/>
      <c r="AJ14" s="19"/>
      <c r="AK14" s="120"/>
      <c r="AM14" s="23"/>
      <c r="AN14" s="156"/>
    </row>
    <row r="15" spans="1:40" ht="15" x14ac:dyDescent="0.25">
      <c r="A15" s="22"/>
      <c r="B15" s="12" t="s">
        <v>188</v>
      </c>
      <c r="C15" s="12" t="s">
        <v>188</v>
      </c>
      <c r="D15" s="12" t="s">
        <v>188</v>
      </c>
      <c r="E15" s="12" t="s">
        <v>188</v>
      </c>
      <c r="F15" s="12" t="s">
        <v>188</v>
      </c>
      <c r="G15" s="12" t="s">
        <v>188</v>
      </c>
      <c r="H15" s="96" t="str">
        <f t="shared" si="0"/>
        <v>6 / 6</v>
      </c>
      <c r="I15" s="19"/>
      <c r="J15" s="120">
        <v>12</v>
      </c>
      <c r="K15" s="19"/>
      <c r="L15" s="19"/>
      <c r="M15" s="120">
        <v>2</v>
      </c>
      <c r="N15" s="23"/>
      <c r="O15" s="23"/>
      <c r="P15" s="97"/>
      <c r="Q15" s="19"/>
      <c r="R15" s="120">
        <v>4</v>
      </c>
      <c r="S15" s="19"/>
      <c r="T15" s="19"/>
      <c r="U15" s="120">
        <v>3</v>
      </c>
      <c r="W15" s="23"/>
      <c r="X15" s="156"/>
      <c r="Y15" s="19"/>
      <c r="Z15" s="120">
        <v>4</v>
      </c>
      <c r="AA15" s="19"/>
      <c r="AB15" s="19"/>
      <c r="AC15" s="120">
        <v>3</v>
      </c>
      <c r="AE15" s="23"/>
      <c r="AF15" s="97"/>
      <c r="AG15" s="19"/>
      <c r="AH15" s="120"/>
      <c r="AI15" s="19"/>
      <c r="AJ15" s="19"/>
      <c r="AK15" s="120"/>
      <c r="AM15" s="23"/>
      <c r="AN15" s="156"/>
    </row>
    <row r="16" spans="1:40" ht="15" x14ac:dyDescent="0.25">
      <c r="A16" s="22"/>
      <c r="C16" s="12" t="s">
        <v>188</v>
      </c>
      <c r="D16" s="12" t="s">
        <v>188</v>
      </c>
      <c r="E16" s="12" t="s">
        <v>188</v>
      </c>
      <c r="F16" s="12" t="s">
        <v>188</v>
      </c>
      <c r="G16" s="12" t="s">
        <v>188</v>
      </c>
      <c r="H16" s="96" t="str">
        <f t="shared" si="0"/>
        <v>5 / 6</v>
      </c>
      <c r="I16" s="19"/>
      <c r="J16" s="120">
        <v>12</v>
      </c>
      <c r="K16" s="19"/>
      <c r="L16" s="19"/>
      <c r="M16" s="120">
        <v>2</v>
      </c>
      <c r="N16" s="23"/>
      <c r="O16" s="23"/>
      <c r="P16" s="97" t="s">
        <v>190</v>
      </c>
      <c r="Q16" s="19"/>
      <c r="R16" s="120">
        <v>4</v>
      </c>
      <c r="S16" s="19"/>
      <c r="T16" s="19"/>
      <c r="U16" s="120">
        <v>3</v>
      </c>
      <c r="W16" s="23"/>
      <c r="X16" s="156" t="s">
        <v>190</v>
      </c>
      <c r="Y16" s="19"/>
      <c r="Z16" s="120">
        <v>4</v>
      </c>
      <c r="AA16" s="19"/>
      <c r="AB16" s="19"/>
      <c r="AC16" s="120">
        <v>3</v>
      </c>
      <c r="AE16" s="23"/>
      <c r="AF16" s="97"/>
      <c r="AG16" s="19"/>
      <c r="AH16" s="120"/>
      <c r="AI16" s="19"/>
      <c r="AJ16" s="19"/>
      <c r="AK16" s="120"/>
      <c r="AM16" s="23"/>
      <c r="AN16" s="156"/>
    </row>
    <row r="17" spans="1:40" ht="15" x14ac:dyDescent="0.25">
      <c r="B17" s="12" t="s">
        <v>188</v>
      </c>
      <c r="C17" s="12" t="s">
        <v>188</v>
      </c>
      <c r="D17" s="12" t="s">
        <v>188</v>
      </c>
      <c r="E17" s="12" t="s">
        <v>188</v>
      </c>
      <c r="F17" s="12" t="s">
        <v>188</v>
      </c>
      <c r="G17" s="12" t="s">
        <v>188</v>
      </c>
      <c r="H17" s="96" t="str">
        <f t="shared" si="0"/>
        <v>6 / 6</v>
      </c>
      <c r="I17" s="19"/>
      <c r="J17" s="120">
        <v>12</v>
      </c>
      <c r="K17" s="19"/>
      <c r="L17" s="19"/>
      <c r="M17" s="120">
        <v>2</v>
      </c>
      <c r="N17" s="23"/>
      <c r="O17" s="23"/>
      <c r="P17" s="97" t="s">
        <v>190</v>
      </c>
      <c r="Q17" s="19"/>
      <c r="R17" s="120">
        <v>4</v>
      </c>
      <c r="S17" s="19"/>
      <c r="T17" s="19"/>
      <c r="U17" s="120">
        <v>3</v>
      </c>
      <c r="W17" s="23"/>
      <c r="X17" s="156" t="s">
        <v>190</v>
      </c>
      <c r="Y17" s="19"/>
      <c r="Z17" s="120">
        <v>4</v>
      </c>
      <c r="AA17" s="19"/>
      <c r="AB17" s="19"/>
      <c r="AC17" s="120">
        <v>3</v>
      </c>
      <c r="AE17" s="23"/>
      <c r="AF17" s="97" t="s">
        <v>190</v>
      </c>
      <c r="AG17" s="19"/>
      <c r="AH17" s="120"/>
      <c r="AI17" s="19"/>
      <c r="AJ17" s="19"/>
      <c r="AK17" s="120"/>
      <c r="AM17" s="23"/>
      <c r="AN17" s="156" t="s">
        <v>190</v>
      </c>
    </row>
    <row r="18" spans="1:40" ht="15" x14ac:dyDescent="0.25">
      <c r="A18" s="22"/>
      <c r="B18" s="12" t="s">
        <v>188</v>
      </c>
      <c r="C18" s="12" t="s">
        <v>188</v>
      </c>
      <c r="D18" s="12" t="s">
        <v>188</v>
      </c>
      <c r="E18" s="12" t="s">
        <v>188</v>
      </c>
      <c r="F18" s="12" t="s">
        <v>188</v>
      </c>
      <c r="G18" s="12" t="s">
        <v>188</v>
      </c>
      <c r="H18" s="96" t="str">
        <f t="shared" si="0"/>
        <v>6 / 6</v>
      </c>
      <c r="I18" s="19"/>
      <c r="J18" s="120">
        <v>12</v>
      </c>
      <c r="K18" s="19"/>
      <c r="L18" s="19"/>
      <c r="M18" s="120">
        <v>2</v>
      </c>
      <c r="N18" s="23"/>
      <c r="O18" s="23"/>
      <c r="P18" s="97" t="s">
        <v>190</v>
      </c>
      <c r="Q18" s="19"/>
      <c r="R18" s="120">
        <v>4</v>
      </c>
      <c r="S18" s="19"/>
      <c r="T18" s="19"/>
      <c r="U18" s="120">
        <v>3</v>
      </c>
      <c r="W18" s="23"/>
      <c r="X18" s="156" t="s">
        <v>190</v>
      </c>
      <c r="Y18" s="19"/>
      <c r="Z18" s="120">
        <v>4</v>
      </c>
      <c r="AA18" s="19"/>
      <c r="AB18" s="19"/>
      <c r="AC18" s="120">
        <v>3</v>
      </c>
      <c r="AE18" s="23"/>
      <c r="AF18" s="97"/>
      <c r="AG18" s="19"/>
      <c r="AH18" s="120"/>
      <c r="AI18" s="19"/>
      <c r="AJ18" s="19"/>
      <c r="AK18" s="120"/>
      <c r="AM18" s="23"/>
      <c r="AN18" s="156"/>
    </row>
    <row r="19" spans="1:40" ht="15" x14ac:dyDescent="0.25">
      <c r="B19" s="12" t="s">
        <v>188</v>
      </c>
      <c r="C19" s="12" t="s">
        <v>188</v>
      </c>
      <c r="D19" s="12" t="s">
        <v>188</v>
      </c>
      <c r="E19" s="12" t="s">
        <v>188</v>
      </c>
      <c r="F19" s="12" t="s">
        <v>188</v>
      </c>
      <c r="G19" s="12" t="s">
        <v>188</v>
      </c>
      <c r="H19" s="96" t="str">
        <f t="shared" si="0"/>
        <v>6 / 6</v>
      </c>
      <c r="I19" s="19"/>
      <c r="J19" s="120">
        <v>12</v>
      </c>
      <c r="K19" s="19"/>
      <c r="L19" s="19"/>
      <c r="M19" s="120">
        <v>2</v>
      </c>
      <c r="N19" s="23"/>
      <c r="O19" s="23"/>
      <c r="P19" s="97" t="s">
        <v>190</v>
      </c>
      <c r="Q19" s="19"/>
      <c r="R19" s="120">
        <v>4</v>
      </c>
      <c r="S19" s="19"/>
      <c r="T19" s="19"/>
      <c r="U19" s="120">
        <v>3</v>
      </c>
      <c r="W19" s="23"/>
      <c r="X19" s="156" t="s">
        <v>190</v>
      </c>
      <c r="Y19" s="19"/>
      <c r="Z19" s="120">
        <v>4</v>
      </c>
      <c r="AA19" s="19"/>
      <c r="AB19" s="19"/>
      <c r="AC19" s="120">
        <v>3</v>
      </c>
      <c r="AE19" s="23"/>
      <c r="AF19" s="97" t="s">
        <v>190</v>
      </c>
      <c r="AG19" s="19"/>
      <c r="AH19" s="120"/>
      <c r="AI19" s="19"/>
      <c r="AJ19" s="19"/>
      <c r="AK19" s="120"/>
      <c r="AM19" s="23"/>
      <c r="AN19" s="156"/>
    </row>
    <row r="20" spans="1:40" ht="15" x14ac:dyDescent="0.25">
      <c r="B20" s="12" t="s">
        <v>188</v>
      </c>
      <c r="C20" s="12" t="s">
        <v>188</v>
      </c>
      <c r="D20" s="12" t="s">
        <v>188</v>
      </c>
      <c r="E20" s="12" t="s">
        <v>188</v>
      </c>
      <c r="F20" s="12" t="s">
        <v>188</v>
      </c>
      <c r="G20" s="12" t="s">
        <v>188</v>
      </c>
      <c r="H20" s="96" t="str">
        <f t="shared" si="0"/>
        <v>6 / 6</v>
      </c>
      <c r="I20" s="19"/>
      <c r="J20" s="120">
        <v>12</v>
      </c>
      <c r="K20" s="19"/>
      <c r="L20" s="19"/>
      <c r="M20" s="120">
        <v>2</v>
      </c>
      <c r="N20" s="23"/>
      <c r="O20" s="23"/>
      <c r="P20" s="97"/>
      <c r="Q20" s="19"/>
      <c r="R20" s="120">
        <v>4</v>
      </c>
      <c r="S20" s="19"/>
      <c r="T20" s="19"/>
      <c r="U20" s="120">
        <v>3</v>
      </c>
      <c r="W20" s="23"/>
      <c r="X20" s="156"/>
      <c r="Y20" s="19"/>
      <c r="Z20" s="120">
        <v>4</v>
      </c>
      <c r="AA20" s="19"/>
      <c r="AB20" s="19"/>
      <c r="AC20" s="120">
        <v>3</v>
      </c>
      <c r="AE20" s="23"/>
      <c r="AF20" s="97"/>
      <c r="AG20" s="19"/>
      <c r="AH20" s="120"/>
      <c r="AI20" s="19"/>
      <c r="AJ20" s="19"/>
      <c r="AK20" s="120"/>
      <c r="AM20" s="23"/>
      <c r="AN20" s="156"/>
    </row>
    <row r="21" spans="1:40" ht="15" x14ac:dyDescent="0.25">
      <c r="A21" s="22"/>
      <c r="B21" s="12" t="s">
        <v>188</v>
      </c>
      <c r="C21" s="12" t="s">
        <v>188</v>
      </c>
      <c r="D21" s="12" t="s">
        <v>188</v>
      </c>
      <c r="E21" s="12" t="s">
        <v>188</v>
      </c>
      <c r="F21" s="12" t="s">
        <v>188</v>
      </c>
      <c r="G21" s="12" t="s">
        <v>188</v>
      </c>
      <c r="H21" s="96" t="str">
        <f t="shared" si="0"/>
        <v>6 / 6</v>
      </c>
      <c r="I21" s="19"/>
      <c r="J21" s="120">
        <v>12</v>
      </c>
      <c r="K21" s="19"/>
      <c r="L21" s="19"/>
      <c r="M21" s="120">
        <v>2</v>
      </c>
      <c r="N21" s="23"/>
      <c r="O21" s="23"/>
      <c r="P21" s="97"/>
      <c r="Q21" s="19"/>
      <c r="R21" s="120">
        <v>4</v>
      </c>
      <c r="S21" s="19"/>
      <c r="T21" s="19"/>
      <c r="U21" s="120">
        <v>3</v>
      </c>
      <c r="W21" s="23"/>
      <c r="X21" s="156"/>
      <c r="Y21" s="19"/>
      <c r="Z21" s="120">
        <v>4</v>
      </c>
      <c r="AA21" s="19"/>
      <c r="AB21" s="19"/>
      <c r="AC21" s="120">
        <v>3</v>
      </c>
      <c r="AE21" s="23"/>
      <c r="AF21" s="97"/>
      <c r="AG21" s="19"/>
      <c r="AH21" s="120"/>
      <c r="AI21" s="19"/>
      <c r="AJ21" s="19"/>
      <c r="AK21" s="120"/>
      <c r="AM21" s="23"/>
      <c r="AN21" s="156"/>
    </row>
    <row r="22" spans="1:40" ht="15" x14ac:dyDescent="0.25">
      <c r="A22" s="22"/>
      <c r="B22" s="12" t="s">
        <v>188</v>
      </c>
      <c r="C22" s="12" t="s">
        <v>188</v>
      </c>
      <c r="D22" s="12" t="s">
        <v>188</v>
      </c>
      <c r="E22" s="12" t="s">
        <v>188</v>
      </c>
      <c r="F22" s="12" t="s">
        <v>188</v>
      </c>
      <c r="G22" s="12" t="s">
        <v>188</v>
      </c>
      <c r="H22" s="96" t="str">
        <f t="shared" si="0"/>
        <v>6 / 6</v>
      </c>
      <c r="I22" s="19"/>
      <c r="J22" s="120">
        <v>12</v>
      </c>
      <c r="K22" s="19"/>
      <c r="L22" s="19"/>
      <c r="M22" s="120">
        <v>2</v>
      </c>
      <c r="N22" s="23"/>
      <c r="O22" s="23"/>
      <c r="P22" s="97"/>
      <c r="Q22" s="19"/>
      <c r="R22" s="120">
        <v>4</v>
      </c>
      <c r="S22" s="19"/>
      <c r="T22" s="19"/>
      <c r="U22" s="120">
        <v>3</v>
      </c>
      <c r="W22" s="23"/>
      <c r="X22" s="156"/>
      <c r="Y22" s="19"/>
      <c r="Z22" s="120">
        <v>4</v>
      </c>
      <c r="AA22" s="19"/>
      <c r="AB22" s="19"/>
      <c r="AC22" s="120">
        <v>3</v>
      </c>
      <c r="AE22" s="23"/>
      <c r="AF22" s="97" t="s">
        <v>190</v>
      </c>
      <c r="AG22" s="19"/>
      <c r="AH22" s="120"/>
      <c r="AI22" s="19"/>
      <c r="AJ22" s="19"/>
      <c r="AK22" s="120"/>
      <c r="AM22" s="23"/>
      <c r="AN22" s="156" t="s">
        <v>190</v>
      </c>
    </row>
    <row r="23" spans="1:40" ht="15" x14ac:dyDescent="0.25">
      <c r="B23" s="12" t="s">
        <v>188</v>
      </c>
      <c r="C23" s="12" t="s">
        <v>188</v>
      </c>
      <c r="D23" s="12" t="s">
        <v>188</v>
      </c>
      <c r="E23" s="12" t="s">
        <v>188</v>
      </c>
      <c r="F23" s="12" t="s">
        <v>188</v>
      </c>
      <c r="G23" s="12" t="s">
        <v>188</v>
      </c>
      <c r="H23" s="96" t="str">
        <f t="shared" si="0"/>
        <v>6 / 6</v>
      </c>
      <c r="I23" s="19"/>
      <c r="J23" s="120">
        <v>12</v>
      </c>
      <c r="K23" s="19"/>
      <c r="L23" s="19"/>
      <c r="M23" s="120">
        <v>2</v>
      </c>
      <c r="N23" s="23"/>
      <c r="O23" s="23"/>
      <c r="P23" s="97"/>
      <c r="Q23" s="19"/>
      <c r="R23" s="120">
        <v>4</v>
      </c>
      <c r="S23" s="19"/>
      <c r="T23" s="19"/>
      <c r="U23" s="120">
        <v>3</v>
      </c>
      <c r="W23" s="23"/>
      <c r="X23" s="156"/>
      <c r="Y23" s="19"/>
      <c r="Z23" s="120">
        <v>4</v>
      </c>
      <c r="AA23" s="19"/>
      <c r="AB23" s="19"/>
      <c r="AC23" s="120">
        <v>3</v>
      </c>
      <c r="AE23" s="23"/>
      <c r="AF23" s="97"/>
      <c r="AG23" s="19"/>
      <c r="AH23" s="120"/>
      <c r="AI23" s="19"/>
      <c r="AJ23" s="19"/>
      <c r="AK23" s="120"/>
      <c r="AM23" s="23"/>
      <c r="AN23" s="156"/>
    </row>
    <row r="24" spans="1:40" ht="15" x14ac:dyDescent="0.25">
      <c r="B24" s="12" t="s">
        <v>188</v>
      </c>
      <c r="C24" s="12" t="s">
        <v>188</v>
      </c>
      <c r="D24" s="12" t="s">
        <v>188</v>
      </c>
      <c r="E24" s="12" t="s">
        <v>188</v>
      </c>
      <c r="F24" s="12" t="s">
        <v>188</v>
      </c>
      <c r="G24" s="12" t="s">
        <v>188</v>
      </c>
      <c r="H24" s="96" t="str">
        <f t="shared" si="0"/>
        <v>6 / 6</v>
      </c>
      <c r="I24" s="19"/>
      <c r="J24" s="120">
        <v>12</v>
      </c>
      <c r="K24" s="19"/>
      <c r="L24" s="19"/>
      <c r="M24" s="120">
        <v>2</v>
      </c>
      <c r="N24" s="23"/>
      <c r="O24" s="23"/>
      <c r="P24" s="97" t="s">
        <v>190</v>
      </c>
      <c r="Q24" s="19"/>
      <c r="R24" s="120">
        <v>4</v>
      </c>
      <c r="S24" s="19"/>
      <c r="T24" s="19"/>
      <c r="U24" s="120">
        <v>3</v>
      </c>
      <c r="W24" s="23"/>
      <c r="X24" s="156" t="s">
        <v>190</v>
      </c>
      <c r="Y24" s="19"/>
      <c r="Z24" s="120">
        <v>4</v>
      </c>
      <c r="AA24" s="19"/>
      <c r="AB24" s="19"/>
      <c r="AC24" s="120">
        <v>3</v>
      </c>
      <c r="AE24" s="23"/>
      <c r="AF24" s="97"/>
      <c r="AG24" s="19"/>
      <c r="AH24" s="120"/>
      <c r="AI24" s="19"/>
      <c r="AJ24" s="19"/>
      <c r="AK24" s="120"/>
      <c r="AM24" s="23"/>
      <c r="AN24" s="156"/>
    </row>
    <row r="25" spans="1:40" ht="15" x14ac:dyDescent="0.25">
      <c r="B25" s="12" t="s">
        <v>188</v>
      </c>
      <c r="C25" s="12" t="s">
        <v>188</v>
      </c>
      <c r="D25" s="12" t="s">
        <v>188</v>
      </c>
      <c r="E25" s="12" t="s">
        <v>188</v>
      </c>
      <c r="F25" s="12" t="s">
        <v>188</v>
      </c>
      <c r="G25" s="12" t="s">
        <v>188</v>
      </c>
      <c r="H25" s="96" t="str">
        <f t="shared" si="0"/>
        <v>6 / 6</v>
      </c>
      <c r="I25" s="19"/>
      <c r="J25" s="120">
        <v>12</v>
      </c>
      <c r="K25" s="19"/>
      <c r="L25" s="19"/>
      <c r="M25" s="120">
        <v>2</v>
      </c>
      <c r="N25" s="23"/>
      <c r="O25" s="23"/>
      <c r="P25" s="97" t="s">
        <v>190</v>
      </c>
      <c r="Q25" s="19"/>
      <c r="R25" s="120">
        <v>4</v>
      </c>
      <c r="S25" s="19"/>
      <c r="T25" s="19"/>
      <c r="U25" s="120">
        <v>3</v>
      </c>
      <c r="W25" s="23"/>
      <c r="X25" s="156" t="s">
        <v>190</v>
      </c>
      <c r="Y25" s="19">
        <f>COUNTIFS(SUIVIPROD!$E1:$E30000,'Ligne 21'!$A25,SUIVIPROD!$J1:$J30000,'Ligne 21'!$AF$1)</f>
        <v>0</v>
      </c>
      <c r="Z25" s="120">
        <v>4</v>
      </c>
      <c r="AA25" s="19">
        <f>SUMIFS(SUIVIPROD!$D1:$D30000,SUIVIPROD!$E1:$E30000,'Ligne 21'!$A25,SUIVIPROD!$J1:$J30000,'Ligne 21'!$AF$1)</f>
        <v>0</v>
      </c>
      <c r="AB25" s="19" t="e">
        <f>SUMPRODUCT((SUIVIPROD!$E1:$E30000='Ligne 21'!$A25)*(SUIVIPROD!$J1:$J30000='Ligne 21'!$AF$1)*(SUIVIPROD!$L:$N&lt;&gt;""))</f>
        <v>#N/A</v>
      </c>
      <c r="AC25" s="120">
        <v>3</v>
      </c>
      <c r="AE25" s="23" t="str">
        <f>IF(COUNTIFS(SUIVIQUALITE!$B1:$B30000,'Ligne 21'!$A25,SUIVIQUALITE!$E1:$E30000,LEFT($AF$1,FIND(" ",$AF$1)-1),SUIVIQUALITE!$F1:$F30000,"Oui")=1,"Oui","#N/A")</f>
        <v>#N/A</v>
      </c>
      <c r="AF25" s="97" t="s">
        <v>189</v>
      </c>
      <c r="AG25" s="19"/>
      <c r="AH25" s="120"/>
      <c r="AI25" s="19"/>
      <c r="AJ25" s="19"/>
      <c r="AK25" s="120"/>
      <c r="AM25" s="23"/>
      <c r="AN25" s="156"/>
    </row>
    <row r="26" spans="1:40" ht="15" x14ac:dyDescent="0.25">
      <c r="B26" s="12" t="s">
        <v>188</v>
      </c>
      <c r="C26" s="12" t="s">
        <v>188</v>
      </c>
      <c r="D26" s="12" t="s">
        <v>188</v>
      </c>
      <c r="E26" s="12" t="s">
        <v>188</v>
      </c>
      <c r="F26" s="12" t="s">
        <v>188</v>
      </c>
      <c r="G26" s="12" t="s">
        <v>188</v>
      </c>
      <c r="H26" s="96" t="str">
        <f t="shared" si="0"/>
        <v>6 / 6</v>
      </c>
      <c r="I26" s="19"/>
      <c r="J26" s="120">
        <v>12</v>
      </c>
      <c r="K26" s="19"/>
      <c r="L26" s="19"/>
      <c r="M26" s="120">
        <v>2</v>
      </c>
      <c r="N26" s="23"/>
      <c r="O26" s="23"/>
      <c r="P26" s="97" t="s">
        <v>190</v>
      </c>
      <c r="Q26" s="19"/>
      <c r="R26" s="120">
        <v>4</v>
      </c>
      <c r="S26" s="19"/>
      <c r="T26" s="19"/>
      <c r="U26" s="120">
        <v>3</v>
      </c>
      <c r="W26" s="23"/>
      <c r="X26" s="156" t="s">
        <v>190</v>
      </c>
      <c r="Y26" s="19">
        <f>COUNTIFS(SUIVIPROD!$E1:$E30000,'Ligne 21'!$A26,SUIVIPROD!$J1:$J30000,'Ligne 21'!$AF$1)</f>
        <v>0</v>
      </c>
      <c r="Z26" s="120">
        <v>4</v>
      </c>
      <c r="AA26" s="19">
        <f>SUMIFS(SUIVIPROD!$D1:$D30000,SUIVIPROD!$E1:$E30000,'Ligne 21'!$A26,SUIVIPROD!$J1:$J30000,'Ligne 21'!$AF$1)</f>
        <v>0</v>
      </c>
      <c r="AB26" s="19" t="e">
        <f>SUMPRODUCT((SUIVIPROD!$E1:$E30000='Ligne 21'!$A26)*(SUIVIPROD!$J1:$J30000='Ligne 21'!$AF$1)*(SUIVIPROD!$L:$N&lt;&gt;""))</f>
        <v>#N/A</v>
      </c>
      <c r="AC26" s="120">
        <v>3</v>
      </c>
      <c r="AE26" s="23" t="str">
        <f>IF(COUNTIFS(SUIVIQUALITE!$B1:$B30000,'Ligne 21'!$A26,SUIVIQUALITE!$E1:$E30000,LEFT($AF$1,FIND(" ",$AF$1)-1),SUIVIQUALITE!$F1:$F30000,"Oui")=1,"Oui","#N/A")</f>
        <v>#N/A</v>
      </c>
      <c r="AF26" s="97" t="s">
        <v>189</v>
      </c>
      <c r="AG26" s="19"/>
      <c r="AH26" s="120"/>
      <c r="AI26" s="19"/>
      <c r="AJ26" s="19"/>
      <c r="AK26" s="120"/>
      <c r="AM26" s="23"/>
      <c r="AN26" s="156"/>
    </row>
    <row r="27" spans="1:40" ht="15" x14ac:dyDescent="0.25">
      <c r="B27" s="12" t="s">
        <v>188</v>
      </c>
      <c r="C27" s="12" t="s">
        <v>188</v>
      </c>
      <c r="D27" s="12" t="s">
        <v>188</v>
      </c>
      <c r="E27" s="12" t="s">
        <v>188</v>
      </c>
      <c r="F27" s="12" t="s">
        <v>188</v>
      </c>
      <c r="G27" s="12" t="s">
        <v>188</v>
      </c>
      <c r="H27" s="96" t="str">
        <f t="shared" si="0"/>
        <v>6 / 6</v>
      </c>
      <c r="I27" s="19"/>
      <c r="J27" s="120">
        <v>12</v>
      </c>
      <c r="K27" s="19"/>
      <c r="L27" s="19"/>
      <c r="M27" s="120">
        <v>2</v>
      </c>
      <c r="N27" s="23"/>
      <c r="O27" s="23"/>
      <c r="P27" s="97" t="s">
        <v>190</v>
      </c>
      <c r="Q27" s="19"/>
      <c r="R27" s="120">
        <v>4</v>
      </c>
      <c r="S27" s="19"/>
      <c r="T27" s="19"/>
      <c r="U27" s="120">
        <v>3</v>
      </c>
      <c r="W27" s="23"/>
      <c r="X27" s="156" t="s">
        <v>190</v>
      </c>
      <c r="Y27" s="19"/>
      <c r="Z27" s="120">
        <v>4</v>
      </c>
      <c r="AA27" s="19"/>
      <c r="AB27" s="19"/>
      <c r="AC27" s="120">
        <v>3</v>
      </c>
      <c r="AE27" s="23"/>
      <c r="AF27" s="97"/>
      <c r="AG27" s="19"/>
      <c r="AH27" s="120"/>
      <c r="AI27" s="19"/>
      <c r="AJ27" s="19"/>
      <c r="AK27" s="120"/>
      <c r="AM27" s="23"/>
      <c r="AN27" s="156"/>
    </row>
    <row r="28" spans="1:40" ht="15" x14ac:dyDescent="0.25">
      <c r="B28" s="12" t="s">
        <v>188</v>
      </c>
      <c r="C28" s="12" t="s">
        <v>188</v>
      </c>
      <c r="D28" s="12" t="s">
        <v>188</v>
      </c>
      <c r="E28" s="12" t="s">
        <v>188</v>
      </c>
      <c r="F28" s="12" t="s">
        <v>188</v>
      </c>
      <c r="G28" s="12" t="s">
        <v>188</v>
      </c>
      <c r="H28" s="96" t="str">
        <f t="shared" si="0"/>
        <v>6 / 6</v>
      </c>
      <c r="I28" s="19"/>
      <c r="J28" s="120">
        <v>12</v>
      </c>
      <c r="K28" s="19"/>
      <c r="L28" s="19"/>
      <c r="M28" s="120">
        <v>2</v>
      </c>
      <c r="N28" s="23"/>
      <c r="O28" s="23"/>
      <c r="P28" s="97" t="s">
        <v>190</v>
      </c>
      <c r="Q28" s="19"/>
      <c r="R28" s="120">
        <v>4</v>
      </c>
      <c r="S28" s="19"/>
      <c r="T28" s="19"/>
      <c r="U28" s="120">
        <v>3</v>
      </c>
      <c r="W28" s="23"/>
      <c r="X28" s="156" t="s">
        <v>190</v>
      </c>
      <c r="Y28" s="19"/>
      <c r="Z28" s="120">
        <v>4</v>
      </c>
      <c r="AA28" s="19"/>
      <c r="AB28" s="19"/>
      <c r="AC28" s="120">
        <v>3</v>
      </c>
      <c r="AE28" s="23"/>
      <c r="AF28" s="97" t="s">
        <v>190</v>
      </c>
      <c r="AG28" s="19"/>
      <c r="AH28" s="120"/>
      <c r="AI28" s="19"/>
      <c r="AJ28" s="19"/>
      <c r="AK28" s="120"/>
      <c r="AM28" s="23"/>
      <c r="AN28" s="156" t="s">
        <v>190</v>
      </c>
    </row>
    <row r="29" spans="1:40" ht="15" x14ac:dyDescent="0.25">
      <c r="B29" s="12" t="s">
        <v>188</v>
      </c>
      <c r="C29" s="12" t="s">
        <v>188</v>
      </c>
      <c r="D29" s="12" t="s">
        <v>188</v>
      </c>
      <c r="E29" s="12" t="s">
        <v>188</v>
      </c>
      <c r="F29" s="12" t="s">
        <v>188</v>
      </c>
      <c r="G29" s="12" t="s">
        <v>188</v>
      </c>
      <c r="H29" s="96" t="str">
        <f t="shared" si="0"/>
        <v>6 / 6</v>
      </c>
      <c r="I29" s="19"/>
      <c r="J29" s="120">
        <v>12</v>
      </c>
      <c r="K29" s="19"/>
      <c r="L29" s="19"/>
      <c r="M29" s="120">
        <v>2</v>
      </c>
      <c r="N29" s="23"/>
      <c r="O29" s="23"/>
      <c r="P29" s="97" t="s">
        <v>190</v>
      </c>
      <c r="Q29" s="19"/>
      <c r="R29" s="120">
        <v>4</v>
      </c>
      <c r="S29" s="19"/>
      <c r="T29" s="19"/>
      <c r="U29" s="120">
        <v>3</v>
      </c>
      <c r="W29" s="23"/>
      <c r="X29" s="156" t="s">
        <v>190</v>
      </c>
      <c r="Y29" s="19"/>
      <c r="Z29" s="120">
        <v>4</v>
      </c>
      <c r="AA29" s="19"/>
      <c r="AB29" s="19"/>
      <c r="AC29" s="120">
        <v>3</v>
      </c>
      <c r="AE29" s="23"/>
      <c r="AF29" s="97" t="s">
        <v>190</v>
      </c>
      <c r="AG29" s="19"/>
      <c r="AH29" s="120"/>
      <c r="AI29" s="19"/>
      <c r="AJ29" s="19"/>
      <c r="AK29" s="120"/>
      <c r="AM29" s="23"/>
      <c r="AN29" s="156"/>
    </row>
    <row r="30" spans="1:40" ht="15" x14ac:dyDescent="0.25">
      <c r="B30" s="12" t="s">
        <v>188</v>
      </c>
      <c r="C30" s="12" t="s">
        <v>188</v>
      </c>
      <c r="D30" s="12" t="s">
        <v>188</v>
      </c>
      <c r="E30" s="12" t="s">
        <v>188</v>
      </c>
      <c r="F30" s="12" t="s">
        <v>188</v>
      </c>
      <c r="G30" s="12" t="s">
        <v>188</v>
      </c>
      <c r="H30" s="96" t="str">
        <f t="shared" si="0"/>
        <v>6 / 6</v>
      </c>
      <c r="I30" s="19"/>
      <c r="J30" s="120">
        <v>12</v>
      </c>
      <c r="K30" s="19"/>
      <c r="L30" s="19"/>
      <c r="M30" s="120">
        <v>2</v>
      </c>
      <c r="N30" s="23"/>
      <c r="O30" s="23"/>
      <c r="P30" s="97" t="s">
        <v>190</v>
      </c>
      <c r="Q30" s="19"/>
      <c r="R30" s="120">
        <v>4</v>
      </c>
      <c r="S30" s="19"/>
      <c r="T30" s="19"/>
      <c r="U30" s="120">
        <v>3</v>
      </c>
      <c r="W30" s="23"/>
      <c r="X30" s="156" t="s">
        <v>190</v>
      </c>
      <c r="Y30" s="19"/>
      <c r="Z30" s="120">
        <v>4</v>
      </c>
      <c r="AA30" s="19"/>
      <c r="AB30" s="19"/>
      <c r="AC30" s="120">
        <v>3</v>
      </c>
      <c r="AE30" s="23"/>
      <c r="AF30" s="97" t="s">
        <v>190</v>
      </c>
      <c r="AG30" s="19"/>
      <c r="AH30" s="120"/>
      <c r="AI30" s="19"/>
      <c r="AJ30" s="19"/>
      <c r="AK30" s="120"/>
      <c r="AM30" s="23"/>
      <c r="AN30" s="156" t="s">
        <v>190</v>
      </c>
    </row>
    <row r="31" spans="1:40" ht="15" x14ac:dyDescent="0.25">
      <c r="B31" s="12" t="s">
        <v>188</v>
      </c>
      <c r="C31" s="12" t="s">
        <v>188</v>
      </c>
      <c r="D31" s="12" t="s">
        <v>188</v>
      </c>
      <c r="E31" s="12" t="s">
        <v>188</v>
      </c>
      <c r="F31" s="12" t="s">
        <v>188</v>
      </c>
      <c r="G31" s="12" t="s">
        <v>188</v>
      </c>
      <c r="H31" s="96" t="str">
        <f t="shared" si="0"/>
        <v>6 / 6</v>
      </c>
      <c r="I31" s="19"/>
      <c r="J31" s="120">
        <v>12</v>
      </c>
      <c r="K31" s="19"/>
      <c r="L31" s="19"/>
      <c r="M31" s="120">
        <v>2</v>
      </c>
      <c r="N31" s="23"/>
      <c r="O31" s="23"/>
      <c r="P31" s="97"/>
      <c r="Q31" s="19"/>
      <c r="R31" s="120">
        <v>4</v>
      </c>
      <c r="S31" s="19"/>
      <c r="T31" s="19"/>
      <c r="U31" s="120">
        <v>3</v>
      </c>
      <c r="W31" s="23"/>
      <c r="X31" s="156"/>
      <c r="Y31" s="19"/>
      <c r="Z31" s="120">
        <v>4</v>
      </c>
      <c r="AA31" s="19"/>
      <c r="AB31" s="19"/>
      <c r="AC31" s="120">
        <v>3</v>
      </c>
      <c r="AE31" s="23"/>
      <c r="AF31" s="97"/>
      <c r="AG31" s="19"/>
      <c r="AH31" s="120"/>
      <c r="AI31" s="19"/>
      <c r="AJ31" s="19"/>
      <c r="AK31" s="120"/>
      <c r="AM31" s="23"/>
      <c r="AN31" s="156"/>
    </row>
    <row r="32" spans="1:40" ht="15" x14ac:dyDescent="0.25">
      <c r="B32" s="12" t="s">
        <v>188</v>
      </c>
      <c r="C32" s="12" t="s">
        <v>188</v>
      </c>
      <c r="D32" s="12" t="s">
        <v>188</v>
      </c>
      <c r="E32" s="12" t="s">
        <v>188</v>
      </c>
      <c r="F32" s="12" t="s">
        <v>188</v>
      </c>
      <c r="G32" s="12" t="s">
        <v>188</v>
      </c>
      <c r="H32" s="96" t="str">
        <f t="shared" si="0"/>
        <v>6 / 6</v>
      </c>
      <c r="I32" s="19"/>
      <c r="J32" s="120">
        <v>12</v>
      </c>
      <c r="K32" s="19"/>
      <c r="L32" s="19"/>
      <c r="M32" s="120">
        <v>2</v>
      </c>
      <c r="N32" s="23"/>
      <c r="O32" s="23"/>
      <c r="P32" s="97" t="s">
        <v>190</v>
      </c>
      <c r="Q32" s="19"/>
      <c r="R32" s="120">
        <v>4</v>
      </c>
      <c r="S32" s="19"/>
      <c r="T32" s="19"/>
      <c r="U32" s="120">
        <v>3</v>
      </c>
      <c r="W32" s="23"/>
      <c r="X32" s="156" t="s">
        <v>190</v>
      </c>
      <c r="Y32" s="19"/>
      <c r="Z32" s="120">
        <v>4</v>
      </c>
      <c r="AA32" s="19"/>
      <c r="AB32" s="19"/>
      <c r="AC32" s="120">
        <v>3</v>
      </c>
      <c r="AE32" s="23"/>
      <c r="AF32" s="97"/>
      <c r="AG32" s="19"/>
      <c r="AH32" s="120"/>
      <c r="AI32" s="19"/>
      <c r="AJ32" s="19"/>
      <c r="AK32" s="120"/>
      <c r="AM32" s="23"/>
      <c r="AN32" s="156"/>
    </row>
    <row r="33" spans="1:40" ht="15" x14ac:dyDescent="0.25">
      <c r="B33" s="12" t="s">
        <v>188</v>
      </c>
      <c r="C33" s="12" t="s">
        <v>188</v>
      </c>
      <c r="D33" s="12" t="s">
        <v>188</v>
      </c>
      <c r="E33" s="12" t="s">
        <v>188</v>
      </c>
      <c r="F33" s="12" t="s">
        <v>188</v>
      </c>
      <c r="G33" s="12" t="s">
        <v>188</v>
      </c>
      <c r="H33" s="96" t="str">
        <f t="shared" si="0"/>
        <v>6 / 6</v>
      </c>
      <c r="I33" s="19"/>
      <c r="J33" s="120">
        <v>12</v>
      </c>
      <c r="K33" s="19"/>
      <c r="L33" s="19"/>
      <c r="M33" s="120">
        <v>2</v>
      </c>
      <c r="N33" s="23"/>
      <c r="O33" s="23"/>
      <c r="P33" s="97" t="s">
        <v>190</v>
      </c>
      <c r="Q33" s="19"/>
      <c r="R33" s="120">
        <v>4</v>
      </c>
      <c r="S33" s="19"/>
      <c r="T33" s="19"/>
      <c r="U33" s="120">
        <v>3</v>
      </c>
      <c r="W33" s="23"/>
      <c r="X33" s="156" t="s">
        <v>190</v>
      </c>
      <c r="Y33" s="19"/>
      <c r="Z33" s="120">
        <v>4</v>
      </c>
      <c r="AA33" s="19"/>
      <c r="AB33" s="19"/>
      <c r="AC33" s="120">
        <v>3</v>
      </c>
      <c r="AE33" s="23"/>
      <c r="AF33" s="97" t="s">
        <v>190</v>
      </c>
      <c r="AG33" s="19"/>
      <c r="AH33" s="120"/>
      <c r="AI33" s="19"/>
      <c r="AJ33" s="19"/>
      <c r="AK33" s="120"/>
      <c r="AM33" s="23"/>
      <c r="AN33" s="156"/>
    </row>
    <row r="34" spans="1:40" ht="15" x14ac:dyDescent="0.25">
      <c r="B34" s="12" t="s">
        <v>188</v>
      </c>
      <c r="C34" s="12" t="s">
        <v>188</v>
      </c>
      <c r="D34" s="12" t="s">
        <v>188</v>
      </c>
      <c r="E34" s="12" t="s">
        <v>188</v>
      </c>
      <c r="F34" s="12" t="s">
        <v>188</v>
      </c>
      <c r="G34" s="12" t="s">
        <v>188</v>
      </c>
      <c r="H34" s="96" t="str">
        <f t="shared" si="0"/>
        <v>6 / 6</v>
      </c>
      <c r="I34" s="19"/>
      <c r="J34" s="120">
        <v>12</v>
      </c>
      <c r="K34" s="19"/>
      <c r="L34" s="19"/>
      <c r="M34" s="120">
        <v>2</v>
      </c>
      <c r="N34" s="23"/>
      <c r="O34" s="23"/>
      <c r="P34" s="97" t="s">
        <v>190</v>
      </c>
      <c r="Q34" s="19"/>
      <c r="R34" s="120">
        <v>4</v>
      </c>
      <c r="S34" s="19"/>
      <c r="T34" s="19"/>
      <c r="U34" s="120">
        <v>3</v>
      </c>
      <c r="W34" s="23"/>
      <c r="X34" s="156" t="s">
        <v>190</v>
      </c>
      <c r="Y34" s="19"/>
      <c r="Z34" s="120">
        <v>4</v>
      </c>
      <c r="AA34" s="19"/>
      <c r="AB34" s="19"/>
      <c r="AC34" s="120">
        <v>3</v>
      </c>
      <c r="AE34" s="23"/>
      <c r="AF34" s="97"/>
      <c r="AG34" s="19"/>
      <c r="AH34" s="120"/>
      <c r="AI34" s="19"/>
      <c r="AJ34" s="19"/>
      <c r="AK34" s="120"/>
      <c r="AM34" s="23"/>
      <c r="AN34" s="156"/>
    </row>
    <row r="35" spans="1:40" ht="15" x14ac:dyDescent="0.25">
      <c r="B35" s="12" t="s">
        <v>188</v>
      </c>
      <c r="C35" s="12" t="s">
        <v>188</v>
      </c>
      <c r="D35" s="12" t="s">
        <v>188</v>
      </c>
      <c r="E35" s="12" t="s">
        <v>188</v>
      </c>
      <c r="F35" s="12" t="s">
        <v>188</v>
      </c>
      <c r="G35" s="12" t="s">
        <v>188</v>
      </c>
      <c r="H35" s="96" t="str">
        <f t="shared" si="0"/>
        <v>6 / 6</v>
      </c>
      <c r="I35" s="19"/>
      <c r="J35" s="120">
        <v>12</v>
      </c>
      <c r="K35" s="19"/>
      <c r="L35" s="19"/>
      <c r="M35" s="120">
        <v>2</v>
      </c>
      <c r="N35" s="23"/>
      <c r="O35" s="23"/>
      <c r="P35" s="97"/>
      <c r="Q35" s="19"/>
      <c r="R35" s="120">
        <v>4</v>
      </c>
      <c r="S35" s="19"/>
      <c r="T35" s="19"/>
      <c r="U35" s="120">
        <v>3</v>
      </c>
      <c r="W35" s="23"/>
      <c r="X35" s="156"/>
      <c r="Y35" s="19"/>
      <c r="Z35" s="120">
        <v>4</v>
      </c>
      <c r="AA35" s="19"/>
      <c r="AB35" s="19"/>
      <c r="AC35" s="120">
        <v>3</v>
      </c>
      <c r="AE35" s="23"/>
      <c r="AF35" s="97"/>
      <c r="AG35" s="19"/>
      <c r="AH35" s="120"/>
      <c r="AI35" s="19"/>
      <c r="AJ35" s="19"/>
      <c r="AK35" s="120"/>
      <c r="AM35" s="23"/>
      <c r="AN35" s="156"/>
    </row>
    <row r="36" spans="1:40" ht="15" x14ac:dyDescent="0.25">
      <c r="B36" s="12" t="s">
        <v>188</v>
      </c>
      <c r="C36" s="12" t="s">
        <v>188</v>
      </c>
      <c r="D36" s="12" t="s">
        <v>188</v>
      </c>
      <c r="E36" s="12" t="s">
        <v>188</v>
      </c>
      <c r="F36" s="12" t="s">
        <v>188</v>
      </c>
      <c r="G36" s="12" t="s">
        <v>188</v>
      </c>
      <c r="H36" s="96" t="str">
        <f t="shared" si="0"/>
        <v>6 / 6</v>
      </c>
      <c r="I36" s="19"/>
      <c r="J36" s="120">
        <v>12</v>
      </c>
      <c r="K36" s="19"/>
      <c r="L36" s="19"/>
      <c r="M36" s="120">
        <v>2</v>
      </c>
      <c r="N36" s="23"/>
      <c r="O36" s="23"/>
      <c r="P36" s="97" t="s">
        <v>190</v>
      </c>
      <c r="Q36" s="19"/>
      <c r="R36" s="120">
        <v>4</v>
      </c>
      <c r="S36" s="19"/>
      <c r="T36" s="19"/>
      <c r="U36" s="120">
        <v>3</v>
      </c>
      <c r="W36" s="23"/>
      <c r="X36" s="156" t="s">
        <v>190</v>
      </c>
      <c r="Y36" s="19"/>
      <c r="Z36" s="120">
        <v>4</v>
      </c>
      <c r="AA36" s="19"/>
      <c r="AB36" s="19"/>
      <c r="AC36" s="120">
        <v>3</v>
      </c>
      <c r="AE36" s="23"/>
      <c r="AF36" s="97" t="s">
        <v>190</v>
      </c>
      <c r="AG36" s="19"/>
      <c r="AH36" s="120"/>
      <c r="AI36" s="19"/>
      <c r="AJ36" s="19"/>
      <c r="AK36" s="120"/>
      <c r="AM36" s="23"/>
      <c r="AN36" s="156" t="s">
        <v>190</v>
      </c>
    </row>
    <row r="37" spans="1:40" ht="15" x14ac:dyDescent="0.25">
      <c r="B37" s="12" t="s">
        <v>188</v>
      </c>
      <c r="C37" s="12" t="s">
        <v>188</v>
      </c>
      <c r="D37" s="12" t="s">
        <v>188</v>
      </c>
      <c r="E37" s="12" t="s">
        <v>188</v>
      </c>
      <c r="F37" s="12" t="s">
        <v>188</v>
      </c>
      <c r="G37" s="12" t="s">
        <v>188</v>
      </c>
      <c r="H37" s="96" t="str">
        <f t="shared" si="0"/>
        <v>6 / 6</v>
      </c>
      <c r="I37" s="19"/>
      <c r="J37" s="120"/>
      <c r="K37" s="19"/>
      <c r="L37" s="19"/>
      <c r="M37" s="120"/>
      <c r="O37" s="23"/>
      <c r="P37" s="97"/>
      <c r="Q37" s="19"/>
      <c r="R37" s="120"/>
      <c r="S37" s="19"/>
      <c r="T37" s="19"/>
      <c r="U37" s="120"/>
      <c r="W37" s="23"/>
      <c r="X37" s="188" t="s">
        <v>190</v>
      </c>
      <c r="Y37" s="19"/>
      <c r="Z37" s="120"/>
      <c r="AA37" s="19"/>
      <c r="AB37" s="19"/>
      <c r="AC37" s="120"/>
      <c r="AE37" s="23"/>
      <c r="AF37" s="97" t="s">
        <v>190</v>
      </c>
      <c r="AG37" s="19"/>
      <c r="AH37" s="120"/>
      <c r="AI37" s="19"/>
      <c r="AJ37" s="19"/>
      <c r="AK37" s="120"/>
      <c r="AM37" s="23"/>
      <c r="AN37" s="188"/>
    </row>
    <row r="38" spans="1:40" ht="15" x14ac:dyDescent="0.25">
      <c r="P38" s="97"/>
      <c r="Q38" s="19"/>
      <c r="R38" s="120"/>
      <c r="S38" s="19"/>
      <c r="T38" s="19"/>
      <c r="U38" s="120"/>
      <c r="W38" s="23"/>
      <c r="X38" s="188"/>
      <c r="Y38" s="19"/>
      <c r="Z38" s="120"/>
      <c r="AA38" s="19"/>
      <c r="AB38" s="19"/>
      <c r="AC38" s="120"/>
      <c r="AE38" s="23"/>
      <c r="AF38" s="97"/>
      <c r="AG38" s="19"/>
      <c r="AH38" s="120"/>
      <c r="AI38" s="19"/>
      <c r="AJ38" s="19"/>
      <c r="AK38" s="120"/>
      <c r="AM38" s="23"/>
      <c r="AN38" s="188"/>
    </row>
    <row r="39" spans="1:40" ht="15" x14ac:dyDescent="0.25">
      <c r="P39" s="97"/>
      <c r="Q39" s="19"/>
      <c r="R39" s="120"/>
      <c r="S39" s="19"/>
      <c r="T39" s="19"/>
      <c r="U39" s="120"/>
      <c r="W39" s="23"/>
      <c r="X39" s="188"/>
      <c r="Y39" s="19"/>
      <c r="Z39" s="120"/>
      <c r="AA39" s="19"/>
      <c r="AB39" s="19"/>
      <c r="AC39" s="120"/>
      <c r="AE39" s="23"/>
      <c r="AF39" s="97"/>
      <c r="AG39" s="19"/>
      <c r="AH39" s="120"/>
      <c r="AI39" s="19"/>
      <c r="AJ39" s="19"/>
      <c r="AK39" s="120"/>
      <c r="AM39" s="23"/>
      <c r="AN39" s="188"/>
    </row>
    <row r="40" spans="1:40" ht="15" x14ac:dyDescent="0.25">
      <c r="P40" s="97"/>
      <c r="Q40" s="19"/>
      <c r="R40" s="120"/>
      <c r="S40" s="19"/>
      <c r="T40" s="19"/>
      <c r="U40" s="120"/>
      <c r="W40" s="23"/>
      <c r="X40" s="188"/>
      <c r="Y40" s="19"/>
      <c r="Z40" s="120"/>
      <c r="AA40" s="19"/>
      <c r="AB40" s="19"/>
      <c r="AC40" s="120"/>
      <c r="AE40" s="23"/>
      <c r="AF40" s="97"/>
      <c r="AG40" s="19"/>
      <c r="AH40" s="120"/>
      <c r="AI40" s="19"/>
      <c r="AJ40" s="19"/>
      <c r="AK40" s="120"/>
      <c r="AM40" s="23"/>
      <c r="AN40" s="188"/>
    </row>
    <row r="41" spans="1:40" x14ac:dyDescent="0.2">
      <c r="A41" s="125"/>
    </row>
  </sheetData>
  <sheetProtection selectLockedCells="1" selectUnlockedCells="1"/>
  <customSheetViews>
    <customSheetView guid="{15592DE5-C7FF-4B56-A77E-D45893415718}" scale="85" hiddenColumns="1">
      <selection activeCell="AO2" sqref="AO2"/>
      <pageMargins left="0.7" right="0.7" top="0.75" bottom="0.75" header="0.3" footer="0.3"/>
      <pageSetup paperSize="9" orientation="portrait" r:id="rId1"/>
    </customSheetView>
    <customSheetView guid="{434B6855-F13B-4702-8F4C-6D02421A3BDD}" scale="85" hiddenColumns="1">
      <pane ySplit="1" topLeftCell="A2" activePane="bottomLeft" state="frozen"/>
      <selection pane="bottomLeft" activeCell="AE25" sqref="AE25"/>
      <pageMargins left="0.7" right="0.7" top="0.75" bottom="0.75" header="0.3" footer="0.3"/>
      <pageSetup paperSize="9" orientation="portrait" r:id="rId2"/>
    </customSheetView>
    <customSheetView guid="{3ED02DA8-0013-4C86-B822-FF604B55B0EE}" scale="85" hiddenColumns="1">
      <pane ySplit="1" topLeftCell="A2" activePane="bottomLeft" state="frozen"/>
      <selection pane="bottomLeft" activeCell="AE25" sqref="AE25"/>
      <pageMargins left="0.7" right="0.7" top="0.75" bottom="0.75" header="0.3" footer="0.3"/>
      <pageSetup paperSize="9" orientation="portrait" r:id="rId3"/>
    </customSheetView>
    <customSheetView guid="{A0EEC314-16F1-4DF3-8165-656D359AD9BA}" scale="85" hiddenColumns="1">
      <pane ySplit="1" topLeftCell="A2" activePane="bottomLeft" state="frozen"/>
      <selection pane="bottomLeft" activeCell="A10" sqref="A10"/>
      <pageMargins left="0.7" right="0.7" top="0.75" bottom="0.75" header="0.3" footer="0.3"/>
      <pageSetup paperSize="9" orientation="portrait" r:id="rId4"/>
    </customSheetView>
    <customSheetView guid="{16A98541-5EA7-4645-8B9E-63DA44C6390C}" scale="85" hiddenColumns="1">
      <pane ySplit="1" topLeftCell="A2" activePane="bottomLeft" state="frozen"/>
      <selection pane="bottomLeft" activeCell="A10" sqref="A10"/>
      <pageMargins left="0.7" right="0.7" top="0.75" bottom="0.75" header="0.3" footer="0.3"/>
      <pageSetup paperSize="9" orientation="portrait" r:id="rId5"/>
    </customSheetView>
    <customSheetView guid="{AC76C8A2-0565-4A7F-A8B3-3D24073F25D1}" scale="85" hiddenColumns="1">
      <pane ySplit="1" topLeftCell="A2" activePane="bottomLeft" state="frozen"/>
      <selection pane="bottomLeft" activeCell="O17" sqref="O17"/>
      <pageMargins left="0.7" right="0.7" top="0.75" bottom="0.75" header="0.3" footer="0.3"/>
      <pageSetup paperSize="9" orientation="portrait" r:id="rId6"/>
    </customSheetView>
    <customSheetView guid="{4FF0261A-279D-430C-B2DD-E54ED988E313}" scale="85" hiddenColumns="1">
      <pane ySplit="1" topLeftCell="A2" activePane="bottomLeft" state="frozen"/>
      <selection pane="bottomLeft" activeCell="AO2" sqref="AO2"/>
      <pageMargins left="0.7" right="0.7" top="0.75" bottom="0.75" header="0.3" footer="0.3"/>
      <pageSetup paperSize="9" orientation="portrait" r:id="rId7"/>
    </customSheetView>
  </customSheetViews>
  <conditionalFormatting sqref="I7:I36 Q7:Q40 Y28:Y40">
    <cfRule type="dataBar" priority="224">
      <dataBar>
        <cfvo type="num" val="0"/>
        <cfvo type="num" val="$J$2"/>
        <color rgb="FF00B050"/>
      </dataBar>
      <extLst>
        <ext xmlns:x14="http://schemas.microsoft.com/office/spreadsheetml/2009/9/main" uri="{B025F937-C7B1-47D3-B67F-A62EFF666E3E}">
          <x14:id>{8B682C6C-C436-4486-B11D-69916A0A76A9}</x14:id>
        </ext>
      </extLst>
    </cfRule>
  </conditionalFormatting>
  <conditionalFormatting sqref="K7:K36 S7:S40 AA28:AA40">
    <cfRule type="dataBar" priority="223">
      <dataBar>
        <cfvo type="num" val="0"/>
        <cfvo type="num" val="30"/>
        <color rgb="FF00B050"/>
      </dataBar>
      <extLst>
        <ext xmlns:x14="http://schemas.microsoft.com/office/spreadsheetml/2009/9/main" uri="{B025F937-C7B1-47D3-B67F-A62EFF666E3E}">
          <x14:id>{E85395A8-A1EE-4326-9FCC-EEFF4318516B}</x14:id>
        </ext>
      </extLst>
    </cfRule>
  </conditionalFormatting>
  <conditionalFormatting sqref="L7:L36 T7:T40 AB28:AB40">
    <cfRule type="dataBar" priority="225">
      <dataBar>
        <cfvo type="num" val="0"/>
        <cfvo type="num" val="$M$4"/>
        <color rgb="FF00B050"/>
      </dataBar>
      <extLst>
        <ext xmlns:x14="http://schemas.microsoft.com/office/spreadsheetml/2009/9/main" uri="{B025F937-C7B1-47D3-B67F-A62EFF666E3E}">
          <x14:id>{50F6CFC1-84E5-41B3-9608-25D8E6732DB2}</x14:id>
        </ext>
      </extLst>
    </cfRule>
  </conditionalFormatting>
  <conditionalFormatting sqref="AF4:AF40 X4:X40 P4:P40">
    <cfRule type="containsText" dxfId="1705" priority="205" operator="containsText" text="STOP">
      <formula>NOT(ISERROR(SEARCH("STOP",P4)))</formula>
    </cfRule>
    <cfRule type="containsText" dxfId="1704" priority="206" operator="containsText" text="OK">
      <formula>NOT(ISERROR(SEARCH("OK",P4)))</formula>
    </cfRule>
    <cfRule type="containsText" dxfId="1703" priority="207" operator="containsText" text="A former">
      <formula>NOT(ISERROR(SEARCH("A former",P4)))</formula>
    </cfRule>
    <cfRule type="containsText" dxfId="1702" priority="208" operator="containsText" text="En cours">
      <formula>NOT(ISERROR(SEARCH("En cours",P4)))</formula>
    </cfRule>
  </conditionalFormatting>
  <conditionalFormatting sqref="AN3:AN40">
    <cfRule type="containsText" dxfId="1701" priority="183" operator="containsText" text="STOP">
      <formula>NOT(ISERROR(SEARCH("STOP",AN3)))</formula>
    </cfRule>
    <cfRule type="containsText" dxfId="1700" priority="184" operator="containsText" text="OK">
      <formula>NOT(ISERROR(SEARCH("OK",AN3)))</formula>
    </cfRule>
    <cfRule type="containsText" dxfId="1699" priority="185" operator="containsText" text="A former">
      <formula>NOT(ISERROR(SEARCH("A former",AN3)))</formula>
    </cfRule>
    <cfRule type="containsText" dxfId="1698" priority="186" operator="containsText" text="En cours">
      <formula>NOT(ISERROR(SEARCH("En cours",AN3)))</formula>
    </cfRule>
  </conditionalFormatting>
  <conditionalFormatting sqref="H4:H37">
    <cfRule type="containsText" dxfId="1697" priority="182" operator="containsText" text="6 / 6">
      <formula>NOT(ISERROR(SEARCH("6 / 6",H4)))</formula>
    </cfRule>
  </conditionalFormatting>
  <conditionalFormatting sqref="I37">
    <cfRule type="dataBar" priority="180">
      <dataBar>
        <cfvo type="num" val="0"/>
        <cfvo type="num" val="$J$2"/>
        <color rgb="FF00B050"/>
      </dataBar>
      <extLst>
        <ext xmlns:x14="http://schemas.microsoft.com/office/spreadsheetml/2009/9/main" uri="{B025F937-C7B1-47D3-B67F-A62EFF666E3E}">
          <x14:id>{FB38AF1F-95CD-40E1-9ECD-1E6FBABD9532}</x14:id>
        </ext>
      </extLst>
    </cfRule>
  </conditionalFormatting>
  <conditionalFormatting sqref="K37">
    <cfRule type="dataBar" priority="179">
      <dataBar>
        <cfvo type="num" val="0"/>
        <cfvo type="num" val="30"/>
        <color rgb="FF00B050"/>
      </dataBar>
      <extLst>
        <ext xmlns:x14="http://schemas.microsoft.com/office/spreadsheetml/2009/9/main" uri="{B025F937-C7B1-47D3-B67F-A62EFF666E3E}">
          <x14:id>{87C4293D-BC99-46DA-9FF0-C7EF05175058}</x14:id>
        </ext>
      </extLst>
    </cfRule>
  </conditionalFormatting>
  <conditionalFormatting sqref="L37">
    <cfRule type="dataBar" priority="181">
      <dataBar>
        <cfvo type="num" val="0"/>
        <cfvo type="num" val="$M$4"/>
        <color rgb="FF00B050"/>
      </dataBar>
      <extLst>
        <ext xmlns:x14="http://schemas.microsoft.com/office/spreadsheetml/2009/9/main" uri="{B025F937-C7B1-47D3-B67F-A62EFF666E3E}">
          <x14:id>{EB821A2A-9EE5-4789-8DD3-0DBA1125D171}</x14:id>
        </ext>
      </extLst>
    </cfRule>
  </conditionalFormatting>
  <conditionalFormatting sqref="P3">
    <cfRule type="containsText" dxfId="1696" priority="108" operator="containsText" text="STOP">
      <formula>NOT(ISERROR(SEARCH("STOP",P3)))</formula>
    </cfRule>
    <cfRule type="containsText" dxfId="1695" priority="109" operator="containsText" text="OK">
      <formula>NOT(ISERROR(SEARCH("OK",P3)))</formula>
    </cfRule>
    <cfRule type="containsText" dxfId="1694" priority="110" operator="containsText" text="A former">
      <formula>NOT(ISERROR(SEARCH("A former",P3)))</formula>
    </cfRule>
    <cfRule type="containsText" dxfId="1693" priority="111" operator="containsText" text="En cours">
      <formula>NOT(ISERROR(SEARCH("En cours",P3)))</formula>
    </cfRule>
  </conditionalFormatting>
  <conditionalFormatting sqref="X3">
    <cfRule type="containsText" dxfId="1692" priority="104" operator="containsText" text="STOP">
      <formula>NOT(ISERROR(SEARCH("STOP",X3)))</formula>
    </cfRule>
    <cfRule type="containsText" dxfId="1691" priority="105" operator="containsText" text="OK">
      <formula>NOT(ISERROR(SEARCH("OK",X3)))</formula>
    </cfRule>
    <cfRule type="containsText" dxfId="1690" priority="106" operator="containsText" text="A former">
      <formula>NOT(ISERROR(SEARCH("A former",X3)))</formula>
    </cfRule>
    <cfRule type="containsText" dxfId="1689" priority="107" operator="containsText" text="En cours">
      <formula>NOT(ISERROR(SEARCH("En cours",X3)))</formula>
    </cfRule>
  </conditionalFormatting>
  <conditionalFormatting sqref="AF3">
    <cfRule type="containsText" dxfId="1688" priority="100" operator="containsText" text="STOP">
      <formula>NOT(ISERROR(SEARCH("STOP",AF3)))</formula>
    </cfRule>
    <cfRule type="containsText" dxfId="1687" priority="101" operator="containsText" text="OK">
      <formula>NOT(ISERROR(SEARCH("OK",AF3)))</formula>
    </cfRule>
    <cfRule type="containsText" dxfId="1686" priority="102" operator="containsText" text="A former">
      <formula>NOT(ISERROR(SEARCH("A former",AF3)))</formula>
    </cfRule>
    <cfRule type="containsText" dxfId="1685" priority="103" operator="containsText" text="En cours">
      <formula>NOT(ISERROR(SEARCH("En cours",AF3)))</formula>
    </cfRule>
  </conditionalFormatting>
  <conditionalFormatting sqref="H3">
    <cfRule type="containsText" dxfId="1684" priority="95" operator="containsText" text="6 / 6">
      <formula>NOT(ISERROR(SEARCH("6 / 6",H3)))</formula>
    </cfRule>
  </conditionalFormatting>
  <conditionalFormatting sqref="AG4:AG40">
    <cfRule type="dataBar" priority="93">
      <dataBar>
        <cfvo type="num" val="0"/>
        <cfvo type="num" val="$J$2"/>
        <color rgb="FF00B050"/>
      </dataBar>
      <extLst>
        <ext xmlns:x14="http://schemas.microsoft.com/office/spreadsheetml/2009/9/main" uri="{B025F937-C7B1-47D3-B67F-A62EFF666E3E}">
          <x14:id>{16118470-D6B3-404A-85F3-72585C7C223A}</x14:id>
        </ext>
      </extLst>
    </cfRule>
  </conditionalFormatting>
  <conditionalFormatting sqref="AI4:AI40">
    <cfRule type="dataBar" priority="92">
      <dataBar>
        <cfvo type="num" val="0"/>
        <cfvo type="num" val="30"/>
        <color rgb="FF00B050"/>
      </dataBar>
      <extLst>
        <ext xmlns:x14="http://schemas.microsoft.com/office/spreadsheetml/2009/9/main" uri="{B025F937-C7B1-47D3-B67F-A62EFF666E3E}">
          <x14:id>{6513B247-06AA-4F44-ADFB-E8A6F1028B5D}</x14:id>
        </ext>
      </extLst>
    </cfRule>
  </conditionalFormatting>
  <conditionalFormatting sqref="AJ4:AJ40">
    <cfRule type="dataBar" priority="94">
      <dataBar>
        <cfvo type="num" val="0"/>
        <cfvo type="num" val="$M$4"/>
        <color rgb="FF00B050"/>
      </dataBar>
      <extLst>
        <ext xmlns:x14="http://schemas.microsoft.com/office/spreadsheetml/2009/9/main" uri="{B025F937-C7B1-47D3-B67F-A62EFF666E3E}">
          <x14:id>{F4776708-8A28-405B-AA37-ACFA22B7DB45}</x14:id>
        </ext>
      </extLst>
    </cfRule>
  </conditionalFormatting>
  <conditionalFormatting sqref="AG3">
    <cfRule type="dataBar" priority="90">
      <dataBar>
        <cfvo type="num" val="0"/>
        <cfvo type="num" val="$J$2"/>
        <color rgb="FF00B050"/>
      </dataBar>
      <extLst>
        <ext xmlns:x14="http://schemas.microsoft.com/office/spreadsheetml/2009/9/main" uri="{B025F937-C7B1-47D3-B67F-A62EFF666E3E}">
          <x14:id>{AC147467-FB10-4181-B799-31D1CCC34F6A}</x14:id>
        </ext>
      </extLst>
    </cfRule>
  </conditionalFormatting>
  <conditionalFormatting sqref="AJ3">
    <cfRule type="dataBar" priority="91">
      <dataBar>
        <cfvo type="num" val="0"/>
        <cfvo type="num" val="$M$4"/>
        <color rgb="FF00B050"/>
      </dataBar>
      <extLst>
        <ext xmlns:x14="http://schemas.microsoft.com/office/spreadsheetml/2009/9/main" uri="{B025F937-C7B1-47D3-B67F-A62EFF666E3E}">
          <x14:id>{B050C18A-AEE2-43D6-92D2-1EBC3C0172C0}</x14:id>
        </ext>
      </extLst>
    </cfRule>
  </conditionalFormatting>
  <conditionalFormatting sqref="AI3">
    <cfRule type="dataBar" priority="83">
      <dataBar>
        <cfvo type="num" val="0"/>
        <cfvo type="num" val="30"/>
        <color rgb="FF00B050"/>
      </dataBar>
      <extLst>
        <ext xmlns:x14="http://schemas.microsoft.com/office/spreadsheetml/2009/9/main" uri="{B025F937-C7B1-47D3-B67F-A62EFF666E3E}">
          <x14:id>{7DFD3B88-E4A3-4B86-9C5C-D88D5C2AE31A}</x14:id>
        </ext>
      </extLst>
    </cfRule>
  </conditionalFormatting>
  <conditionalFormatting sqref="AN24">
    <cfRule type="dataBar" priority="81">
      <dataBar>
        <cfvo type="num" val="0"/>
        <cfvo type="num" val="$R$2"/>
        <color rgb="FF00B050"/>
      </dataBar>
      <extLst>
        <ext xmlns:x14="http://schemas.microsoft.com/office/spreadsheetml/2009/9/main" uri="{B025F937-C7B1-47D3-B67F-A62EFF666E3E}">
          <x14:id>{BB21D56A-B41A-418F-AAFB-2C077D9A68E7}</x14:id>
        </ext>
      </extLst>
    </cfRule>
  </conditionalFormatting>
  <conditionalFormatting sqref="AI2">
    <cfRule type="dataBar" priority="80">
      <dataBar>
        <cfvo type="num" val="0"/>
        <cfvo type="num" val="30"/>
        <color rgb="FF00B050"/>
      </dataBar>
      <extLst>
        <ext xmlns:x14="http://schemas.microsoft.com/office/spreadsheetml/2009/9/main" uri="{B025F937-C7B1-47D3-B67F-A62EFF666E3E}">
          <x14:id>{5D63479B-4839-421D-AF97-CFF698CEB0A8}</x14:id>
        </ext>
      </extLst>
    </cfRule>
  </conditionalFormatting>
  <conditionalFormatting sqref="L2:L6">
    <cfRule type="cellIs" dxfId="1683" priority="23" operator="greaterThan">
      <formula>$M$2</formula>
    </cfRule>
    <cfRule type="dataBar" priority="82">
      <dataBar>
        <cfvo type="num" val="0"/>
        <cfvo type="num" val="$M$2"/>
        <color rgb="FF00B050"/>
      </dataBar>
      <extLst>
        <ext xmlns:x14="http://schemas.microsoft.com/office/spreadsheetml/2009/9/main" uri="{B025F937-C7B1-47D3-B67F-A62EFF666E3E}">
          <x14:id>{4430C588-018E-41AF-83D4-003009E402B3}</x14:id>
        </ext>
      </extLst>
    </cfRule>
  </conditionalFormatting>
  <conditionalFormatting sqref="S2:S6">
    <cfRule type="dataBar" priority="75">
      <dataBar>
        <cfvo type="num" val="0"/>
        <cfvo type="num" val="30"/>
        <color rgb="FF00B050"/>
      </dataBar>
      <extLst>
        <ext xmlns:x14="http://schemas.microsoft.com/office/spreadsheetml/2009/9/main" uri="{B025F937-C7B1-47D3-B67F-A62EFF666E3E}">
          <x14:id>{3749A466-7F91-49A6-9EFC-111361BBB942}</x14:id>
        </ext>
      </extLst>
    </cfRule>
  </conditionalFormatting>
  <conditionalFormatting sqref="K2:K6">
    <cfRule type="dataBar" priority="74">
      <dataBar>
        <cfvo type="num" val="0"/>
        <cfvo type="num" val="30"/>
        <color rgb="FF00B050"/>
      </dataBar>
      <extLst>
        <ext xmlns:x14="http://schemas.microsoft.com/office/spreadsheetml/2009/9/main" uri="{B025F937-C7B1-47D3-B67F-A62EFF666E3E}">
          <x14:id>{3754DFAF-D36F-40AA-B6C3-C8B40C37F432}</x14:id>
        </ext>
      </extLst>
    </cfRule>
  </conditionalFormatting>
  <conditionalFormatting sqref="P2">
    <cfRule type="containsText" dxfId="1682" priority="70" operator="containsText" text="STOP">
      <formula>NOT(ISERROR(SEARCH("STOP",P2)))</formula>
    </cfRule>
    <cfRule type="containsText" dxfId="1681" priority="71" operator="containsText" text="OK">
      <formula>NOT(ISERROR(SEARCH("OK",P2)))</formula>
    </cfRule>
    <cfRule type="containsText" dxfId="1680" priority="72" operator="containsText" text="A former">
      <formula>NOT(ISERROR(SEARCH("A former",P2)))</formula>
    </cfRule>
    <cfRule type="containsText" dxfId="1679" priority="73" operator="containsText" text="En cours">
      <formula>NOT(ISERROR(SEARCH("En cours",P2)))</formula>
    </cfRule>
  </conditionalFormatting>
  <conditionalFormatting sqref="N2:N6">
    <cfRule type="containsText" dxfId="1678" priority="68" operator="containsText" text="STOP">
      <formula>NOT(ISERROR(SEARCH("STOP",N2)))</formula>
    </cfRule>
    <cfRule type="containsText" dxfId="1677" priority="69" operator="containsText" text="Oui">
      <formula>NOT(ISERROR(SEARCH("Oui",N2)))</formula>
    </cfRule>
  </conditionalFormatting>
  <conditionalFormatting sqref="X2">
    <cfRule type="containsText" dxfId="1676" priority="64" operator="containsText" text="STOP">
      <formula>NOT(ISERROR(SEARCH("STOP",X2)))</formula>
    </cfRule>
    <cfRule type="containsText" dxfId="1675" priority="65" operator="containsText" text="OK">
      <formula>NOT(ISERROR(SEARCH("OK",X2)))</formula>
    </cfRule>
    <cfRule type="containsText" dxfId="1674" priority="66" operator="containsText" text="A former">
      <formula>NOT(ISERROR(SEARCH("A former",X2)))</formula>
    </cfRule>
    <cfRule type="containsText" dxfId="1673" priority="67" operator="containsText" text="En cours">
      <formula>NOT(ISERROR(SEARCH("En cours",X2)))</formula>
    </cfRule>
  </conditionalFormatting>
  <conditionalFormatting sqref="AN2">
    <cfRule type="containsText" dxfId="1672" priority="60" operator="containsText" text="STOP">
      <formula>NOT(ISERROR(SEARCH("STOP",AN2)))</formula>
    </cfRule>
    <cfRule type="containsText" dxfId="1671" priority="61" operator="containsText" text="OK">
      <formula>NOT(ISERROR(SEARCH("OK",AN2)))</formula>
    </cfRule>
    <cfRule type="containsText" dxfId="1670" priority="62" operator="containsText" text="A former">
      <formula>NOT(ISERROR(SEARCH("A former",AN2)))</formula>
    </cfRule>
    <cfRule type="containsText" dxfId="1669" priority="63" operator="containsText" text="En cours">
      <formula>NOT(ISERROR(SEARCH("En cours",AN2)))</formula>
    </cfRule>
  </conditionalFormatting>
  <conditionalFormatting sqref="H2">
    <cfRule type="containsText" dxfId="1668" priority="43" operator="containsText" text="6 / 6">
      <formula>NOT(ISERROR(SEARCH("6 / 6",H2)))</formula>
    </cfRule>
  </conditionalFormatting>
  <conditionalFormatting sqref="Y2">
    <cfRule type="cellIs" dxfId="1667" priority="18" operator="greaterThan">
      <formula>$Z$2</formula>
    </cfRule>
    <cfRule type="dataBar" priority="41">
      <dataBar>
        <cfvo type="num" val="0"/>
        <cfvo type="num" val="$Z$2"/>
        <color rgb="FF00B050"/>
      </dataBar>
      <extLst>
        <ext xmlns:x14="http://schemas.microsoft.com/office/spreadsheetml/2009/9/main" uri="{B025F937-C7B1-47D3-B67F-A62EFF666E3E}">
          <x14:id>{21D0F868-B1B7-4E8F-A262-0A039DF3D2F7}</x14:id>
        </ext>
      </extLst>
    </cfRule>
  </conditionalFormatting>
  <conditionalFormatting sqref="AA2">
    <cfRule type="dataBar" priority="40">
      <dataBar>
        <cfvo type="num" val="0"/>
        <cfvo type="num" val="30"/>
        <color rgb="FF00B050"/>
      </dataBar>
      <extLst>
        <ext xmlns:x14="http://schemas.microsoft.com/office/spreadsheetml/2009/9/main" uri="{B025F937-C7B1-47D3-B67F-A62EFF666E3E}">
          <x14:id>{A55E6DE6-3C6D-4F29-A3ED-1AF52F520747}</x14:id>
        </ext>
      </extLst>
    </cfRule>
  </conditionalFormatting>
  <conditionalFormatting sqref="AF2">
    <cfRule type="containsText" dxfId="1666" priority="36" operator="containsText" text="STOP">
      <formula>NOT(ISERROR(SEARCH("STOP",AF2)))</formula>
    </cfRule>
    <cfRule type="containsText" dxfId="1665" priority="37" operator="containsText" text="OK">
      <formula>NOT(ISERROR(SEARCH("OK",AF2)))</formula>
    </cfRule>
    <cfRule type="containsText" dxfId="1664" priority="38" operator="containsText" text="A former">
      <formula>NOT(ISERROR(SEARCH("A former",AF2)))</formula>
    </cfRule>
    <cfRule type="containsText" dxfId="1663" priority="39" operator="containsText" text="En cours">
      <formula>NOT(ISERROR(SEARCH("En cours",AF2)))</formula>
    </cfRule>
  </conditionalFormatting>
  <conditionalFormatting sqref="I2:I6">
    <cfRule type="cellIs" dxfId="1662" priority="24" operator="greaterThan">
      <formula>$J$2</formula>
    </cfRule>
    <cfRule type="dataBar" priority="25">
      <dataBar>
        <cfvo type="min"/>
        <cfvo type="num" val="$J$2"/>
        <color rgb="FF00B050"/>
      </dataBar>
      <extLst>
        <ext xmlns:x14="http://schemas.microsoft.com/office/spreadsheetml/2009/9/main" uri="{B025F937-C7B1-47D3-B67F-A62EFF666E3E}">
          <x14:id>{865782A3-AC31-4E30-BA56-74B45E24C0F8}</x14:id>
        </ext>
      </extLst>
    </cfRule>
  </conditionalFormatting>
  <conditionalFormatting sqref="Q2:Q6">
    <cfRule type="cellIs" dxfId="1661" priority="21" operator="greaterThan">
      <formula>$R$2</formula>
    </cfRule>
    <cfRule type="dataBar" priority="22">
      <dataBar>
        <cfvo type="min"/>
        <cfvo type="num" val="&quot;0+$R$2&quot;"/>
        <color rgb="FF00B050"/>
      </dataBar>
      <extLst>
        <ext xmlns:x14="http://schemas.microsoft.com/office/spreadsheetml/2009/9/main" uri="{B025F937-C7B1-47D3-B67F-A62EFF666E3E}">
          <x14:id>{5565DF8B-B3C5-4744-82A7-C03BC82B6383}</x14:id>
        </ext>
      </extLst>
    </cfRule>
  </conditionalFormatting>
  <conditionalFormatting sqref="T2:T6">
    <cfRule type="cellIs" dxfId="1660" priority="19" operator="greaterThan">
      <formula>$U$2</formula>
    </cfRule>
    <cfRule type="dataBar" priority="20">
      <dataBar>
        <cfvo type="min"/>
        <cfvo type="num" val="$U$2"/>
        <color rgb="FF00B050"/>
      </dataBar>
      <extLst>
        <ext xmlns:x14="http://schemas.microsoft.com/office/spreadsheetml/2009/9/main" uri="{B025F937-C7B1-47D3-B67F-A62EFF666E3E}">
          <x14:id>{216680CD-17C2-464A-AAA3-18E5E571188E}</x14:id>
        </ext>
      </extLst>
    </cfRule>
  </conditionalFormatting>
  <conditionalFormatting sqref="AB2">
    <cfRule type="cellIs" dxfId="1659" priority="17" operator="greaterThan">
      <formula>$AC$2</formula>
    </cfRule>
    <cfRule type="dataBar" priority="42">
      <dataBar>
        <cfvo type="num" val="0"/>
        <cfvo type="num" val="$AC$2"/>
        <color rgb="FF00B050"/>
      </dataBar>
      <extLst>
        <ext xmlns:x14="http://schemas.microsoft.com/office/spreadsheetml/2009/9/main" uri="{B025F937-C7B1-47D3-B67F-A62EFF666E3E}">
          <x14:id>{9119C450-5AD0-4D67-A3FE-00B273A0A8DB}</x14:id>
        </ext>
      </extLst>
    </cfRule>
  </conditionalFormatting>
  <conditionalFormatting sqref="Y3">
    <cfRule type="dataBar" priority="7">
      <dataBar>
        <cfvo type="min"/>
        <cfvo type="num" val="&quot;0+$Z$3&quot;"/>
        <color rgb="FF00B050"/>
      </dataBar>
      <extLst>
        <ext xmlns:x14="http://schemas.microsoft.com/office/spreadsheetml/2009/9/main" uri="{B025F937-C7B1-47D3-B67F-A62EFF666E3E}">
          <x14:id>{9609BB74-CD94-4B50-88EB-059AF3B2379A}</x14:id>
        </ext>
      </extLst>
    </cfRule>
    <cfRule type="cellIs" dxfId="1658" priority="8" operator="greaterThan">
      <formula>$Z$3</formula>
    </cfRule>
  </conditionalFormatting>
  <conditionalFormatting sqref="AB3">
    <cfRule type="cellIs" dxfId="1657" priority="5" operator="greaterThan">
      <formula>$AC$3</formula>
    </cfRule>
    <cfRule type="dataBar" priority="6">
      <dataBar>
        <cfvo type="min"/>
        <cfvo type="num" val="$AC$3"/>
        <color rgb="FF00B050"/>
      </dataBar>
      <extLst>
        <ext xmlns:x14="http://schemas.microsoft.com/office/spreadsheetml/2009/9/main" uri="{B025F937-C7B1-47D3-B67F-A62EFF666E3E}">
          <x14:id>{FA89D596-3218-4FD8-909E-2C06D8845579}</x14:id>
        </ext>
      </extLst>
    </cfRule>
  </conditionalFormatting>
  <conditionalFormatting sqref="Y25:Y26">
    <cfRule type="cellIs" dxfId="1656" priority="3" operator="greaterThan">
      <formula>$Z$25</formula>
    </cfRule>
    <cfRule type="dataBar" priority="4">
      <dataBar>
        <cfvo type="min"/>
        <cfvo type="num" val="$Z$25"/>
        <color rgb="FF00B050"/>
      </dataBar>
      <extLst>
        <ext xmlns:x14="http://schemas.microsoft.com/office/spreadsheetml/2009/9/main" uri="{B025F937-C7B1-47D3-B67F-A62EFF666E3E}">
          <x14:id>{7BEC823F-EBFD-44F6-BF4E-66EC0FC359F9}</x14:id>
        </ext>
      </extLst>
    </cfRule>
  </conditionalFormatting>
  <conditionalFormatting sqref="AB25:AB26">
    <cfRule type="cellIs" dxfId="1655" priority="1" operator="greaterThan">
      <formula>$AC$25</formula>
    </cfRule>
    <cfRule type="dataBar" priority="2">
      <dataBar>
        <cfvo type="min"/>
        <cfvo type="num" val="$AC$25"/>
        <color rgb="FF00B050"/>
      </dataBar>
      <extLst>
        <ext xmlns:x14="http://schemas.microsoft.com/office/spreadsheetml/2009/9/main" uri="{B025F937-C7B1-47D3-B67F-A62EFF666E3E}">
          <x14:id>{3D57AEF4-F1E7-40CB-AFE3-01A089675EC2}</x14:id>
        </ext>
      </extLst>
    </cfRule>
  </conditionalFormatting>
  <dataValidations count="3">
    <dataValidation type="list" allowBlank="1" showInputMessage="1" showErrorMessage="1" sqref="A2:A40">
      <formula1>Personnel_PF</formula1>
    </dataValidation>
    <dataValidation type="list" allowBlank="1" showInputMessage="1" showErrorMessage="1" sqref="AF2:AF40 P2:P40 X2:X40 AN2:AN40">
      <formula1>Validations_modules</formula1>
    </dataValidation>
    <dataValidation type="list" allowBlank="1" showInputMessage="1" showErrorMessage="1" sqref="N2:N6">
      <formula1>"Oui, STOP,"</formula1>
    </dataValidation>
  </dataValidations>
  <pageMargins left="0.7" right="0.7" top="0.75" bottom="0.75" header="0.3" footer="0.3"/>
  <pageSetup paperSize="9" orientation="portrait" r:id="rId8"/>
  <legacyDrawing r:id="rId9"/>
  <extLst>
    <ext xmlns:x14="http://schemas.microsoft.com/office/spreadsheetml/2009/9/main" uri="{78C0D931-6437-407d-A8EE-F0AAD7539E65}">
      <x14:conditionalFormattings>
        <x14:conditionalFormatting xmlns:xm="http://schemas.microsoft.com/office/excel/2006/main">
          <x14:cfRule type="dataBar" id="{8B682C6C-C436-4486-B11D-69916A0A76A9}">
            <x14:dataBar minLength="0" maxLength="100">
              <x14:cfvo type="num">
                <xm:f>0</xm:f>
              </x14:cfvo>
              <x14:cfvo type="num">
                <xm:f>$J$2</xm:f>
              </x14:cfvo>
              <x14:negativeFillColor rgb="FFFF0000"/>
              <x14:axisColor rgb="FF000000"/>
            </x14:dataBar>
          </x14:cfRule>
          <xm:sqref>I7:I36 Q7:Q40 Y28:Y40</xm:sqref>
        </x14:conditionalFormatting>
        <x14:conditionalFormatting xmlns:xm="http://schemas.microsoft.com/office/excel/2006/main">
          <x14:cfRule type="dataBar" id="{E85395A8-A1EE-4326-9FCC-EEFF4318516B}">
            <x14:dataBar minLength="0" maxLength="100">
              <x14:cfvo type="num">
                <xm:f>0</xm:f>
              </x14:cfvo>
              <x14:cfvo type="num">
                <xm:f>30</xm:f>
              </x14:cfvo>
              <x14:negativeFillColor rgb="FFFF0000"/>
              <x14:axisColor rgb="FF000000"/>
            </x14:dataBar>
          </x14:cfRule>
          <xm:sqref>K7:K36 S7:S40 AA28:AA40</xm:sqref>
        </x14:conditionalFormatting>
        <x14:conditionalFormatting xmlns:xm="http://schemas.microsoft.com/office/excel/2006/main">
          <x14:cfRule type="dataBar" id="{50F6CFC1-84E5-41B3-9608-25D8E6732DB2}">
            <x14:dataBar minLength="0" maxLength="100">
              <x14:cfvo type="num">
                <xm:f>0</xm:f>
              </x14:cfvo>
              <x14:cfvo type="num">
                <xm:f>$M$4</xm:f>
              </x14:cfvo>
              <x14:negativeFillColor rgb="FFFF0000"/>
              <x14:axisColor rgb="FF000000"/>
            </x14:dataBar>
          </x14:cfRule>
          <xm:sqref>L7:L36 T7:T40 AB28:AB40</xm:sqref>
        </x14:conditionalFormatting>
        <x14:conditionalFormatting xmlns:xm="http://schemas.microsoft.com/office/excel/2006/main">
          <x14:cfRule type="dataBar" id="{FB38AF1F-95CD-40E1-9ECD-1E6FBABD9532}">
            <x14:dataBar minLength="0" maxLength="100">
              <x14:cfvo type="num">
                <xm:f>0</xm:f>
              </x14:cfvo>
              <x14:cfvo type="num">
                <xm:f>$J$2</xm:f>
              </x14:cfvo>
              <x14:negativeFillColor rgb="FFFF0000"/>
              <x14:axisColor rgb="FF000000"/>
            </x14:dataBar>
          </x14:cfRule>
          <xm:sqref>I37</xm:sqref>
        </x14:conditionalFormatting>
        <x14:conditionalFormatting xmlns:xm="http://schemas.microsoft.com/office/excel/2006/main">
          <x14:cfRule type="dataBar" id="{87C4293D-BC99-46DA-9FF0-C7EF05175058}">
            <x14:dataBar minLength="0" maxLength="100">
              <x14:cfvo type="num">
                <xm:f>0</xm:f>
              </x14:cfvo>
              <x14:cfvo type="num">
                <xm:f>30</xm:f>
              </x14:cfvo>
              <x14:negativeFillColor rgb="FFFF0000"/>
              <x14:axisColor rgb="FF000000"/>
            </x14:dataBar>
          </x14:cfRule>
          <xm:sqref>K37</xm:sqref>
        </x14:conditionalFormatting>
        <x14:conditionalFormatting xmlns:xm="http://schemas.microsoft.com/office/excel/2006/main">
          <x14:cfRule type="dataBar" id="{EB821A2A-9EE5-4789-8DD3-0DBA1125D171}">
            <x14:dataBar minLength="0" maxLength="100">
              <x14:cfvo type="num">
                <xm:f>0</xm:f>
              </x14:cfvo>
              <x14:cfvo type="num">
                <xm:f>$M$4</xm:f>
              </x14:cfvo>
              <x14:negativeFillColor rgb="FFFF0000"/>
              <x14:axisColor rgb="FF000000"/>
            </x14:dataBar>
          </x14:cfRule>
          <xm:sqref>L37</xm:sqref>
        </x14:conditionalFormatting>
        <x14:conditionalFormatting xmlns:xm="http://schemas.microsoft.com/office/excel/2006/main">
          <x14:cfRule type="dataBar" id="{16118470-D6B3-404A-85F3-72585C7C223A}">
            <x14:dataBar minLength="0" maxLength="100">
              <x14:cfvo type="num">
                <xm:f>0</xm:f>
              </x14:cfvo>
              <x14:cfvo type="num">
                <xm:f>$J$2</xm:f>
              </x14:cfvo>
              <x14:negativeFillColor rgb="FFFF0000"/>
              <x14:axisColor rgb="FF000000"/>
            </x14:dataBar>
          </x14:cfRule>
          <xm:sqref>AG4:AG40</xm:sqref>
        </x14:conditionalFormatting>
        <x14:conditionalFormatting xmlns:xm="http://schemas.microsoft.com/office/excel/2006/main">
          <x14:cfRule type="dataBar" id="{6513B247-06AA-4F44-ADFB-E8A6F1028B5D}">
            <x14:dataBar minLength="0" maxLength="100">
              <x14:cfvo type="num">
                <xm:f>0</xm:f>
              </x14:cfvo>
              <x14:cfvo type="num">
                <xm:f>30</xm:f>
              </x14:cfvo>
              <x14:negativeFillColor rgb="FFFF0000"/>
              <x14:axisColor rgb="FF000000"/>
            </x14:dataBar>
          </x14:cfRule>
          <xm:sqref>AI4:AI40</xm:sqref>
        </x14:conditionalFormatting>
        <x14:conditionalFormatting xmlns:xm="http://schemas.microsoft.com/office/excel/2006/main">
          <x14:cfRule type="dataBar" id="{F4776708-8A28-405B-AA37-ACFA22B7DB45}">
            <x14:dataBar minLength="0" maxLength="100">
              <x14:cfvo type="num">
                <xm:f>0</xm:f>
              </x14:cfvo>
              <x14:cfvo type="num">
                <xm:f>$M$4</xm:f>
              </x14:cfvo>
              <x14:negativeFillColor rgb="FFFF0000"/>
              <x14:axisColor rgb="FF000000"/>
            </x14:dataBar>
          </x14:cfRule>
          <xm:sqref>AJ4:AJ40</xm:sqref>
        </x14:conditionalFormatting>
        <x14:conditionalFormatting xmlns:xm="http://schemas.microsoft.com/office/excel/2006/main">
          <x14:cfRule type="dataBar" id="{AC147467-FB10-4181-B799-31D1CCC34F6A}">
            <x14:dataBar minLength="0" maxLength="100">
              <x14:cfvo type="num">
                <xm:f>0</xm:f>
              </x14:cfvo>
              <x14:cfvo type="num">
                <xm:f>$J$2</xm:f>
              </x14:cfvo>
              <x14:negativeFillColor rgb="FFFF0000"/>
              <x14:axisColor rgb="FF000000"/>
            </x14:dataBar>
          </x14:cfRule>
          <xm:sqref>AG3</xm:sqref>
        </x14:conditionalFormatting>
        <x14:conditionalFormatting xmlns:xm="http://schemas.microsoft.com/office/excel/2006/main">
          <x14:cfRule type="dataBar" id="{B050C18A-AEE2-43D6-92D2-1EBC3C0172C0}">
            <x14:dataBar minLength="0" maxLength="100">
              <x14:cfvo type="num">
                <xm:f>0</xm:f>
              </x14:cfvo>
              <x14:cfvo type="num">
                <xm:f>$M$4</xm:f>
              </x14:cfvo>
              <x14:negativeFillColor rgb="FFFF0000"/>
              <x14:axisColor rgb="FF000000"/>
            </x14:dataBar>
          </x14:cfRule>
          <xm:sqref>AJ3</xm:sqref>
        </x14:conditionalFormatting>
        <x14:conditionalFormatting xmlns:xm="http://schemas.microsoft.com/office/excel/2006/main">
          <x14:cfRule type="dataBar" id="{7DFD3B88-E4A3-4B86-9C5C-D88D5C2AE31A}">
            <x14:dataBar minLength="0" maxLength="100">
              <x14:cfvo type="num">
                <xm:f>0</xm:f>
              </x14:cfvo>
              <x14:cfvo type="num">
                <xm:f>30</xm:f>
              </x14:cfvo>
              <x14:negativeFillColor rgb="FFFF0000"/>
              <x14:axisColor rgb="FF000000"/>
            </x14:dataBar>
          </x14:cfRule>
          <xm:sqref>AI3</xm:sqref>
        </x14:conditionalFormatting>
        <x14:conditionalFormatting xmlns:xm="http://schemas.microsoft.com/office/excel/2006/main">
          <x14:cfRule type="dataBar" id="{BB21D56A-B41A-418F-AAFB-2C077D9A68E7}">
            <x14:dataBar minLength="0" maxLength="100" axisPosition="none">
              <x14:cfvo type="num">
                <xm:f>0</xm:f>
              </x14:cfvo>
              <x14:cfvo type="num">
                <xm:f>$R$2</xm:f>
              </x14:cfvo>
              <x14:negativeFillColor rgb="FFFF0000"/>
            </x14:dataBar>
          </x14:cfRule>
          <xm:sqref>AN24</xm:sqref>
        </x14:conditionalFormatting>
        <x14:conditionalFormatting xmlns:xm="http://schemas.microsoft.com/office/excel/2006/main">
          <x14:cfRule type="dataBar" id="{5D63479B-4839-421D-AF97-CFF698CEB0A8}">
            <x14:dataBar minLength="0" maxLength="100">
              <x14:cfvo type="num">
                <xm:f>0</xm:f>
              </x14:cfvo>
              <x14:cfvo type="num">
                <xm:f>30</xm:f>
              </x14:cfvo>
              <x14:negativeFillColor rgb="FFFF0000"/>
              <x14:axisColor rgb="FF000000"/>
            </x14:dataBar>
          </x14:cfRule>
          <xm:sqref>AI2</xm:sqref>
        </x14:conditionalFormatting>
        <x14:conditionalFormatting xmlns:xm="http://schemas.microsoft.com/office/excel/2006/main">
          <x14:cfRule type="dataBar" id="{4430C588-018E-41AF-83D4-003009E402B3}">
            <x14:dataBar minLength="0" maxLength="100" axisPosition="none">
              <x14:cfvo type="num">
                <xm:f>0</xm:f>
              </x14:cfvo>
              <x14:cfvo type="num">
                <xm:f>$M$2</xm:f>
              </x14:cfvo>
              <x14:negativeFillColor rgb="FFFF0000"/>
            </x14:dataBar>
          </x14:cfRule>
          <xm:sqref>L2:L6</xm:sqref>
        </x14:conditionalFormatting>
        <x14:conditionalFormatting xmlns:xm="http://schemas.microsoft.com/office/excel/2006/main">
          <x14:cfRule type="dataBar" id="{3749A466-7F91-49A6-9EFC-111361BBB942}">
            <x14:dataBar minLength="0" maxLength="100">
              <x14:cfvo type="num">
                <xm:f>0</xm:f>
              </x14:cfvo>
              <x14:cfvo type="num">
                <xm:f>30</xm:f>
              </x14:cfvo>
              <x14:negativeFillColor rgb="FFFF0000"/>
              <x14:axisColor rgb="FF000000"/>
            </x14:dataBar>
          </x14:cfRule>
          <xm:sqref>S2:S6</xm:sqref>
        </x14:conditionalFormatting>
        <x14:conditionalFormatting xmlns:xm="http://schemas.microsoft.com/office/excel/2006/main">
          <x14:cfRule type="dataBar" id="{3754DFAF-D36F-40AA-B6C3-C8B40C37F432}">
            <x14:dataBar minLength="0" maxLength="100">
              <x14:cfvo type="num">
                <xm:f>0</xm:f>
              </x14:cfvo>
              <x14:cfvo type="num">
                <xm:f>30</xm:f>
              </x14:cfvo>
              <x14:negativeFillColor rgb="FFFF0000"/>
              <x14:axisColor rgb="FF000000"/>
            </x14:dataBar>
          </x14:cfRule>
          <xm:sqref>K2:K6</xm:sqref>
        </x14:conditionalFormatting>
        <x14:conditionalFormatting xmlns:xm="http://schemas.microsoft.com/office/excel/2006/main">
          <x14:cfRule type="dataBar" id="{21D0F868-B1B7-4E8F-A262-0A039DF3D2F7}">
            <x14:dataBar minLength="0" maxLength="100" axisPosition="none">
              <x14:cfvo type="num">
                <xm:f>0</xm:f>
              </x14:cfvo>
              <x14:cfvo type="num">
                <xm:f>$Z$2</xm:f>
              </x14:cfvo>
              <x14:negativeFillColor rgb="FFFF0000"/>
            </x14:dataBar>
          </x14:cfRule>
          <xm:sqref>Y2</xm:sqref>
        </x14:conditionalFormatting>
        <x14:conditionalFormatting xmlns:xm="http://schemas.microsoft.com/office/excel/2006/main">
          <x14:cfRule type="dataBar" id="{A55E6DE6-3C6D-4F29-A3ED-1AF52F520747}">
            <x14:dataBar minLength="0" maxLength="100">
              <x14:cfvo type="num">
                <xm:f>0</xm:f>
              </x14:cfvo>
              <x14:cfvo type="num">
                <xm:f>30</xm:f>
              </x14:cfvo>
              <x14:negativeFillColor rgb="FFFF0000"/>
              <x14:axisColor rgb="FF000000"/>
            </x14:dataBar>
          </x14:cfRule>
          <xm:sqref>AA2</xm:sqref>
        </x14:conditionalFormatting>
        <x14:conditionalFormatting xmlns:xm="http://schemas.microsoft.com/office/excel/2006/main">
          <x14:cfRule type="dataBar" id="{865782A3-AC31-4E30-BA56-74B45E24C0F8}">
            <x14:dataBar minLength="0" maxLength="100" axisPosition="none">
              <x14:cfvo type="autoMin"/>
              <x14:cfvo type="num">
                <xm:f>$J$2</xm:f>
              </x14:cfvo>
              <x14:negativeFillColor rgb="FFFF0000"/>
            </x14:dataBar>
          </x14:cfRule>
          <xm:sqref>I2:I6</xm:sqref>
        </x14:conditionalFormatting>
        <x14:conditionalFormatting xmlns:xm="http://schemas.microsoft.com/office/excel/2006/main">
          <x14:cfRule type="dataBar" id="{5565DF8B-B3C5-4744-82A7-C03BC82B6383}">
            <x14:dataBar minLength="0" maxLength="100">
              <x14:cfvo type="autoMin"/>
              <x14:cfvo type="num">
                <xm:f>"0+$R$2"</xm:f>
              </x14:cfvo>
              <x14:negativeFillColor rgb="FFFF0000"/>
              <x14:axisColor rgb="FF000000"/>
            </x14:dataBar>
          </x14:cfRule>
          <xm:sqref>Q2:Q6</xm:sqref>
        </x14:conditionalFormatting>
        <x14:conditionalFormatting xmlns:xm="http://schemas.microsoft.com/office/excel/2006/main">
          <x14:cfRule type="dataBar" id="{216680CD-17C2-464A-AAA3-18E5E571188E}">
            <x14:dataBar minLength="0" maxLength="100">
              <x14:cfvo type="autoMin"/>
              <x14:cfvo type="num">
                <xm:f>$U$2</xm:f>
              </x14:cfvo>
              <x14:negativeFillColor rgb="FFFF0000"/>
              <x14:axisColor rgb="FF000000"/>
            </x14:dataBar>
          </x14:cfRule>
          <xm:sqref>T2:T6</xm:sqref>
        </x14:conditionalFormatting>
        <x14:conditionalFormatting xmlns:xm="http://schemas.microsoft.com/office/excel/2006/main">
          <x14:cfRule type="dataBar" id="{9119C450-5AD0-4D67-A3FE-00B273A0A8DB}">
            <x14:dataBar minLength="0" maxLength="100" axisPosition="none">
              <x14:cfvo type="num">
                <xm:f>0</xm:f>
              </x14:cfvo>
              <x14:cfvo type="num">
                <xm:f>$AC$2</xm:f>
              </x14:cfvo>
              <x14:negativeFillColor rgb="FFFF0000"/>
            </x14:dataBar>
          </x14:cfRule>
          <xm:sqref>AB2</xm:sqref>
        </x14:conditionalFormatting>
        <x14:conditionalFormatting xmlns:xm="http://schemas.microsoft.com/office/excel/2006/main">
          <x14:cfRule type="dataBar" id="{9609BB74-CD94-4B50-88EB-059AF3B2379A}">
            <x14:dataBar minLength="0" maxLength="100">
              <x14:cfvo type="autoMin"/>
              <x14:cfvo type="num">
                <xm:f>"0+$Z$3"</xm:f>
              </x14:cfvo>
              <x14:negativeFillColor rgb="FFFF0000"/>
              <x14:axisColor rgb="FF000000"/>
            </x14:dataBar>
          </x14:cfRule>
          <xm:sqref>Y3</xm:sqref>
        </x14:conditionalFormatting>
        <x14:conditionalFormatting xmlns:xm="http://schemas.microsoft.com/office/excel/2006/main">
          <x14:cfRule type="dataBar" id="{FA89D596-3218-4FD8-909E-2C06D8845579}">
            <x14:dataBar minLength="0" maxLength="100">
              <x14:cfvo type="autoMin"/>
              <x14:cfvo type="num">
                <xm:f>$AC$3</xm:f>
              </x14:cfvo>
              <x14:negativeFillColor rgb="FFFF0000"/>
              <x14:axisColor rgb="FF000000"/>
            </x14:dataBar>
          </x14:cfRule>
          <xm:sqref>AB3</xm:sqref>
        </x14:conditionalFormatting>
        <x14:conditionalFormatting xmlns:xm="http://schemas.microsoft.com/office/excel/2006/main">
          <x14:cfRule type="dataBar" id="{7BEC823F-EBFD-44F6-BF4E-66EC0FC359F9}">
            <x14:dataBar minLength="0" maxLength="100">
              <x14:cfvo type="autoMin"/>
              <x14:cfvo type="num">
                <xm:f>$Z$25</xm:f>
              </x14:cfvo>
              <x14:negativeFillColor rgb="FFFF0000"/>
              <x14:axisColor rgb="FF000000"/>
            </x14:dataBar>
          </x14:cfRule>
          <xm:sqref>Y25:Y26</xm:sqref>
        </x14:conditionalFormatting>
        <x14:conditionalFormatting xmlns:xm="http://schemas.microsoft.com/office/excel/2006/main">
          <x14:cfRule type="dataBar" id="{3D57AEF4-F1E7-40CB-AFE3-01A089675EC2}">
            <x14:dataBar minLength="0" maxLength="100">
              <x14:cfvo type="autoMin"/>
              <x14:cfvo type="num">
                <xm:f>$AC$25</xm:f>
              </x14:cfvo>
              <x14:negativeFillColor rgb="FFFF0000"/>
              <x14:axisColor rgb="FF000000"/>
            </x14:dataBar>
          </x14:cfRule>
          <xm:sqref>AB25:AB26</xm:sqref>
        </x14:conditionalFormatting>
      </x14:conditionalFormattings>
    </ext>
  </extLs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tabColor rgb="FF7030A0"/>
  </sheetPr>
  <dimension ref="A1:CB60"/>
  <sheetViews>
    <sheetView zoomScale="85" zoomScaleNormal="85" workbookViewId="0">
      <pane ySplit="1" topLeftCell="A22" activePane="bottomLeft" state="frozen"/>
      <selection activeCell="I2" sqref="I2"/>
      <selection pane="bottomLeft" activeCell="I2" sqref="I2"/>
    </sheetView>
  </sheetViews>
  <sheetFormatPr baseColWidth="10" defaultColWidth="11.42578125" defaultRowHeight="14.25" outlineLevelCol="1" x14ac:dyDescent="0.2"/>
  <cols>
    <col min="1" max="1" width="33.7109375" style="12" customWidth="1"/>
    <col min="2" max="4" width="13.7109375" style="12" customWidth="1" outlineLevel="1"/>
    <col min="5" max="5" width="6.5703125" style="12" customWidth="1" outlineLevel="1"/>
    <col min="6" max="6" width="6" style="12" customWidth="1" outlineLevel="1"/>
    <col min="7" max="7" width="5.7109375" style="12" customWidth="1" outlineLevel="1"/>
    <col min="8" max="8" width="13.28515625" style="13" customWidth="1"/>
    <col min="9" max="9" width="10.7109375" style="13" hidden="1" customWidth="1" outlineLevel="1"/>
    <col min="10" max="10" width="9.42578125" style="13" hidden="1" customWidth="1" outlineLevel="1"/>
    <col min="11" max="13" width="10.7109375" style="13" hidden="1" customWidth="1" outlineLevel="1"/>
    <col min="14" max="14" width="11.28515625" style="13" hidden="1" customWidth="1" outlineLevel="1"/>
    <col min="15" max="15" width="12" style="13" hidden="1" customWidth="1" outlineLevel="1"/>
    <col min="16" max="16" width="14" style="13" customWidth="1" collapsed="1"/>
    <col min="17" max="17" width="10.7109375" style="13" hidden="1" customWidth="1" outlineLevel="1"/>
    <col min="18" max="18" width="9.42578125" style="13" hidden="1" customWidth="1" outlineLevel="1"/>
    <col min="19" max="21" width="10.7109375" style="13" hidden="1" customWidth="1" outlineLevel="1"/>
    <col min="22" max="22" width="11.28515625" style="13" hidden="1" customWidth="1" outlineLevel="1"/>
    <col min="23" max="23" width="12" style="13" hidden="1" customWidth="1" outlineLevel="1"/>
    <col min="24" max="24" width="14" style="13" customWidth="1" collapsed="1"/>
    <col min="25" max="25" width="9.42578125" style="13" hidden="1" customWidth="1" outlineLevel="1"/>
    <col min="26" max="26" width="9.5703125" style="13" hidden="1" customWidth="1" outlineLevel="1"/>
    <col min="27" max="27" width="11.28515625" style="13" hidden="1" customWidth="1" outlineLevel="1"/>
    <col min="28" max="28" width="10.28515625" style="13" hidden="1" customWidth="1" outlineLevel="1"/>
    <col min="29" max="30" width="11" style="13" hidden="1" customWidth="1" outlineLevel="1"/>
    <col min="31" max="31" width="14.42578125" style="13" hidden="1" customWidth="1" outlineLevel="1"/>
    <col min="32" max="32" width="13" style="13" customWidth="1" collapsed="1"/>
    <col min="33" max="33" width="10.42578125" style="12" hidden="1" customWidth="1" outlineLevel="1"/>
    <col min="34" max="34" width="9.7109375" style="12" hidden="1" customWidth="1" outlineLevel="1"/>
    <col min="35" max="35" width="12" style="12" hidden="1" customWidth="1" outlineLevel="1"/>
    <col min="36" max="36" width="12.42578125" style="12" hidden="1" customWidth="1" outlineLevel="1"/>
    <col min="37" max="37" width="9.5703125" style="12" hidden="1" customWidth="1" outlineLevel="1"/>
    <col min="38" max="38" width="11.42578125" style="12" hidden="1" customWidth="1" outlineLevel="1"/>
    <col min="39" max="39" width="12.7109375" style="12" hidden="1" customWidth="1" outlineLevel="1"/>
    <col min="40" max="40" width="14.7109375" style="13" customWidth="1" collapsed="1"/>
    <col min="41" max="41" width="12.28515625" style="12" hidden="1" customWidth="1" outlineLevel="1"/>
    <col min="42" max="42" width="10.28515625" style="12" hidden="1" customWidth="1" outlineLevel="1"/>
    <col min="43" max="43" width="11.42578125" style="12" hidden="1" customWidth="1" outlineLevel="1"/>
    <col min="44" max="44" width="12.7109375" style="12" hidden="1" customWidth="1" outlineLevel="1"/>
    <col min="45" max="45" width="9.7109375" style="12" hidden="1" customWidth="1" outlineLevel="1"/>
    <col min="46" max="46" width="10.5703125" style="12" hidden="1" customWidth="1" outlineLevel="1"/>
    <col min="47" max="47" width="12.28515625" style="12" hidden="1" customWidth="1" outlineLevel="1"/>
    <col min="48" max="48" width="16.5703125" style="12" customWidth="1" collapsed="1"/>
    <col min="49" max="49" width="13.28515625" style="12" hidden="1" customWidth="1" outlineLevel="1"/>
    <col min="50" max="51" width="10.28515625" style="12" hidden="1" customWidth="1" outlineLevel="1"/>
    <col min="52" max="52" width="12.7109375" style="12" hidden="1" customWidth="1" outlineLevel="1"/>
    <col min="53" max="54" width="11.42578125" style="12" hidden="1" customWidth="1" outlineLevel="1"/>
    <col min="55" max="55" width="16.28515625" style="12" hidden="1" customWidth="1" outlineLevel="1"/>
    <col min="56" max="56" width="13.7109375" style="12" customWidth="1" collapsed="1"/>
    <col min="57" max="57" width="12.42578125" style="12" hidden="1" customWidth="1" outlineLevel="1"/>
    <col min="58" max="58" width="10.7109375" style="12" hidden="1" customWidth="1" outlineLevel="1"/>
    <col min="59" max="59" width="11" style="12" hidden="1" customWidth="1" outlineLevel="1"/>
    <col min="60" max="60" width="13" style="12" hidden="1" customWidth="1" outlineLevel="1"/>
    <col min="61" max="62" width="11.42578125" style="12" hidden="1" customWidth="1" outlineLevel="1"/>
    <col min="63" max="63" width="12.5703125" style="12" hidden="1" customWidth="1" outlineLevel="1"/>
    <col min="64" max="64" width="16.7109375" style="12" customWidth="1" collapsed="1"/>
    <col min="65" max="65" width="12.42578125" style="12" hidden="1" customWidth="1" outlineLevel="1"/>
    <col min="66" max="66" width="10.7109375" style="12" hidden="1" customWidth="1" outlineLevel="1"/>
    <col min="67" max="67" width="11" style="12" hidden="1" customWidth="1" outlineLevel="1"/>
    <col min="68" max="68" width="13" style="12" hidden="1" customWidth="1" outlineLevel="1"/>
    <col min="69" max="70" width="11.42578125" style="12" hidden="1" customWidth="1" outlineLevel="1"/>
    <col min="71" max="71" width="12.5703125" style="12" hidden="1" customWidth="1" outlineLevel="1"/>
    <col min="72" max="72" width="16.7109375" style="12" customWidth="1" collapsed="1"/>
    <col min="73" max="73" width="12.42578125" style="12" hidden="1" customWidth="1" outlineLevel="1"/>
    <col min="74" max="74" width="10.7109375" style="12" hidden="1" customWidth="1" outlineLevel="1"/>
    <col min="75" max="75" width="11" style="12" hidden="1" customWidth="1" outlineLevel="1"/>
    <col min="76" max="76" width="13" style="12" hidden="1" customWidth="1" outlineLevel="1"/>
    <col min="77" max="78" width="11.42578125" style="12" hidden="1" customWidth="1" outlineLevel="1"/>
    <col min="79" max="79" width="12.5703125" style="12" hidden="1" customWidth="1" outlineLevel="1"/>
    <col min="80" max="80" width="18.42578125" style="12" customWidth="1" collapsed="1"/>
    <col min="81" max="16384" width="11.42578125" style="12"/>
  </cols>
  <sheetData>
    <row r="1" spans="1:80" s="140" customFormat="1" ht="48" customHeight="1" x14ac:dyDescent="0.25">
      <c r="A1" s="149" t="s">
        <v>242</v>
      </c>
      <c r="B1" s="135" t="s">
        <v>169</v>
      </c>
      <c r="C1" s="134" t="s">
        <v>170</v>
      </c>
      <c r="D1" s="134" t="s">
        <v>171</v>
      </c>
      <c r="E1" s="4" t="s">
        <v>781</v>
      </c>
      <c r="F1" s="4" t="s">
        <v>782</v>
      </c>
      <c r="G1" s="4" t="s">
        <v>783</v>
      </c>
      <c r="H1" s="11" t="s">
        <v>784</v>
      </c>
      <c r="I1" s="118" t="s">
        <v>172</v>
      </c>
      <c r="J1" s="119" t="s">
        <v>173</v>
      </c>
      <c r="K1" s="118" t="s">
        <v>707</v>
      </c>
      <c r="L1" s="118" t="s">
        <v>174</v>
      </c>
      <c r="M1" s="119" t="s">
        <v>175</v>
      </c>
      <c r="N1" s="118" t="s">
        <v>176</v>
      </c>
      <c r="O1" s="4" t="s">
        <v>177</v>
      </c>
      <c r="P1" s="21" t="s">
        <v>243</v>
      </c>
      <c r="Q1" s="118" t="s">
        <v>172</v>
      </c>
      <c r="R1" s="119" t="s">
        <v>173</v>
      </c>
      <c r="S1" s="118" t="s">
        <v>707</v>
      </c>
      <c r="T1" s="118" t="s">
        <v>174</v>
      </c>
      <c r="U1" s="119" t="s">
        <v>175</v>
      </c>
      <c r="V1" s="118" t="s">
        <v>176</v>
      </c>
      <c r="W1" s="4" t="s">
        <v>177</v>
      </c>
      <c r="X1" s="21" t="s">
        <v>153</v>
      </c>
      <c r="Y1" s="118" t="s">
        <v>172</v>
      </c>
      <c r="Z1" s="119" t="s">
        <v>173</v>
      </c>
      <c r="AA1" s="118" t="s">
        <v>707</v>
      </c>
      <c r="AB1" s="118" t="s">
        <v>174</v>
      </c>
      <c r="AC1" s="119" t="s">
        <v>175</v>
      </c>
      <c r="AD1" s="4" t="s">
        <v>176</v>
      </c>
      <c r="AE1" s="4" t="s">
        <v>177</v>
      </c>
      <c r="AF1" s="21" t="s">
        <v>749</v>
      </c>
      <c r="AG1" s="118" t="s">
        <v>172</v>
      </c>
      <c r="AH1" s="119" t="s">
        <v>173</v>
      </c>
      <c r="AI1" s="118" t="s">
        <v>707</v>
      </c>
      <c r="AJ1" s="118" t="s">
        <v>174</v>
      </c>
      <c r="AK1" s="119" t="s">
        <v>175</v>
      </c>
      <c r="AL1" s="4" t="s">
        <v>176</v>
      </c>
      <c r="AM1" s="4" t="s">
        <v>177</v>
      </c>
      <c r="AN1" s="21" t="s">
        <v>245</v>
      </c>
      <c r="AO1" s="118" t="s">
        <v>172</v>
      </c>
      <c r="AP1" s="119" t="s">
        <v>173</v>
      </c>
      <c r="AQ1" s="118" t="s">
        <v>707</v>
      </c>
      <c r="AR1" s="118" t="s">
        <v>174</v>
      </c>
      <c r="AS1" s="119" t="s">
        <v>175</v>
      </c>
      <c r="AT1" s="4" t="s">
        <v>176</v>
      </c>
      <c r="AU1" s="4" t="s">
        <v>177</v>
      </c>
      <c r="AV1" s="21" t="s">
        <v>714</v>
      </c>
      <c r="AW1" s="118" t="s">
        <v>172</v>
      </c>
      <c r="AX1" s="119" t="s">
        <v>173</v>
      </c>
      <c r="AY1" s="118" t="s">
        <v>707</v>
      </c>
      <c r="AZ1" s="118" t="s">
        <v>174</v>
      </c>
      <c r="BA1" s="119" t="s">
        <v>175</v>
      </c>
      <c r="BB1" s="118" t="s">
        <v>176</v>
      </c>
      <c r="BC1" s="4" t="s">
        <v>177</v>
      </c>
      <c r="BD1" s="21" t="s">
        <v>246</v>
      </c>
      <c r="BE1" s="118" t="s">
        <v>172</v>
      </c>
      <c r="BF1" s="119" t="s">
        <v>173</v>
      </c>
      <c r="BG1" s="118" t="s">
        <v>707</v>
      </c>
      <c r="BH1" s="118" t="s">
        <v>174</v>
      </c>
      <c r="BI1" s="119" t="s">
        <v>175</v>
      </c>
      <c r="BJ1" s="4" t="s">
        <v>176</v>
      </c>
      <c r="BK1" s="4" t="s">
        <v>177</v>
      </c>
      <c r="BL1" s="21" t="s">
        <v>247</v>
      </c>
      <c r="BM1" s="118" t="s">
        <v>172</v>
      </c>
      <c r="BN1" s="119" t="s">
        <v>173</v>
      </c>
      <c r="BO1" s="118" t="s">
        <v>707</v>
      </c>
      <c r="BP1" s="118" t="s">
        <v>174</v>
      </c>
      <c r="BQ1" s="119" t="s">
        <v>175</v>
      </c>
      <c r="BR1" s="4" t="s">
        <v>176</v>
      </c>
      <c r="BS1" s="4" t="s">
        <v>177</v>
      </c>
      <c r="BT1" s="21" t="s">
        <v>248</v>
      </c>
      <c r="BU1" s="118" t="s">
        <v>172</v>
      </c>
      <c r="BV1" s="119" t="s">
        <v>173</v>
      </c>
      <c r="BW1" s="118" t="s">
        <v>707</v>
      </c>
      <c r="BX1" s="118" t="s">
        <v>174</v>
      </c>
      <c r="BY1" s="119" t="s">
        <v>175</v>
      </c>
      <c r="BZ1" s="4" t="s">
        <v>176</v>
      </c>
      <c r="CA1" s="4" t="s">
        <v>177</v>
      </c>
      <c r="CB1" s="21" t="s">
        <v>249</v>
      </c>
    </row>
    <row r="2" spans="1:80" ht="15" x14ac:dyDescent="0.25">
      <c r="A2" s="12" t="s">
        <v>134</v>
      </c>
      <c r="B2" s="12" t="s">
        <v>188</v>
      </c>
      <c r="C2" s="12" t="s">
        <v>188</v>
      </c>
      <c r="D2" s="12" t="s">
        <v>188</v>
      </c>
      <c r="E2" s="12" t="s">
        <v>188</v>
      </c>
      <c r="F2" s="12" t="s">
        <v>188</v>
      </c>
      <c r="G2" s="12" t="s">
        <v>188</v>
      </c>
      <c r="H2" s="96" t="str">
        <f t="shared" ref="H2:H33" si="0">COUNTIF(A2:G2,"Oui") &amp;" / 6"</f>
        <v>6 / 6</v>
      </c>
      <c r="I2" s="19"/>
      <c r="J2" s="120"/>
      <c r="K2" s="19"/>
      <c r="L2" s="19"/>
      <c r="M2" s="120"/>
      <c r="N2" s="98"/>
      <c r="O2" s="23"/>
      <c r="P2" s="206" t="s">
        <v>190</v>
      </c>
      <c r="Q2" s="19"/>
      <c r="R2" s="120">
        <v>4</v>
      </c>
      <c r="S2" s="19"/>
      <c r="T2" s="19"/>
      <c r="U2" s="120">
        <v>2</v>
      </c>
      <c r="V2" s="98"/>
      <c r="W2" s="23"/>
      <c r="X2" s="206" t="s">
        <v>190</v>
      </c>
      <c r="Y2" s="19"/>
      <c r="Z2" s="120">
        <v>12</v>
      </c>
      <c r="AA2" s="19"/>
      <c r="AB2" s="19"/>
      <c r="AC2" s="120">
        <v>5</v>
      </c>
      <c r="AD2" s="12"/>
      <c r="AE2" s="23"/>
      <c r="AF2" s="206"/>
      <c r="AG2" s="19"/>
      <c r="AH2" s="120"/>
      <c r="AI2" s="19"/>
      <c r="AJ2" s="19"/>
      <c r="AK2" s="120"/>
      <c r="AM2" s="23"/>
      <c r="AN2" s="206" t="s">
        <v>190</v>
      </c>
      <c r="AO2" s="19"/>
      <c r="AP2" s="120">
        <v>8</v>
      </c>
      <c r="AQ2" s="19"/>
      <c r="AR2" s="19"/>
      <c r="AS2" s="120">
        <v>5</v>
      </c>
      <c r="AU2" s="23"/>
      <c r="AV2" s="206" t="s">
        <v>190</v>
      </c>
      <c r="AW2" s="19"/>
      <c r="AX2" s="120">
        <v>16</v>
      </c>
      <c r="AY2" s="19"/>
      <c r="AZ2" s="19"/>
      <c r="BA2" s="120">
        <v>6</v>
      </c>
      <c r="BC2" s="23"/>
      <c r="BD2" s="206" t="s">
        <v>190</v>
      </c>
      <c r="BE2" s="19"/>
      <c r="BF2" s="120">
        <v>10</v>
      </c>
      <c r="BG2" s="19"/>
      <c r="BH2" s="19"/>
      <c r="BI2" s="120">
        <v>3</v>
      </c>
      <c r="BK2" s="23"/>
      <c r="BL2" s="206"/>
      <c r="BM2" s="19"/>
      <c r="BN2" s="120">
        <v>12</v>
      </c>
      <c r="BO2" s="19"/>
      <c r="BP2" s="19"/>
      <c r="BQ2" s="120">
        <v>5</v>
      </c>
      <c r="BS2" s="23"/>
      <c r="BT2" s="206"/>
      <c r="BU2" s="19"/>
      <c r="BV2" s="120"/>
      <c r="BW2" s="19"/>
      <c r="BX2" s="19"/>
      <c r="BY2" s="120"/>
      <c r="CA2" s="23"/>
      <c r="CB2" s="206" t="s">
        <v>190</v>
      </c>
    </row>
    <row r="3" spans="1:80" ht="15" x14ac:dyDescent="0.25">
      <c r="A3" s="136" t="s">
        <v>830</v>
      </c>
      <c r="H3" s="96" t="str">
        <f t="shared" si="0"/>
        <v>0 / 6</v>
      </c>
      <c r="I3" s="19">
        <f>COUNTIFS(SUIVIPROD!$E1:$E30000,'Ligne 11'!$A4,SUIVIPROD!$J1:$J30000,'Ligne 11'!$P$1)</f>
        <v>0</v>
      </c>
      <c r="J3" s="120">
        <v>2</v>
      </c>
      <c r="K3" s="19">
        <f>SUMIFS(SUIVIPROD!$D1:$D30000,SUIVIPROD!$E1:$E30000,'Ligne 11'!$A4,SUIVIPROD!$J1:$J30000,'Ligne 11'!$P$1)</f>
        <v>0</v>
      </c>
      <c r="L3" s="19" t="e">
        <f>SUMPRODUCT((SUIVIPROD!$E1:$E30000='Ligne 11'!$A4)*(SUIVIPROD!$J1:$J30000='Ligne 11'!$P$1)*(SUIVIPROD!$L:$N&lt;&gt;""))</f>
        <v>#N/A</v>
      </c>
      <c r="M3" s="120">
        <v>2</v>
      </c>
      <c r="N3" s="98"/>
      <c r="O3" s="23" t="str">
        <f>IF(COUNTIFS(SUIVIQUALITE!$B1:$B30000,'Ligne 11'!$A4,SUIVIQUALITE!$E1:$E30000,LEFT($P$1,FIND(" ",$P$1)-1),SUIVIQUALITE!$F1:$F30000,"Oui")=1,"Oui","#N/A")</f>
        <v>#N/A</v>
      </c>
      <c r="P3" s="156"/>
      <c r="Q3" s="19">
        <f>COUNTIFS(SUIVIPROD!$E1:$E30000,'Ligne 11'!$A4,SUIVIPROD!$J1:$J30000,'Ligne 11'!$X$1)</f>
        <v>0</v>
      </c>
      <c r="R3" s="120">
        <v>4</v>
      </c>
      <c r="S3" s="19">
        <f>SUMIFS(SUIVIPROD!$D1:$D30000,SUIVIPROD!$E1:$E30000,'Ligne 11'!$A4,SUIVIPROD!$J1:$J30000,'Ligne 11'!$X$1)</f>
        <v>0</v>
      </c>
      <c r="T3" s="19" t="e">
        <f>SUMPRODUCT((SUIVIPROD!$E1:$E30000='Ligne 11'!$A4)*(SUIVIPROD!$J1:$J30000='Ligne 11'!$X$1)*(SUIVIPROD!$L:$N&lt;&gt;""))</f>
        <v>#N/A</v>
      </c>
      <c r="U3" s="120">
        <v>2</v>
      </c>
      <c r="V3" s="12"/>
      <c r="W3" s="23" t="str">
        <f>IF(COUNTIFS(SUIVIQUALITE!$B1:$B30000,'Ligne 11'!$A4,SUIVIQUALITE!$E1:$E30000,LEFT($X$1,FIND(" ",$X$1)-1),SUIVIQUALITE!$F1:$F30000,"Oui")=1,"Oui","#N/A")</f>
        <v>#N/A</v>
      </c>
      <c r="X3" s="156"/>
      <c r="Y3" s="19">
        <f>COUNTIFS(SUIVIPROD!$E1:$E30000,'Ligne 11'!$A4,SUIVIPROD!$J1:$J30000,'Ligne 11'!$AF$1)</f>
        <v>0</v>
      </c>
      <c r="Z3" s="120">
        <v>12</v>
      </c>
      <c r="AA3" s="19">
        <f>SUMIFS(SUIVIPROD!$D1:$D30000,SUIVIPROD!$E1:$E30000,'Ligne 11'!$A4,SUIVIPROD!$J1:$J30000,'Ligne 11'!$AF$1)</f>
        <v>0</v>
      </c>
      <c r="AB3" s="19" t="e">
        <f>SUMPRODUCT((SUIVIPROD!$E1:$E30000='Ligne 11'!$A4)*(SUIVIPROD!$J1:$J30000='Ligne 11'!$AF$1)*(SUIVIPROD!$L:$N&lt;&gt;""))</f>
        <v>#N/A</v>
      </c>
      <c r="AC3" s="120">
        <v>5</v>
      </c>
      <c r="AD3" s="12"/>
      <c r="AE3" s="23" t="str">
        <f>IF(COUNTIFS(SUIVIQUALITE!$B1:$B30000,'Ligne 11'!$A4,SUIVIQUALITE!$E1:$E30000,LEFT($AF$1,FIND(" ",$AF$1)-1),SUIVIQUALITE!$F1:$F30000,"Oui")=1,"Oui","#N/A")</f>
        <v>#N/A</v>
      </c>
      <c r="AF3" s="156" t="s">
        <v>189</v>
      </c>
      <c r="AG3" s="19"/>
      <c r="AH3" s="120"/>
      <c r="AI3" s="19"/>
      <c r="AJ3" s="19"/>
      <c r="AK3" s="120"/>
      <c r="AM3" s="23"/>
      <c r="AN3" s="156"/>
      <c r="AO3" s="19">
        <f>COUNTIFS(SUIVIPROD!$E1:$E30000,'Ligne 11'!$A4,SUIVIPROD!$J1:$J30000,'Ligne 11'!$AV$1)</f>
        <v>0</v>
      </c>
      <c r="AP3" s="120">
        <v>8</v>
      </c>
      <c r="AQ3" s="19">
        <f>SUMIFS(SUIVIPROD!$D1:$D30000,SUIVIPROD!$E1:$E30000,'Ligne 11'!$A4,SUIVIPROD!$J1:$J30000,'Ligne 11'!$AV$1)</f>
        <v>0</v>
      </c>
      <c r="AR3" s="19" t="e">
        <f>SUMPRODUCT((SUIVIPROD!$E1:$E30000='Ligne 11'!$A4)*(SUIVIPROD!$J1:$J30000='Ligne 11'!$AV$1)*(SUIVIPROD!$L:$N&lt;&gt;""))</f>
        <v>#N/A</v>
      </c>
      <c r="AS3" s="120">
        <v>5</v>
      </c>
      <c r="AU3" s="23" t="str">
        <f>IF(COUNTIFS(SUIVIQUALITE!$B1:$B30000,'Ligne 11'!$A4,SUIVIQUALITE!$E1:$E30000,LEFT($AV$1,FIND(" ",$AV$1)-1),SUIVIQUALITE!$F1:$F30000,"Oui")=1,"Oui","#N/A")</f>
        <v>#N/A</v>
      </c>
      <c r="AV3" s="156"/>
      <c r="AW3" s="19"/>
      <c r="AX3" s="120"/>
      <c r="AY3" s="19"/>
      <c r="AZ3" s="19"/>
      <c r="BA3" s="120"/>
      <c r="BC3" s="23"/>
      <c r="BD3" s="156"/>
      <c r="BE3" s="19"/>
      <c r="BF3" s="120"/>
      <c r="BG3" s="19"/>
      <c r="BH3" s="19"/>
      <c r="BI3" s="120"/>
      <c r="BK3" s="23"/>
      <c r="BL3" s="156"/>
      <c r="BM3" s="19"/>
      <c r="BN3" s="120"/>
      <c r="BO3" s="19"/>
      <c r="BP3" s="19"/>
      <c r="BQ3" s="120"/>
      <c r="BS3" s="23"/>
      <c r="BT3" s="156"/>
      <c r="BU3" s="19"/>
      <c r="BV3" s="120"/>
      <c r="BW3" s="19"/>
      <c r="BX3" s="19"/>
      <c r="BY3" s="120"/>
      <c r="CA3" s="23"/>
      <c r="CB3" s="156"/>
    </row>
    <row r="4" spans="1:80" ht="15" x14ac:dyDescent="0.25">
      <c r="A4" s="12" t="s">
        <v>250</v>
      </c>
      <c r="B4" s="12" t="s">
        <v>188</v>
      </c>
      <c r="C4" s="12" t="s">
        <v>188</v>
      </c>
      <c r="D4" s="12" t="s">
        <v>188</v>
      </c>
      <c r="E4" s="12" t="s">
        <v>188</v>
      </c>
      <c r="F4" s="12" t="s">
        <v>188</v>
      </c>
      <c r="G4" s="12" t="s">
        <v>188</v>
      </c>
      <c r="H4" s="96" t="str">
        <f t="shared" si="0"/>
        <v>6 / 6</v>
      </c>
      <c r="I4" s="19"/>
      <c r="J4" s="120">
        <v>2</v>
      </c>
      <c r="K4" s="19"/>
      <c r="L4" s="19"/>
      <c r="M4" s="120">
        <v>2</v>
      </c>
      <c r="N4" s="232"/>
      <c r="O4" s="23"/>
      <c r="P4" s="217" t="s">
        <v>190</v>
      </c>
      <c r="Q4" s="19"/>
      <c r="R4" s="120">
        <v>4</v>
      </c>
      <c r="S4" s="19"/>
      <c r="T4" s="19"/>
      <c r="U4" s="120">
        <v>2</v>
      </c>
      <c r="V4" s="232"/>
      <c r="W4" s="23"/>
      <c r="X4" s="217" t="s">
        <v>190</v>
      </c>
      <c r="Y4" s="19"/>
      <c r="Z4" s="120">
        <v>12</v>
      </c>
      <c r="AA4" s="19"/>
      <c r="AB4" s="19"/>
      <c r="AC4" s="120">
        <v>5</v>
      </c>
      <c r="AD4" s="12"/>
      <c r="AE4" s="23"/>
      <c r="AF4" s="97" t="s">
        <v>190</v>
      </c>
      <c r="AG4" s="19"/>
      <c r="AH4" s="120"/>
      <c r="AI4" s="19"/>
      <c r="AJ4" s="19"/>
      <c r="AK4" s="120"/>
      <c r="AM4" s="23"/>
      <c r="AN4" s="97" t="s">
        <v>190</v>
      </c>
      <c r="AO4" s="19"/>
      <c r="AP4" s="120">
        <v>8</v>
      </c>
      <c r="AQ4" s="19"/>
      <c r="AR4" s="19"/>
      <c r="AS4" s="120">
        <v>5</v>
      </c>
      <c r="AU4" s="23"/>
      <c r="AV4" s="217"/>
      <c r="AW4" s="19"/>
      <c r="AX4" s="120">
        <v>16</v>
      </c>
      <c r="AY4" s="19"/>
      <c r="AZ4" s="19"/>
      <c r="BA4" s="120">
        <v>6</v>
      </c>
      <c r="BC4" s="23"/>
      <c r="BD4" s="97"/>
      <c r="BE4" s="19"/>
      <c r="BF4" s="120">
        <v>10</v>
      </c>
      <c r="BG4" s="19"/>
      <c r="BH4" s="19"/>
      <c r="BI4" s="120">
        <v>3</v>
      </c>
      <c r="BK4" s="23"/>
      <c r="BL4" s="97" t="s">
        <v>190</v>
      </c>
      <c r="BM4" s="19"/>
      <c r="BN4" s="120">
        <v>12</v>
      </c>
      <c r="BO4" s="19"/>
      <c r="BP4" s="19"/>
      <c r="BQ4" s="120">
        <v>5</v>
      </c>
      <c r="BS4" s="23"/>
      <c r="BT4" s="97" t="s">
        <v>190</v>
      </c>
      <c r="BU4" s="19"/>
      <c r="BV4" s="120"/>
      <c r="BW4" s="19"/>
      <c r="BX4" s="19"/>
      <c r="BY4" s="120"/>
      <c r="CA4" s="23"/>
      <c r="CB4" s="217"/>
    </row>
    <row r="5" spans="1:80" ht="15" x14ac:dyDescent="0.25">
      <c r="A5" s="12" t="s">
        <v>251</v>
      </c>
      <c r="B5" s="12" t="s">
        <v>188</v>
      </c>
      <c r="C5" s="12" t="s">
        <v>188</v>
      </c>
      <c r="D5" s="12" t="s">
        <v>188</v>
      </c>
      <c r="E5" s="12" t="s">
        <v>188</v>
      </c>
      <c r="F5" s="12" t="s">
        <v>188</v>
      </c>
      <c r="G5" s="12" t="s">
        <v>188</v>
      </c>
      <c r="H5" s="96" t="str">
        <f t="shared" si="0"/>
        <v>6 / 6</v>
      </c>
      <c r="I5" s="19"/>
      <c r="J5" s="120">
        <v>2</v>
      </c>
      <c r="K5" s="19"/>
      <c r="L5" s="19"/>
      <c r="M5" s="120">
        <v>2</v>
      </c>
      <c r="N5" s="156"/>
      <c r="O5" s="23"/>
      <c r="P5" s="156"/>
      <c r="Q5" s="19"/>
      <c r="R5" s="120">
        <v>4</v>
      </c>
      <c r="S5" s="19"/>
      <c r="T5" s="19"/>
      <c r="U5" s="120">
        <v>2</v>
      </c>
      <c r="V5" s="156"/>
      <c r="W5" s="23"/>
      <c r="X5" s="156"/>
      <c r="Y5" s="19"/>
      <c r="Z5" s="120">
        <v>12</v>
      </c>
      <c r="AA5" s="19"/>
      <c r="AB5" s="19"/>
      <c r="AC5" s="120">
        <v>5</v>
      </c>
      <c r="AD5" s="12"/>
      <c r="AE5" s="23"/>
      <c r="AF5" s="97"/>
      <c r="AG5" s="19"/>
      <c r="AH5" s="120"/>
      <c r="AI5" s="19"/>
      <c r="AJ5" s="19"/>
      <c r="AK5" s="120"/>
      <c r="AM5" s="23"/>
      <c r="AN5" s="97"/>
      <c r="AO5" s="19"/>
      <c r="AP5" s="120">
        <v>8</v>
      </c>
      <c r="AQ5" s="19"/>
      <c r="AR5" s="19"/>
      <c r="AS5" s="120">
        <v>5</v>
      </c>
      <c r="AU5" s="23"/>
      <c r="AV5" s="156"/>
      <c r="AW5" s="19"/>
      <c r="AX5" s="120">
        <v>16</v>
      </c>
      <c r="AY5" s="19"/>
      <c r="AZ5" s="19"/>
      <c r="BA5" s="120">
        <v>6</v>
      </c>
      <c r="BC5" s="23"/>
      <c r="BD5" s="97"/>
      <c r="BE5" s="19"/>
      <c r="BF5" s="120">
        <v>10</v>
      </c>
      <c r="BG5" s="19"/>
      <c r="BH5" s="19"/>
      <c r="BI5" s="120">
        <v>3</v>
      </c>
      <c r="BK5" s="23"/>
      <c r="BL5" s="97"/>
      <c r="BM5" s="19">
        <f>COUNTIFS(SUIVIPROD!$E1:$E30000,'Ligne 11'!$A6,SUIVIPROD!$J1:$J30000,'Ligne 11'!$BT$1)</f>
        <v>0</v>
      </c>
      <c r="BN5" s="120">
        <v>12</v>
      </c>
      <c r="BO5" s="19">
        <f>SUMIFS(SUIVIPROD!$D1:$D30000,SUIVIPROD!$E1:$E30000,'Ligne 11'!$A6,SUIVIPROD!$J1:$J30000,'Ligne 11'!$BT$1)</f>
        <v>0</v>
      </c>
      <c r="BP5" s="19" t="e">
        <f>SUMPRODUCT((SUIVIPROD!$E1:$E30000='Ligne 11'!$A6)*(SUIVIPROD!$J1:$J30000='Ligne 11'!$BT$1)*(SUIVIPROD!$L:$N&lt;&gt;""))</f>
        <v>#N/A</v>
      </c>
      <c r="BQ5" s="120">
        <v>5</v>
      </c>
      <c r="BS5" s="23" t="str">
        <f>IF(COUNTIFS(SUIVIQUALITE!$B1:$B30000,'Ligne 11'!$A6,SUIVIQUALITE!$E1:$E30000,LEFT($BT$1,FIND(" ",$BT$1)-1),SUIVIQUALITE!$F1:$F30000,"Oui")=1,"Oui","#N/A")</f>
        <v>#N/A</v>
      </c>
      <c r="BT5" s="97" t="s">
        <v>189</v>
      </c>
      <c r="BU5" s="19"/>
      <c r="BV5" s="120"/>
      <c r="BW5" s="19"/>
      <c r="BX5" s="19"/>
      <c r="BY5" s="120"/>
      <c r="CA5" s="23"/>
      <c r="CB5" s="156"/>
    </row>
    <row r="6" spans="1:80" ht="15" x14ac:dyDescent="0.25">
      <c r="A6" s="22" t="s">
        <v>252</v>
      </c>
      <c r="B6" s="12" t="s">
        <v>188</v>
      </c>
      <c r="C6" s="12" t="s">
        <v>188</v>
      </c>
      <c r="D6" s="12" t="s">
        <v>188</v>
      </c>
      <c r="E6" s="12" t="s">
        <v>188</v>
      </c>
      <c r="F6" s="12" t="s">
        <v>188</v>
      </c>
      <c r="G6" s="12" t="s">
        <v>188</v>
      </c>
      <c r="H6" s="96" t="str">
        <f t="shared" si="0"/>
        <v>6 / 6</v>
      </c>
      <c r="I6" s="19"/>
      <c r="J6" s="120">
        <v>2</v>
      </c>
      <c r="K6" s="19"/>
      <c r="L6" s="19"/>
      <c r="M6" s="120">
        <v>2</v>
      </c>
      <c r="O6" s="23"/>
      <c r="P6" s="156" t="s">
        <v>190</v>
      </c>
      <c r="Q6" s="19"/>
      <c r="R6" s="120">
        <v>4</v>
      </c>
      <c r="S6" s="19"/>
      <c r="T6" s="19"/>
      <c r="U6" s="120">
        <v>2</v>
      </c>
      <c r="W6" s="23"/>
      <c r="X6" s="156"/>
      <c r="Y6" s="19"/>
      <c r="Z6" s="120">
        <v>12</v>
      </c>
      <c r="AA6" s="19"/>
      <c r="AB6" s="19"/>
      <c r="AC6" s="120">
        <v>5</v>
      </c>
      <c r="AE6" s="23"/>
      <c r="AF6" s="97"/>
      <c r="AG6" s="19"/>
      <c r="AH6" s="120"/>
      <c r="AI6" s="19"/>
      <c r="AJ6" s="19"/>
      <c r="AK6" s="120"/>
      <c r="AL6" s="23"/>
      <c r="AM6" s="23"/>
      <c r="AN6" s="97"/>
      <c r="AO6" s="19"/>
      <c r="AP6" s="120">
        <v>8</v>
      </c>
      <c r="AQ6" s="19"/>
      <c r="AR6" s="19"/>
      <c r="AS6" s="120">
        <v>5</v>
      </c>
      <c r="AU6" s="23"/>
      <c r="AV6" s="156"/>
      <c r="AW6" s="19"/>
      <c r="AX6" s="120">
        <v>16</v>
      </c>
      <c r="AY6" s="19"/>
      <c r="AZ6" s="19"/>
      <c r="BA6" s="120">
        <v>6</v>
      </c>
      <c r="BC6" s="23"/>
      <c r="BD6" s="97"/>
      <c r="BE6" s="19"/>
      <c r="BF6" s="120">
        <v>10</v>
      </c>
      <c r="BG6" s="19"/>
      <c r="BH6" s="19"/>
      <c r="BI6" s="120">
        <v>3</v>
      </c>
      <c r="BK6" s="23"/>
      <c r="BL6" s="97"/>
      <c r="BM6" s="19">
        <f>COUNTIFS(SUIVIPROD!$E1:$E30000,'Ligne 11'!$A7,SUIVIPROD!$J1:$J30000,'Ligne 11'!$BT$1)+12</f>
        <v>12</v>
      </c>
      <c r="BN6" s="120">
        <v>12</v>
      </c>
      <c r="BO6" s="19">
        <f>SUMIFS(SUIVIPROD!$D1:$D30000,SUIVIPROD!$E1:$E30000,'Ligne 11'!$A7,SUIVIPROD!$J1:$J30000,'Ligne 11'!$BT$1)</f>
        <v>0</v>
      </c>
      <c r="BP6" s="19" t="e">
        <f>SUMPRODUCT((SUIVIPROD!$E1:$E30000='Ligne 11'!$A7)*(SUIVIPROD!$J1:$J30000='Ligne 11'!$BT$1)*(SUIVIPROD!$L:$N&lt;&gt;""))</f>
        <v>#N/A</v>
      </c>
      <c r="BQ6" s="120">
        <v>5</v>
      </c>
      <c r="BS6" s="23" t="str">
        <f>IF(COUNTIFS(SUIVIQUALITE!$B1:$B30000,'Ligne 11'!$A7,SUIVIQUALITE!$E1:$E30000,LEFT($BT$1,FIND(" ",$BT$1)-1),SUIVIQUALITE!$F1:$F30000,"Oui")=1,"Oui","#N/A")</f>
        <v>#N/A</v>
      </c>
      <c r="BT6" s="97" t="s">
        <v>189</v>
      </c>
      <c r="BU6" s="19"/>
      <c r="BV6" s="120"/>
      <c r="BW6" s="19"/>
      <c r="BX6" s="19"/>
      <c r="BY6" s="120"/>
      <c r="CA6" s="23"/>
      <c r="CB6" s="156"/>
    </row>
    <row r="7" spans="1:80" ht="15" x14ac:dyDescent="0.25">
      <c r="A7" s="12" t="s">
        <v>141</v>
      </c>
      <c r="B7" s="12" t="s">
        <v>188</v>
      </c>
      <c r="C7" s="12" t="s">
        <v>188</v>
      </c>
      <c r="D7" s="12" t="s">
        <v>188</v>
      </c>
      <c r="E7" s="12" t="s">
        <v>188</v>
      </c>
      <c r="F7" s="12" t="s">
        <v>188</v>
      </c>
      <c r="G7" s="12" t="s">
        <v>188</v>
      </c>
      <c r="H7" s="96" t="str">
        <f t="shared" si="0"/>
        <v>6 / 6</v>
      </c>
      <c r="I7" s="19"/>
      <c r="J7" s="120">
        <v>2</v>
      </c>
      <c r="K7" s="19"/>
      <c r="L7" s="19"/>
      <c r="M7" s="120">
        <v>2</v>
      </c>
      <c r="O7" s="23"/>
      <c r="P7" s="156" t="s">
        <v>190</v>
      </c>
      <c r="Q7" s="19"/>
      <c r="R7" s="120">
        <v>4</v>
      </c>
      <c r="S7" s="19"/>
      <c r="T7" s="19"/>
      <c r="U7" s="120">
        <v>2</v>
      </c>
      <c r="W7" s="23"/>
      <c r="X7" s="156" t="s">
        <v>190</v>
      </c>
      <c r="Y7" s="19"/>
      <c r="Z7" s="120">
        <v>12</v>
      </c>
      <c r="AA7" s="19"/>
      <c r="AB7" s="19"/>
      <c r="AC7" s="120">
        <v>5</v>
      </c>
      <c r="AE7" s="23"/>
      <c r="AF7" s="97" t="s">
        <v>190</v>
      </c>
      <c r="AG7" s="19"/>
      <c r="AH7" s="120"/>
      <c r="AI7" s="19"/>
      <c r="AJ7" s="19"/>
      <c r="AK7" s="120"/>
      <c r="AL7" s="23"/>
      <c r="AM7" s="23"/>
      <c r="AN7" s="97" t="s">
        <v>190</v>
      </c>
      <c r="AO7" s="19"/>
      <c r="AP7" s="120">
        <v>8</v>
      </c>
      <c r="AQ7" s="19"/>
      <c r="AR7" s="19"/>
      <c r="AS7" s="120">
        <v>5</v>
      </c>
      <c r="AU7" s="23"/>
      <c r="AV7" s="156"/>
      <c r="AW7" s="19"/>
      <c r="AX7" s="120">
        <v>16</v>
      </c>
      <c r="AY7" s="19"/>
      <c r="AZ7" s="19"/>
      <c r="BA7" s="120">
        <v>6</v>
      </c>
      <c r="BC7" s="23"/>
      <c r="BD7" s="97"/>
      <c r="BE7" s="19"/>
      <c r="BF7" s="120">
        <v>10</v>
      </c>
      <c r="BG7" s="19"/>
      <c r="BH7" s="19"/>
      <c r="BI7" s="120">
        <v>3</v>
      </c>
      <c r="BK7" s="23"/>
      <c r="BL7" s="97"/>
      <c r="BM7" s="19"/>
      <c r="BN7" s="120">
        <v>12</v>
      </c>
      <c r="BO7" s="19"/>
      <c r="BP7" s="19"/>
      <c r="BQ7" s="120">
        <v>5</v>
      </c>
      <c r="BS7" s="23"/>
      <c r="BT7" s="97"/>
      <c r="BU7" s="19"/>
      <c r="BV7" s="120"/>
      <c r="BW7" s="19"/>
      <c r="BX7" s="19"/>
      <c r="BY7" s="120"/>
      <c r="CA7" s="23"/>
      <c r="CB7" s="156"/>
    </row>
    <row r="8" spans="1:80" ht="15" x14ac:dyDescent="0.25">
      <c r="A8" s="12" t="s">
        <v>253</v>
      </c>
      <c r="B8" s="12" t="s">
        <v>188</v>
      </c>
      <c r="C8" s="12" t="s">
        <v>188</v>
      </c>
      <c r="D8" s="12" t="s">
        <v>188</v>
      </c>
      <c r="E8" s="12" t="s">
        <v>188</v>
      </c>
      <c r="F8" s="12" t="s">
        <v>188</v>
      </c>
      <c r="G8" s="12" t="s">
        <v>188</v>
      </c>
      <c r="H8" s="96" t="str">
        <f t="shared" si="0"/>
        <v>6 / 6</v>
      </c>
      <c r="I8" s="19"/>
      <c r="J8" s="120">
        <v>2</v>
      </c>
      <c r="K8" s="19"/>
      <c r="L8" s="19"/>
      <c r="M8" s="120">
        <v>2</v>
      </c>
      <c r="O8" s="23"/>
      <c r="P8" s="156" t="s">
        <v>190</v>
      </c>
      <c r="Q8" s="19"/>
      <c r="R8" s="120">
        <v>4</v>
      </c>
      <c r="S8" s="19"/>
      <c r="T8" s="19"/>
      <c r="U8" s="120">
        <v>2</v>
      </c>
      <c r="W8" s="23"/>
      <c r="X8" s="156"/>
      <c r="Y8" s="19"/>
      <c r="Z8" s="120">
        <v>12</v>
      </c>
      <c r="AA8" s="19"/>
      <c r="AB8" s="19"/>
      <c r="AC8" s="120">
        <v>5</v>
      </c>
      <c r="AE8" s="23"/>
      <c r="AF8" s="97"/>
      <c r="AG8" s="19"/>
      <c r="AH8" s="120"/>
      <c r="AI8" s="19"/>
      <c r="AJ8" s="19"/>
      <c r="AK8" s="120"/>
      <c r="AL8" s="23"/>
      <c r="AM8" s="23"/>
      <c r="AN8" s="97"/>
      <c r="AO8" s="19"/>
      <c r="AP8" s="120">
        <v>8</v>
      </c>
      <c r="AQ8" s="19"/>
      <c r="AR8" s="19"/>
      <c r="AS8" s="120">
        <v>5</v>
      </c>
      <c r="AU8" s="23"/>
      <c r="AV8" s="156"/>
      <c r="AW8" s="19"/>
      <c r="AX8" s="120">
        <v>16</v>
      </c>
      <c r="AY8" s="19"/>
      <c r="AZ8" s="19"/>
      <c r="BA8" s="120">
        <v>6</v>
      </c>
      <c r="BC8" s="23"/>
      <c r="BD8" s="97"/>
      <c r="BE8" s="19"/>
      <c r="BF8" s="120">
        <v>10</v>
      </c>
      <c r="BG8" s="19"/>
      <c r="BH8" s="19"/>
      <c r="BI8" s="120">
        <v>3</v>
      </c>
      <c r="BK8" s="23"/>
      <c r="BL8" s="97"/>
      <c r="BM8" s="19"/>
      <c r="BN8" s="120">
        <v>12</v>
      </c>
      <c r="BO8" s="19"/>
      <c r="BP8" s="19"/>
      <c r="BQ8" s="120">
        <v>5</v>
      </c>
      <c r="BS8" s="23"/>
      <c r="BT8" s="97" t="s">
        <v>190</v>
      </c>
      <c r="BU8" s="19"/>
      <c r="BV8" s="120"/>
      <c r="BW8" s="19"/>
      <c r="BX8" s="19"/>
      <c r="BY8" s="120"/>
      <c r="CA8" s="23"/>
      <c r="CB8" s="156"/>
    </row>
    <row r="9" spans="1:80" ht="15" x14ac:dyDescent="0.25">
      <c r="A9" s="12" t="s">
        <v>254</v>
      </c>
      <c r="B9" s="12" t="s">
        <v>188</v>
      </c>
      <c r="C9" s="12" t="s">
        <v>188</v>
      </c>
      <c r="D9" s="12" t="s">
        <v>188</v>
      </c>
      <c r="E9" s="12" t="s">
        <v>188</v>
      </c>
      <c r="F9" s="12" t="s">
        <v>188</v>
      </c>
      <c r="G9" s="12" t="s">
        <v>188</v>
      </c>
      <c r="H9" s="96" t="str">
        <f t="shared" si="0"/>
        <v>6 / 6</v>
      </c>
      <c r="I9" s="19"/>
      <c r="J9" s="120">
        <v>2</v>
      </c>
      <c r="K9" s="19"/>
      <c r="L9" s="19"/>
      <c r="M9" s="120">
        <v>2</v>
      </c>
      <c r="O9" s="23"/>
      <c r="P9" s="156" t="s">
        <v>190</v>
      </c>
      <c r="Q9" s="19"/>
      <c r="R9" s="120">
        <v>4</v>
      </c>
      <c r="S9" s="19"/>
      <c r="T9" s="19"/>
      <c r="U9" s="120">
        <v>2</v>
      </c>
      <c r="W9" s="23"/>
      <c r="X9" s="156" t="s">
        <v>190</v>
      </c>
      <c r="Y9" s="19"/>
      <c r="Z9" s="120">
        <v>12</v>
      </c>
      <c r="AA9" s="19"/>
      <c r="AB9" s="19"/>
      <c r="AC9" s="120">
        <v>5</v>
      </c>
      <c r="AE9" s="23"/>
      <c r="AF9" s="97" t="s">
        <v>190</v>
      </c>
      <c r="AG9" s="19"/>
      <c r="AH9" s="120"/>
      <c r="AI9" s="19"/>
      <c r="AJ9" s="19"/>
      <c r="AK9" s="120"/>
      <c r="AL9" s="23"/>
      <c r="AM9" s="23"/>
      <c r="AN9" s="97" t="s">
        <v>190</v>
      </c>
      <c r="AO9" s="19"/>
      <c r="AP9" s="120">
        <v>8</v>
      </c>
      <c r="AQ9" s="19"/>
      <c r="AR9" s="19"/>
      <c r="AS9" s="120">
        <v>5</v>
      </c>
      <c r="AU9" s="23"/>
      <c r="AV9" s="156"/>
      <c r="AW9" s="19">
        <f>COUNTIFS(SUIVIPROD!$E1:$E30000,'Ligne 11'!$A10,SUIVIPROD!$J1:$J30000,'Ligne 11'!$BD$1)</f>
        <v>0</v>
      </c>
      <c r="AX9" s="120">
        <v>16</v>
      </c>
      <c r="AY9" s="19">
        <f>SUMIFS(SUIVIPROD!$D1:$D30000,SUIVIPROD!$E1:$E30000,'Ligne 11'!$A10,SUIVIPROD!$J1:$J30000,'Ligne 11'!$BD$1)</f>
        <v>0</v>
      </c>
      <c r="AZ9" s="19" t="e">
        <f>SUMPRODUCT((SUIVIPROD!$E1:$E30000='Ligne 11'!$A10)*(SUIVIPROD!$J1:$J30000='Ligne 11'!$BD$1)*(SUIVIPROD!$L:$N&lt;&gt;""))</f>
        <v>#N/A</v>
      </c>
      <c r="BA9" s="120">
        <v>6</v>
      </c>
      <c r="BC9" s="23" t="str">
        <f>IF(COUNTIFS(SUIVIQUALITE!$B1:$B30000,'Ligne 11'!$A10,SUIVIQUALITE!$E1:$E30000,LEFT($BD$1,FIND(" ",$BD$1)-1),SUIVIQUALITE!$F1:$F30000,"Oui")=1,"Oui","#N/A")</f>
        <v>#N/A</v>
      </c>
      <c r="BD9" s="97" t="s">
        <v>189</v>
      </c>
      <c r="BE9" s="19"/>
      <c r="BF9" s="120">
        <v>10</v>
      </c>
      <c r="BG9" s="19"/>
      <c r="BH9" s="19"/>
      <c r="BI9" s="120">
        <v>3</v>
      </c>
      <c r="BK9" s="23"/>
      <c r="BL9" s="97"/>
      <c r="BM9" s="19"/>
      <c r="BN9" s="120">
        <v>12</v>
      </c>
      <c r="BO9" s="19"/>
      <c r="BP9" s="19"/>
      <c r="BQ9" s="120">
        <v>5</v>
      </c>
      <c r="BS9" s="23"/>
      <c r="BT9" s="97"/>
      <c r="BU9" s="19"/>
      <c r="BV9" s="120"/>
      <c r="BW9" s="19"/>
      <c r="BX9" s="19"/>
      <c r="BY9" s="120"/>
      <c r="CA9" s="23"/>
      <c r="CB9" s="156"/>
    </row>
    <row r="10" spans="1:80" ht="15" x14ac:dyDescent="0.25">
      <c r="A10" s="22" t="s">
        <v>255</v>
      </c>
      <c r="B10" s="12" t="s">
        <v>188</v>
      </c>
      <c r="C10" s="12" t="s">
        <v>188</v>
      </c>
      <c r="D10" s="12" t="s">
        <v>188</v>
      </c>
      <c r="E10" s="12" t="s">
        <v>188</v>
      </c>
      <c r="F10" s="12" t="s">
        <v>188</v>
      </c>
      <c r="G10" s="12" t="s">
        <v>188</v>
      </c>
      <c r="H10" s="96" t="str">
        <f t="shared" si="0"/>
        <v>6 / 6</v>
      </c>
      <c r="I10" s="19"/>
      <c r="J10" s="120">
        <v>2</v>
      </c>
      <c r="K10" s="19"/>
      <c r="L10" s="19"/>
      <c r="M10" s="120">
        <v>2</v>
      </c>
      <c r="O10" s="23"/>
      <c r="P10" s="156"/>
      <c r="Q10" s="19"/>
      <c r="R10" s="120">
        <v>4</v>
      </c>
      <c r="S10" s="19"/>
      <c r="T10" s="19"/>
      <c r="U10" s="120">
        <v>2</v>
      </c>
      <c r="W10" s="23"/>
      <c r="X10" s="156"/>
      <c r="Y10" s="19"/>
      <c r="Z10" s="120">
        <v>12</v>
      </c>
      <c r="AA10" s="19"/>
      <c r="AB10" s="19"/>
      <c r="AC10" s="120">
        <v>5</v>
      </c>
      <c r="AE10" s="23"/>
      <c r="AF10" s="97"/>
      <c r="AG10" s="19"/>
      <c r="AH10" s="120"/>
      <c r="AI10" s="19"/>
      <c r="AJ10" s="19"/>
      <c r="AK10" s="120"/>
      <c r="AL10" s="23"/>
      <c r="AM10" s="23"/>
      <c r="AN10" s="97"/>
      <c r="AO10" s="19"/>
      <c r="AP10" s="120">
        <v>8</v>
      </c>
      <c r="AQ10" s="19"/>
      <c r="AR10" s="19"/>
      <c r="AS10" s="120">
        <v>5</v>
      </c>
      <c r="AU10" s="23"/>
      <c r="AV10" s="156"/>
      <c r="AW10" s="19"/>
      <c r="AX10" s="120">
        <v>16</v>
      </c>
      <c r="AY10" s="19"/>
      <c r="AZ10" s="19"/>
      <c r="BA10" s="120">
        <v>6</v>
      </c>
      <c r="BC10" s="23"/>
      <c r="BD10" s="97"/>
      <c r="BE10" s="19"/>
      <c r="BF10" s="120">
        <v>10</v>
      </c>
      <c r="BG10" s="19"/>
      <c r="BH10" s="19"/>
      <c r="BI10" s="120">
        <v>3</v>
      </c>
      <c r="BK10" s="23"/>
      <c r="BL10" s="97"/>
      <c r="BM10" s="19"/>
      <c r="BN10" s="120">
        <v>12</v>
      </c>
      <c r="BO10" s="19"/>
      <c r="BP10" s="19"/>
      <c r="BQ10" s="120">
        <v>5</v>
      </c>
      <c r="BS10" s="23"/>
      <c r="BT10" s="97"/>
      <c r="BU10" s="19"/>
      <c r="BV10" s="120"/>
      <c r="BW10" s="19"/>
      <c r="BX10" s="19"/>
      <c r="BY10" s="120"/>
      <c r="CA10" s="23"/>
      <c r="CB10" s="156"/>
    </row>
    <row r="11" spans="1:80" ht="15" x14ac:dyDescent="0.25">
      <c r="A11" s="12" t="s">
        <v>256</v>
      </c>
      <c r="B11" s="12" t="s">
        <v>188</v>
      </c>
      <c r="C11" s="12" t="s">
        <v>188</v>
      </c>
      <c r="D11" s="12" t="s">
        <v>188</v>
      </c>
      <c r="E11" s="12" t="s">
        <v>188</v>
      </c>
      <c r="F11" s="12" t="s">
        <v>188</v>
      </c>
      <c r="G11" s="12" t="s">
        <v>188</v>
      </c>
      <c r="H11" s="96" t="str">
        <f t="shared" si="0"/>
        <v>6 / 6</v>
      </c>
      <c r="I11" s="19"/>
      <c r="J11" s="120">
        <v>2</v>
      </c>
      <c r="K11" s="19"/>
      <c r="L11" s="19"/>
      <c r="M11" s="120">
        <v>2</v>
      </c>
      <c r="O11" s="23"/>
      <c r="P11" s="156" t="s">
        <v>190</v>
      </c>
      <c r="Q11" s="19"/>
      <c r="R11" s="120">
        <v>4</v>
      </c>
      <c r="S11" s="19"/>
      <c r="T11" s="19"/>
      <c r="U11" s="120">
        <v>2</v>
      </c>
      <c r="W11" s="23"/>
      <c r="X11" s="156" t="s">
        <v>190</v>
      </c>
      <c r="Y11" s="19"/>
      <c r="Z11" s="120">
        <v>12</v>
      </c>
      <c r="AA11" s="19"/>
      <c r="AB11" s="19"/>
      <c r="AC11" s="120">
        <v>5</v>
      </c>
      <c r="AE11" s="23"/>
      <c r="AF11" s="97" t="s">
        <v>190</v>
      </c>
      <c r="AG11" s="19"/>
      <c r="AH11" s="120"/>
      <c r="AI11" s="19"/>
      <c r="AJ11" s="19"/>
      <c r="AK11" s="120"/>
      <c r="AL11" s="23"/>
      <c r="AM11" s="23"/>
      <c r="AN11" s="97" t="s">
        <v>190</v>
      </c>
      <c r="AO11" s="19"/>
      <c r="AP11" s="120">
        <v>8</v>
      </c>
      <c r="AQ11" s="19"/>
      <c r="AR11" s="19"/>
      <c r="AS11" s="120">
        <v>5</v>
      </c>
      <c r="AU11" s="23"/>
      <c r="AV11" s="156" t="s">
        <v>190</v>
      </c>
      <c r="AW11" s="19"/>
      <c r="AX11" s="120">
        <v>16</v>
      </c>
      <c r="AY11" s="19"/>
      <c r="AZ11" s="19"/>
      <c r="BA11" s="120">
        <v>6</v>
      </c>
      <c r="BC11" s="23"/>
      <c r="BD11" s="97" t="s">
        <v>190</v>
      </c>
      <c r="BE11" s="19"/>
      <c r="BF11" s="120">
        <v>10</v>
      </c>
      <c r="BG11" s="19"/>
      <c r="BH11" s="19"/>
      <c r="BI11" s="120">
        <v>3</v>
      </c>
      <c r="BK11" s="23"/>
      <c r="BL11" s="97"/>
      <c r="BM11" s="19"/>
      <c r="BN11" s="120">
        <v>12</v>
      </c>
      <c r="BO11" s="19"/>
      <c r="BP11" s="19"/>
      <c r="BQ11" s="120">
        <v>5</v>
      </c>
      <c r="BS11" s="23"/>
      <c r="BT11" s="97"/>
      <c r="BU11" s="19"/>
      <c r="BV11" s="120"/>
      <c r="BW11" s="19"/>
      <c r="BX11" s="19"/>
      <c r="BY11" s="120"/>
      <c r="CA11" s="23"/>
      <c r="CB11" s="156" t="s">
        <v>190</v>
      </c>
    </row>
    <row r="12" spans="1:80" ht="15" x14ac:dyDescent="0.25">
      <c r="A12" s="12" t="s">
        <v>257</v>
      </c>
      <c r="B12" s="12" t="s">
        <v>188</v>
      </c>
      <c r="C12" s="12" t="s">
        <v>188</v>
      </c>
      <c r="D12" s="12" t="s">
        <v>188</v>
      </c>
      <c r="E12" s="12" t="s">
        <v>188</v>
      </c>
      <c r="F12" s="12" t="s">
        <v>188</v>
      </c>
      <c r="G12" s="12" t="s">
        <v>188</v>
      </c>
      <c r="H12" s="96" t="str">
        <f t="shared" si="0"/>
        <v>6 / 6</v>
      </c>
      <c r="I12" s="19"/>
      <c r="J12" s="120">
        <v>2</v>
      </c>
      <c r="K12" s="19"/>
      <c r="L12" s="19"/>
      <c r="M12" s="120">
        <v>2</v>
      </c>
      <c r="O12" s="23"/>
      <c r="P12" s="156" t="s">
        <v>190</v>
      </c>
      <c r="Q12" s="19"/>
      <c r="R12" s="120">
        <v>4</v>
      </c>
      <c r="S12" s="19"/>
      <c r="T12" s="19"/>
      <c r="U12" s="120">
        <v>2</v>
      </c>
      <c r="W12" s="23"/>
      <c r="X12" s="156" t="s">
        <v>190</v>
      </c>
      <c r="Y12" s="19"/>
      <c r="Z12" s="120">
        <v>12</v>
      </c>
      <c r="AA12" s="19"/>
      <c r="AB12" s="19"/>
      <c r="AC12" s="120">
        <v>5</v>
      </c>
      <c r="AE12" s="23"/>
      <c r="AF12" s="97"/>
      <c r="AG12" s="19"/>
      <c r="AH12" s="120"/>
      <c r="AI12" s="19"/>
      <c r="AJ12" s="19"/>
      <c r="AK12" s="120"/>
      <c r="AL12" s="23"/>
      <c r="AM12" s="23"/>
      <c r="AN12" s="97" t="s">
        <v>190</v>
      </c>
      <c r="AO12" s="19"/>
      <c r="AP12" s="120">
        <v>8</v>
      </c>
      <c r="AQ12" s="19"/>
      <c r="AR12" s="19"/>
      <c r="AS12" s="120">
        <v>5</v>
      </c>
      <c r="AU12" s="23"/>
      <c r="AV12" s="156" t="s">
        <v>190</v>
      </c>
      <c r="AW12" s="19"/>
      <c r="AX12" s="120">
        <v>16</v>
      </c>
      <c r="AY12" s="19"/>
      <c r="AZ12" s="19"/>
      <c r="BA12" s="120">
        <v>6</v>
      </c>
      <c r="BC12" s="23"/>
      <c r="BD12" s="97" t="s">
        <v>190</v>
      </c>
      <c r="BE12" s="19"/>
      <c r="BF12" s="120">
        <v>10</v>
      </c>
      <c r="BG12" s="19"/>
      <c r="BH12" s="19"/>
      <c r="BI12" s="120">
        <v>3</v>
      </c>
      <c r="BK12" s="23"/>
      <c r="BL12" s="97"/>
      <c r="BM12" s="19"/>
      <c r="BN12" s="120">
        <v>12</v>
      </c>
      <c r="BO12" s="19"/>
      <c r="BP12" s="19"/>
      <c r="BQ12" s="120">
        <v>5</v>
      </c>
      <c r="BS12" s="23"/>
      <c r="BT12" s="97"/>
      <c r="BU12" s="19"/>
      <c r="BV12" s="120"/>
      <c r="BW12" s="19"/>
      <c r="BX12" s="19"/>
      <c r="BY12" s="120"/>
      <c r="CA12" s="23"/>
      <c r="CB12" s="156"/>
    </row>
    <row r="13" spans="1:80" ht="15" x14ac:dyDescent="0.25">
      <c r="A13" s="12" t="s">
        <v>258</v>
      </c>
      <c r="B13" s="12" t="s">
        <v>188</v>
      </c>
      <c r="C13" s="12" t="s">
        <v>188</v>
      </c>
      <c r="D13" s="12" t="s">
        <v>188</v>
      </c>
      <c r="E13" s="12" t="s">
        <v>188</v>
      </c>
      <c r="F13" s="12" t="s">
        <v>188</v>
      </c>
      <c r="G13" s="12" t="s">
        <v>188</v>
      </c>
      <c r="H13" s="96" t="str">
        <f t="shared" si="0"/>
        <v>6 / 6</v>
      </c>
      <c r="I13" s="19"/>
      <c r="J13" s="120">
        <v>2</v>
      </c>
      <c r="K13" s="19"/>
      <c r="L13" s="19"/>
      <c r="M13" s="120">
        <v>2</v>
      </c>
      <c r="O13" s="23"/>
      <c r="P13" s="156" t="s">
        <v>190</v>
      </c>
      <c r="Q13" s="19"/>
      <c r="R13" s="120">
        <v>4</v>
      </c>
      <c r="S13" s="19"/>
      <c r="T13" s="19"/>
      <c r="U13" s="120">
        <v>2</v>
      </c>
      <c r="W13" s="23"/>
      <c r="X13" s="156"/>
      <c r="Y13" s="19"/>
      <c r="Z13" s="120">
        <v>12</v>
      </c>
      <c r="AA13" s="19"/>
      <c r="AB13" s="19"/>
      <c r="AC13" s="120">
        <v>5</v>
      </c>
      <c r="AE13" s="23"/>
      <c r="AF13" s="97"/>
      <c r="AG13" s="19"/>
      <c r="AH13" s="120"/>
      <c r="AI13" s="19"/>
      <c r="AJ13" s="19"/>
      <c r="AK13" s="120"/>
      <c r="AL13" s="23"/>
      <c r="AM13" s="23"/>
      <c r="AN13" s="97" t="s">
        <v>190</v>
      </c>
      <c r="AO13" s="19"/>
      <c r="AP13" s="120">
        <v>8</v>
      </c>
      <c r="AQ13" s="19"/>
      <c r="AR13" s="19"/>
      <c r="AS13" s="120">
        <v>5</v>
      </c>
      <c r="AU13" s="23"/>
      <c r="AV13" s="156"/>
      <c r="AW13" s="19"/>
      <c r="AX13" s="120">
        <v>16</v>
      </c>
      <c r="AY13" s="19"/>
      <c r="AZ13" s="19"/>
      <c r="BA13" s="120">
        <v>6</v>
      </c>
      <c r="BC13" s="23"/>
      <c r="BD13" s="97"/>
      <c r="BE13" s="19"/>
      <c r="BF13" s="120">
        <v>10</v>
      </c>
      <c r="BG13" s="19"/>
      <c r="BH13" s="19"/>
      <c r="BI13" s="120">
        <v>3</v>
      </c>
      <c r="BK13" s="23"/>
      <c r="BL13" s="97" t="s">
        <v>190</v>
      </c>
      <c r="BM13" s="19"/>
      <c r="BN13" s="120">
        <v>12</v>
      </c>
      <c r="BO13" s="19"/>
      <c r="BP13" s="19"/>
      <c r="BQ13" s="120">
        <v>5</v>
      </c>
      <c r="BS13" s="23"/>
      <c r="BT13" s="97" t="s">
        <v>190</v>
      </c>
      <c r="BU13" s="19"/>
      <c r="BV13" s="120"/>
      <c r="BW13" s="19"/>
      <c r="BX13" s="19"/>
      <c r="BY13" s="120"/>
      <c r="CA13" s="23"/>
      <c r="CB13" s="156"/>
    </row>
    <row r="14" spans="1:80" ht="15" x14ac:dyDescent="0.25">
      <c r="A14" s="22" t="s">
        <v>259</v>
      </c>
      <c r="B14" s="12" t="s">
        <v>188</v>
      </c>
      <c r="C14" s="12" t="s">
        <v>188</v>
      </c>
      <c r="D14" s="12" t="s">
        <v>188</v>
      </c>
      <c r="E14" s="12" t="s">
        <v>188</v>
      </c>
      <c r="F14" s="12" t="s">
        <v>188</v>
      </c>
      <c r="G14" s="12" t="s">
        <v>188</v>
      </c>
      <c r="H14" s="96" t="str">
        <f t="shared" si="0"/>
        <v>6 / 6</v>
      </c>
      <c r="I14" s="19"/>
      <c r="J14" s="120">
        <v>2</v>
      </c>
      <c r="K14" s="19"/>
      <c r="L14" s="19"/>
      <c r="M14" s="120">
        <v>2</v>
      </c>
      <c r="O14" s="23"/>
      <c r="P14" s="156" t="s">
        <v>190</v>
      </c>
      <c r="Q14" s="19"/>
      <c r="R14" s="120">
        <v>4</v>
      </c>
      <c r="S14" s="19"/>
      <c r="T14" s="19"/>
      <c r="U14" s="120">
        <v>2</v>
      </c>
      <c r="W14" s="23"/>
      <c r="X14" s="156" t="s">
        <v>190</v>
      </c>
      <c r="Y14" s="19"/>
      <c r="Z14" s="120">
        <v>12</v>
      </c>
      <c r="AA14" s="19"/>
      <c r="AB14" s="19"/>
      <c r="AC14" s="120">
        <v>5</v>
      </c>
      <c r="AE14" s="23"/>
      <c r="AF14" s="97"/>
      <c r="AG14" s="19"/>
      <c r="AH14" s="120"/>
      <c r="AI14" s="19"/>
      <c r="AJ14" s="19"/>
      <c r="AK14" s="120"/>
      <c r="AL14" s="23"/>
      <c r="AM14" s="23"/>
      <c r="AN14" s="97" t="s">
        <v>190</v>
      </c>
      <c r="AO14" s="19"/>
      <c r="AP14" s="120">
        <v>8</v>
      </c>
      <c r="AQ14" s="19"/>
      <c r="AR14" s="19"/>
      <c r="AS14" s="120">
        <v>5</v>
      </c>
      <c r="AU14" s="23"/>
      <c r="AV14" s="156" t="s">
        <v>190</v>
      </c>
      <c r="AW14" s="19"/>
      <c r="AX14" s="120">
        <v>16</v>
      </c>
      <c r="AY14" s="19"/>
      <c r="AZ14" s="19"/>
      <c r="BA14" s="120">
        <v>6</v>
      </c>
      <c r="BC14" s="23"/>
      <c r="BD14" s="97" t="s">
        <v>190</v>
      </c>
      <c r="BE14" s="19"/>
      <c r="BF14" s="120">
        <v>10</v>
      </c>
      <c r="BG14" s="19"/>
      <c r="BH14" s="19"/>
      <c r="BI14" s="120">
        <v>3</v>
      </c>
      <c r="BK14" s="23"/>
      <c r="BL14" s="97"/>
      <c r="BM14" s="19"/>
      <c r="BN14" s="120">
        <v>12</v>
      </c>
      <c r="BO14" s="19"/>
      <c r="BP14" s="19"/>
      <c r="BQ14" s="120">
        <v>5</v>
      </c>
      <c r="BS14" s="23"/>
      <c r="BT14" s="97"/>
      <c r="BU14" s="19"/>
      <c r="BV14" s="120"/>
      <c r="BW14" s="19"/>
      <c r="BX14" s="19"/>
      <c r="BY14" s="120"/>
      <c r="CA14" s="23"/>
      <c r="CB14" s="156"/>
    </row>
    <row r="15" spans="1:80" ht="15" x14ac:dyDescent="0.25">
      <c r="A15" s="136" t="s">
        <v>817</v>
      </c>
      <c r="H15" s="96" t="str">
        <f t="shared" si="0"/>
        <v>0 / 6</v>
      </c>
      <c r="P15" s="156"/>
      <c r="Q15" s="19"/>
      <c r="R15" s="120"/>
      <c r="S15" s="19"/>
      <c r="T15" s="19"/>
      <c r="U15" s="120"/>
      <c r="V15" s="98"/>
      <c r="W15" s="23"/>
      <c r="X15" s="156"/>
      <c r="Y15" s="19"/>
      <c r="Z15" s="120"/>
      <c r="AA15" s="19"/>
      <c r="AB15" s="19"/>
      <c r="AC15" s="120"/>
      <c r="AD15" s="12"/>
      <c r="AE15" s="23"/>
      <c r="AF15" s="232" t="s">
        <v>189</v>
      </c>
      <c r="AG15" s="19"/>
      <c r="AH15" s="120"/>
      <c r="AI15" s="19"/>
      <c r="AJ15" s="19"/>
      <c r="AK15" s="120"/>
      <c r="AM15" s="23"/>
      <c r="AN15" s="232"/>
      <c r="AO15" s="19"/>
      <c r="AP15" s="120"/>
      <c r="AQ15" s="19"/>
      <c r="AR15" s="19"/>
      <c r="AS15" s="120"/>
      <c r="AU15" s="23"/>
      <c r="AV15" s="156"/>
      <c r="AW15" s="19"/>
      <c r="AX15" s="120"/>
      <c r="AY15" s="19"/>
      <c r="AZ15" s="19"/>
      <c r="BA15" s="120"/>
      <c r="BC15" s="23"/>
      <c r="BD15" s="232"/>
      <c r="BE15" s="19"/>
      <c r="BF15" s="120"/>
      <c r="BG15" s="19"/>
      <c r="BH15" s="19"/>
      <c r="BI15" s="120"/>
      <c r="BK15" s="23"/>
      <c r="BL15" s="232"/>
      <c r="BM15" s="19"/>
      <c r="BN15" s="120"/>
      <c r="BO15" s="19"/>
      <c r="BP15" s="19"/>
      <c r="BQ15" s="120"/>
      <c r="BS15" s="23"/>
      <c r="BT15" s="232"/>
      <c r="BU15" s="19"/>
      <c r="BV15" s="120"/>
      <c r="BW15" s="19"/>
      <c r="BX15" s="19"/>
      <c r="BY15" s="120"/>
      <c r="CA15" s="23"/>
      <c r="CB15" s="156"/>
    </row>
    <row r="16" spans="1:80" ht="15" x14ac:dyDescent="0.25">
      <c r="A16" s="22" t="s">
        <v>260</v>
      </c>
      <c r="B16" s="12" t="s">
        <v>188</v>
      </c>
      <c r="C16" s="12" t="s">
        <v>188</v>
      </c>
      <c r="D16" s="12" t="s">
        <v>188</v>
      </c>
      <c r="E16" s="12" t="s">
        <v>188</v>
      </c>
      <c r="F16" s="12" t="s">
        <v>188</v>
      </c>
      <c r="G16" s="12" t="s">
        <v>188</v>
      </c>
      <c r="H16" s="96" t="str">
        <f t="shared" si="0"/>
        <v>6 / 6</v>
      </c>
      <c r="I16" s="19"/>
      <c r="J16" s="120">
        <v>2</v>
      </c>
      <c r="K16" s="19"/>
      <c r="L16" s="19"/>
      <c r="M16" s="120">
        <v>2</v>
      </c>
      <c r="O16" s="23"/>
      <c r="P16" s="188" t="s">
        <v>190</v>
      </c>
      <c r="Q16" s="19"/>
      <c r="R16" s="120">
        <v>4</v>
      </c>
      <c r="S16" s="19"/>
      <c r="T16" s="19"/>
      <c r="U16" s="120">
        <v>2</v>
      </c>
      <c r="W16" s="23"/>
      <c r="X16" s="188" t="s">
        <v>190</v>
      </c>
      <c r="Y16" s="19"/>
      <c r="Z16" s="120">
        <v>12</v>
      </c>
      <c r="AA16" s="19"/>
      <c r="AB16" s="19"/>
      <c r="AC16" s="120">
        <v>5</v>
      </c>
      <c r="AE16" s="23"/>
      <c r="AF16" s="97"/>
      <c r="AG16" s="19"/>
      <c r="AH16" s="120"/>
      <c r="AI16" s="19"/>
      <c r="AJ16" s="19"/>
      <c r="AK16" s="120"/>
      <c r="AL16" s="23"/>
      <c r="AM16" s="23"/>
      <c r="AN16" s="97" t="s">
        <v>190</v>
      </c>
      <c r="AO16" s="19"/>
      <c r="AP16" s="120">
        <v>8</v>
      </c>
      <c r="AQ16" s="19"/>
      <c r="AR16" s="19"/>
      <c r="AS16" s="120">
        <v>5</v>
      </c>
      <c r="AU16" s="23"/>
      <c r="AV16" s="188"/>
      <c r="AW16" s="19"/>
      <c r="AX16" s="120">
        <v>16</v>
      </c>
      <c r="AY16" s="19"/>
      <c r="AZ16" s="19"/>
      <c r="BA16" s="120">
        <v>6</v>
      </c>
      <c r="BC16" s="23"/>
      <c r="BD16" s="97"/>
      <c r="BE16" s="19"/>
      <c r="BF16" s="120">
        <v>10</v>
      </c>
      <c r="BG16" s="19"/>
      <c r="BH16" s="19"/>
      <c r="BI16" s="120">
        <v>3</v>
      </c>
      <c r="BK16" s="23"/>
      <c r="BL16" s="97" t="s">
        <v>190</v>
      </c>
      <c r="BM16" s="19"/>
      <c r="BN16" s="120">
        <v>12</v>
      </c>
      <c r="BO16" s="19"/>
      <c r="BP16" s="19"/>
      <c r="BQ16" s="120">
        <v>5</v>
      </c>
      <c r="BS16" s="23"/>
      <c r="BT16" s="97" t="s">
        <v>190</v>
      </c>
      <c r="BU16" s="19"/>
      <c r="BV16" s="120"/>
      <c r="BW16" s="19"/>
      <c r="BX16" s="19"/>
      <c r="BY16" s="120"/>
      <c r="CA16" s="23"/>
      <c r="CB16" s="188"/>
    </row>
    <row r="17" spans="1:80" ht="15" x14ac:dyDescent="0.25">
      <c r="A17" s="22" t="s">
        <v>261</v>
      </c>
      <c r="B17" s="12" t="s">
        <v>188</v>
      </c>
      <c r="C17" s="12" t="s">
        <v>188</v>
      </c>
      <c r="D17" s="12" t="s">
        <v>188</v>
      </c>
      <c r="E17" s="12" t="s">
        <v>188</v>
      </c>
      <c r="F17" s="12" t="s">
        <v>188</v>
      </c>
      <c r="G17" s="12" t="s">
        <v>188</v>
      </c>
      <c r="H17" s="96" t="str">
        <f t="shared" si="0"/>
        <v>6 / 6</v>
      </c>
      <c r="I17" s="19"/>
      <c r="J17" s="120">
        <v>2</v>
      </c>
      <c r="K17" s="19"/>
      <c r="L17" s="19"/>
      <c r="M17" s="120">
        <v>2</v>
      </c>
      <c r="O17" s="23"/>
      <c r="P17" s="156" t="s">
        <v>190</v>
      </c>
      <c r="Q17" s="19"/>
      <c r="R17" s="120">
        <v>4</v>
      </c>
      <c r="S17" s="19"/>
      <c r="T17" s="19"/>
      <c r="U17" s="120">
        <v>2</v>
      </c>
      <c r="W17" s="23"/>
      <c r="X17" s="156" t="s">
        <v>190</v>
      </c>
      <c r="Y17" s="19"/>
      <c r="Z17" s="120">
        <v>12</v>
      </c>
      <c r="AA17" s="19"/>
      <c r="AB17" s="19"/>
      <c r="AC17" s="120">
        <v>5</v>
      </c>
      <c r="AE17" s="23"/>
      <c r="AF17" s="97" t="s">
        <v>190</v>
      </c>
      <c r="AG17" s="19"/>
      <c r="AH17" s="120"/>
      <c r="AI17" s="19"/>
      <c r="AJ17" s="19"/>
      <c r="AK17" s="120"/>
      <c r="AL17" s="23"/>
      <c r="AM17" s="23"/>
      <c r="AN17" s="97" t="s">
        <v>190</v>
      </c>
      <c r="AO17" s="19"/>
      <c r="AP17" s="120">
        <v>8</v>
      </c>
      <c r="AQ17" s="19"/>
      <c r="AR17" s="19"/>
      <c r="AS17" s="120">
        <v>5</v>
      </c>
      <c r="AU17" s="23"/>
      <c r="AV17" s="156"/>
      <c r="AW17" s="19"/>
      <c r="AX17" s="120">
        <v>16</v>
      </c>
      <c r="AY17" s="19"/>
      <c r="AZ17" s="19"/>
      <c r="BA17" s="120">
        <v>6</v>
      </c>
      <c r="BC17" s="23"/>
      <c r="BD17" s="97"/>
      <c r="BE17" s="19"/>
      <c r="BF17" s="120">
        <v>10</v>
      </c>
      <c r="BG17" s="19"/>
      <c r="BH17" s="19"/>
      <c r="BI17" s="120">
        <v>3</v>
      </c>
      <c r="BK17" s="23"/>
      <c r="BL17" s="97"/>
      <c r="BM17" s="19"/>
      <c r="BN17" s="120">
        <v>12</v>
      </c>
      <c r="BO17" s="19"/>
      <c r="BP17" s="19"/>
      <c r="BQ17" s="120">
        <v>5</v>
      </c>
      <c r="BS17" s="23"/>
      <c r="BT17" s="97"/>
      <c r="BU17" s="19"/>
      <c r="BV17" s="120"/>
      <c r="BW17" s="19"/>
      <c r="BX17" s="19"/>
      <c r="BY17" s="120"/>
      <c r="CA17" s="23"/>
      <c r="CB17" s="156"/>
    </row>
    <row r="18" spans="1:80" ht="15" x14ac:dyDescent="0.25">
      <c r="A18" s="22" t="s">
        <v>262</v>
      </c>
      <c r="B18" s="12" t="s">
        <v>188</v>
      </c>
      <c r="C18" s="12" t="s">
        <v>188</v>
      </c>
      <c r="D18" s="12" t="s">
        <v>188</v>
      </c>
      <c r="E18" s="12" t="s">
        <v>188</v>
      </c>
      <c r="F18" s="12" t="s">
        <v>188</v>
      </c>
      <c r="G18" s="12" t="s">
        <v>188</v>
      </c>
      <c r="H18" s="96" t="str">
        <f t="shared" si="0"/>
        <v>6 / 6</v>
      </c>
      <c r="I18" s="19"/>
      <c r="J18" s="120">
        <v>2</v>
      </c>
      <c r="K18" s="19"/>
      <c r="L18" s="19"/>
      <c r="M18" s="120">
        <v>2</v>
      </c>
      <c r="O18" s="23"/>
      <c r="P18" s="156" t="s">
        <v>190</v>
      </c>
      <c r="Q18" s="19"/>
      <c r="R18" s="120">
        <v>4</v>
      </c>
      <c r="S18" s="19"/>
      <c r="T18" s="19"/>
      <c r="U18" s="120">
        <v>2</v>
      </c>
      <c r="W18" s="23"/>
      <c r="X18" s="156" t="s">
        <v>190</v>
      </c>
      <c r="Y18" s="19"/>
      <c r="Z18" s="120">
        <v>12</v>
      </c>
      <c r="AA18" s="19"/>
      <c r="AB18" s="19"/>
      <c r="AC18" s="120">
        <v>5</v>
      </c>
      <c r="AE18" s="23"/>
      <c r="AF18" s="97"/>
      <c r="AG18" s="19"/>
      <c r="AH18" s="120"/>
      <c r="AI18" s="19"/>
      <c r="AJ18" s="19"/>
      <c r="AK18" s="120"/>
      <c r="AL18" s="23"/>
      <c r="AM18" s="23"/>
      <c r="AN18" s="97" t="s">
        <v>190</v>
      </c>
      <c r="AO18" s="19"/>
      <c r="AP18" s="120">
        <v>8</v>
      </c>
      <c r="AQ18" s="19"/>
      <c r="AR18" s="19"/>
      <c r="AS18" s="120">
        <v>5</v>
      </c>
      <c r="AU18" s="23"/>
      <c r="AV18" s="156"/>
      <c r="AW18" s="19"/>
      <c r="AX18" s="120">
        <v>16</v>
      </c>
      <c r="AY18" s="19"/>
      <c r="AZ18" s="19"/>
      <c r="BA18" s="120">
        <v>6</v>
      </c>
      <c r="BC18" s="23"/>
      <c r="BD18" s="97"/>
      <c r="BE18" s="19"/>
      <c r="BF18" s="120">
        <v>10</v>
      </c>
      <c r="BG18" s="19"/>
      <c r="BH18" s="19"/>
      <c r="BI18" s="120">
        <v>3</v>
      </c>
      <c r="BK18" s="23"/>
      <c r="BL18" s="97" t="s">
        <v>190</v>
      </c>
      <c r="BM18" s="19"/>
      <c r="BN18" s="120">
        <v>12</v>
      </c>
      <c r="BO18" s="19"/>
      <c r="BP18" s="19"/>
      <c r="BQ18" s="120">
        <v>5</v>
      </c>
      <c r="BS18" s="23"/>
      <c r="BT18" s="97" t="s">
        <v>190</v>
      </c>
      <c r="BU18" s="19"/>
      <c r="BV18" s="120"/>
      <c r="BW18" s="19"/>
      <c r="BX18" s="19"/>
      <c r="BY18" s="120"/>
      <c r="CA18" s="23"/>
      <c r="CB18" s="156"/>
    </row>
    <row r="19" spans="1:80" ht="15" x14ac:dyDescent="0.25">
      <c r="A19" s="22" t="s">
        <v>263</v>
      </c>
      <c r="B19" s="12" t="s">
        <v>188</v>
      </c>
      <c r="C19" s="12" t="s">
        <v>188</v>
      </c>
      <c r="D19" s="12" t="s">
        <v>188</v>
      </c>
      <c r="E19" s="12" t="s">
        <v>188</v>
      </c>
      <c r="F19" s="12" t="s">
        <v>188</v>
      </c>
      <c r="G19" s="12" t="s">
        <v>188</v>
      </c>
      <c r="H19" s="96" t="str">
        <f t="shared" si="0"/>
        <v>6 / 6</v>
      </c>
      <c r="I19" s="19"/>
      <c r="J19" s="120">
        <v>2</v>
      </c>
      <c r="K19" s="19"/>
      <c r="L19" s="19"/>
      <c r="M19" s="120">
        <v>2</v>
      </c>
      <c r="O19" s="23"/>
      <c r="P19" s="156" t="s">
        <v>190</v>
      </c>
      <c r="Q19" s="19"/>
      <c r="R19" s="120">
        <v>4</v>
      </c>
      <c r="S19" s="19"/>
      <c r="T19" s="19"/>
      <c r="U19" s="120">
        <v>2</v>
      </c>
      <c r="W19" s="23"/>
      <c r="X19" s="156" t="s">
        <v>190</v>
      </c>
      <c r="Y19" s="19"/>
      <c r="Z19" s="120">
        <v>12</v>
      </c>
      <c r="AA19" s="19"/>
      <c r="AB19" s="19"/>
      <c r="AC19" s="120">
        <v>5</v>
      </c>
      <c r="AE19" s="23"/>
      <c r="AF19" s="97"/>
      <c r="AG19" s="19"/>
      <c r="AH19" s="120"/>
      <c r="AI19" s="19"/>
      <c r="AJ19" s="19"/>
      <c r="AK19" s="120"/>
      <c r="AL19" s="23"/>
      <c r="AM19" s="23"/>
      <c r="AN19" s="97" t="s">
        <v>190</v>
      </c>
      <c r="AO19" s="19"/>
      <c r="AP19" s="120">
        <v>8</v>
      </c>
      <c r="AQ19" s="19"/>
      <c r="AR19" s="19"/>
      <c r="AS19" s="120">
        <v>5</v>
      </c>
      <c r="AU19" s="23"/>
      <c r="AV19" s="156" t="s">
        <v>190</v>
      </c>
      <c r="AW19" s="19"/>
      <c r="AX19" s="120">
        <v>16</v>
      </c>
      <c r="AY19" s="19"/>
      <c r="AZ19" s="19"/>
      <c r="BA19" s="120">
        <v>6</v>
      </c>
      <c r="BC19" s="23"/>
      <c r="BD19" s="97" t="s">
        <v>190</v>
      </c>
      <c r="BE19" s="19"/>
      <c r="BF19" s="120">
        <v>10</v>
      </c>
      <c r="BG19" s="19"/>
      <c r="BH19" s="19"/>
      <c r="BI19" s="120">
        <v>3</v>
      </c>
      <c r="BK19" s="23"/>
      <c r="BL19" s="97"/>
      <c r="BM19" s="19"/>
      <c r="BN19" s="120">
        <v>12</v>
      </c>
      <c r="BO19" s="19"/>
      <c r="BP19" s="19"/>
      <c r="BQ19" s="120">
        <v>5</v>
      </c>
      <c r="BS19" s="23"/>
      <c r="BT19" s="97"/>
      <c r="BU19" s="19"/>
      <c r="BV19" s="120"/>
      <c r="BW19" s="19"/>
      <c r="BX19" s="19"/>
      <c r="BY19" s="120"/>
      <c r="CA19" s="23"/>
      <c r="CB19" s="156"/>
    </row>
    <row r="20" spans="1:80" ht="15" x14ac:dyDescent="0.25">
      <c r="A20" s="136" t="s">
        <v>139</v>
      </c>
      <c r="B20" s="12" t="s">
        <v>188</v>
      </c>
      <c r="C20" s="12" t="s">
        <v>188</v>
      </c>
      <c r="D20" s="12" t="s">
        <v>188</v>
      </c>
      <c r="E20" s="12" t="s">
        <v>188</v>
      </c>
      <c r="F20" s="12" t="s">
        <v>188</v>
      </c>
      <c r="G20" s="12" t="s">
        <v>188</v>
      </c>
      <c r="H20" s="96" t="str">
        <f t="shared" si="0"/>
        <v>6 / 6</v>
      </c>
      <c r="I20" s="19"/>
      <c r="J20" s="120">
        <v>2</v>
      </c>
      <c r="K20" s="19"/>
      <c r="L20" s="19"/>
      <c r="M20" s="120">
        <v>2</v>
      </c>
      <c r="N20" s="98"/>
      <c r="O20" s="23"/>
      <c r="P20" s="156" t="s">
        <v>190</v>
      </c>
      <c r="Q20" s="19"/>
      <c r="R20" s="120">
        <v>4</v>
      </c>
      <c r="S20" s="19"/>
      <c r="T20" s="19"/>
      <c r="U20" s="120">
        <v>2</v>
      </c>
      <c r="V20" s="98"/>
      <c r="W20" s="23"/>
      <c r="X20" s="156"/>
      <c r="Y20" s="19"/>
      <c r="Z20" s="120">
        <v>12</v>
      </c>
      <c r="AA20" s="19"/>
      <c r="AB20" s="19"/>
      <c r="AC20" s="120">
        <v>5</v>
      </c>
      <c r="AD20" s="12"/>
      <c r="AE20" s="23"/>
      <c r="AF20" s="232"/>
      <c r="AG20" s="19"/>
      <c r="AH20" s="120"/>
      <c r="AI20" s="19"/>
      <c r="AJ20" s="19"/>
      <c r="AK20" s="120"/>
      <c r="AM20" s="23"/>
      <c r="AN20" s="232"/>
      <c r="AO20" s="19"/>
      <c r="AP20" s="120">
        <v>8</v>
      </c>
      <c r="AQ20" s="19"/>
      <c r="AR20" s="19"/>
      <c r="AS20" s="120">
        <v>5</v>
      </c>
      <c r="AU20" s="23"/>
      <c r="AV20" s="156"/>
      <c r="AW20" s="19"/>
      <c r="AX20" s="120">
        <v>16</v>
      </c>
      <c r="AY20" s="19"/>
      <c r="AZ20" s="19"/>
      <c r="BA20" s="120">
        <v>6</v>
      </c>
      <c r="BC20" s="23"/>
      <c r="BD20" s="232"/>
      <c r="BE20" s="19"/>
      <c r="BF20" s="120">
        <v>10</v>
      </c>
      <c r="BG20" s="19"/>
      <c r="BH20" s="19"/>
      <c r="BI20" s="120">
        <v>3</v>
      </c>
      <c r="BK20" s="23"/>
      <c r="BL20" s="232"/>
      <c r="BM20" s="19"/>
      <c r="BN20" s="120">
        <v>12</v>
      </c>
      <c r="BO20" s="19"/>
      <c r="BP20" s="19"/>
      <c r="BQ20" s="120">
        <v>5</v>
      </c>
      <c r="BS20" s="23"/>
      <c r="BT20" s="232"/>
      <c r="BU20" s="19"/>
      <c r="BV20" s="120"/>
      <c r="BW20" s="19"/>
      <c r="BX20" s="19"/>
      <c r="BY20" s="120"/>
      <c r="CA20" s="23"/>
      <c r="CB20" s="156"/>
    </row>
    <row r="21" spans="1:80" ht="15" x14ac:dyDescent="0.25">
      <c r="A21" s="136" t="s">
        <v>264</v>
      </c>
      <c r="B21" s="12" t="s">
        <v>188</v>
      </c>
      <c r="C21" s="12" t="s">
        <v>188</v>
      </c>
      <c r="D21" s="12" t="s">
        <v>188</v>
      </c>
      <c r="E21" s="12" t="s">
        <v>188</v>
      </c>
      <c r="F21" s="12" t="s">
        <v>188</v>
      </c>
      <c r="G21" s="12" t="s">
        <v>188</v>
      </c>
      <c r="H21" s="96" t="str">
        <f t="shared" si="0"/>
        <v>6 / 6</v>
      </c>
      <c r="I21" s="19"/>
      <c r="J21" s="120">
        <v>2</v>
      </c>
      <c r="K21" s="19"/>
      <c r="L21" s="19"/>
      <c r="M21" s="120">
        <v>2</v>
      </c>
      <c r="O21" s="23"/>
      <c r="P21" s="156" t="s">
        <v>190</v>
      </c>
      <c r="Q21" s="19"/>
      <c r="R21" s="120">
        <v>4</v>
      </c>
      <c r="S21" s="19"/>
      <c r="T21" s="19"/>
      <c r="U21" s="120">
        <v>2</v>
      </c>
      <c r="W21" s="23"/>
      <c r="X21" s="156"/>
      <c r="Y21" s="19"/>
      <c r="Z21" s="120">
        <v>12</v>
      </c>
      <c r="AA21" s="19"/>
      <c r="AB21" s="19"/>
      <c r="AC21" s="120">
        <v>5</v>
      </c>
      <c r="AE21" s="23"/>
      <c r="AF21" s="97"/>
      <c r="AG21" s="19"/>
      <c r="AH21" s="120"/>
      <c r="AI21" s="19"/>
      <c r="AJ21" s="19"/>
      <c r="AK21" s="120"/>
      <c r="AL21" s="23"/>
      <c r="AM21" s="23"/>
      <c r="AN21" s="97"/>
      <c r="AO21" s="19"/>
      <c r="AP21" s="120">
        <v>8</v>
      </c>
      <c r="AQ21" s="19"/>
      <c r="AR21" s="19"/>
      <c r="AS21" s="120">
        <v>5</v>
      </c>
      <c r="AU21" s="23"/>
      <c r="AV21" s="156"/>
      <c r="AW21" s="19"/>
      <c r="AX21" s="120">
        <v>16</v>
      </c>
      <c r="AY21" s="19"/>
      <c r="AZ21" s="19"/>
      <c r="BA21" s="120">
        <v>6</v>
      </c>
      <c r="BC21" s="23"/>
      <c r="BD21" s="97"/>
      <c r="BE21" s="19"/>
      <c r="BF21" s="120">
        <v>10</v>
      </c>
      <c r="BG21" s="19"/>
      <c r="BH21" s="19"/>
      <c r="BI21" s="120">
        <v>3</v>
      </c>
      <c r="BK21" s="23"/>
      <c r="BL21" s="97"/>
      <c r="BM21" s="19">
        <f>COUNTIFS(SUIVIPROD!$E1:$E30000,'Ligne 11'!$A22,SUIVIPROD!$J1:$J30000,'Ligne 11'!$BT$1)+9</f>
        <v>9</v>
      </c>
      <c r="BN21" s="120">
        <v>12</v>
      </c>
      <c r="BO21" s="19">
        <f>SUMIFS(SUIVIPROD!$D1:$D30000,SUIVIPROD!$E1:$E30000,'Ligne 11'!$A22,SUIVIPROD!$J1:$J30000,'Ligne 11'!$BT$1)</f>
        <v>0</v>
      </c>
      <c r="BP21" s="19" t="e">
        <f>SUMPRODUCT((SUIVIPROD!$E1:$E30000='Ligne 11'!$A22)*(SUIVIPROD!$J1:$J30000='Ligne 11'!$BT$1)*(SUIVIPROD!$L:$N&lt;&gt;""))</f>
        <v>#N/A</v>
      </c>
      <c r="BQ21" s="120">
        <v>5</v>
      </c>
      <c r="BS21" s="23" t="str">
        <f>IF(COUNTIFS(SUIVIQUALITE!$B1:$B30000,'Ligne 11'!$A22,SUIVIQUALITE!$E1:$E30000,LEFT($BT$1,FIND(" ",$BT$1)-1),SUIVIQUALITE!$F1:$F30000,"Oui")=1,"Oui","#N/A")</f>
        <v>#N/A</v>
      </c>
      <c r="BT21" s="97" t="s">
        <v>189</v>
      </c>
      <c r="BU21" s="19"/>
      <c r="BV21" s="120"/>
      <c r="BW21" s="19"/>
      <c r="BX21" s="19"/>
      <c r="BY21" s="120"/>
      <c r="CA21" s="23"/>
      <c r="CB21" s="156"/>
    </row>
    <row r="22" spans="1:80" ht="15" x14ac:dyDescent="0.25">
      <c r="A22" s="22"/>
      <c r="B22" s="12" t="s">
        <v>188</v>
      </c>
      <c r="C22" s="12" t="s">
        <v>188</v>
      </c>
      <c r="D22" s="12" t="s">
        <v>188</v>
      </c>
      <c r="E22" s="12" t="s">
        <v>188</v>
      </c>
      <c r="F22" s="12" t="s">
        <v>188</v>
      </c>
      <c r="G22" s="12" t="s">
        <v>188</v>
      </c>
      <c r="H22" s="96" t="str">
        <f t="shared" si="0"/>
        <v>6 / 6</v>
      </c>
      <c r="I22" s="19"/>
      <c r="J22" s="120">
        <v>2</v>
      </c>
      <c r="K22" s="19"/>
      <c r="L22" s="19"/>
      <c r="M22" s="120">
        <v>2</v>
      </c>
      <c r="O22" s="23"/>
      <c r="P22" s="156" t="s">
        <v>190</v>
      </c>
      <c r="Q22" s="19"/>
      <c r="R22" s="120">
        <v>4</v>
      </c>
      <c r="S22" s="19"/>
      <c r="T22" s="19"/>
      <c r="U22" s="120">
        <v>2</v>
      </c>
      <c r="W22" s="23"/>
      <c r="X22" s="156" t="s">
        <v>190</v>
      </c>
      <c r="Y22" s="19"/>
      <c r="Z22" s="120">
        <v>12</v>
      </c>
      <c r="AA22" s="19"/>
      <c r="AB22" s="19"/>
      <c r="AC22" s="120">
        <v>5</v>
      </c>
      <c r="AE22" s="23"/>
      <c r="AF22" s="97"/>
      <c r="AG22" s="19"/>
      <c r="AH22" s="120"/>
      <c r="AI22" s="19"/>
      <c r="AJ22" s="19"/>
      <c r="AK22" s="120"/>
      <c r="AL22" s="23"/>
      <c r="AM22" s="23"/>
      <c r="AN22" s="97"/>
      <c r="AO22" s="19"/>
      <c r="AP22" s="120">
        <v>8</v>
      </c>
      <c r="AQ22" s="19"/>
      <c r="AR22" s="19"/>
      <c r="AS22" s="120">
        <v>5</v>
      </c>
      <c r="AU22" s="23"/>
      <c r="AV22" s="156"/>
      <c r="AW22" s="19"/>
      <c r="AX22" s="120">
        <v>16</v>
      </c>
      <c r="AY22" s="19"/>
      <c r="AZ22" s="19"/>
      <c r="BA22" s="120">
        <v>6</v>
      </c>
      <c r="BC22" s="23"/>
      <c r="BD22" s="97"/>
      <c r="BE22" s="19"/>
      <c r="BF22" s="120">
        <v>10</v>
      </c>
      <c r="BG22" s="19"/>
      <c r="BH22" s="19"/>
      <c r="BI22" s="120">
        <v>3</v>
      </c>
      <c r="BK22" s="23"/>
      <c r="BL22" s="97"/>
      <c r="BM22" s="19"/>
      <c r="BN22" s="120">
        <v>12</v>
      </c>
      <c r="BO22" s="19"/>
      <c r="BP22" s="19"/>
      <c r="BQ22" s="120">
        <v>5</v>
      </c>
      <c r="BS22" s="23"/>
      <c r="BT22" s="97"/>
      <c r="BU22" s="19"/>
      <c r="BV22" s="120"/>
      <c r="BW22" s="19"/>
      <c r="BX22" s="19"/>
      <c r="BY22" s="120"/>
      <c r="CA22" s="23"/>
      <c r="CB22" s="156"/>
    </row>
    <row r="23" spans="1:80" ht="15" x14ac:dyDescent="0.25">
      <c r="A23" s="136"/>
      <c r="B23" s="12" t="s">
        <v>188</v>
      </c>
      <c r="C23" s="12" t="s">
        <v>188</v>
      </c>
      <c r="D23" s="12" t="s">
        <v>188</v>
      </c>
      <c r="E23" s="12" t="s">
        <v>188</v>
      </c>
      <c r="F23" s="12" t="s">
        <v>188</v>
      </c>
      <c r="G23" s="12" t="s">
        <v>188</v>
      </c>
      <c r="H23" s="96" t="str">
        <f t="shared" si="0"/>
        <v>6 / 6</v>
      </c>
      <c r="P23" s="156" t="s">
        <v>190</v>
      </c>
      <c r="Q23" s="19"/>
      <c r="R23" s="120"/>
      <c r="S23" s="19"/>
      <c r="T23" s="19"/>
      <c r="U23" s="120"/>
      <c r="V23" s="98"/>
      <c r="W23" s="23"/>
      <c r="X23" s="156" t="s">
        <v>190</v>
      </c>
      <c r="Y23" s="19">
        <f>COUNTIFS(SUIVIPROD!$E1:$E30000,'Ligne 11'!$A53,SUIVIPROD!$J1:$J30000,'Ligne 11'!$AF$1)</f>
        <v>0</v>
      </c>
      <c r="Z23" s="120">
        <v>12</v>
      </c>
      <c r="AA23" s="19">
        <f>SUMIFS(SUIVIPROD!$D1:$D30000,SUIVIPROD!$E1:$E30000,'Ligne 11'!$A53,SUIVIPROD!$J1:$J30000,'Ligne 11'!$AF$1)</f>
        <v>0</v>
      </c>
      <c r="AB23" s="19" t="e">
        <f>SUMPRODUCT((SUIVIPROD!$E1:$E30000='Ligne 11'!$A53)*(SUIVIPROD!$J1:$J30000='Ligne 11'!$AF$1)*(SUIVIPROD!$L:$N&lt;&gt;""))</f>
        <v>#N/A</v>
      </c>
      <c r="AC23" s="120">
        <v>5</v>
      </c>
      <c r="AD23" s="12"/>
      <c r="AE23" s="23" t="str">
        <f>IF(COUNTIFS(SUIVIQUALITE!$B1:$B30000,'Ligne 11'!$A53,SUIVIQUALITE!$E1:$E30000,LEFT($AF$1,FIND(" ",$AF$1)-1),SUIVIQUALITE!$F1:$F30000,"Oui")=1,"Oui","#N/A")</f>
        <v>#N/A</v>
      </c>
      <c r="AF23" s="232" t="s">
        <v>189</v>
      </c>
      <c r="AG23" s="19"/>
      <c r="AH23" s="120"/>
      <c r="AI23" s="19"/>
      <c r="AJ23" s="19"/>
      <c r="AK23" s="120"/>
      <c r="AM23" s="23"/>
      <c r="AN23" s="232"/>
      <c r="AO23" s="19"/>
      <c r="AP23" s="120"/>
      <c r="AQ23" s="19"/>
      <c r="AR23" s="19"/>
      <c r="AS23" s="120"/>
      <c r="AU23" s="23"/>
      <c r="AV23" s="156"/>
      <c r="AW23" s="19"/>
      <c r="AX23" s="120"/>
      <c r="AY23" s="19"/>
      <c r="AZ23" s="19"/>
      <c r="BA23" s="120"/>
      <c r="BC23" s="23"/>
      <c r="BD23" s="232"/>
      <c r="BE23" s="19"/>
      <c r="BF23" s="120"/>
      <c r="BG23" s="19"/>
      <c r="BH23" s="19"/>
      <c r="BI23" s="120"/>
      <c r="BK23" s="23"/>
      <c r="BL23" s="232"/>
      <c r="BM23" s="19"/>
      <c r="BN23" s="120"/>
      <c r="BO23" s="19"/>
      <c r="BP23" s="19"/>
      <c r="BQ23" s="120"/>
      <c r="BS23" s="23"/>
      <c r="BT23" s="232"/>
      <c r="BU23" s="19"/>
      <c r="BV23" s="120"/>
      <c r="BW23" s="19"/>
      <c r="BX23" s="19"/>
      <c r="BY23" s="120"/>
      <c r="CA23" s="23"/>
      <c r="CB23" s="156"/>
    </row>
    <row r="24" spans="1:80" ht="15" x14ac:dyDescent="0.25">
      <c r="B24" s="12" t="s">
        <v>188</v>
      </c>
      <c r="C24" s="12" t="s">
        <v>188</v>
      </c>
      <c r="D24" s="12" t="s">
        <v>188</v>
      </c>
      <c r="E24" s="12" t="s">
        <v>188</v>
      </c>
      <c r="F24" s="12" t="s">
        <v>188</v>
      </c>
      <c r="G24" s="12" t="s">
        <v>188</v>
      </c>
      <c r="H24" s="96" t="str">
        <f t="shared" si="0"/>
        <v>6 / 6</v>
      </c>
      <c r="I24" s="19"/>
      <c r="J24" s="120">
        <v>2</v>
      </c>
      <c r="K24" s="19"/>
      <c r="L24" s="19"/>
      <c r="M24" s="120">
        <v>2</v>
      </c>
      <c r="O24" s="23"/>
      <c r="P24" s="156" t="s">
        <v>190</v>
      </c>
      <c r="Q24" s="19"/>
      <c r="R24" s="120">
        <v>4</v>
      </c>
      <c r="S24" s="19"/>
      <c r="T24" s="19"/>
      <c r="U24" s="120">
        <v>2</v>
      </c>
      <c r="W24" s="23"/>
      <c r="X24" s="156" t="s">
        <v>190</v>
      </c>
      <c r="Y24" s="19"/>
      <c r="Z24" s="120">
        <v>12</v>
      </c>
      <c r="AA24" s="19"/>
      <c r="AB24" s="19"/>
      <c r="AC24" s="120">
        <v>5</v>
      </c>
      <c r="AE24" s="23"/>
      <c r="AF24" s="97" t="s">
        <v>190</v>
      </c>
      <c r="AG24" s="19"/>
      <c r="AH24" s="120"/>
      <c r="AI24" s="19"/>
      <c r="AJ24" s="19"/>
      <c r="AK24" s="120"/>
      <c r="AL24" s="23"/>
      <c r="AM24" s="23"/>
      <c r="AN24" s="97" t="s">
        <v>190</v>
      </c>
      <c r="AO24" s="19"/>
      <c r="AP24" s="120">
        <v>8</v>
      </c>
      <c r="AQ24" s="19"/>
      <c r="AR24" s="19"/>
      <c r="AS24" s="120">
        <v>5</v>
      </c>
      <c r="AU24" s="23"/>
      <c r="AV24" s="156" t="s">
        <v>190</v>
      </c>
      <c r="AW24" s="19"/>
      <c r="AX24" s="120">
        <v>16</v>
      </c>
      <c r="AY24" s="19"/>
      <c r="AZ24" s="19"/>
      <c r="BA24" s="120">
        <v>6</v>
      </c>
      <c r="BC24" s="23"/>
      <c r="BD24" s="97" t="s">
        <v>190</v>
      </c>
      <c r="BE24" s="19"/>
      <c r="BF24" s="120">
        <v>10</v>
      </c>
      <c r="BG24" s="19"/>
      <c r="BH24" s="19"/>
      <c r="BI24" s="120">
        <v>3</v>
      </c>
      <c r="BK24" s="23"/>
      <c r="BL24" s="97" t="s">
        <v>190</v>
      </c>
      <c r="BM24" s="19"/>
      <c r="BN24" s="120">
        <v>12</v>
      </c>
      <c r="BO24" s="19"/>
      <c r="BP24" s="19"/>
      <c r="BQ24" s="120">
        <v>5</v>
      </c>
      <c r="BS24" s="23"/>
      <c r="BT24" s="97" t="s">
        <v>190</v>
      </c>
      <c r="BU24" s="19"/>
      <c r="BV24" s="120"/>
      <c r="BW24" s="19"/>
      <c r="BX24" s="19"/>
      <c r="BY24" s="120"/>
      <c r="CA24" s="23"/>
      <c r="CB24" s="156" t="s">
        <v>190</v>
      </c>
    </row>
    <row r="25" spans="1:80" ht="15" x14ac:dyDescent="0.25">
      <c r="A25" s="22"/>
      <c r="B25" s="12" t="s">
        <v>188</v>
      </c>
      <c r="C25" s="12" t="s">
        <v>188</v>
      </c>
      <c r="D25" s="12" t="s">
        <v>188</v>
      </c>
      <c r="E25" s="12" t="s">
        <v>188</v>
      </c>
      <c r="F25" s="12" t="s">
        <v>188</v>
      </c>
      <c r="G25" s="12" t="s">
        <v>188</v>
      </c>
      <c r="H25" s="96" t="str">
        <f t="shared" si="0"/>
        <v>6 / 6</v>
      </c>
      <c r="I25" s="19"/>
      <c r="J25" s="120">
        <v>2</v>
      </c>
      <c r="K25" s="19"/>
      <c r="L25" s="19"/>
      <c r="M25" s="120">
        <v>2</v>
      </c>
      <c r="O25" s="23"/>
      <c r="P25" s="156" t="s">
        <v>190</v>
      </c>
      <c r="Q25" s="19"/>
      <c r="R25" s="120">
        <v>4</v>
      </c>
      <c r="S25" s="19"/>
      <c r="T25" s="19"/>
      <c r="U25" s="120">
        <v>2</v>
      </c>
      <c r="W25" s="23"/>
      <c r="X25" s="156" t="s">
        <v>190</v>
      </c>
      <c r="Y25" s="19"/>
      <c r="Z25" s="120">
        <v>12</v>
      </c>
      <c r="AA25" s="19"/>
      <c r="AB25" s="19"/>
      <c r="AC25" s="120">
        <v>5</v>
      </c>
      <c r="AE25" s="23"/>
      <c r="AF25" s="97" t="s">
        <v>190</v>
      </c>
      <c r="AG25" s="19">
        <f>COUNTIFS(SUIVIPROD!$E1:$E30000,'Ligne 11'!$A25,SUIVIPROD!$J1:$J30000,'Ligne 11'!$AN$1)</f>
        <v>0</v>
      </c>
      <c r="AH25" s="120">
        <v>12</v>
      </c>
      <c r="AI25" s="19">
        <f>SUMIFS(SUIVIPROD!$D1:$D30000,SUIVIPROD!$E1:$E30000,'Ligne 11'!$A25,SUIVIPROD!$J1:$J30000,'Ligne 11'!$AN$1)</f>
        <v>0</v>
      </c>
      <c r="AJ25" s="19" t="e">
        <f>SUMPRODUCT((SUIVIPROD!$E1:$E30000='Ligne 11'!$A25)*(SUIVIPROD!$J1:$J30000='Ligne 11'!$AN$1)*(SUIVIPROD!$L:$N&lt;&gt;""))</f>
        <v>#N/A</v>
      </c>
      <c r="AK25" s="120">
        <v>5</v>
      </c>
      <c r="AM25" s="23" t="str">
        <f>IF(COUNTIFS(SUIVIQUALITE!$B1:$B30000,'Ligne 11'!$A25,SUIVIQUALITE!$E1:$E30000,LEFT($AN$1,FIND(" ",$AN$1)-1),SUIVIQUALITE!$F1:$F30000,"Oui")=1,"Oui","#N/A")</f>
        <v>#N/A</v>
      </c>
      <c r="AN25" s="97" t="s">
        <v>189</v>
      </c>
      <c r="AO25" s="19"/>
      <c r="AP25" s="120">
        <v>8</v>
      </c>
      <c r="AQ25" s="19"/>
      <c r="AR25" s="19"/>
      <c r="AS25" s="120">
        <v>5</v>
      </c>
      <c r="AU25" s="23"/>
      <c r="AV25" s="156"/>
      <c r="AW25" s="19"/>
      <c r="AX25" s="120">
        <v>16</v>
      </c>
      <c r="AY25" s="19"/>
      <c r="AZ25" s="19"/>
      <c r="BA25" s="120">
        <v>6</v>
      </c>
      <c r="BC25" s="23"/>
      <c r="BD25" s="97" t="s">
        <v>190</v>
      </c>
      <c r="BE25" s="19"/>
      <c r="BF25" s="120">
        <v>10</v>
      </c>
      <c r="BG25" s="19"/>
      <c r="BH25" s="19"/>
      <c r="BI25" s="120">
        <v>3</v>
      </c>
      <c r="BK25" s="23"/>
      <c r="BL25" s="97"/>
      <c r="BM25" s="19"/>
      <c r="BN25" s="120">
        <v>12</v>
      </c>
      <c r="BO25" s="19"/>
      <c r="BP25" s="19"/>
      <c r="BQ25" s="120">
        <v>5</v>
      </c>
      <c r="BS25" s="23"/>
      <c r="BT25" s="97"/>
      <c r="BU25" s="19"/>
      <c r="BV25" s="120"/>
      <c r="BW25" s="19"/>
      <c r="BX25" s="19"/>
      <c r="BY25" s="120"/>
      <c r="CA25" s="23"/>
      <c r="CB25" s="156"/>
    </row>
    <row r="26" spans="1:80" ht="15" x14ac:dyDescent="0.25">
      <c r="B26" s="12" t="s">
        <v>188</v>
      </c>
      <c r="C26" s="12" t="s">
        <v>188</v>
      </c>
      <c r="D26" s="12" t="s">
        <v>188</v>
      </c>
      <c r="E26" s="12" t="s">
        <v>188</v>
      </c>
      <c r="F26" s="12" t="s">
        <v>188</v>
      </c>
      <c r="G26" s="12" t="s">
        <v>188</v>
      </c>
      <c r="H26" s="96" t="str">
        <f t="shared" si="0"/>
        <v>6 / 6</v>
      </c>
      <c r="I26" s="19"/>
      <c r="J26" s="120">
        <v>2</v>
      </c>
      <c r="K26" s="19"/>
      <c r="L26" s="19"/>
      <c r="M26" s="120">
        <v>2</v>
      </c>
      <c r="N26" s="98"/>
      <c r="O26" s="23"/>
      <c r="P26" s="156" t="s">
        <v>190</v>
      </c>
      <c r="Q26" s="19"/>
      <c r="R26" s="120">
        <v>4</v>
      </c>
      <c r="S26" s="19"/>
      <c r="T26" s="19"/>
      <c r="U26" s="120">
        <v>2</v>
      </c>
      <c r="V26" s="98"/>
      <c r="W26" s="23"/>
      <c r="X26" s="156" t="s">
        <v>190</v>
      </c>
      <c r="Y26" s="19"/>
      <c r="Z26" s="120">
        <v>12</v>
      </c>
      <c r="AA26" s="19"/>
      <c r="AB26" s="19"/>
      <c r="AC26" s="120">
        <v>5</v>
      </c>
      <c r="AD26" s="12"/>
      <c r="AE26" s="23"/>
      <c r="AF26" s="156" t="s">
        <v>190</v>
      </c>
      <c r="AG26" s="19"/>
      <c r="AH26" s="120"/>
      <c r="AI26" s="19"/>
      <c r="AJ26" s="19"/>
      <c r="AK26" s="120"/>
      <c r="AM26" s="23"/>
      <c r="AN26" s="156"/>
      <c r="AO26" s="19"/>
      <c r="AP26" s="120">
        <v>8</v>
      </c>
      <c r="AQ26" s="19"/>
      <c r="AR26" s="19"/>
      <c r="AS26" s="120">
        <v>5</v>
      </c>
      <c r="AU26" s="23"/>
      <c r="AV26" s="156"/>
      <c r="AW26" s="19"/>
      <c r="AX26" s="120">
        <v>16</v>
      </c>
      <c r="AY26" s="19"/>
      <c r="AZ26" s="19"/>
      <c r="BA26" s="120">
        <v>6</v>
      </c>
      <c r="BC26" s="23"/>
      <c r="BD26" s="156"/>
      <c r="BE26" s="19"/>
      <c r="BF26" s="120">
        <v>10</v>
      </c>
      <c r="BG26" s="19"/>
      <c r="BH26" s="19"/>
      <c r="BI26" s="120">
        <v>3</v>
      </c>
      <c r="BK26" s="23"/>
      <c r="BL26" s="156"/>
      <c r="BM26" s="19"/>
      <c r="BN26" s="120">
        <v>12</v>
      </c>
      <c r="BO26" s="19"/>
      <c r="BP26" s="19"/>
      <c r="BQ26" s="120">
        <v>5</v>
      </c>
      <c r="BS26" s="23"/>
      <c r="BT26" s="156"/>
      <c r="BU26" s="19"/>
      <c r="BV26" s="120"/>
      <c r="BW26" s="19"/>
      <c r="BX26" s="19"/>
      <c r="BY26" s="120"/>
      <c r="CA26" s="23"/>
      <c r="CB26" s="156"/>
    </row>
    <row r="27" spans="1:80" ht="15" x14ac:dyDescent="0.25">
      <c r="A27" s="22"/>
      <c r="B27" s="12" t="s">
        <v>188</v>
      </c>
      <c r="C27" s="12" t="s">
        <v>188</v>
      </c>
      <c r="D27" s="12" t="s">
        <v>188</v>
      </c>
      <c r="E27" s="12" t="s">
        <v>188</v>
      </c>
      <c r="F27" s="12" t="s">
        <v>188</v>
      </c>
      <c r="G27" s="12" t="s">
        <v>188</v>
      </c>
      <c r="H27" s="96" t="str">
        <f t="shared" si="0"/>
        <v>6 / 6</v>
      </c>
      <c r="I27" s="19"/>
      <c r="J27" s="120">
        <v>2</v>
      </c>
      <c r="K27" s="19"/>
      <c r="L27" s="19"/>
      <c r="M27" s="120">
        <v>2</v>
      </c>
      <c r="O27" s="23"/>
      <c r="P27" s="156" t="s">
        <v>190</v>
      </c>
      <c r="Q27" s="19"/>
      <c r="R27" s="120">
        <v>4</v>
      </c>
      <c r="S27" s="19"/>
      <c r="T27" s="19"/>
      <c r="U27" s="120">
        <v>2</v>
      </c>
      <c r="W27" s="23"/>
      <c r="X27" s="156" t="s">
        <v>190</v>
      </c>
      <c r="Y27" s="19"/>
      <c r="Z27" s="120">
        <v>12</v>
      </c>
      <c r="AA27" s="19"/>
      <c r="AB27" s="19"/>
      <c r="AC27" s="120">
        <v>5</v>
      </c>
      <c r="AE27" s="23"/>
      <c r="AF27" s="97" t="s">
        <v>190</v>
      </c>
      <c r="AG27" s="19"/>
      <c r="AH27" s="120"/>
      <c r="AI27" s="19"/>
      <c r="AJ27" s="19"/>
      <c r="AK27" s="120"/>
      <c r="AL27" s="23"/>
      <c r="AM27" s="23"/>
      <c r="AN27" s="97" t="s">
        <v>190</v>
      </c>
      <c r="AO27" s="19"/>
      <c r="AP27" s="120">
        <v>8</v>
      </c>
      <c r="AQ27" s="19"/>
      <c r="AR27" s="19"/>
      <c r="AS27" s="120">
        <v>5</v>
      </c>
      <c r="AU27" s="23"/>
      <c r="AV27" s="156" t="s">
        <v>190</v>
      </c>
      <c r="AW27" s="19"/>
      <c r="AX27" s="120">
        <v>16</v>
      </c>
      <c r="AY27" s="19"/>
      <c r="AZ27" s="19"/>
      <c r="BA27" s="120">
        <v>6</v>
      </c>
      <c r="BC27" s="23"/>
      <c r="BD27" s="97"/>
      <c r="BE27" s="19"/>
      <c r="BF27" s="120">
        <v>10</v>
      </c>
      <c r="BG27" s="19"/>
      <c r="BH27" s="19"/>
      <c r="BI27" s="120">
        <v>3</v>
      </c>
      <c r="BK27" s="23"/>
      <c r="BL27" s="97" t="s">
        <v>190</v>
      </c>
      <c r="BM27" s="19"/>
      <c r="BN27" s="120">
        <v>12</v>
      </c>
      <c r="BO27" s="19"/>
      <c r="BP27" s="19"/>
      <c r="BQ27" s="120">
        <v>5</v>
      </c>
      <c r="BS27" s="23"/>
      <c r="BT27" s="97"/>
      <c r="BU27" s="19"/>
      <c r="BV27" s="120"/>
      <c r="BW27" s="19"/>
      <c r="BX27" s="19"/>
      <c r="BY27" s="120"/>
      <c r="CA27" s="23"/>
      <c r="CB27" s="156"/>
    </row>
    <row r="28" spans="1:80" ht="15" x14ac:dyDescent="0.25">
      <c r="B28" s="12" t="s">
        <v>188</v>
      </c>
      <c r="C28" s="12" t="s">
        <v>188</v>
      </c>
      <c r="D28" s="12" t="s">
        <v>188</v>
      </c>
      <c r="E28" s="12" t="s">
        <v>188</v>
      </c>
      <c r="F28" s="12" t="s">
        <v>188</v>
      </c>
      <c r="G28" s="12" t="s">
        <v>188</v>
      </c>
      <c r="H28" s="96" t="str">
        <f t="shared" si="0"/>
        <v>6 / 6</v>
      </c>
      <c r="I28" s="19"/>
      <c r="J28" s="120">
        <v>2</v>
      </c>
      <c r="K28" s="19"/>
      <c r="L28" s="19"/>
      <c r="M28" s="120">
        <v>2</v>
      </c>
      <c r="O28" s="23"/>
      <c r="P28" s="156" t="s">
        <v>190</v>
      </c>
      <c r="Q28" s="19"/>
      <c r="R28" s="120">
        <v>4</v>
      </c>
      <c r="S28" s="19"/>
      <c r="T28" s="19"/>
      <c r="U28" s="120">
        <v>2</v>
      </c>
      <c r="W28" s="23"/>
      <c r="X28" s="156" t="s">
        <v>190</v>
      </c>
      <c r="Y28" s="19"/>
      <c r="Z28" s="120">
        <v>12</v>
      </c>
      <c r="AA28" s="19"/>
      <c r="AB28" s="19"/>
      <c r="AC28" s="120">
        <v>5</v>
      </c>
      <c r="AE28" s="23"/>
      <c r="AF28" s="97"/>
      <c r="AG28" s="19"/>
      <c r="AH28" s="120"/>
      <c r="AI28" s="19"/>
      <c r="AJ28" s="19"/>
      <c r="AK28" s="120"/>
      <c r="AL28" s="23"/>
      <c r="AM28" s="23"/>
      <c r="AN28" s="97" t="s">
        <v>190</v>
      </c>
      <c r="AO28" s="19"/>
      <c r="AP28" s="120">
        <v>8</v>
      </c>
      <c r="AQ28" s="19"/>
      <c r="AR28" s="19"/>
      <c r="AS28" s="120">
        <v>5</v>
      </c>
      <c r="AU28" s="23"/>
      <c r="AV28" s="156" t="s">
        <v>190</v>
      </c>
      <c r="AW28" s="19">
        <v>1</v>
      </c>
      <c r="AX28" s="120">
        <v>16</v>
      </c>
      <c r="AY28" s="19"/>
      <c r="AZ28" s="19"/>
      <c r="BA28" s="120">
        <v>6</v>
      </c>
      <c r="BC28" s="23"/>
      <c r="BD28" s="97" t="s">
        <v>270</v>
      </c>
      <c r="BE28" s="19"/>
      <c r="BF28" s="120">
        <v>10</v>
      </c>
      <c r="BG28" s="19"/>
      <c r="BH28" s="19"/>
      <c r="BI28" s="120">
        <v>3</v>
      </c>
      <c r="BK28" s="23"/>
      <c r="BL28" s="97"/>
      <c r="BM28" s="19"/>
      <c r="BN28" s="120">
        <v>12</v>
      </c>
      <c r="BO28" s="19"/>
      <c r="BP28" s="19"/>
      <c r="BQ28" s="120">
        <v>5</v>
      </c>
      <c r="BS28" s="23"/>
      <c r="BT28" s="97"/>
      <c r="BU28" s="19"/>
      <c r="BV28" s="120"/>
      <c r="BW28" s="19"/>
      <c r="BX28" s="19"/>
      <c r="BY28" s="120"/>
      <c r="CA28" s="23"/>
      <c r="CB28" s="156"/>
    </row>
    <row r="29" spans="1:80" ht="15" x14ac:dyDescent="0.25">
      <c r="B29" s="12" t="s">
        <v>188</v>
      </c>
      <c r="C29" s="12" t="s">
        <v>188</v>
      </c>
      <c r="D29" s="12" t="s">
        <v>188</v>
      </c>
      <c r="E29" s="12" t="s">
        <v>188</v>
      </c>
      <c r="F29" s="12" t="s">
        <v>188</v>
      </c>
      <c r="G29" s="12" t="s">
        <v>188</v>
      </c>
      <c r="H29" s="96" t="str">
        <f t="shared" si="0"/>
        <v>6 / 6</v>
      </c>
      <c r="I29" s="19"/>
      <c r="J29" s="120">
        <v>2</v>
      </c>
      <c r="K29" s="19"/>
      <c r="L29" s="19"/>
      <c r="M29" s="120">
        <v>2</v>
      </c>
      <c r="O29" s="23"/>
      <c r="P29" s="156" t="s">
        <v>190</v>
      </c>
      <c r="Q29" s="19"/>
      <c r="R29" s="120">
        <v>4</v>
      </c>
      <c r="S29" s="19"/>
      <c r="T29" s="19"/>
      <c r="U29" s="120">
        <v>2</v>
      </c>
      <c r="W29" s="23"/>
      <c r="X29" s="156" t="s">
        <v>190</v>
      </c>
      <c r="Y29" s="19">
        <f>COUNTIFS(SUIVIPROD!$E1:$E30000,'Ligne 11'!$A29,SUIVIPROD!$J1:$J30000,'Ligne 11'!$AF$1)</f>
        <v>0</v>
      </c>
      <c r="Z29" s="120">
        <v>12</v>
      </c>
      <c r="AA29" s="19">
        <f>SUMIFS(SUIVIPROD!$D1:$D30000,SUIVIPROD!$E1:$E30000,'Ligne 11'!$A29,SUIVIPROD!$J1:$J30000,'Ligne 11'!$AF$1)</f>
        <v>0</v>
      </c>
      <c r="AB29" s="19" t="e">
        <f>SUMPRODUCT((SUIVIPROD!$E1:$E30000='Ligne 11'!$A29)*(SUIVIPROD!$J1:$J30000='Ligne 11'!$AF$1)*(SUIVIPROD!$L:$N&lt;&gt;""))</f>
        <v>#N/A</v>
      </c>
      <c r="AC29" s="120">
        <v>5</v>
      </c>
      <c r="AD29" s="12"/>
      <c r="AE29" s="23" t="str">
        <f>IF(COUNTIFS(SUIVIQUALITE!$B1:$B30000,'Ligne 11'!$A29,SUIVIQUALITE!$E1:$E30000,LEFT($AF$1,FIND(" ",$AF$1)-1),SUIVIQUALITE!$F1:$F30000,"Oui")=1,"Oui","#N/A")</f>
        <v>#N/A</v>
      </c>
      <c r="AF29" s="97" t="s">
        <v>189</v>
      </c>
      <c r="AG29" s="19"/>
      <c r="AH29" s="120"/>
      <c r="AI29" s="19"/>
      <c r="AJ29" s="19"/>
      <c r="AK29" s="120"/>
      <c r="AL29" s="23"/>
      <c r="AM29" s="23"/>
      <c r="AN29" s="97"/>
      <c r="AO29" s="19"/>
      <c r="AP29" s="120">
        <v>8</v>
      </c>
      <c r="AQ29" s="19"/>
      <c r="AR29" s="19"/>
      <c r="AS29" s="120">
        <v>5</v>
      </c>
      <c r="AU29" s="23"/>
      <c r="AV29" s="156"/>
      <c r="AW29" s="19"/>
      <c r="AX29" s="120">
        <v>16</v>
      </c>
      <c r="AY29" s="19"/>
      <c r="AZ29" s="19"/>
      <c r="BA29" s="120">
        <v>6</v>
      </c>
      <c r="BC29" s="23"/>
      <c r="BD29" s="97"/>
      <c r="BE29" s="19"/>
      <c r="BF29" s="120">
        <v>10</v>
      </c>
      <c r="BG29" s="19"/>
      <c r="BH29" s="19"/>
      <c r="BI29" s="120">
        <v>3</v>
      </c>
      <c r="BK29" s="23"/>
      <c r="BL29" s="97" t="s">
        <v>190</v>
      </c>
      <c r="BM29" s="19"/>
      <c r="BN29" s="120">
        <v>12</v>
      </c>
      <c r="BO29" s="19"/>
      <c r="BP29" s="19"/>
      <c r="BQ29" s="120">
        <v>5</v>
      </c>
      <c r="BS29" s="23"/>
      <c r="BT29" s="97" t="s">
        <v>190</v>
      </c>
      <c r="BU29" s="19"/>
      <c r="BV29" s="120"/>
      <c r="BW29" s="19"/>
      <c r="BX29" s="19"/>
      <c r="BY29" s="120"/>
      <c r="CA29" s="23"/>
      <c r="CB29" s="156"/>
    </row>
    <row r="30" spans="1:80" ht="15" x14ac:dyDescent="0.25">
      <c r="A30" s="136"/>
      <c r="H30" s="96" t="str">
        <f t="shared" si="0"/>
        <v>0 / 6</v>
      </c>
      <c r="I30" s="19">
        <f>COUNTIFS(SUIVIPROD!$E1:$E30000,'Ligne 11'!$A2,SUIVIPROD!$J1:$J30000,'Ligne 11'!$P$1)</f>
        <v>0</v>
      </c>
      <c r="J30" s="120">
        <v>2</v>
      </c>
      <c r="K30" s="19">
        <f>SUMIFS(SUIVIPROD!$D1:$D30000,SUIVIPROD!$E1:$E30000,'Ligne 11'!$A2,SUIVIPROD!$J1:$J30000,'Ligne 11'!$P$1)</f>
        <v>0</v>
      </c>
      <c r="L30" s="19" t="e">
        <f>SUMPRODUCT((SUIVIPROD!$E1:$E30000='Ligne 11'!$A2)*(SUIVIPROD!$J1:$J30000='Ligne 11'!$P$1)*(SUIVIPROD!$L:$N&lt;&gt;""))</f>
        <v>#N/A</v>
      </c>
      <c r="M30" s="120">
        <v>2</v>
      </c>
      <c r="N30" s="98"/>
      <c r="O30" s="23" t="str">
        <f>IF(COUNTIFS(SUIVIQUALITE!$B1:$B30000,'Ligne 11'!$A2,SUIVIQUALITE!$E1:$E30000,LEFT($P$1,FIND(" ",$P$1)-1),SUIVIQUALITE!$F1:$F30000,"Oui")=1,"Oui","#N/A")</f>
        <v>#N/A</v>
      </c>
      <c r="P30" s="156"/>
      <c r="Q30" s="19">
        <f>COUNTIFS(SUIVIPROD!$E1:$E30000,'Ligne 11'!$A2,SUIVIPROD!$J1:$J30000,'Ligne 11'!$X$1)</f>
        <v>0</v>
      </c>
      <c r="R30" s="120">
        <v>4</v>
      </c>
      <c r="S30" s="19">
        <f>SUMIFS(SUIVIPROD!$D1:$D30000,SUIVIPROD!$E1:$E30000,'Ligne 11'!$A2,SUIVIPROD!$J1:$J30000,'Ligne 11'!$X$1)</f>
        <v>0</v>
      </c>
      <c r="T30" s="19" t="e">
        <f>SUMPRODUCT((SUIVIPROD!$E1:$E30000='Ligne 11'!$A2)*(SUIVIPROD!$J1:$J30000='Ligne 11'!$X$1)*(SUIVIPROD!$L:$N&lt;&gt;""))</f>
        <v>#N/A</v>
      </c>
      <c r="U30" s="120">
        <v>2</v>
      </c>
      <c r="V30" s="12"/>
      <c r="W30" s="23" t="str">
        <f>IF(COUNTIFS(SUIVIQUALITE!$B1:$B30000,'Ligne 11'!$A2,SUIVIQUALITE!$E1:$E30000,LEFT($X$1,FIND(" ",$X$1)-1),SUIVIQUALITE!$F1:$F30000,"Oui")=1,"Oui","#N/A")</f>
        <v>#N/A</v>
      </c>
      <c r="X30" s="156"/>
      <c r="Y30" s="19">
        <f>COUNTIFS(SUIVIPROD!$E1:$E30000,'Ligne 11'!$A2,SUIVIPROD!$J1:$J30000,'Ligne 11'!$AF$1)</f>
        <v>0</v>
      </c>
      <c r="Z30" s="120">
        <v>12</v>
      </c>
      <c r="AA30" s="19">
        <f>SUMIFS(SUIVIPROD!$D1:$D30000,SUIVIPROD!$E1:$E30000,'Ligne 11'!$A2,SUIVIPROD!$J1:$J30000,'Ligne 11'!$AF$1)</f>
        <v>0</v>
      </c>
      <c r="AB30" s="19" t="e">
        <f>SUMPRODUCT((SUIVIPROD!$E1:$E30000='Ligne 11'!$A2)*(SUIVIPROD!$J1:$J30000='Ligne 11'!$AF$1)*(SUIVIPROD!$L:$N&lt;&gt;""))</f>
        <v>#N/A</v>
      </c>
      <c r="AC30" s="120">
        <v>5</v>
      </c>
      <c r="AD30" s="12"/>
      <c r="AE30" s="23" t="str">
        <f>IF(COUNTIFS(SUIVIQUALITE!$B1:$B30000,'Ligne 11'!$A2,SUIVIQUALITE!$E1:$E30000,LEFT($AF$1,FIND(" ",$AF$1)-1),SUIVIQUALITE!$F1:$F30000,"Oui")=1,"Oui","#N/A")</f>
        <v>#N/A</v>
      </c>
      <c r="AF30" s="232"/>
      <c r="AG30" s="19">
        <f>COUNTIFS(SUIVIPROD!$E1:$E30000,'Ligne 11'!$A2,SUIVIPROD!$J1:$J30000,'Ligne 11'!$AN$1)</f>
        <v>0</v>
      </c>
      <c r="AH30" s="120">
        <v>12</v>
      </c>
      <c r="AI30" s="19">
        <f>SUMIFS(SUIVIPROD!$D1:$D30000,SUIVIPROD!$E1:$E30000,'Ligne 11'!$A2,SUIVIPROD!$J1:$J30000,'Ligne 11'!$AN$1)</f>
        <v>0</v>
      </c>
      <c r="AJ30" s="19" t="e">
        <f>SUMPRODUCT((SUIVIPROD!$E1:$E30000='Ligne 11'!$A2)*(SUIVIPROD!$J1:$J30000='Ligne 11'!$AN$1)*(SUIVIPROD!$L:$N&lt;&gt;""))</f>
        <v>#N/A</v>
      </c>
      <c r="AK30" s="120">
        <v>5</v>
      </c>
      <c r="AM30" s="23" t="str">
        <f>IF(COUNTIFS(SUIVIQUALITE!$B1:$B30000,'Ligne 11'!$A2,SUIVIQUALITE!$E1:$E30000,LEFT($AN$1,FIND(" ",$AN$1)-1),SUIVIQUALITE!$F1:$F30000,"Oui")=1,"Oui","#N/A")</f>
        <v>#N/A</v>
      </c>
      <c r="AN30" s="232"/>
      <c r="AO30" s="19">
        <f>COUNTIFS(SUIVIPROD!$E1:$E30000,'Ligne 11'!$A2,SUIVIPROD!$J1:$J30000,'Ligne 11'!$AV$1)</f>
        <v>0</v>
      </c>
      <c r="AP30" s="120">
        <v>8</v>
      </c>
      <c r="AQ30" s="19">
        <f>SUMIFS(SUIVIPROD!$D1:$D30000,SUIVIPROD!$E1:$E30000,'Ligne 11'!$A2,SUIVIPROD!$J1:$J30000,'Ligne 11'!$AV$1)</f>
        <v>0</v>
      </c>
      <c r="AR30" s="19" t="e">
        <f>SUMPRODUCT((SUIVIPROD!$E1:$E30000='Ligne 11'!$A2)*(SUIVIPROD!$J1:$J30000='Ligne 11'!$AV$1)*(SUIVIPROD!$L:$N&lt;&gt;""))</f>
        <v>#N/A</v>
      </c>
      <c r="AS30" s="120">
        <v>5</v>
      </c>
      <c r="AU30" s="23" t="str">
        <f>IF(COUNTIFS(SUIVIQUALITE!$B1:$B30000,'Ligne 11'!$A2,SUIVIQUALITE!$E1:$E30000,LEFT($AV$1,FIND(" ",$AV$1)-1),SUIVIQUALITE!$F1:$F30000,"Oui")=1,"Oui","#N/A")</f>
        <v>#N/A</v>
      </c>
      <c r="AV30" s="156"/>
      <c r="AW30" s="19">
        <f>COUNTIFS(SUIVIPROD!$E1:$E30000,'Ligne 11'!$A2,SUIVIPROD!$J1:$J30000,'Ligne 11'!$BD$1)</f>
        <v>0</v>
      </c>
      <c r="AX30" s="120">
        <v>16</v>
      </c>
      <c r="AY30" s="19">
        <f>SUMIFS(SUIVIPROD!$D1:$D30000,SUIVIPROD!$E1:$E30000,'Ligne 11'!$A2,SUIVIPROD!$J1:$J30000,'Ligne 11'!$BD$1)</f>
        <v>0</v>
      </c>
      <c r="AZ30" s="19" t="e">
        <f>SUMPRODUCT((SUIVIPROD!$E1:$E30000='Ligne 11'!$A2)*(SUIVIPROD!$J1:$J30000='Ligne 11'!$BD$1)*(SUIVIPROD!$L:$N&lt;&gt;""))</f>
        <v>#N/A</v>
      </c>
      <c r="BA30" s="120">
        <v>6</v>
      </c>
      <c r="BC30" s="23" t="str">
        <f>IF(COUNTIFS(SUIVIQUALITE!$B1:$B30000,'Ligne 11'!$A2,SUIVIQUALITE!$E1:$E30000,LEFT($BD$1,FIND(" ",$BD$1)-1),SUIVIQUALITE!$F1:$F30000,"Oui")=1,"Oui","#N/A")</f>
        <v>#N/A</v>
      </c>
      <c r="BD30" s="232"/>
      <c r="BE30" s="19">
        <f>COUNTIFS(SUIVIPROD!$E1:$E30000,'Ligne 11'!$A2,SUIVIPROD!$J1:$J30000,'Ligne 11'!$BL$1)</f>
        <v>0</v>
      </c>
      <c r="BF30" s="120">
        <v>10</v>
      </c>
      <c r="BG30" s="19">
        <f>SUMIFS(SUIVIPROD!$D1:$D30000,SUIVIPROD!$E1:$E30000,'Ligne 11'!$A2,SUIVIPROD!$J1:$J30000,'Ligne 11'!$BL$1)</f>
        <v>0</v>
      </c>
      <c r="BH30" s="19" t="e">
        <f>SUMPRODUCT((SUIVIPROD!$E1:$E30000='Ligne 11'!$A2)*(SUIVIPROD!$J1:$J30000='Ligne 11'!$BL$1)*(SUIVIPROD!$L:$N&lt;&gt;""))</f>
        <v>#N/A</v>
      </c>
      <c r="BI30" s="120">
        <v>3</v>
      </c>
      <c r="BK30" s="23" t="str">
        <f>IF(COUNTIFS(SUIVIQUALITE!$B1:$B30000,'Ligne 11'!$A2,SUIVIQUALITE!$E1:$E30000,LEFT($BL$1,FIND(" ",$BL$1)-1),SUIVIQUALITE!$F1:$F30000,"Oui")=1,"Oui","#N/A")</f>
        <v>#N/A</v>
      </c>
      <c r="BL30" s="232"/>
      <c r="BM30" s="19">
        <f>COUNTIFS(SUIVIPROD!$E1:$E30000,'Ligne 11'!$A2,SUIVIPROD!$J1:$J30000,'Ligne 11'!$BT$1)</f>
        <v>0</v>
      </c>
      <c r="BN30" s="120">
        <v>12</v>
      </c>
      <c r="BO30" s="19">
        <f>SUMIFS(SUIVIPROD!$D1:$D30000,SUIVIPROD!$E1:$E30000,'Ligne 11'!$A2,SUIVIPROD!$J1:$J30000,'Ligne 11'!$BT$1)</f>
        <v>0</v>
      </c>
      <c r="BP30" s="19" t="e">
        <f>SUMPRODUCT((SUIVIPROD!$E1:$E30000='Ligne 11'!$A2)*(SUIVIPROD!$J1:$J30000='Ligne 11'!$BT$1)*(SUIVIPROD!$L:$N&lt;&gt;""))</f>
        <v>#N/A</v>
      </c>
      <c r="BQ30" s="120">
        <v>5</v>
      </c>
      <c r="BS30" s="23" t="str">
        <f>IF(COUNTIFS(SUIVIQUALITE!$B1:$B30000,'Ligne 11'!$A2,SUIVIQUALITE!$E1:$E30000,LEFT($BT$1,FIND(" ",$BT$1)-1),SUIVIQUALITE!$F1:$F30000,"Oui")=1,"Oui","#N/A")</f>
        <v>#N/A</v>
      </c>
      <c r="BT30" s="232"/>
      <c r="BU30" s="19">
        <f>COUNTIFS(SUIVIPROD!$E1:$E30000,'Ligne 11'!$A2,SUIVIPROD!$J1:$J30000,'Ligne 11'!$CB$1)</f>
        <v>1</v>
      </c>
      <c r="BV30" s="120">
        <v>10</v>
      </c>
      <c r="BW30" s="19">
        <f>SUMIFS(SUIVIPROD!$D1:$D30000,SUIVIPROD!$E1:$E30000,'Ligne 11'!$A2,SUIVIPROD!$J1:$J30000,'Ligne 11'!$CB$1)</f>
        <v>2</v>
      </c>
      <c r="BX30" s="19" t="e">
        <f>SUMPRODUCT((SUIVIPROD!$E1:$E30000='Ligne 11'!$A2)*(SUIVIPROD!$J1:$J30000='Ligne 11'!$CB$1)*(SUIVIPROD!$L:$N&lt;&gt;""))</f>
        <v>#N/A</v>
      </c>
      <c r="BY30" s="120">
        <v>3</v>
      </c>
      <c r="CA30" s="23" t="str">
        <f>IF(COUNTIFS(SUIVIQUALITE!$B1:$B30000,'Ligne 11'!$A2,SUIVIQUALITE!$E1:$E30000,LEFT($CB$1,FIND(" ",$CB$1)-1),SUIVIQUALITE!$F1:$F30000,"Oui")=1,"Oui","#N/A")</f>
        <v>#N/A</v>
      </c>
      <c r="CB30" s="156"/>
    </row>
    <row r="31" spans="1:80" ht="15" x14ac:dyDescent="0.25">
      <c r="B31" s="12" t="s">
        <v>188</v>
      </c>
      <c r="C31" s="12" t="s">
        <v>188</v>
      </c>
      <c r="D31" s="12" t="s">
        <v>188</v>
      </c>
      <c r="E31" s="12" t="s">
        <v>188</v>
      </c>
      <c r="F31" s="12" t="s">
        <v>188</v>
      </c>
      <c r="G31" s="12" t="s">
        <v>188</v>
      </c>
      <c r="H31" s="96" t="str">
        <f t="shared" si="0"/>
        <v>6 / 6</v>
      </c>
      <c r="I31" s="19"/>
      <c r="J31" s="120">
        <v>2</v>
      </c>
      <c r="K31" s="19"/>
      <c r="L31" s="19"/>
      <c r="M31" s="120">
        <v>2</v>
      </c>
      <c r="O31" s="23"/>
      <c r="P31" s="156" t="s">
        <v>190</v>
      </c>
      <c r="Q31" s="19"/>
      <c r="R31" s="120">
        <v>4</v>
      </c>
      <c r="S31" s="19"/>
      <c r="T31" s="19"/>
      <c r="U31" s="120">
        <v>2</v>
      </c>
      <c r="W31" s="23"/>
      <c r="X31" s="156" t="s">
        <v>190</v>
      </c>
      <c r="Y31" s="19"/>
      <c r="Z31" s="120">
        <v>12</v>
      </c>
      <c r="AA31" s="19"/>
      <c r="AB31" s="19"/>
      <c r="AC31" s="120">
        <v>5</v>
      </c>
      <c r="AE31" s="23"/>
      <c r="AF31" s="97"/>
      <c r="AG31" s="19"/>
      <c r="AH31" s="120"/>
      <c r="AI31" s="19"/>
      <c r="AJ31" s="19"/>
      <c r="AK31" s="120"/>
      <c r="AL31" s="23"/>
      <c r="AM31" s="23"/>
      <c r="AN31" s="97" t="s">
        <v>190</v>
      </c>
      <c r="AO31" s="19"/>
      <c r="AP31" s="120">
        <v>8</v>
      </c>
      <c r="AQ31" s="19"/>
      <c r="AR31" s="19"/>
      <c r="AS31" s="120">
        <v>5</v>
      </c>
      <c r="AU31" s="23"/>
      <c r="AV31" s="156" t="s">
        <v>190</v>
      </c>
      <c r="AW31" s="19"/>
      <c r="AX31" s="120">
        <v>16</v>
      </c>
      <c r="AY31" s="19"/>
      <c r="AZ31" s="19"/>
      <c r="BA31" s="120">
        <v>6</v>
      </c>
      <c r="BC31" s="23"/>
      <c r="BD31" s="97" t="s">
        <v>190</v>
      </c>
      <c r="BE31" s="19"/>
      <c r="BF31" s="120">
        <v>10</v>
      </c>
      <c r="BG31" s="19"/>
      <c r="BH31" s="19"/>
      <c r="BI31" s="120">
        <v>3</v>
      </c>
      <c r="BK31" s="23"/>
      <c r="BL31" s="97"/>
      <c r="BM31" s="19"/>
      <c r="BN31" s="120">
        <v>12</v>
      </c>
      <c r="BO31" s="19"/>
      <c r="BP31" s="19"/>
      <c r="BQ31" s="120">
        <v>5</v>
      </c>
      <c r="BS31" s="23"/>
      <c r="BT31" s="97"/>
      <c r="BU31" s="19"/>
      <c r="BV31" s="120"/>
      <c r="BW31" s="19"/>
      <c r="BX31" s="19"/>
      <c r="BY31" s="120"/>
      <c r="CA31" s="23"/>
      <c r="CB31" s="156"/>
    </row>
    <row r="32" spans="1:80" ht="15" x14ac:dyDescent="0.25">
      <c r="B32" s="12" t="s">
        <v>188</v>
      </c>
      <c r="C32" s="12" t="s">
        <v>188</v>
      </c>
      <c r="D32" s="12" t="s">
        <v>188</v>
      </c>
      <c r="E32" s="12" t="s">
        <v>188</v>
      </c>
      <c r="F32" s="12" t="s">
        <v>188</v>
      </c>
      <c r="G32" s="12" t="s">
        <v>188</v>
      </c>
      <c r="H32" s="96" t="str">
        <f t="shared" si="0"/>
        <v>6 / 6</v>
      </c>
      <c r="I32" s="19"/>
      <c r="J32" s="120">
        <v>2</v>
      </c>
      <c r="K32" s="19"/>
      <c r="L32" s="19"/>
      <c r="M32" s="120">
        <v>2</v>
      </c>
      <c r="O32" s="23"/>
      <c r="P32" s="156" t="s">
        <v>190</v>
      </c>
      <c r="Q32" s="19"/>
      <c r="R32" s="120">
        <v>4</v>
      </c>
      <c r="S32" s="19"/>
      <c r="T32" s="19"/>
      <c r="U32" s="120">
        <v>2</v>
      </c>
      <c r="W32" s="23"/>
      <c r="X32" s="156" t="s">
        <v>190</v>
      </c>
      <c r="Y32" s="19"/>
      <c r="Z32" s="120">
        <v>12</v>
      </c>
      <c r="AA32" s="19"/>
      <c r="AB32" s="19"/>
      <c r="AC32" s="120">
        <v>5</v>
      </c>
      <c r="AE32" s="23"/>
      <c r="AF32" s="97" t="s">
        <v>190</v>
      </c>
      <c r="AG32" s="19"/>
      <c r="AH32" s="120"/>
      <c r="AI32" s="19"/>
      <c r="AJ32" s="19"/>
      <c r="AK32" s="120"/>
      <c r="AL32" s="23"/>
      <c r="AM32" s="23"/>
      <c r="AN32" s="97" t="s">
        <v>190</v>
      </c>
      <c r="AO32" s="19"/>
      <c r="AP32" s="120">
        <v>8</v>
      </c>
      <c r="AQ32" s="19"/>
      <c r="AR32" s="19"/>
      <c r="AS32" s="120">
        <v>5</v>
      </c>
      <c r="AU32" s="23"/>
      <c r="AV32" s="156"/>
      <c r="AW32" s="19"/>
      <c r="AX32" s="120">
        <v>16</v>
      </c>
      <c r="AY32" s="19"/>
      <c r="AZ32" s="19"/>
      <c r="BA32" s="120">
        <v>6</v>
      </c>
      <c r="BC32" s="23"/>
      <c r="BD32" s="97"/>
      <c r="BE32" s="19"/>
      <c r="BF32" s="120">
        <v>10</v>
      </c>
      <c r="BG32" s="19"/>
      <c r="BH32" s="19"/>
      <c r="BI32" s="120">
        <v>3</v>
      </c>
      <c r="BK32" s="23"/>
      <c r="BL32" s="97"/>
      <c r="BM32" s="19"/>
      <c r="BN32" s="120">
        <v>12</v>
      </c>
      <c r="BO32" s="19"/>
      <c r="BP32" s="19"/>
      <c r="BQ32" s="120">
        <v>5</v>
      </c>
      <c r="BS32" s="23"/>
      <c r="BT32" s="97"/>
      <c r="BU32" s="19"/>
      <c r="BV32" s="120"/>
      <c r="BW32" s="19"/>
      <c r="BX32" s="19"/>
      <c r="BY32" s="120"/>
      <c r="CA32" s="23"/>
      <c r="CB32" s="156" t="s">
        <v>190</v>
      </c>
    </row>
    <row r="33" spans="1:80" ht="15" x14ac:dyDescent="0.25">
      <c r="B33" s="12" t="s">
        <v>188</v>
      </c>
      <c r="C33" s="12" t="s">
        <v>188</v>
      </c>
      <c r="D33" s="12" t="s">
        <v>188</v>
      </c>
      <c r="E33" s="12" t="s">
        <v>188</v>
      </c>
      <c r="F33" s="12" t="s">
        <v>188</v>
      </c>
      <c r="G33" s="12" t="s">
        <v>188</v>
      </c>
      <c r="H33" s="96" t="str">
        <f t="shared" si="0"/>
        <v>6 / 6</v>
      </c>
      <c r="I33" s="19"/>
      <c r="J33" s="120">
        <v>2</v>
      </c>
      <c r="K33" s="19"/>
      <c r="L33" s="19"/>
      <c r="M33" s="120">
        <v>2</v>
      </c>
      <c r="O33" s="23"/>
      <c r="P33" s="156" t="s">
        <v>190</v>
      </c>
      <c r="Q33" s="19"/>
      <c r="R33" s="120">
        <v>4</v>
      </c>
      <c r="S33" s="19"/>
      <c r="T33" s="19"/>
      <c r="U33" s="120">
        <v>2</v>
      </c>
      <c r="W33" s="23"/>
      <c r="X33" s="156" t="s">
        <v>190</v>
      </c>
      <c r="Y33" s="19"/>
      <c r="Z33" s="120">
        <v>12</v>
      </c>
      <c r="AA33" s="19"/>
      <c r="AB33" s="19"/>
      <c r="AC33" s="120">
        <v>5</v>
      </c>
      <c r="AE33" s="23"/>
      <c r="AF33" s="97"/>
      <c r="AG33" s="19"/>
      <c r="AH33" s="120"/>
      <c r="AI33" s="19"/>
      <c r="AJ33" s="19"/>
      <c r="AK33" s="120"/>
      <c r="AL33" s="23"/>
      <c r="AM33" s="23"/>
      <c r="AN33" s="97"/>
      <c r="AO33" s="19"/>
      <c r="AP33" s="120">
        <v>8</v>
      </c>
      <c r="AQ33" s="19"/>
      <c r="AR33" s="19"/>
      <c r="AS33" s="120">
        <v>5</v>
      </c>
      <c r="AU33" s="23"/>
      <c r="AV33" s="156"/>
      <c r="AW33" s="19">
        <f>COUNTIFS(SUIVIPROD!$E1:$E30000,'Ligne 11'!$A32,SUIVIPROD!$J1:$J30000,'Ligne 11'!$BD$1)+18</f>
        <v>18</v>
      </c>
      <c r="AX33" s="120">
        <v>20</v>
      </c>
      <c r="AY33" s="19">
        <f>SUMIFS(SUIVIPROD!$D1:$D30000,SUIVIPROD!$E1:$E30000,'Ligne 11'!$A32,SUIVIPROD!$J1:$J30000,'Ligne 11'!$BD$1)</f>
        <v>0</v>
      </c>
      <c r="AZ33" s="19" t="e">
        <f>SUMPRODUCT((SUIVIPROD!$E1:$E30000='Ligne 11'!$A32)*(SUIVIPROD!$J1:$J30000='Ligne 11'!$BD$1)*(SUIVIPROD!$L:$N&lt;&gt;""))</f>
        <v>#N/A</v>
      </c>
      <c r="BA33" s="120">
        <v>6</v>
      </c>
      <c r="BC33" s="23" t="str">
        <f>IF(COUNTIFS(SUIVIQUALITE!$B1:$B30000,'Ligne 11'!$A32,SUIVIQUALITE!$E1:$E30000,LEFT($BD$1,FIND(" ",$BD$1)-1),SUIVIQUALITE!$F1:$F30000,"Oui")=1,"Oui","#N/A")</f>
        <v>#N/A</v>
      </c>
      <c r="BD33" s="97" t="s">
        <v>189</v>
      </c>
      <c r="BE33" s="19"/>
      <c r="BF33" s="120">
        <v>10</v>
      </c>
      <c r="BG33" s="19"/>
      <c r="BH33" s="19"/>
      <c r="BI33" s="120">
        <v>3</v>
      </c>
      <c r="BK33" s="23"/>
      <c r="BL33" s="97" t="s">
        <v>190</v>
      </c>
      <c r="BM33" s="19"/>
      <c r="BN33" s="120">
        <v>12</v>
      </c>
      <c r="BO33" s="19"/>
      <c r="BP33" s="19"/>
      <c r="BQ33" s="120">
        <v>5</v>
      </c>
      <c r="BS33" s="23"/>
      <c r="BT33" s="97" t="s">
        <v>190</v>
      </c>
      <c r="BU33" s="19"/>
      <c r="BV33" s="120"/>
      <c r="BW33" s="19"/>
      <c r="BX33" s="19"/>
      <c r="BY33" s="120"/>
      <c r="CA33" s="23"/>
      <c r="CB33" s="156"/>
    </row>
    <row r="34" spans="1:80" ht="15" x14ac:dyDescent="0.25">
      <c r="A34" s="136"/>
      <c r="B34" s="12" t="s">
        <v>188</v>
      </c>
      <c r="C34" s="12" t="s">
        <v>188</v>
      </c>
      <c r="D34" s="12" t="s">
        <v>188</v>
      </c>
      <c r="E34" s="12" t="s">
        <v>188</v>
      </c>
      <c r="F34" s="12" t="s">
        <v>188</v>
      </c>
      <c r="G34" s="12" t="s">
        <v>188</v>
      </c>
      <c r="H34" s="96" t="str">
        <f t="shared" ref="H34:H53" si="1">COUNTIF(A34:G34,"Oui") &amp;" / 6"</f>
        <v>6 / 6</v>
      </c>
      <c r="I34" s="19"/>
      <c r="J34" s="120">
        <v>2</v>
      </c>
      <c r="K34" s="19"/>
      <c r="L34" s="19"/>
      <c r="M34" s="120">
        <v>2</v>
      </c>
      <c r="O34" s="23"/>
      <c r="P34" s="156"/>
      <c r="Q34" s="19"/>
      <c r="R34" s="120">
        <v>4</v>
      </c>
      <c r="S34" s="19"/>
      <c r="T34" s="19"/>
      <c r="U34" s="120">
        <v>2</v>
      </c>
      <c r="W34" s="23"/>
      <c r="X34" s="156"/>
      <c r="Y34" s="19"/>
      <c r="Z34" s="120">
        <v>12</v>
      </c>
      <c r="AA34" s="19"/>
      <c r="AB34" s="19"/>
      <c r="AC34" s="120">
        <v>5</v>
      </c>
      <c r="AE34" s="23"/>
      <c r="AF34" s="97"/>
      <c r="AG34" s="19"/>
      <c r="AH34" s="120"/>
      <c r="AI34" s="19"/>
      <c r="AJ34" s="19"/>
      <c r="AK34" s="120"/>
      <c r="AL34" s="23"/>
      <c r="AM34" s="23"/>
      <c r="AN34" s="97"/>
      <c r="AO34" s="19"/>
      <c r="AP34" s="120">
        <v>8</v>
      </c>
      <c r="AQ34" s="19"/>
      <c r="AR34" s="19"/>
      <c r="AS34" s="120">
        <v>5</v>
      </c>
      <c r="AU34" s="23"/>
      <c r="AV34" s="156"/>
      <c r="AW34" s="19"/>
      <c r="AX34" s="120">
        <v>16</v>
      </c>
      <c r="AY34" s="19"/>
      <c r="AZ34" s="19"/>
      <c r="BA34" s="120">
        <v>6</v>
      </c>
      <c r="BC34" s="23"/>
      <c r="BD34" s="97"/>
      <c r="BE34" s="19"/>
      <c r="BF34" s="120">
        <v>10</v>
      </c>
      <c r="BG34" s="19"/>
      <c r="BH34" s="19"/>
      <c r="BI34" s="120">
        <v>3</v>
      </c>
      <c r="BK34" s="23"/>
      <c r="BL34" s="97"/>
      <c r="BM34" s="19"/>
      <c r="BN34" s="120">
        <v>12</v>
      </c>
      <c r="BO34" s="19"/>
      <c r="BP34" s="19"/>
      <c r="BQ34" s="120">
        <v>5</v>
      </c>
      <c r="BS34" s="23"/>
      <c r="BT34" s="97"/>
      <c r="BU34" s="19"/>
      <c r="BV34" s="120"/>
      <c r="BW34" s="19"/>
      <c r="BX34" s="19"/>
      <c r="BY34" s="120"/>
      <c r="CA34" s="23"/>
      <c r="CB34" s="156"/>
    </row>
    <row r="35" spans="1:80" ht="15" x14ac:dyDescent="0.25">
      <c r="B35" s="12" t="s">
        <v>188</v>
      </c>
      <c r="C35" s="12" t="s">
        <v>188</v>
      </c>
      <c r="D35" s="12" t="s">
        <v>188</v>
      </c>
      <c r="E35" s="12" t="s">
        <v>188</v>
      </c>
      <c r="F35" s="12" t="s">
        <v>188</v>
      </c>
      <c r="G35" s="12" t="s">
        <v>188</v>
      </c>
      <c r="H35" s="96" t="str">
        <f t="shared" si="1"/>
        <v>6 / 6</v>
      </c>
      <c r="I35" s="19"/>
      <c r="J35" s="120">
        <v>2</v>
      </c>
      <c r="K35" s="19"/>
      <c r="L35" s="19"/>
      <c r="M35" s="120">
        <v>2</v>
      </c>
      <c r="O35" s="23"/>
      <c r="P35" s="156" t="s">
        <v>190</v>
      </c>
      <c r="Q35" s="19"/>
      <c r="R35" s="120">
        <v>4</v>
      </c>
      <c r="S35" s="19"/>
      <c r="T35" s="19"/>
      <c r="U35" s="120">
        <v>2</v>
      </c>
      <c r="W35" s="23"/>
      <c r="X35" s="156" t="s">
        <v>190</v>
      </c>
      <c r="Y35" s="19"/>
      <c r="Z35" s="120">
        <v>12</v>
      </c>
      <c r="AA35" s="19"/>
      <c r="AB35" s="19"/>
      <c r="AC35" s="120">
        <v>5</v>
      </c>
      <c r="AE35" s="23"/>
      <c r="AF35" s="97" t="s">
        <v>190</v>
      </c>
      <c r="AG35" s="19"/>
      <c r="AH35" s="120"/>
      <c r="AI35" s="19"/>
      <c r="AJ35" s="19"/>
      <c r="AK35" s="120"/>
      <c r="AL35" s="23"/>
      <c r="AM35" s="23"/>
      <c r="AN35" s="97" t="s">
        <v>190</v>
      </c>
      <c r="AO35" s="19"/>
      <c r="AP35" s="120">
        <v>8</v>
      </c>
      <c r="AQ35" s="19"/>
      <c r="AR35" s="19"/>
      <c r="AS35" s="120">
        <v>5</v>
      </c>
      <c r="AU35" s="23"/>
      <c r="AV35" s="156"/>
      <c r="AW35" s="19"/>
      <c r="AX35" s="120">
        <v>16</v>
      </c>
      <c r="AY35" s="19"/>
      <c r="AZ35" s="19"/>
      <c r="BA35" s="120">
        <v>6</v>
      </c>
      <c r="BC35" s="23"/>
      <c r="BD35" s="97"/>
      <c r="BE35" s="19"/>
      <c r="BF35" s="120">
        <v>10</v>
      </c>
      <c r="BG35" s="19"/>
      <c r="BH35" s="19"/>
      <c r="BI35" s="120">
        <v>3</v>
      </c>
      <c r="BK35" s="23"/>
      <c r="BL35" s="97"/>
      <c r="BM35" s="19"/>
      <c r="BN35" s="120">
        <v>12</v>
      </c>
      <c r="BO35" s="19"/>
      <c r="BP35" s="19"/>
      <c r="BQ35" s="120">
        <v>5</v>
      </c>
      <c r="BS35" s="23"/>
      <c r="BT35" s="97"/>
      <c r="BU35" s="19"/>
      <c r="BV35" s="120"/>
      <c r="BW35" s="19"/>
      <c r="BX35" s="19"/>
      <c r="BY35" s="120"/>
      <c r="CA35" s="23"/>
      <c r="CB35" s="156"/>
    </row>
    <row r="36" spans="1:80" ht="15" x14ac:dyDescent="0.25">
      <c r="B36" s="12" t="s">
        <v>188</v>
      </c>
      <c r="C36" s="12" t="s">
        <v>188</v>
      </c>
      <c r="D36" s="12" t="s">
        <v>188</v>
      </c>
      <c r="E36" s="12" t="s">
        <v>188</v>
      </c>
      <c r="F36" s="12" t="s">
        <v>188</v>
      </c>
      <c r="G36" s="12" t="s">
        <v>188</v>
      </c>
      <c r="H36" s="96" t="str">
        <f t="shared" si="1"/>
        <v>6 / 6</v>
      </c>
      <c r="I36" s="19"/>
      <c r="J36" s="120">
        <v>2</v>
      </c>
      <c r="K36" s="19"/>
      <c r="L36" s="19"/>
      <c r="M36" s="120">
        <v>2</v>
      </c>
      <c r="O36" s="23"/>
      <c r="P36" s="156" t="s">
        <v>190</v>
      </c>
      <c r="Q36" s="19"/>
      <c r="R36" s="120">
        <v>4</v>
      </c>
      <c r="S36" s="19"/>
      <c r="T36" s="19"/>
      <c r="U36" s="120">
        <v>2</v>
      </c>
      <c r="W36" s="23"/>
      <c r="X36" s="156" t="s">
        <v>190</v>
      </c>
      <c r="Y36" s="19"/>
      <c r="Z36" s="120">
        <v>12</v>
      </c>
      <c r="AA36" s="19"/>
      <c r="AB36" s="19"/>
      <c r="AC36" s="120">
        <v>5</v>
      </c>
      <c r="AE36" s="23"/>
      <c r="AF36" s="97" t="s">
        <v>190</v>
      </c>
      <c r="AG36" s="19">
        <f>COUNTIFS(SUIVIPROD!$E1:$E30000,'Ligne 11'!$A35,SUIVIPROD!$J1:$J30000,'Ligne 11'!$AN$1)+2</f>
        <v>2</v>
      </c>
      <c r="AH36" s="120">
        <v>12</v>
      </c>
      <c r="AI36" s="19">
        <f>SUMIFS(SUIVIPROD!$D1:$D30000,SUIVIPROD!$E1:$E30000,'Ligne 11'!$A35,SUIVIPROD!$J1:$J30000,'Ligne 11'!$AN$1)</f>
        <v>0</v>
      </c>
      <c r="AJ36" s="19" t="e">
        <f>SUMPRODUCT((SUIVIPROD!$E1:$E30000='Ligne 11'!$A35)*(SUIVIPROD!$J1:$J30000='Ligne 11'!$AN$1)*(SUIVIPROD!$L:$N&lt;&gt;""))</f>
        <v>#N/A</v>
      </c>
      <c r="AK36" s="120">
        <v>5</v>
      </c>
      <c r="AM36" s="23" t="str">
        <f>IF(COUNTIFS(SUIVIQUALITE!$B1:$B30000,'Ligne 11'!$A35,SUIVIQUALITE!$E1:$E30000,LEFT($AN$1,FIND(" ",$AN$1)-1),SUIVIQUALITE!$F1:$F30000,"Oui")=1,"Oui","#N/A")</f>
        <v>#N/A</v>
      </c>
      <c r="AN36" s="97" t="s">
        <v>189</v>
      </c>
      <c r="AO36" s="19"/>
      <c r="AP36" s="120">
        <v>8</v>
      </c>
      <c r="AQ36" s="19"/>
      <c r="AR36" s="19"/>
      <c r="AS36" s="120">
        <v>5</v>
      </c>
      <c r="AU36" s="23"/>
      <c r="AV36" s="156"/>
      <c r="AW36" s="19"/>
      <c r="AX36" s="120">
        <v>16</v>
      </c>
      <c r="AY36" s="19"/>
      <c r="AZ36" s="19"/>
      <c r="BA36" s="120">
        <v>6</v>
      </c>
      <c r="BC36" s="23"/>
      <c r="BD36" s="97"/>
      <c r="BE36" s="19"/>
      <c r="BF36" s="120">
        <v>10</v>
      </c>
      <c r="BG36" s="19"/>
      <c r="BH36" s="19"/>
      <c r="BI36" s="120">
        <v>3</v>
      </c>
      <c r="BK36" s="23"/>
      <c r="BL36" s="97"/>
      <c r="BM36" s="19"/>
      <c r="BN36" s="120">
        <v>12</v>
      </c>
      <c r="BO36" s="19"/>
      <c r="BP36" s="19"/>
      <c r="BQ36" s="120">
        <v>5</v>
      </c>
      <c r="BS36" s="23"/>
      <c r="BT36" s="97"/>
      <c r="BU36" s="19"/>
      <c r="BV36" s="120"/>
      <c r="BW36" s="19"/>
      <c r="BX36" s="19"/>
      <c r="BY36" s="120"/>
      <c r="CA36" s="23"/>
      <c r="CB36" s="156"/>
    </row>
    <row r="37" spans="1:80" ht="15" x14ac:dyDescent="0.25">
      <c r="B37" s="12" t="s">
        <v>188</v>
      </c>
      <c r="C37" s="12" t="s">
        <v>188</v>
      </c>
      <c r="D37" s="12" t="s">
        <v>188</v>
      </c>
      <c r="E37" s="12" t="s">
        <v>188</v>
      </c>
      <c r="F37" s="12" t="s">
        <v>188</v>
      </c>
      <c r="G37" s="12" t="s">
        <v>188</v>
      </c>
      <c r="H37" s="96" t="str">
        <f t="shared" si="1"/>
        <v>6 / 6</v>
      </c>
      <c r="I37" s="19"/>
      <c r="J37" s="120">
        <v>2</v>
      </c>
      <c r="K37" s="19"/>
      <c r="L37" s="19"/>
      <c r="M37" s="120">
        <v>2</v>
      </c>
      <c r="O37" s="23"/>
      <c r="P37" s="156" t="s">
        <v>190</v>
      </c>
      <c r="Q37" s="19"/>
      <c r="R37" s="120">
        <v>4</v>
      </c>
      <c r="S37" s="19"/>
      <c r="T37" s="19"/>
      <c r="U37" s="120">
        <v>2</v>
      </c>
      <c r="W37" s="23"/>
      <c r="X37" s="156" t="s">
        <v>190</v>
      </c>
      <c r="Y37" s="19"/>
      <c r="Z37" s="120">
        <v>12</v>
      </c>
      <c r="AA37" s="19"/>
      <c r="AB37" s="19"/>
      <c r="AC37" s="120">
        <v>5</v>
      </c>
      <c r="AE37" s="23"/>
      <c r="AF37" s="97"/>
      <c r="AG37" s="19"/>
      <c r="AH37" s="120"/>
      <c r="AI37" s="19"/>
      <c r="AJ37" s="19"/>
      <c r="AK37" s="120"/>
      <c r="AL37" s="23"/>
      <c r="AM37" s="23"/>
      <c r="AN37" s="97" t="s">
        <v>190</v>
      </c>
      <c r="AO37" s="19"/>
      <c r="AP37" s="120">
        <v>8</v>
      </c>
      <c r="AQ37" s="19"/>
      <c r="AR37" s="19"/>
      <c r="AS37" s="120">
        <v>5</v>
      </c>
      <c r="AU37" s="23"/>
      <c r="AV37" s="156"/>
      <c r="AW37" s="19"/>
      <c r="AX37" s="120">
        <v>16</v>
      </c>
      <c r="AY37" s="19"/>
      <c r="AZ37" s="19"/>
      <c r="BA37" s="120">
        <v>6</v>
      </c>
      <c r="BC37" s="23"/>
      <c r="BD37" s="97"/>
      <c r="BE37" s="19"/>
      <c r="BF37" s="120">
        <v>10</v>
      </c>
      <c r="BG37" s="19"/>
      <c r="BH37" s="19"/>
      <c r="BI37" s="120">
        <v>3</v>
      </c>
      <c r="BK37" s="23"/>
      <c r="BL37" s="97" t="s">
        <v>190</v>
      </c>
      <c r="BM37" s="19"/>
      <c r="BN37" s="120">
        <v>12</v>
      </c>
      <c r="BO37" s="19"/>
      <c r="BP37" s="19"/>
      <c r="BQ37" s="120">
        <v>5</v>
      </c>
      <c r="BS37" s="23"/>
      <c r="BT37" s="97" t="s">
        <v>190</v>
      </c>
      <c r="BU37" s="19"/>
      <c r="BV37" s="120"/>
      <c r="BW37" s="19"/>
      <c r="BX37" s="19"/>
      <c r="BY37" s="120"/>
      <c r="CA37" s="23"/>
      <c r="CB37" s="156"/>
    </row>
    <row r="38" spans="1:80" ht="15" x14ac:dyDescent="0.25">
      <c r="B38" s="12" t="s">
        <v>188</v>
      </c>
      <c r="C38" s="12" t="s">
        <v>188</v>
      </c>
      <c r="D38" s="12" t="s">
        <v>188</v>
      </c>
      <c r="E38" s="12" t="s">
        <v>188</v>
      </c>
      <c r="F38" s="12" t="s">
        <v>188</v>
      </c>
      <c r="G38" s="12" t="s">
        <v>188</v>
      </c>
      <c r="H38" s="96" t="str">
        <f t="shared" si="1"/>
        <v>6 / 6</v>
      </c>
      <c r="I38" s="19"/>
      <c r="J38" s="120">
        <v>2</v>
      </c>
      <c r="K38" s="19"/>
      <c r="L38" s="19"/>
      <c r="M38" s="120">
        <v>2</v>
      </c>
      <c r="N38" s="98"/>
      <c r="O38" s="23"/>
      <c r="P38" s="156" t="s">
        <v>190</v>
      </c>
      <c r="Q38" s="19"/>
      <c r="R38" s="120">
        <v>4</v>
      </c>
      <c r="S38" s="19"/>
      <c r="T38" s="19"/>
      <c r="U38" s="120">
        <v>2</v>
      </c>
      <c r="V38" s="98"/>
      <c r="W38" s="23"/>
      <c r="X38" s="156"/>
      <c r="Y38" s="19"/>
      <c r="Z38" s="120">
        <v>12</v>
      </c>
      <c r="AA38" s="19"/>
      <c r="AB38" s="19"/>
      <c r="AC38" s="120">
        <v>5</v>
      </c>
      <c r="AD38" s="12"/>
      <c r="AE38" s="23"/>
      <c r="AF38" s="156"/>
      <c r="AG38" s="19"/>
      <c r="AH38" s="120"/>
      <c r="AI38" s="19"/>
      <c r="AJ38" s="19"/>
      <c r="AK38" s="120"/>
      <c r="AM38" s="23"/>
      <c r="AN38" s="156"/>
      <c r="AO38" s="19"/>
      <c r="AP38" s="120">
        <v>8</v>
      </c>
      <c r="AQ38" s="19"/>
      <c r="AR38" s="19"/>
      <c r="AS38" s="120">
        <v>5</v>
      </c>
      <c r="AU38" s="23"/>
      <c r="AV38" s="156"/>
      <c r="AW38" s="19"/>
      <c r="AX38" s="120">
        <v>16</v>
      </c>
      <c r="AY38" s="19"/>
      <c r="AZ38" s="19"/>
      <c r="BA38" s="120">
        <v>6</v>
      </c>
      <c r="BC38" s="23"/>
      <c r="BD38" s="156"/>
      <c r="BE38" s="19"/>
      <c r="BF38" s="120">
        <v>10</v>
      </c>
      <c r="BG38" s="19"/>
      <c r="BH38" s="19"/>
      <c r="BI38" s="120">
        <v>3</v>
      </c>
      <c r="BK38" s="23"/>
      <c r="BL38" s="156" t="s">
        <v>190</v>
      </c>
      <c r="BM38" s="19"/>
      <c r="BN38" s="120">
        <v>12</v>
      </c>
      <c r="BO38" s="19"/>
      <c r="BP38" s="19"/>
      <c r="BQ38" s="120">
        <v>5</v>
      </c>
      <c r="BS38" s="23"/>
      <c r="BT38" s="156" t="s">
        <v>190</v>
      </c>
      <c r="BU38" s="19"/>
      <c r="BV38" s="120"/>
      <c r="BW38" s="19"/>
      <c r="BX38" s="19"/>
      <c r="BY38" s="120"/>
      <c r="CA38" s="23"/>
      <c r="CB38" s="156"/>
    </row>
    <row r="39" spans="1:80" ht="15" x14ac:dyDescent="0.25">
      <c r="B39" s="12" t="s">
        <v>188</v>
      </c>
      <c r="C39" s="12" t="s">
        <v>188</v>
      </c>
      <c r="D39" s="12" t="s">
        <v>188</v>
      </c>
      <c r="E39" s="12" t="s">
        <v>188</v>
      </c>
      <c r="F39" s="12" t="s">
        <v>188</v>
      </c>
      <c r="G39" s="12" t="s">
        <v>188</v>
      </c>
      <c r="H39" s="96" t="str">
        <f t="shared" si="1"/>
        <v>6 / 6</v>
      </c>
      <c r="I39" s="19"/>
      <c r="J39" s="120">
        <v>2</v>
      </c>
      <c r="K39" s="19"/>
      <c r="L39" s="19"/>
      <c r="M39" s="120">
        <v>2</v>
      </c>
      <c r="N39" s="98"/>
      <c r="O39" s="23"/>
      <c r="P39" s="156" t="s">
        <v>190</v>
      </c>
      <c r="Q39" s="19"/>
      <c r="R39" s="120">
        <v>4</v>
      </c>
      <c r="S39" s="19"/>
      <c r="T39" s="19"/>
      <c r="U39" s="120">
        <v>2</v>
      </c>
      <c r="V39" s="98"/>
      <c r="W39" s="23"/>
      <c r="X39" s="156" t="s">
        <v>190</v>
      </c>
      <c r="Y39" s="19"/>
      <c r="Z39" s="120">
        <v>12</v>
      </c>
      <c r="AA39" s="19"/>
      <c r="AB39" s="19"/>
      <c r="AC39" s="120">
        <v>5</v>
      </c>
      <c r="AD39" s="12"/>
      <c r="AE39" s="23"/>
      <c r="AF39" s="156" t="s">
        <v>190</v>
      </c>
      <c r="AG39" s="19"/>
      <c r="AH39" s="120"/>
      <c r="AI39" s="19"/>
      <c r="AJ39" s="19"/>
      <c r="AK39" s="120"/>
      <c r="AM39" s="23"/>
      <c r="AN39" s="156"/>
      <c r="AO39" s="19"/>
      <c r="AP39" s="120">
        <v>8</v>
      </c>
      <c r="AQ39" s="19"/>
      <c r="AR39" s="19"/>
      <c r="AS39" s="120">
        <v>5</v>
      </c>
      <c r="AU39" s="23"/>
      <c r="AV39" s="156"/>
      <c r="AW39" s="19"/>
      <c r="AX39" s="120">
        <v>16</v>
      </c>
      <c r="AY39" s="19"/>
      <c r="AZ39" s="19"/>
      <c r="BA39" s="120">
        <v>6</v>
      </c>
      <c r="BC39" s="23"/>
      <c r="BD39" s="156"/>
      <c r="BE39" s="19"/>
      <c r="BF39" s="120">
        <v>10</v>
      </c>
      <c r="BG39" s="19"/>
      <c r="BH39" s="19"/>
      <c r="BI39" s="120">
        <v>3</v>
      </c>
      <c r="BK39" s="23"/>
      <c r="BL39" s="156"/>
      <c r="BM39" s="19"/>
      <c r="BN39" s="120">
        <v>12</v>
      </c>
      <c r="BO39" s="19"/>
      <c r="BP39" s="19"/>
      <c r="BQ39" s="120">
        <v>5</v>
      </c>
      <c r="BS39" s="23"/>
      <c r="BT39" s="156"/>
      <c r="BU39" s="19"/>
      <c r="BV39" s="120"/>
      <c r="BW39" s="19"/>
      <c r="BX39" s="19"/>
      <c r="BY39" s="120"/>
      <c r="CA39" s="23"/>
      <c r="CB39" s="156"/>
    </row>
    <row r="40" spans="1:80" ht="15" x14ac:dyDescent="0.25">
      <c r="B40" s="12" t="s">
        <v>188</v>
      </c>
      <c r="C40" s="12" t="s">
        <v>188</v>
      </c>
      <c r="D40" s="12" t="s">
        <v>188</v>
      </c>
      <c r="E40" s="12" t="s">
        <v>188</v>
      </c>
      <c r="F40" s="12" t="s">
        <v>188</v>
      </c>
      <c r="G40" s="12" t="s">
        <v>188</v>
      </c>
      <c r="H40" s="96" t="str">
        <f t="shared" si="1"/>
        <v>6 / 6</v>
      </c>
      <c r="I40" s="19"/>
      <c r="J40" s="120">
        <v>2</v>
      </c>
      <c r="K40" s="19"/>
      <c r="L40" s="19"/>
      <c r="M40" s="120">
        <v>2</v>
      </c>
      <c r="N40" s="98"/>
      <c r="O40" s="23"/>
      <c r="P40" s="156" t="s">
        <v>190</v>
      </c>
      <c r="Q40" s="19"/>
      <c r="R40" s="120">
        <v>4</v>
      </c>
      <c r="S40" s="19"/>
      <c r="T40" s="19"/>
      <c r="U40" s="120">
        <v>2</v>
      </c>
      <c r="V40" s="98"/>
      <c r="W40" s="23"/>
      <c r="X40" s="156"/>
      <c r="Y40" s="19"/>
      <c r="Z40" s="120">
        <v>12</v>
      </c>
      <c r="AA40" s="19"/>
      <c r="AB40" s="19"/>
      <c r="AC40" s="120">
        <v>5</v>
      </c>
      <c r="AD40" s="12"/>
      <c r="AE40" s="23"/>
      <c r="AF40" s="156"/>
      <c r="AG40" s="19"/>
      <c r="AH40" s="120"/>
      <c r="AI40" s="19"/>
      <c r="AJ40" s="19"/>
      <c r="AK40" s="120"/>
      <c r="AM40" s="23"/>
      <c r="AN40" s="156"/>
      <c r="AO40" s="19"/>
      <c r="AP40" s="120">
        <v>8</v>
      </c>
      <c r="AQ40" s="19"/>
      <c r="AR40" s="19"/>
      <c r="AS40" s="120">
        <v>5</v>
      </c>
      <c r="AU40" s="23"/>
      <c r="AV40" s="156"/>
      <c r="AW40" s="19"/>
      <c r="AX40" s="120">
        <v>16</v>
      </c>
      <c r="AY40" s="19"/>
      <c r="AZ40" s="19"/>
      <c r="BA40" s="120">
        <v>6</v>
      </c>
      <c r="BC40" s="23"/>
      <c r="BD40" s="156"/>
      <c r="BE40" s="19"/>
      <c r="BF40" s="120">
        <v>10</v>
      </c>
      <c r="BG40" s="19"/>
      <c r="BH40" s="19"/>
      <c r="BI40" s="120">
        <v>3</v>
      </c>
      <c r="BK40" s="23"/>
      <c r="BL40" s="156"/>
      <c r="BM40" s="19"/>
      <c r="BN40" s="120">
        <v>12</v>
      </c>
      <c r="BO40" s="19"/>
      <c r="BP40" s="19"/>
      <c r="BQ40" s="120">
        <v>5</v>
      </c>
      <c r="BS40" s="23"/>
      <c r="BT40" s="156"/>
      <c r="BU40" s="19"/>
      <c r="BV40" s="120"/>
      <c r="BW40" s="19"/>
      <c r="BX40" s="19"/>
      <c r="BY40" s="120"/>
      <c r="CA40" s="23"/>
      <c r="CB40" s="156"/>
    </row>
    <row r="41" spans="1:80" ht="15" x14ac:dyDescent="0.25">
      <c r="B41" s="12" t="s">
        <v>188</v>
      </c>
      <c r="C41" s="12" t="s">
        <v>188</v>
      </c>
      <c r="D41" s="12" t="s">
        <v>188</v>
      </c>
      <c r="E41" s="12" t="s">
        <v>188</v>
      </c>
      <c r="F41" s="12" t="s">
        <v>188</v>
      </c>
      <c r="G41" s="12" t="s">
        <v>188</v>
      </c>
      <c r="H41" s="96" t="str">
        <f t="shared" si="1"/>
        <v>6 / 6</v>
      </c>
      <c r="I41" s="19"/>
      <c r="J41" s="120">
        <v>2</v>
      </c>
      <c r="K41" s="19"/>
      <c r="L41" s="19"/>
      <c r="M41" s="120">
        <v>2</v>
      </c>
      <c r="N41" s="98"/>
      <c r="O41" s="23"/>
      <c r="P41" s="156" t="s">
        <v>190</v>
      </c>
      <c r="Q41" s="19"/>
      <c r="R41" s="120">
        <v>4</v>
      </c>
      <c r="S41" s="19"/>
      <c r="T41" s="19"/>
      <c r="U41" s="120">
        <v>2</v>
      </c>
      <c r="V41" s="98"/>
      <c r="W41" s="23"/>
      <c r="X41" s="156"/>
      <c r="Y41" s="19"/>
      <c r="Z41" s="120">
        <v>12</v>
      </c>
      <c r="AA41" s="19"/>
      <c r="AB41" s="19"/>
      <c r="AC41" s="120">
        <v>5</v>
      </c>
      <c r="AD41" s="12"/>
      <c r="AE41" s="23"/>
      <c r="AF41" s="156"/>
      <c r="AG41" s="19"/>
      <c r="AH41" s="120"/>
      <c r="AI41" s="19"/>
      <c r="AJ41" s="19"/>
      <c r="AK41" s="120"/>
      <c r="AM41" s="23"/>
      <c r="AN41" s="156"/>
      <c r="AO41" s="19"/>
      <c r="AP41" s="120">
        <v>8</v>
      </c>
      <c r="AQ41" s="19"/>
      <c r="AR41" s="19"/>
      <c r="AS41" s="120">
        <v>5</v>
      </c>
      <c r="AU41" s="23"/>
      <c r="AV41" s="156"/>
      <c r="AW41" s="19"/>
      <c r="AX41" s="120">
        <v>16</v>
      </c>
      <c r="AY41" s="19"/>
      <c r="AZ41" s="19"/>
      <c r="BA41" s="120">
        <v>6</v>
      </c>
      <c r="BC41" s="23"/>
      <c r="BD41" s="156"/>
      <c r="BE41" s="19"/>
      <c r="BF41" s="120">
        <v>10</v>
      </c>
      <c r="BG41" s="19"/>
      <c r="BH41" s="19"/>
      <c r="BI41" s="120">
        <v>3</v>
      </c>
      <c r="BK41" s="23"/>
      <c r="BL41" s="156" t="s">
        <v>189</v>
      </c>
      <c r="BM41" s="19"/>
      <c r="BN41" s="120">
        <v>12</v>
      </c>
      <c r="BO41" s="19"/>
      <c r="BP41" s="19"/>
      <c r="BQ41" s="120">
        <v>5</v>
      </c>
      <c r="BS41" s="23"/>
      <c r="BT41" s="156" t="s">
        <v>190</v>
      </c>
      <c r="BU41" s="19"/>
      <c r="BV41" s="120"/>
      <c r="BW41" s="19"/>
      <c r="BX41" s="19"/>
      <c r="BY41" s="120"/>
      <c r="CA41" s="23"/>
      <c r="CB41" s="156"/>
    </row>
    <row r="42" spans="1:80" ht="15" x14ac:dyDescent="0.25">
      <c r="B42" s="12" t="s">
        <v>188</v>
      </c>
      <c r="C42" s="12" t="s">
        <v>188</v>
      </c>
      <c r="D42" s="12" t="s">
        <v>188</v>
      </c>
      <c r="E42" s="12" t="s">
        <v>188</v>
      </c>
      <c r="F42" s="12" t="s">
        <v>188</v>
      </c>
      <c r="G42" s="12" t="s">
        <v>188</v>
      </c>
      <c r="H42" s="96" t="str">
        <f t="shared" si="1"/>
        <v>6 / 6</v>
      </c>
      <c r="I42" s="19"/>
      <c r="J42" s="120">
        <v>2</v>
      </c>
      <c r="K42" s="19"/>
      <c r="L42" s="19"/>
      <c r="M42" s="120">
        <v>2</v>
      </c>
      <c r="N42" s="98"/>
      <c r="O42" s="23"/>
      <c r="P42" s="156" t="s">
        <v>190</v>
      </c>
      <c r="Q42" s="19"/>
      <c r="R42" s="120">
        <v>4</v>
      </c>
      <c r="S42" s="19"/>
      <c r="T42" s="19"/>
      <c r="U42" s="120">
        <v>2</v>
      </c>
      <c r="V42" s="98"/>
      <c r="W42" s="23"/>
      <c r="X42" s="156" t="s">
        <v>190</v>
      </c>
      <c r="Y42" s="19"/>
      <c r="Z42" s="120">
        <v>12</v>
      </c>
      <c r="AA42" s="19"/>
      <c r="AB42" s="19"/>
      <c r="AC42" s="120">
        <v>5</v>
      </c>
      <c r="AD42" s="12"/>
      <c r="AE42" s="23"/>
      <c r="AF42" s="156" t="s">
        <v>190</v>
      </c>
      <c r="AG42" s="19"/>
      <c r="AH42" s="120"/>
      <c r="AI42" s="19"/>
      <c r="AJ42" s="19"/>
      <c r="AK42" s="120"/>
      <c r="AM42" s="23"/>
      <c r="AN42" s="156" t="s">
        <v>190</v>
      </c>
      <c r="AO42" s="19"/>
      <c r="AP42" s="120">
        <v>8</v>
      </c>
      <c r="AQ42" s="19"/>
      <c r="AR42" s="19"/>
      <c r="AS42" s="120">
        <v>5</v>
      </c>
      <c r="AU42" s="23"/>
      <c r="AV42" s="156"/>
      <c r="AW42" s="19"/>
      <c r="AX42" s="120">
        <v>16</v>
      </c>
      <c r="AY42" s="19"/>
      <c r="AZ42" s="19"/>
      <c r="BA42" s="120">
        <v>6</v>
      </c>
      <c r="BC42" s="23"/>
      <c r="BD42" s="156"/>
      <c r="BE42" s="19"/>
      <c r="BF42" s="120">
        <v>10</v>
      </c>
      <c r="BG42" s="19"/>
      <c r="BH42" s="19"/>
      <c r="BI42" s="120">
        <v>3</v>
      </c>
      <c r="BK42" s="23"/>
      <c r="BL42" s="156"/>
      <c r="BM42" s="19"/>
      <c r="BN42" s="120">
        <v>12</v>
      </c>
      <c r="BO42" s="19"/>
      <c r="BP42" s="19"/>
      <c r="BQ42" s="120">
        <v>5</v>
      </c>
      <c r="BS42" s="23"/>
      <c r="BT42" s="156"/>
      <c r="BU42" s="19"/>
      <c r="BV42" s="120"/>
      <c r="BW42" s="19"/>
      <c r="BX42" s="19"/>
      <c r="BY42" s="120"/>
      <c r="CA42" s="23"/>
      <c r="CB42" s="156"/>
    </row>
    <row r="43" spans="1:80" ht="15" x14ac:dyDescent="0.25">
      <c r="B43" s="12" t="s">
        <v>188</v>
      </c>
      <c r="C43" s="12" t="s">
        <v>188</v>
      </c>
      <c r="D43" s="12" t="s">
        <v>188</v>
      </c>
      <c r="E43" s="12" t="s">
        <v>188</v>
      </c>
      <c r="F43" s="12" t="s">
        <v>188</v>
      </c>
      <c r="G43" s="12" t="s">
        <v>188</v>
      </c>
      <c r="H43" s="96" t="str">
        <f t="shared" si="1"/>
        <v>6 / 6</v>
      </c>
      <c r="I43" s="19"/>
      <c r="J43" s="120">
        <v>2</v>
      </c>
      <c r="K43" s="19"/>
      <c r="L43" s="19"/>
      <c r="M43" s="120">
        <v>2</v>
      </c>
      <c r="N43" s="98"/>
      <c r="O43" s="23"/>
      <c r="P43" s="156" t="s">
        <v>190</v>
      </c>
      <c r="Q43" s="19"/>
      <c r="R43" s="120">
        <v>4</v>
      </c>
      <c r="S43" s="19"/>
      <c r="T43" s="19"/>
      <c r="U43" s="120">
        <v>2</v>
      </c>
      <c r="V43" s="98"/>
      <c r="W43" s="23"/>
      <c r="X43" s="156"/>
      <c r="Y43" s="19"/>
      <c r="Z43" s="120">
        <v>12</v>
      </c>
      <c r="AA43" s="19"/>
      <c r="AB43" s="19"/>
      <c r="AC43" s="120">
        <v>5</v>
      </c>
      <c r="AD43" s="12"/>
      <c r="AE43" s="23"/>
      <c r="AF43" s="156"/>
      <c r="AG43" s="19"/>
      <c r="AH43" s="120"/>
      <c r="AI43" s="19"/>
      <c r="AJ43" s="19"/>
      <c r="AK43" s="120"/>
      <c r="AM43" s="23"/>
      <c r="AN43" s="156" t="s">
        <v>190</v>
      </c>
      <c r="AO43" s="19">
        <f>COUNTIFS(SUIVIPROD!$E1:$E30000,'Ligne 11'!$A42,SUIVIPROD!$J1:$J30000,'Ligne 11'!$AV$1)+1</f>
        <v>1</v>
      </c>
      <c r="AP43" s="120">
        <v>8</v>
      </c>
      <c r="AQ43" s="19">
        <f>SUMIFS(SUIVIPROD!$D1:$D30000,SUIVIPROD!$E1:$E30000,'Ligne 11'!$A42,SUIVIPROD!$J1:$J30000,'Ligne 11'!$AV$1)</f>
        <v>0</v>
      </c>
      <c r="AR43" s="19" t="e">
        <f>SUMPRODUCT((SUIVIPROD!$E1:$E30000='Ligne 11'!$A42)*(SUIVIPROD!$J1:$J30000='Ligne 11'!$AV$1)*(SUIVIPROD!$L:$N&lt;&gt;""))</f>
        <v>#N/A</v>
      </c>
      <c r="AS43" s="120">
        <v>5</v>
      </c>
      <c r="AU43" s="23" t="str">
        <f>IF(COUNTIFS(SUIVIQUALITE!$B1:$B30000,'Ligne 11'!$A42,SUIVIQUALITE!$E1:$E30000,LEFT($AV$1,FIND(" ",$AV$1)-1),SUIVIQUALITE!$F1:$F30000,"Oui")=1,"Oui","#N/A")</f>
        <v>#N/A</v>
      </c>
      <c r="AV43" s="156" t="s">
        <v>189</v>
      </c>
      <c r="AW43" s="19">
        <v>23</v>
      </c>
      <c r="AX43" s="120">
        <v>24</v>
      </c>
      <c r="AY43" s="19"/>
      <c r="AZ43" s="19"/>
      <c r="BA43" s="120">
        <v>6</v>
      </c>
      <c r="BC43" s="23"/>
      <c r="BD43" s="156" t="s">
        <v>190</v>
      </c>
      <c r="BE43" s="19"/>
      <c r="BF43" s="120">
        <v>10</v>
      </c>
      <c r="BG43" s="19"/>
      <c r="BH43" s="19"/>
      <c r="BI43" s="120">
        <v>3</v>
      </c>
      <c r="BK43" s="23"/>
      <c r="BL43" s="156"/>
      <c r="BM43" s="19"/>
      <c r="BN43" s="120">
        <v>12</v>
      </c>
      <c r="BO43" s="19"/>
      <c r="BP43" s="19"/>
      <c r="BQ43" s="120">
        <v>5</v>
      </c>
      <c r="BS43" s="23"/>
      <c r="BT43" s="156"/>
      <c r="BU43" s="19"/>
      <c r="BV43" s="120"/>
      <c r="BW43" s="19"/>
      <c r="BX43" s="19"/>
      <c r="BY43" s="120"/>
      <c r="CA43" s="23"/>
      <c r="CB43" s="156"/>
    </row>
    <row r="44" spans="1:80" ht="15" x14ac:dyDescent="0.25">
      <c r="B44" s="12" t="s">
        <v>188</v>
      </c>
      <c r="C44" s="12" t="s">
        <v>188</v>
      </c>
      <c r="D44" s="12" t="s">
        <v>188</v>
      </c>
      <c r="E44" s="12" t="s">
        <v>188</v>
      </c>
      <c r="F44" s="12" t="s">
        <v>188</v>
      </c>
      <c r="G44" s="12" t="s">
        <v>188</v>
      </c>
      <c r="H44" s="96" t="str">
        <f t="shared" si="1"/>
        <v>6 / 6</v>
      </c>
      <c r="I44" s="19"/>
      <c r="J44" s="120">
        <v>2</v>
      </c>
      <c r="K44" s="19"/>
      <c r="L44" s="19"/>
      <c r="M44" s="120">
        <v>2</v>
      </c>
      <c r="N44" s="98"/>
      <c r="O44" s="23"/>
      <c r="P44" s="217" t="s">
        <v>190</v>
      </c>
      <c r="Q44" s="19"/>
      <c r="R44" s="120">
        <v>4</v>
      </c>
      <c r="S44" s="19"/>
      <c r="T44" s="19"/>
      <c r="U44" s="120">
        <v>2</v>
      </c>
      <c r="V44" s="98"/>
      <c r="W44" s="23"/>
      <c r="X44" s="217"/>
      <c r="Y44" s="19"/>
      <c r="Z44" s="120">
        <v>12</v>
      </c>
      <c r="AA44" s="19"/>
      <c r="AB44" s="19"/>
      <c r="AC44" s="120">
        <v>5</v>
      </c>
      <c r="AD44" s="12"/>
      <c r="AE44" s="23"/>
      <c r="AF44" s="217"/>
      <c r="AG44" s="19"/>
      <c r="AH44" s="120"/>
      <c r="AI44" s="19"/>
      <c r="AJ44" s="19"/>
      <c r="AK44" s="120"/>
      <c r="AM44" s="23"/>
      <c r="AN44" s="217" t="s">
        <v>190</v>
      </c>
      <c r="AO44" s="19"/>
      <c r="AP44" s="120">
        <v>8</v>
      </c>
      <c r="AQ44" s="19"/>
      <c r="AR44" s="19"/>
      <c r="AS44" s="120">
        <v>5</v>
      </c>
      <c r="AU44" s="23"/>
      <c r="AV44" s="217"/>
      <c r="AW44" s="19"/>
      <c r="AX44" s="120">
        <v>16</v>
      </c>
      <c r="AY44" s="19"/>
      <c r="AZ44" s="19"/>
      <c r="BA44" s="120">
        <v>6</v>
      </c>
      <c r="BC44" s="23"/>
      <c r="BD44" s="217"/>
      <c r="BE44" s="19"/>
      <c r="BF44" s="120">
        <v>10</v>
      </c>
      <c r="BG44" s="19"/>
      <c r="BH44" s="19"/>
      <c r="BI44" s="120">
        <v>3</v>
      </c>
      <c r="BK44" s="23"/>
      <c r="BL44" s="217"/>
      <c r="BM44" s="19"/>
      <c r="BN44" s="120">
        <v>12</v>
      </c>
      <c r="BO44" s="19"/>
      <c r="BP44" s="19"/>
      <c r="BQ44" s="120">
        <v>5</v>
      </c>
      <c r="BS44" s="23"/>
      <c r="BT44" s="217"/>
      <c r="BU44" s="19"/>
      <c r="BV44" s="120"/>
      <c r="BW44" s="19"/>
      <c r="BX44" s="19"/>
      <c r="BY44" s="120"/>
      <c r="CA44" s="23"/>
      <c r="CB44" s="217"/>
    </row>
    <row r="45" spans="1:80" ht="15" x14ac:dyDescent="0.25">
      <c r="B45" s="12" t="s">
        <v>188</v>
      </c>
      <c r="D45" s="12" t="s">
        <v>188</v>
      </c>
      <c r="H45" s="96" t="str">
        <f t="shared" si="1"/>
        <v>2 / 6</v>
      </c>
      <c r="I45" s="19"/>
      <c r="J45" s="120"/>
      <c r="K45" s="19"/>
      <c r="L45" s="19"/>
      <c r="M45" s="120"/>
      <c r="N45" s="98"/>
      <c r="O45" s="23"/>
      <c r="P45" s="156" t="s">
        <v>190</v>
      </c>
      <c r="Q45" s="19"/>
      <c r="R45" s="120"/>
      <c r="S45" s="19"/>
      <c r="T45" s="19"/>
      <c r="U45" s="120"/>
      <c r="V45" s="12"/>
      <c r="W45" s="23"/>
      <c r="X45" s="156"/>
      <c r="Y45" s="19"/>
      <c r="Z45" s="120"/>
      <c r="AA45" s="19"/>
      <c r="AB45" s="19"/>
      <c r="AC45" s="120"/>
      <c r="AD45" s="12"/>
      <c r="AE45" s="23"/>
      <c r="AF45" s="156"/>
      <c r="AG45" s="19"/>
      <c r="AH45" s="120"/>
      <c r="AI45" s="19"/>
      <c r="AJ45" s="19"/>
      <c r="AK45" s="120"/>
      <c r="AM45" s="23"/>
      <c r="AN45" s="156"/>
      <c r="AO45" s="19"/>
      <c r="AP45" s="120"/>
      <c r="AQ45" s="19"/>
      <c r="AR45" s="19"/>
      <c r="AS45" s="120"/>
      <c r="AU45" s="23"/>
      <c r="AV45" s="156"/>
      <c r="AW45" s="19">
        <f>COUNTIFS(SUIVIPROD!$E1:$E30000,'Ligne 11'!$A44,SUIVIPROD!$J1:$J30000,'Ligne 11'!$BD$1)</f>
        <v>0</v>
      </c>
      <c r="AX45" s="120">
        <v>16</v>
      </c>
      <c r="AY45" s="19">
        <f>SUMIFS(SUIVIPROD!$D1:$D30000,SUIVIPROD!$E1:$E30000,'Ligne 11'!$A44,SUIVIPROD!$J1:$J30000,'Ligne 11'!$BD$1)</f>
        <v>0</v>
      </c>
      <c r="AZ45" s="19" t="e">
        <f>SUMPRODUCT((SUIVIPROD!$E1:$E30000='Ligne 11'!$A44)*(SUIVIPROD!$J1:$J30000='Ligne 11'!$BD$1)*(SUIVIPROD!$L:$N&lt;&gt;""))</f>
        <v>#N/A</v>
      </c>
      <c r="BA45" s="120">
        <v>6</v>
      </c>
      <c r="BC45" s="23" t="str">
        <f>IF(COUNTIFS(SUIVIQUALITE!$B1:$B30000,'Ligne 11'!$A44,SUIVIQUALITE!$E1:$E30000,LEFT($BD$1,FIND(" ",$BD$1)-1),SUIVIQUALITE!$F1:$F30000,"Oui")=1,"Oui","#N/A")</f>
        <v>#N/A</v>
      </c>
      <c r="BD45" s="156" t="s">
        <v>189</v>
      </c>
      <c r="BE45" s="19"/>
      <c r="BF45" s="120"/>
      <c r="BG45" s="19"/>
      <c r="BH45" s="19"/>
      <c r="BI45" s="120"/>
      <c r="BK45" s="23"/>
      <c r="BL45" s="156"/>
      <c r="BM45" s="19"/>
      <c r="BN45" s="120"/>
      <c r="BO45" s="19"/>
      <c r="BP45" s="19"/>
      <c r="BQ45" s="120"/>
      <c r="BS45" s="23"/>
      <c r="BT45" s="156"/>
      <c r="BU45" s="19"/>
      <c r="BV45" s="120"/>
      <c r="BW45" s="19"/>
      <c r="BX45" s="19"/>
      <c r="BY45" s="120"/>
      <c r="CA45" s="23"/>
      <c r="CB45" s="156"/>
    </row>
    <row r="46" spans="1:80" ht="15" x14ac:dyDescent="0.25">
      <c r="B46" s="12" t="s">
        <v>188</v>
      </c>
      <c r="C46" s="12" t="s">
        <v>188</v>
      </c>
      <c r="D46" s="12" t="s">
        <v>188</v>
      </c>
      <c r="E46" s="12" t="s">
        <v>188</v>
      </c>
      <c r="F46" s="12" t="s">
        <v>188</v>
      </c>
      <c r="G46" s="12" t="s">
        <v>188</v>
      </c>
      <c r="H46" s="96" t="str">
        <f t="shared" si="1"/>
        <v>6 / 6</v>
      </c>
      <c r="I46" s="19"/>
      <c r="J46" s="120">
        <v>2</v>
      </c>
      <c r="K46" s="19"/>
      <c r="L46" s="19"/>
      <c r="M46" s="120">
        <v>2</v>
      </c>
      <c r="N46" s="98"/>
      <c r="O46" s="23"/>
      <c r="P46" s="156" t="s">
        <v>190</v>
      </c>
      <c r="Q46" s="19"/>
      <c r="R46" s="120">
        <v>4</v>
      </c>
      <c r="S46" s="19"/>
      <c r="T46" s="19"/>
      <c r="U46" s="120">
        <v>2</v>
      </c>
      <c r="V46" s="98"/>
      <c r="W46" s="23"/>
      <c r="X46" s="156" t="s">
        <v>190</v>
      </c>
      <c r="Y46" s="19"/>
      <c r="Z46" s="120">
        <v>12</v>
      </c>
      <c r="AA46" s="19"/>
      <c r="AB46" s="19"/>
      <c r="AC46" s="120">
        <v>5</v>
      </c>
      <c r="AD46" s="12"/>
      <c r="AE46" s="23"/>
      <c r="AF46" s="156"/>
      <c r="AG46" s="19"/>
      <c r="AH46" s="120"/>
      <c r="AI46" s="19"/>
      <c r="AJ46" s="19"/>
      <c r="AK46" s="120"/>
      <c r="AM46" s="23"/>
      <c r="AN46" s="156" t="s">
        <v>190</v>
      </c>
      <c r="AO46" s="19"/>
      <c r="AP46" s="120">
        <v>8</v>
      </c>
      <c r="AQ46" s="19"/>
      <c r="AR46" s="19"/>
      <c r="AS46" s="120">
        <v>5</v>
      </c>
      <c r="AU46" s="23"/>
      <c r="AV46" s="156" t="s">
        <v>190</v>
      </c>
      <c r="AW46" s="19"/>
      <c r="AX46" s="120">
        <v>16</v>
      </c>
      <c r="AY46" s="19"/>
      <c r="AZ46" s="19"/>
      <c r="BA46" s="120">
        <v>6</v>
      </c>
      <c r="BC46" s="23"/>
      <c r="BD46" s="156"/>
      <c r="BE46" s="19"/>
      <c r="BF46" s="120">
        <v>10</v>
      </c>
      <c r="BG46" s="19"/>
      <c r="BH46" s="19"/>
      <c r="BI46" s="120">
        <v>3</v>
      </c>
      <c r="BK46" s="23"/>
      <c r="BL46" s="156"/>
      <c r="BM46" s="19"/>
      <c r="BN46" s="120">
        <v>12</v>
      </c>
      <c r="BO46" s="19"/>
      <c r="BP46" s="19"/>
      <c r="BQ46" s="120">
        <v>5</v>
      </c>
      <c r="BS46" s="23"/>
      <c r="BT46" s="156"/>
      <c r="BU46" s="19"/>
      <c r="BV46" s="120"/>
      <c r="BW46" s="19"/>
      <c r="BX46" s="19"/>
      <c r="BY46" s="120"/>
      <c r="CA46" s="23"/>
      <c r="CB46" s="156"/>
    </row>
    <row r="47" spans="1:80" ht="15" x14ac:dyDescent="0.25">
      <c r="B47" s="12" t="s">
        <v>188</v>
      </c>
      <c r="C47" s="12" t="s">
        <v>188</v>
      </c>
      <c r="D47" s="12" t="s">
        <v>188</v>
      </c>
      <c r="E47" s="12" t="s">
        <v>188</v>
      </c>
      <c r="F47" s="12" t="s">
        <v>188</v>
      </c>
      <c r="G47" s="12" t="s">
        <v>188</v>
      </c>
      <c r="H47" s="96" t="str">
        <f t="shared" si="1"/>
        <v>6 / 6</v>
      </c>
      <c r="I47" s="19"/>
      <c r="J47" s="120">
        <v>2</v>
      </c>
      <c r="K47" s="19"/>
      <c r="L47" s="19"/>
      <c r="M47" s="120">
        <v>2</v>
      </c>
      <c r="N47" s="98"/>
      <c r="O47" s="23"/>
      <c r="P47" s="156" t="s">
        <v>190</v>
      </c>
      <c r="Q47" s="19"/>
      <c r="R47" s="120">
        <v>4</v>
      </c>
      <c r="S47" s="19"/>
      <c r="T47" s="19"/>
      <c r="U47" s="120">
        <v>2</v>
      </c>
      <c r="V47" s="98"/>
      <c r="W47" s="23"/>
      <c r="X47" s="156" t="s">
        <v>190</v>
      </c>
      <c r="Y47" s="19">
        <f>COUNTIFS(SUIVIPROD!$E1:$E30000,'Ligne 11'!$A46,SUIVIPROD!$J1:$J30000,'Ligne 11'!$AF$1)+1</f>
        <v>1</v>
      </c>
      <c r="Z47" s="120">
        <v>12</v>
      </c>
      <c r="AA47" s="19">
        <f>SUMIFS(SUIVIPROD!$D1:$D30000,SUIVIPROD!$E1:$E30000,'Ligne 11'!$A46,SUIVIPROD!$J1:$J30000,'Ligne 11'!$AF$1)</f>
        <v>0</v>
      </c>
      <c r="AB47" s="19" t="e">
        <f>SUMPRODUCT((SUIVIPROD!$E1:$E30000='Ligne 11'!$A46)*(SUIVIPROD!$J1:$J30000='Ligne 11'!$AF$1)*(SUIVIPROD!$L:$N&lt;&gt;""))</f>
        <v>#N/A</v>
      </c>
      <c r="AC47" s="120">
        <v>5</v>
      </c>
      <c r="AD47" s="12"/>
      <c r="AE47" s="23"/>
      <c r="AF47" s="156" t="s">
        <v>189</v>
      </c>
      <c r="AG47" s="19"/>
      <c r="AH47" s="120"/>
      <c r="AI47" s="19"/>
      <c r="AJ47" s="19"/>
      <c r="AK47" s="120"/>
      <c r="AM47" s="23"/>
      <c r="AN47" s="156" t="s">
        <v>190</v>
      </c>
      <c r="AO47" s="19"/>
      <c r="AP47" s="120">
        <v>8</v>
      </c>
      <c r="AQ47" s="19"/>
      <c r="AR47" s="19"/>
      <c r="AS47" s="120">
        <v>5</v>
      </c>
      <c r="AU47" s="23"/>
      <c r="AV47" s="156"/>
      <c r="AW47" s="19"/>
      <c r="AX47" s="120">
        <v>16</v>
      </c>
      <c r="AY47" s="19"/>
      <c r="AZ47" s="19"/>
      <c r="BA47" s="120">
        <v>6</v>
      </c>
      <c r="BC47" s="23"/>
      <c r="BD47" s="156"/>
      <c r="BE47" s="19"/>
      <c r="BF47" s="120">
        <v>10</v>
      </c>
      <c r="BG47" s="19"/>
      <c r="BH47" s="19"/>
      <c r="BI47" s="120">
        <v>3</v>
      </c>
      <c r="BK47" s="23"/>
      <c r="BL47" s="156"/>
      <c r="BM47" s="19"/>
      <c r="BN47" s="120">
        <v>12</v>
      </c>
      <c r="BO47" s="19"/>
      <c r="BP47" s="19"/>
      <c r="BQ47" s="120">
        <v>5</v>
      </c>
      <c r="BS47" s="23"/>
      <c r="BT47" s="156"/>
      <c r="BU47" s="19"/>
      <c r="BV47" s="120"/>
      <c r="BW47" s="19"/>
      <c r="BX47" s="19"/>
      <c r="BY47" s="120"/>
      <c r="CA47" s="23"/>
      <c r="CB47" s="156"/>
    </row>
    <row r="48" spans="1:80" ht="15" x14ac:dyDescent="0.25">
      <c r="B48" s="12" t="s">
        <v>188</v>
      </c>
      <c r="C48" s="12" t="s">
        <v>188</v>
      </c>
      <c r="D48" s="12" t="s">
        <v>188</v>
      </c>
      <c r="E48" s="12" t="s">
        <v>188</v>
      </c>
      <c r="F48" s="12" t="s">
        <v>188</v>
      </c>
      <c r="G48" s="12" t="s">
        <v>188</v>
      </c>
      <c r="H48" s="96" t="str">
        <f t="shared" si="1"/>
        <v>6 / 6</v>
      </c>
      <c r="I48" s="19"/>
      <c r="J48" s="120">
        <v>2</v>
      </c>
      <c r="K48" s="19"/>
      <c r="L48" s="19"/>
      <c r="M48" s="120">
        <v>2</v>
      </c>
      <c r="N48" s="98"/>
      <c r="O48" s="23"/>
      <c r="P48" s="156" t="s">
        <v>190</v>
      </c>
      <c r="Q48" s="19"/>
      <c r="R48" s="120">
        <v>4</v>
      </c>
      <c r="S48" s="19"/>
      <c r="T48" s="19"/>
      <c r="U48" s="120">
        <v>2</v>
      </c>
      <c r="V48" s="98"/>
      <c r="W48" s="23"/>
      <c r="X48" s="156"/>
      <c r="Y48" s="19"/>
      <c r="Z48" s="120">
        <v>12</v>
      </c>
      <c r="AA48" s="19"/>
      <c r="AB48" s="19"/>
      <c r="AC48" s="120">
        <v>5</v>
      </c>
      <c r="AD48" s="12"/>
      <c r="AE48" s="23"/>
      <c r="AF48" s="156"/>
      <c r="AG48" s="19"/>
      <c r="AH48" s="120"/>
      <c r="AI48" s="19"/>
      <c r="AJ48" s="19"/>
      <c r="AK48" s="120"/>
      <c r="AM48" s="23"/>
      <c r="AN48" s="156" t="s">
        <v>190</v>
      </c>
      <c r="AO48" s="19"/>
      <c r="AP48" s="120">
        <v>8</v>
      </c>
      <c r="AQ48" s="19"/>
      <c r="AR48" s="19"/>
      <c r="AS48" s="120">
        <v>5</v>
      </c>
      <c r="AU48" s="23"/>
      <c r="AV48" s="156"/>
      <c r="AW48" s="19"/>
      <c r="AX48" s="120">
        <v>16</v>
      </c>
      <c r="AY48" s="19"/>
      <c r="AZ48" s="19"/>
      <c r="BA48" s="120">
        <v>6</v>
      </c>
      <c r="BC48" s="23"/>
      <c r="BD48" s="156"/>
      <c r="BE48" s="19"/>
      <c r="BF48" s="120">
        <v>10</v>
      </c>
      <c r="BG48" s="19"/>
      <c r="BH48" s="19"/>
      <c r="BI48" s="120">
        <v>3</v>
      </c>
      <c r="BK48" s="23"/>
      <c r="BL48" s="156"/>
      <c r="BM48" s="19"/>
      <c r="BN48" s="120">
        <v>12</v>
      </c>
      <c r="BO48" s="19"/>
      <c r="BP48" s="19"/>
      <c r="BQ48" s="120">
        <v>5</v>
      </c>
      <c r="BS48" s="23"/>
      <c r="BT48" s="156"/>
      <c r="BU48" s="19"/>
      <c r="BV48" s="120"/>
      <c r="BW48" s="19"/>
      <c r="BX48" s="19"/>
      <c r="BY48" s="120"/>
      <c r="CA48" s="23"/>
      <c r="CB48" s="156"/>
    </row>
    <row r="49" spans="1:80" ht="15" x14ac:dyDescent="0.25">
      <c r="B49" s="12" t="s">
        <v>188</v>
      </c>
      <c r="C49" s="12" t="s">
        <v>188</v>
      </c>
      <c r="D49" s="12" t="s">
        <v>188</v>
      </c>
      <c r="E49" s="12" t="s">
        <v>188</v>
      </c>
      <c r="F49" s="12" t="s">
        <v>188</v>
      </c>
      <c r="G49" s="12" t="s">
        <v>188</v>
      </c>
      <c r="H49" s="96" t="str">
        <f t="shared" si="1"/>
        <v>6 / 6</v>
      </c>
      <c r="I49" s="19"/>
      <c r="J49" s="120">
        <v>2</v>
      </c>
      <c r="K49" s="19"/>
      <c r="L49" s="19"/>
      <c r="M49" s="120">
        <v>2</v>
      </c>
      <c r="N49" s="98"/>
      <c r="O49" s="23"/>
      <c r="P49" s="156" t="s">
        <v>190</v>
      </c>
      <c r="Q49" s="19"/>
      <c r="R49" s="120">
        <v>4</v>
      </c>
      <c r="S49" s="19"/>
      <c r="T49" s="19"/>
      <c r="U49" s="120">
        <v>2</v>
      </c>
      <c r="V49" s="98"/>
      <c r="W49" s="23"/>
      <c r="X49" s="156" t="s">
        <v>190</v>
      </c>
      <c r="Y49" s="19"/>
      <c r="Z49" s="120">
        <v>12</v>
      </c>
      <c r="AA49" s="19"/>
      <c r="AB49" s="19"/>
      <c r="AC49" s="120">
        <v>5</v>
      </c>
      <c r="AD49" s="12"/>
      <c r="AE49" s="23"/>
      <c r="AF49" s="156" t="s">
        <v>190</v>
      </c>
      <c r="AG49" s="19">
        <f>COUNTIFS(SUIVIPROD!$E1:$E30000,'Ligne 11'!$A48,SUIVIPROD!$J1:$J30000,'Ligne 11'!$AN$1)+3.5</f>
        <v>3.5</v>
      </c>
      <c r="AH49" s="120">
        <v>12</v>
      </c>
      <c r="AI49" s="19">
        <f>SUMIFS(SUIVIPROD!$D1:$D30000,SUIVIPROD!$E1:$E30000,'Ligne 11'!$A48,SUIVIPROD!$J1:$J30000,'Ligne 11'!$AN$1)</f>
        <v>0</v>
      </c>
      <c r="AJ49" s="19" t="e">
        <f>SUMPRODUCT((SUIVIPROD!$E1:$E30000='Ligne 11'!$A48)*(SUIVIPROD!$J1:$J30000='Ligne 11'!$AN$1)*(SUIVIPROD!$L:$N&lt;&gt;""))</f>
        <v>#N/A</v>
      </c>
      <c r="AK49" s="120">
        <v>5</v>
      </c>
      <c r="AM49" s="23" t="str">
        <f>IF(COUNTIFS(SUIVIQUALITE!$B1:$B30000,'Ligne 11'!$A48,SUIVIQUALITE!$E1:$E30000,LEFT($AN$1,FIND(" ",$AN$1)-1),SUIVIQUALITE!$F1:$F30000,"Oui")=1,"Oui","#N/A")</f>
        <v>#N/A</v>
      </c>
      <c r="AN49" s="156" t="s">
        <v>189</v>
      </c>
      <c r="AO49" s="19"/>
      <c r="AP49" s="120">
        <v>8</v>
      </c>
      <c r="AQ49" s="19"/>
      <c r="AR49" s="19"/>
      <c r="AS49" s="120">
        <v>5</v>
      </c>
      <c r="AU49" s="23"/>
      <c r="AV49" s="156"/>
      <c r="AW49" s="19"/>
      <c r="AX49" s="120">
        <v>16</v>
      </c>
      <c r="AY49" s="19"/>
      <c r="AZ49" s="19"/>
      <c r="BA49" s="120">
        <v>6</v>
      </c>
      <c r="BC49" s="23"/>
      <c r="BD49" s="156"/>
      <c r="BE49" s="19"/>
      <c r="BF49" s="120">
        <v>10</v>
      </c>
      <c r="BG49" s="19"/>
      <c r="BH49" s="19"/>
      <c r="BI49" s="120">
        <v>3</v>
      </c>
      <c r="BK49" s="23"/>
      <c r="BL49" s="156"/>
      <c r="BM49" s="19"/>
      <c r="BN49" s="120">
        <v>12</v>
      </c>
      <c r="BO49" s="19"/>
      <c r="BP49" s="19"/>
      <c r="BQ49" s="120">
        <v>5</v>
      </c>
      <c r="BS49" s="23"/>
      <c r="BT49" s="156"/>
      <c r="BU49" s="19"/>
      <c r="BV49" s="120"/>
      <c r="BW49" s="19"/>
      <c r="BX49" s="19"/>
      <c r="BY49" s="120"/>
      <c r="CA49" s="23"/>
      <c r="CB49" s="156"/>
    </row>
    <row r="50" spans="1:80" ht="15" x14ac:dyDescent="0.25">
      <c r="B50" s="12" t="s">
        <v>188</v>
      </c>
      <c r="C50" s="12" t="s">
        <v>188</v>
      </c>
      <c r="D50" s="12" t="s">
        <v>188</v>
      </c>
      <c r="E50" s="12" t="s">
        <v>188</v>
      </c>
      <c r="F50" s="12" t="s">
        <v>188</v>
      </c>
      <c r="G50" s="12" t="s">
        <v>188</v>
      </c>
      <c r="H50" s="96" t="str">
        <f t="shared" si="1"/>
        <v>6 / 6</v>
      </c>
      <c r="I50" s="19"/>
      <c r="J50" s="120">
        <v>2</v>
      </c>
      <c r="K50" s="19"/>
      <c r="L50" s="19"/>
      <c r="M50" s="120">
        <v>2</v>
      </c>
      <c r="N50" s="98"/>
      <c r="O50" s="23"/>
      <c r="P50" s="156"/>
      <c r="Q50" s="19"/>
      <c r="R50" s="120">
        <v>4</v>
      </c>
      <c r="S50" s="19"/>
      <c r="T50" s="19"/>
      <c r="U50" s="120">
        <v>2</v>
      </c>
      <c r="V50" s="98"/>
      <c r="W50" s="23"/>
      <c r="X50" s="156"/>
      <c r="Y50" s="19"/>
      <c r="Z50" s="120">
        <v>12</v>
      </c>
      <c r="AA50" s="19"/>
      <c r="AB50" s="19"/>
      <c r="AC50" s="120">
        <v>5</v>
      </c>
      <c r="AD50" s="12"/>
      <c r="AE50" s="23"/>
      <c r="AF50" s="156"/>
      <c r="AG50" s="19"/>
      <c r="AH50" s="120"/>
      <c r="AI50" s="19"/>
      <c r="AJ50" s="19"/>
      <c r="AK50" s="120"/>
      <c r="AM50" s="23"/>
      <c r="AN50" s="156"/>
      <c r="AO50" s="19"/>
      <c r="AP50" s="120">
        <v>8</v>
      </c>
      <c r="AQ50" s="19"/>
      <c r="AR50" s="19"/>
      <c r="AS50" s="120">
        <v>5</v>
      </c>
      <c r="AU50" s="23"/>
      <c r="AV50" s="156"/>
      <c r="AW50" s="19"/>
      <c r="AX50" s="120">
        <v>16</v>
      </c>
      <c r="AY50" s="19"/>
      <c r="AZ50" s="19"/>
      <c r="BA50" s="120">
        <v>6</v>
      </c>
      <c r="BC50" s="23"/>
      <c r="BD50" s="156"/>
      <c r="BE50" s="19"/>
      <c r="BF50" s="120">
        <v>10</v>
      </c>
      <c r="BG50" s="19"/>
      <c r="BH50" s="19"/>
      <c r="BI50" s="120">
        <v>3</v>
      </c>
      <c r="BK50" s="23"/>
      <c r="BL50" s="156"/>
      <c r="BM50" s="19"/>
      <c r="BN50" s="120">
        <v>12</v>
      </c>
      <c r="BO50" s="19"/>
      <c r="BP50" s="19"/>
      <c r="BQ50" s="120">
        <v>5</v>
      </c>
      <c r="BS50" s="23"/>
      <c r="BT50" s="156"/>
      <c r="BU50" s="19"/>
      <c r="BV50" s="120"/>
      <c r="BW50" s="19"/>
      <c r="BX50" s="19"/>
      <c r="BY50" s="120"/>
      <c r="CA50" s="23"/>
      <c r="CB50" s="156" t="s">
        <v>190</v>
      </c>
    </row>
    <row r="51" spans="1:80" ht="15" x14ac:dyDescent="0.25">
      <c r="B51" s="12" t="s">
        <v>188</v>
      </c>
      <c r="C51" s="12" t="s">
        <v>188</v>
      </c>
      <c r="D51" s="12" t="s">
        <v>188</v>
      </c>
      <c r="E51" s="12" t="s">
        <v>188</v>
      </c>
      <c r="F51" s="12" t="s">
        <v>188</v>
      </c>
      <c r="G51" s="12" t="s">
        <v>188</v>
      </c>
      <c r="H51" s="96" t="str">
        <f t="shared" si="1"/>
        <v>6 / 6</v>
      </c>
      <c r="I51" s="19"/>
      <c r="J51" s="120">
        <v>2</v>
      </c>
      <c r="K51" s="19"/>
      <c r="L51" s="19"/>
      <c r="M51" s="120">
        <v>2</v>
      </c>
      <c r="N51" s="98"/>
      <c r="O51" s="23"/>
      <c r="P51" s="156" t="s">
        <v>190</v>
      </c>
      <c r="Q51" s="19"/>
      <c r="R51" s="120">
        <v>4</v>
      </c>
      <c r="S51" s="19"/>
      <c r="T51" s="19"/>
      <c r="U51" s="120">
        <v>2</v>
      </c>
      <c r="V51" s="98"/>
      <c r="W51" s="23"/>
      <c r="X51" s="156" t="s">
        <v>190</v>
      </c>
      <c r="Y51" s="19"/>
      <c r="Z51" s="120">
        <v>12</v>
      </c>
      <c r="AA51" s="19"/>
      <c r="AB51" s="19"/>
      <c r="AC51" s="120">
        <v>5</v>
      </c>
      <c r="AD51" s="12"/>
      <c r="AE51" s="23"/>
      <c r="AF51" s="156" t="s">
        <v>190</v>
      </c>
      <c r="AG51" s="19"/>
      <c r="AH51" s="120"/>
      <c r="AI51" s="19"/>
      <c r="AJ51" s="19"/>
      <c r="AK51" s="120"/>
      <c r="AM51" s="23"/>
      <c r="AN51" s="156" t="s">
        <v>190</v>
      </c>
      <c r="AO51" s="19"/>
      <c r="AP51" s="120">
        <v>8</v>
      </c>
      <c r="AQ51" s="19"/>
      <c r="AR51" s="19"/>
      <c r="AS51" s="120">
        <v>5</v>
      </c>
      <c r="AU51" s="23"/>
      <c r="AV51" s="156" t="s">
        <v>190</v>
      </c>
      <c r="AW51" s="19"/>
      <c r="AX51" s="120">
        <v>16</v>
      </c>
      <c r="AY51" s="19"/>
      <c r="AZ51" s="19"/>
      <c r="BA51" s="120">
        <v>6</v>
      </c>
      <c r="BC51" s="23"/>
      <c r="BD51" s="156" t="s">
        <v>190</v>
      </c>
      <c r="BE51" s="19"/>
      <c r="BF51" s="120">
        <v>10</v>
      </c>
      <c r="BG51" s="19"/>
      <c r="BH51" s="19"/>
      <c r="BI51" s="120">
        <v>3</v>
      </c>
      <c r="BK51" s="23"/>
      <c r="BL51" s="156" t="s">
        <v>190</v>
      </c>
      <c r="BM51" s="19"/>
      <c r="BN51" s="120">
        <v>12</v>
      </c>
      <c r="BO51" s="19"/>
      <c r="BP51" s="19"/>
      <c r="BQ51" s="120">
        <v>5</v>
      </c>
      <c r="BS51" s="23"/>
      <c r="BT51" s="156" t="s">
        <v>190</v>
      </c>
      <c r="BU51" s="19"/>
      <c r="BV51" s="120"/>
      <c r="BW51" s="19"/>
      <c r="BX51" s="19"/>
      <c r="BY51" s="120"/>
      <c r="CA51" s="23"/>
      <c r="CB51" s="156"/>
    </row>
    <row r="52" spans="1:80" ht="15" x14ac:dyDescent="0.25">
      <c r="B52" s="12" t="s">
        <v>188</v>
      </c>
      <c r="C52" s="12" t="s">
        <v>188</v>
      </c>
      <c r="D52" s="12" t="s">
        <v>188</v>
      </c>
      <c r="E52" s="12" t="s">
        <v>188</v>
      </c>
      <c r="F52" s="12" t="s">
        <v>188</v>
      </c>
      <c r="G52" s="12" t="s">
        <v>188</v>
      </c>
      <c r="H52" s="96" t="str">
        <f t="shared" si="1"/>
        <v>6 / 6</v>
      </c>
      <c r="I52" s="19"/>
      <c r="J52" s="120">
        <v>2</v>
      </c>
      <c r="K52" s="19"/>
      <c r="L52" s="19"/>
      <c r="M52" s="120">
        <v>2</v>
      </c>
      <c r="N52" s="98"/>
      <c r="O52" s="23"/>
      <c r="P52" s="156" t="s">
        <v>190</v>
      </c>
      <c r="Q52" s="19"/>
      <c r="R52" s="120">
        <v>4</v>
      </c>
      <c r="S52" s="19"/>
      <c r="T52" s="19"/>
      <c r="U52" s="120">
        <v>2</v>
      </c>
      <c r="V52" s="98"/>
      <c r="W52" s="23"/>
      <c r="X52" s="156" t="s">
        <v>190</v>
      </c>
      <c r="Y52" s="19"/>
      <c r="Z52" s="120">
        <v>12</v>
      </c>
      <c r="AA52" s="19"/>
      <c r="AB52" s="19"/>
      <c r="AC52" s="120">
        <v>5</v>
      </c>
      <c r="AD52" s="12"/>
      <c r="AE52" s="23"/>
      <c r="AF52" s="156" t="s">
        <v>190</v>
      </c>
      <c r="AG52" s="19"/>
      <c r="AH52" s="120"/>
      <c r="AI52" s="19"/>
      <c r="AJ52" s="19"/>
      <c r="AK52" s="120"/>
      <c r="AM52" s="23"/>
      <c r="AN52" s="156" t="s">
        <v>190</v>
      </c>
      <c r="AO52" s="19"/>
      <c r="AP52" s="120">
        <v>8</v>
      </c>
      <c r="AQ52" s="19"/>
      <c r="AR52" s="19"/>
      <c r="AS52" s="120">
        <v>5</v>
      </c>
      <c r="AU52" s="23"/>
      <c r="AV52" s="156"/>
      <c r="AW52" s="19"/>
      <c r="AX52" s="120">
        <v>16</v>
      </c>
      <c r="AY52" s="19"/>
      <c r="AZ52" s="19"/>
      <c r="BA52" s="120">
        <v>6</v>
      </c>
      <c r="BC52" s="23"/>
      <c r="BD52" s="156"/>
      <c r="BE52" s="19"/>
      <c r="BF52" s="120">
        <v>10</v>
      </c>
      <c r="BG52" s="19"/>
      <c r="BH52" s="19"/>
      <c r="BI52" s="120">
        <v>3</v>
      </c>
      <c r="BK52" s="23"/>
      <c r="BL52" s="156"/>
      <c r="BM52" s="19"/>
      <c r="BN52" s="120">
        <v>12</v>
      </c>
      <c r="BO52" s="19"/>
      <c r="BP52" s="19"/>
      <c r="BQ52" s="120">
        <v>5</v>
      </c>
      <c r="BS52" s="23"/>
      <c r="BT52" s="156"/>
      <c r="BU52" s="19"/>
      <c r="BV52" s="120"/>
      <c r="BW52" s="19"/>
      <c r="BX52" s="19"/>
      <c r="BY52" s="120"/>
      <c r="CA52" s="23"/>
      <c r="CB52" s="156"/>
    </row>
    <row r="53" spans="1:80" ht="15" x14ac:dyDescent="0.25">
      <c r="B53" s="12" t="s">
        <v>188</v>
      </c>
      <c r="C53" s="12" t="s">
        <v>188</v>
      </c>
      <c r="D53" s="12" t="s">
        <v>188</v>
      </c>
      <c r="E53" s="12" t="s">
        <v>188</v>
      </c>
      <c r="F53" s="12" t="s">
        <v>188</v>
      </c>
      <c r="G53" s="12" t="s">
        <v>188</v>
      </c>
      <c r="H53" s="96" t="str">
        <f t="shared" si="1"/>
        <v>6 / 6</v>
      </c>
      <c r="I53" s="19"/>
      <c r="J53" s="120">
        <v>2</v>
      </c>
      <c r="K53" s="19"/>
      <c r="L53" s="19"/>
      <c r="M53" s="120">
        <v>2</v>
      </c>
      <c r="N53" s="98"/>
      <c r="O53" s="23"/>
      <c r="P53" s="188" t="s">
        <v>190</v>
      </c>
      <c r="Q53" s="19"/>
      <c r="R53" s="120">
        <v>4</v>
      </c>
      <c r="S53" s="19"/>
      <c r="T53" s="19"/>
      <c r="U53" s="120">
        <v>2</v>
      </c>
      <c r="V53" s="98"/>
      <c r="W53" s="23"/>
      <c r="X53" s="188" t="s">
        <v>190</v>
      </c>
      <c r="Y53" s="19"/>
      <c r="Z53" s="120">
        <v>12</v>
      </c>
      <c r="AA53" s="19"/>
      <c r="AB53" s="19"/>
      <c r="AC53" s="120">
        <v>5</v>
      </c>
      <c r="AD53" s="12"/>
      <c r="AE53" s="23"/>
      <c r="AF53" s="188"/>
      <c r="AG53" s="19"/>
      <c r="AH53" s="120"/>
      <c r="AI53" s="19"/>
      <c r="AJ53" s="19"/>
      <c r="AK53" s="120"/>
      <c r="AM53" s="23"/>
      <c r="AN53" s="188"/>
      <c r="AO53" s="19"/>
      <c r="AP53" s="120">
        <v>8</v>
      </c>
      <c r="AQ53" s="19"/>
      <c r="AR53" s="19"/>
      <c r="AS53" s="120">
        <v>5</v>
      </c>
      <c r="AU53" s="23"/>
      <c r="AV53" s="188"/>
      <c r="AW53" s="19"/>
      <c r="AX53" s="120">
        <v>16</v>
      </c>
      <c r="AY53" s="19"/>
      <c r="AZ53" s="19"/>
      <c r="BA53" s="120">
        <v>6</v>
      </c>
      <c r="BC53" s="23"/>
      <c r="BD53" s="188"/>
      <c r="BE53" s="19"/>
      <c r="BF53" s="120">
        <v>10</v>
      </c>
      <c r="BG53" s="19"/>
      <c r="BH53" s="19"/>
      <c r="BI53" s="120">
        <v>3</v>
      </c>
      <c r="BK53" s="23"/>
      <c r="BL53" s="188"/>
      <c r="BM53" s="19"/>
      <c r="BN53" s="120">
        <v>12</v>
      </c>
      <c r="BO53" s="19"/>
      <c r="BP53" s="19"/>
      <c r="BQ53" s="120">
        <v>5</v>
      </c>
      <c r="BS53" s="23"/>
      <c r="BT53" s="188"/>
      <c r="BU53" s="19"/>
      <c r="BV53" s="120"/>
      <c r="BW53" s="19"/>
      <c r="BX53" s="19"/>
      <c r="BY53" s="120"/>
      <c r="CA53" s="23"/>
      <c r="CB53" s="188"/>
    </row>
    <row r="54" spans="1:80" ht="15" x14ac:dyDescent="0.25">
      <c r="P54" s="188"/>
      <c r="Q54" s="19"/>
      <c r="R54" s="120"/>
      <c r="S54" s="19"/>
      <c r="T54" s="19"/>
      <c r="U54" s="120"/>
      <c r="V54" s="98"/>
      <c r="W54" s="23"/>
      <c r="X54" s="188"/>
      <c r="Y54" s="19"/>
      <c r="Z54" s="120"/>
      <c r="AA54" s="19"/>
      <c r="AB54" s="19"/>
      <c r="AC54" s="120"/>
      <c r="AD54" s="12"/>
      <c r="AE54" s="23"/>
      <c r="AF54" s="188"/>
      <c r="AG54" s="19"/>
      <c r="AH54" s="120"/>
      <c r="AI54" s="19"/>
      <c r="AJ54" s="19"/>
      <c r="AK54" s="120"/>
      <c r="AM54" s="23"/>
      <c r="AN54" s="188"/>
      <c r="AO54" s="19"/>
      <c r="AP54" s="120"/>
      <c r="AQ54" s="19"/>
      <c r="AR54" s="19"/>
      <c r="AS54" s="120"/>
      <c r="AU54" s="23"/>
      <c r="AV54" s="188"/>
      <c r="AW54" s="19"/>
      <c r="AX54" s="120"/>
      <c r="AY54" s="19"/>
      <c r="AZ54" s="19"/>
      <c r="BA54" s="120"/>
      <c r="BC54" s="23"/>
      <c r="BD54" s="188"/>
      <c r="BE54" s="19"/>
      <c r="BF54" s="120"/>
      <c r="BG54" s="19"/>
      <c r="BH54" s="19"/>
      <c r="BI54" s="120"/>
      <c r="BK54" s="23"/>
      <c r="BL54" s="188"/>
      <c r="BM54" s="19"/>
      <c r="BN54" s="120"/>
      <c r="BO54" s="19"/>
      <c r="BP54" s="19"/>
      <c r="BQ54" s="120"/>
      <c r="BS54" s="23"/>
      <c r="BT54" s="188"/>
      <c r="BU54" s="19"/>
      <c r="BV54" s="120"/>
      <c r="BW54" s="19"/>
      <c r="BX54" s="19"/>
      <c r="BY54" s="120"/>
      <c r="CA54" s="23"/>
      <c r="CB54" s="188"/>
    </row>
    <row r="55" spans="1:80" ht="15" x14ac:dyDescent="0.25">
      <c r="P55" s="188"/>
      <c r="Q55" s="19"/>
      <c r="R55" s="120"/>
      <c r="S55" s="19"/>
      <c r="T55" s="19"/>
      <c r="U55" s="120"/>
      <c r="V55" s="98"/>
      <c r="W55" s="23"/>
      <c r="X55" s="188"/>
      <c r="Y55" s="19"/>
      <c r="Z55" s="120"/>
      <c r="AA55" s="19"/>
      <c r="AB55" s="19"/>
      <c r="AC55" s="120"/>
      <c r="AD55" s="12"/>
      <c r="AE55" s="23"/>
      <c r="AF55" s="188"/>
      <c r="AG55" s="19"/>
      <c r="AH55" s="120"/>
      <c r="AI55" s="19"/>
      <c r="AJ55" s="19"/>
      <c r="AK55" s="120"/>
      <c r="AM55" s="23"/>
      <c r="AN55" s="188"/>
      <c r="AO55" s="19"/>
      <c r="AP55" s="120"/>
      <c r="AQ55" s="19"/>
      <c r="AR55" s="19"/>
      <c r="AS55" s="120"/>
      <c r="AU55" s="23"/>
      <c r="AV55" s="188"/>
      <c r="AW55" s="19"/>
      <c r="AX55" s="120"/>
      <c r="AY55" s="19"/>
      <c r="AZ55" s="19"/>
      <c r="BA55" s="120"/>
      <c r="BC55" s="23"/>
      <c r="BD55" s="188"/>
      <c r="BE55" s="19"/>
      <c r="BF55" s="120"/>
      <c r="BG55" s="19"/>
      <c r="BH55" s="19"/>
      <c r="BI55" s="120"/>
      <c r="BK55" s="23"/>
      <c r="BL55" s="188"/>
      <c r="BM55" s="19"/>
      <c r="BN55" s="120"/>
      <c r="BO55" s="19"/>
      <c r="BP55" s="19"/>
      <c r="BQ55" s="120"/>
      <c r="BS55" s="23"/>
      <c r="BT55" s="188"/>
      <c r="BU55" s="19"/>
      <c r="BV55" s="120"/>
      <c r="BW55" s="19"/>
      <c r="BX55" s="19"/>
      <c r="BY55" s="120"/>
      <c r="CA55" s="23"/>
      <c r="CB55" s="188"/>
    </row>
    <row r="56" spans="1:80" ht="15" x14ac:dyDescent="0.25">
      <c r="P56" s="188"/>
      <c r="Q56" s="19"/>
      <c r="R56" s="120"/>
      <c r="S56" s="19"/>
      <c r="T56" s="19"/>
      <c r="U56" s="120"/>
      <c r="V56" s="98"/>
      <c r="W56" s="23"/>
      <c r="X56" s="188"/>
      <c r="Y56" s="19"/>
      <c r="Z56" s="120"/>
      <c r="AA56" s="19"/>
      <c r="AB56" s="19"/>
      <c r="AC56" s="120"/>
      <c r="AD56" s="12"/>
      <c r="AE56" s="23"/>
      <c r="AF56" s="188"/>
      <c r="AG56" s="19"/>
      <c r="AH56" s="120"/>
      <c r="AI56" s="19"/>
      <c r="AJ56" s="19"/>
      <c r="AK56" s="120"/>
      <c r="AM56" s="23"/>
      <c r="AN56" s="188"/>
      <c r="AO56" s="19"/>
      <c r="AP56" s="120"/>
      <c r="AQ56" s="19"/>
      <c r="AR56" s="19"/>
      <c r="AS56" s="120"/>
      <c r="AU56" s="23"/>
      <c r="AV56" s="188"/>
      <c r="AW56" s="19"/>
      <c r="AX56" s="120"/>
      <c r="AY56" s="19"/>
      <c r="AZ56" s="19"/>
      <c r="BA56" s="120"/>
      <c r="BC56" s="23"/>
      <c r="BD56" s="188"/>
      <c r="BE56" s="19"/>
      <c r="BF56" s="120"/>
      <c r="BG56" s="19"/>
      <c r="BH56" s="19"/>
      <c r="BI56" s="120"/>
      <c r="BK56" s="23"/>
      <c r="BL56" s="188"/>
      <c r="BM56" s="19"/>
      <c r="BN56" s="120"/>
      <c r="BO56" s="19"/>
      <c r="BP56" s="19"/>
      <c r="BQ56" s="120"/>
      <c r="BS56" s="23"/>
      <c r="BT56" s="188"/>
      <c r="BU56" s="19"/>
      <c r="BV56" s="120"/>
      <c r="BW56" s="19"/>
      <c r="BX56" s="19"/>
      <c r="BY56" s="120"/>
      <c r="CA56" s="23"/>
      <c r="CB56" s="188"/>
    </row>
    <row r="57" spans="1:80" ht="15" x14ac:dyDescent="0.25">
      <c r="P57" s="188"/>
      <c r="Q57" s="19"/>
      <c r="R57" s="120"/>
      <c r="S57" s="19"/>
      <c r="T57" s="19"/>
      <c r="U57" s="120"/>
      <c r="V57" s="98"/>
      <c r="W57" s="23"/>
      <c r="X57" s="188"/>
      <c r="Y57" s="19"/>
      <c r="Z57" s="120"/>
      <c r="AA57" s="19"/>
      <c r="AB57" s="19"/>
      <c r="AC57" s="120"/>
      <c r="AD57" s="12"/>
      <c r="AE57" s="23"/>
      <c r="AF57" s="188"/>
      <c r="AG57" s="19"/>
      <c r="AH57" s="120"/>
      <c r="AI57" s="19"/>
      <c r="AJ57" s="19"/>
      <c r="AK57" s="120"/>
      <c r="AM57" s="23"/>
      <c r="AN57" s="188"/>
      <c r="AO57" s="19"/>
      <c r="AP57" s="120"/>
      <c r="AQ57" s="19"/>
      <c r="AR57" s="19"/>
      <c r="AS57" s="120"/>
      <c r="AU57" s="23"/>
      <c r="AV57" s="188"/>
      <c r="AW57" s="19"/>
      <c r="AX57" s="120"/>
      <c r="AY57" s="19"/>
      <c r="AZ57" s="19"/>
      <c r="BA57" s="120"/>
      <c r="BC57" s="23"/>
      <c r="BD57" s="188"/>
      <c r="BE57" s="19"/>
      <c r="BF57" s="120"/>
      <c r="BG57" s="19"/>
      <c r="BH57" s="19"/>
      <c r="BI57" s="120"/>
      <c r="BK57" s="23"/>
      <c r="BL57" s="188"/>
      <c r="BM57" s="19"/>
      <c r="BN57" s="120"/>
      <c r="BO57" s="19"/>
      <c r="BP57" s="19"/>
      <c r="BQ57" s="120"/>
      <c r="BS57" s="23"/>
      <c r="BT57" s="188"/>
      <c r="BU57" s="19"/>
      <c r="BV57" s="120"/>
      <c r="BW57" s="19"/>
      <c r="BX57" s="19"/>
      <c r="BY57" s="120"/>
      <c r="CA57" s="23"/>
      <c r="CB57" s="188"/>
    </row>
    <row r="58" spans="1:80" ht="15" x14ac:dyDescent="0.25">
      <c r="P58" s="188"/>
      <c r="Q58" s="19"/>
      <c r="R58" s="120"/>
      <c r="S58" s="19"/>
      <c r="T58" s="19"/>
      <c r="U58" s="120"/>
      <c r="V58" s="98"/>
      <c r="W58" s="23"/>
      <c r="X58" s="188"/>
      <c r="Y58" s="19"/>
      <c r="Z58" s="120"/>
      <c r="AA58" s="19"/>
      <c r="AB58" s="19"/>
      <c r="AC58" s="120"/>
      <c r="AD58" s="12"/>
      <c r="AE58" s="23"/>
      <c r="AF58" s="188"/>
      <c r="AG58" s="19"/>
      <c r="AH58" s="120"/>
      <c r="AI58" s="19"/>
      <c r="AJ58" s="19"/>
      <c r="AK58" s="120"/>
      <c r="AM58" s="23"/>
      <c r="AN58" s="188"/>
      <c r="AO58" s="19"/>
      <c r="AP58" s="120"/>
      <c r="AQ58" s="19"/>
      <c r="AR58" s="19"/>
      <c r="AS58" s="120"/>
      <c r="AU58" s="23"/>
      <c r="AV58" s="188"/>
      <c r="AW58" s="19"/>
      <c r="AX58" s="120"/>
      <c r="AY58" s="19"/>
      <c r="AZ58" s="19"/>
      <c r="BA58" s="120"/>
      <c r="BC58" s="23"/>
      <c r="BD58" s="188"/>
      <c r="BE58" s="19"/>
      <c r="BF58" s="120"/>
      <c r="BG58" s="19"/>
      <c r="BH58" s="19"/>
      <c r="BI58" s="120"/>
      <c r="BK58" s="23"/>
      <c r="BL58" s="188"/>
      <c r="BM58" s="19"/>
      <c r="BN58" s="120"/>
      <c r="BO58" s="19"/>
      <c r="BP58" s="19"/>
      <c r="BQ58" s="120"/>
      <c r="BS58" s="23"/>
      <c r="BT58" s="188"/>
      <c r="BU58" s="19"/>
      <c r="BV58" s="120"/>
      <c r="BW58" s="19"/>
      <c r="BX58" s="19"/>
      <c r="BY58" s="120"/>
      <c r="CA58" s="23"/>
      <c r="CB58" s="188"/>
    </row>
    <row r="59" spans="1:80" ht="15" x14ac:dyDescent="0.25">
      <c r="P59" s="188"/>
      <c r="Q59" s="19"/>
      <c r="R59" s="120"/>
      <c r="S59" s="19"/>
      <c r="T59" s="19"/>
      <c r="U59" s="120"/>
      <c r="V59" s="98"/>
      <c r="W59" s="23"/>
      <c r="X59" s="188"/>
      <c r="Y59" s="19"/>
      <c r="Z59" s="120"/>
      <c r="AA59" s="19"/>
      <c r="AB59" s="19"/>
      <c r="AC59" s="120"/>
      <c r="AD59" s="12"/>
      <c r="AE59" s="23"/>
      <c r="AF59" s="188"/>
      <c r="AG59" s="19"/>
      <c r="AH59" s="120"/>
      <c r="AI59" s="19"/>
      <c r="AJ59" s="19"/>
      <c r="AK59" s="120"/>
      <c r="AM59" s="23"/>
      <c r="AN59" s="188"/>
      <c r="AO59" s="19"/>
      <c r="AP59" s="120"/>
      <c r="AQ59" s="19"/>
      <c r="AR59" s="19"/>
      <c r="AS59" s="120"/>
      <c r="AU59" s="23"/>
      <c r="AV59" s="188"/>
      <c r="AW59" s="19"/>
      <c r="AX59" s="120"/>
      <c r="AY59" s="19"/>
      <c r="AZ59" s="19"/>
      <c r="BA59" s="120"/>
      <c r="BC59" s="23"/>
      <c r="BD59" s="188"/>
      <c r="BE59" s="19"/>
      <c r="BF59" s="120"/>
      <c r="BG59" s="19"/>
      <c r="BH59" s="19"/>
      <c r="BI59" s="120"/>
      <c r="BK59" s="23"/>
      <c r="BL59" s="188"/>
      <c r="BM59" s="19"/>
      <c r="BN59" s="120"/>
      <c r="BO59" s="19"/>
      <c r="BP59" s="19"/>
      <c r="BQ59" s="120"/>
      <c r="BS59" s="23"/>
      <c r="BT59" s="188"/>
      <c r="BU59" s="19"/>
      <c r="BV59" s="120"/>
      <c r="BW59" s="19"/>
      <c r="BX59" s="19"/>
      <c r="BY59" s="120"/>
      <c r="CA59" s="23"/>
      <c r="CB59" s="188"/>
    </row>
    <row r="60" spans="1:80" x14ac:dyDescent="0.2">
      <c r="A60" s="151"/>
    </row>
  </sheetData>
  <sheetProtection selectLockedCells="1" selectUnlockedCells="1"/>
  <sortState ref="A2:CB53">
    <sortCondition ref="A53"/>
  </sortState>
  <customSheetViews>
    <customSheetView guid="{15592DE5-C7FF-4B56-A77E-D45893415718}" scale="85" hiddenColumns="1">
      <selection activeCell="A59" sqref="A59"/>
      <pageMargins left="0.7" right="0.7" top="0.75" bottom="0.75" header="0.3" footer="0.3"/>
      <pageSetup paperSize="9" orientation="portrait" r:id="rId1"/>
    </customSheetView>
    <customSheetView guid="{434B6855-F13B-4702-8F4C-6D02421A3BDD}" scale="85" hiddenColumns="1">
      <pane ySplit="1" topLeftCell="A2" activePane="bottomLeft" state="frozen"/>
      <selection pane="bottomLeft" activeCell="CE15" sqref="CE15"/>
      <pageMargins left="0.7" right="0.7" top="0.75" bottom="0.75" header="0.3" footer="0.3"/>
      <pageSetup paperSize="9" orientation="portrait" r:id="rId2"/>
    </customSheetView>
    <customSheetView guid="{3ED02DA8-0013-4C86-B822-FF604B55B0EE}" scale="85" hiddenColumns="1">
      <pane ySplit="1" topLeftCell="A2" activePane="bottomLeft" state="frozen"/>
      <selection pane="bottomLeft" activeCell="CE15" sqref="CE15"/>
      <pageMargins left="0.7" right="0.7" top="0.75" bottom="0.75" header="0.3" footer="0.3"/>
      <pageSetup paperSize="9" orientation="portrait" r:id="rId3"/>
    </customSheetView>
    <customSheetView guid="{A0EEC314-16F1-4DF3-8165-656D359AD9BA}" scale="85" hiddenColumns="1">
      <pane ySplit="1" topLeftCell="A2" activePane="bottomLeft" state="frozen"/>
      <selection pane="bottomLeft" activeCell="CD16" sqref="CD16"/>
      <pageMargins left="0.7" right="0.7" top="0.75" bottom="0.75" header="0.3" footer="0.3"/>
      <pageSetup paperSize="9" orientation="portrait" r:id="rId4"/>
    </customSheetView>
    <customSheetView guid="{16A98541-5EA7-4645-8B9E-63DA44C6390C}" scale="85" hiddenColumns="1">
      <pane ySplit="1" topLeftCell="A2" activePane="bottomLeft" state="frozen"/>
      <selection pane="bottomLeft" activeCell="CD16" sqref="CD16"/>
      <pageMargins left="0.7" right="0.7" top="0.75" bottom="0.75" header="0.3" footer="0.3"/>
      <pageSetup paperSize="9" orientation="portrait" r:id="rId5"/>
    </customSheetView>
    <customSheetView guid="{AC76C8A2-0565-4A7F-A8B3-3D24073F25D1}" scale="85" hiddenColumns="1">
      <pane ySplit="1" topLeftCell="A14" activePane="bottomLeft" state="frozen"/>
      <selection pane="bottomLeft" activeCell="P23" sqref="P23"/>
      <pageMargins left="0.7" right="0.7" top="0.75" bottom="0.75" header="0.3" footer="0.3"/>
      <pageSetup paperSize="9" orientation="portrait" r:id="rId6"/>
    </customSheetView>
    <customSheetView guid="{4FF0261A-279D-430C-B2DD-E54ED988E313}" scale="85" hiddenColumns="1">
      <pane ySplit="1" topLeftCell="A35" activePane="bottomLeft" state="frozen"/>
      <selection pane="bottomLeft" activeCell="A59" sqref="A59"/>
      <pageMargins left="0.7" right="0.7" top="0.75" bottom="0.75" header="0.3" footer="0.3"/>
      <pageSetup paperSize="9" orientation="portrait" r:id="rId7"/>
    </customSheetView>
  </customSheetViews>
  <conditionalFormatting sqref="Y30:Y33 BM5 AW33 Y52 AG52:AG59 AG5:AG24 AO52:AO59 AW52:AW59 BE52:BE59 BM52:BM59 BU52:BU59 AG26:AG33 BM23:BM33 BM8:BM21 AO5:AO33 AW11:AW31 AW5:AW9 Y5:Y28 BE5:BE33 BU5:BU33 Y54:Y59">
    <cfRule type="dataBar" priority="612">
      <dataBar>
        <cfvo type="num" val="0"/>
        <cfvo type="num" val="$AH$2"/>
        <color rgb="FF00B050"/>
      </dataBar>
      <extLst>
        <ext xmlns:x14="http://schemas.microsoft.com/office/spreadsheetml/2009/9/main" uri="{B025F937-C7B1-47D3-B67F-A62EFF666E3E}">
          <x14:id>{E2F9EFCE-96EC-4D3B-AB4C-82A9D1B1B34F}</x14:id>
        </ext>
      </extLst>
    </cfRule>
  </conditionalFormatting>
  <conditionalFormatting sqref="AA30:AA33 BO5 AY33 S52:S59 AA52 AI52:AI59 AI5:AI24 AQ52:AQ59 AY52:AY59 BG52:BG59 BO52:BO59 BW52:BW59 AI26:AI33 BO23:BO33 K17:K33 BO8:BO21 AQ5:AQ33 AY11:AY31 AY5:AY9 AA5:AA28 S5:S33 BG5:BG33 K5:K15 BW5:BW33 AA54:AA59">
    <cfRule type="dataBar" priority="611">
      <dataBar>
        <cfvo type="num" val="0"/>
        <cfvo type="num" val="30"/>
        <color rgb="FF00B050"/>
      </dataBar>
      <extLst>
        <ext xmlns:x14="http://schemas.microsoft.com/office/spreadsheetml/2009/9/main" uri="{B025F937-C7B1-47D3-B67F-A62EFF666E3E}">
          <x14:id>{BC16B46C-C1CA-4915-8BDD-55EBFC57D3EE}</x14:id>
        </ext>
      </extLst>
    </cfRule>
  </conditionalFormatting>
  <conditionalFormatting sqref="AB30:AB33 BP5 AZ33 T52:T59 AJ5:AJ24 AZ52:AZ59 BH52:BH59 BP52:BP59 BX52:BX59 AB47:AB52 AJ49:AJ59 AR43 AR2 AZ2 BH2 BX2 T2 L2 AR45:AR59 AJ26:AJ33 BP23:BP33 L17:L33 BP8:BP21 AR5:AR33 AZ11:AZ31 AZ5:AZ9 AB5:AB28 T5:T33 BH5:BH33 L5:L15 BX5:BX33 AB54:AB59">
    <cfRule type="dataBar" priority="613">
      <dataBar>
        <cfvo type="num" val="0"/>
        <cfvo type="num" val="$AK$5"/>
        <color rgb="FF00B050"/>
      </dataBar>
      <extLst>
        <ext xmlns:x14="http://schemas.microsoft.com/office/spreadsheetml/2009/9/main" uri="{B025F937-C7B1-47D3-B67F-A62EFF666E3E}">
          <x14:id>{E89A71A3-C278-4DAD-B3B8-5A06CBFDCAEE}</x14:id>
        </ext>
      </extLst>
    </cfRule>
  </conditionalFormatting>
  <conditionalFormatting sqref="P52:P59 X52:X59 AF52:AF59 AN52:AN59 AV52:AV59 BD52:BD59 BL52:BL59 BT52:BT59 CB52:CB59 X5:X33 AF5:AF33 AN5:AN33 AV5:AV33 BD5:BD33 BT5:BT33 CB5:CB34 BL5:BL33 P5:P33">
    <cfRule type="containsText" dxfId="1654" priority="593" operator="containsText" text="STOP">
      <formula>NOT(ISERROR(SEARCH("STOP",P5)))</formula>
    </cfRule>
    <cfRule type="containsText" dxfId="1653" priority="594" operator="containsText" text="OK">
      <formula>NOT(ISERROR(SEARCH("OK",P5)))</formula>
    </cfRule>
    <cfRule type="containsText" dxfId="1652" priority="595" operator="containsText" text="A former">
      <formula>NOT(ISERROR(SEARCH("A former",P5)))</formula>
    </cfRule>
    <cfRule type="containsText" dxfId="1651" priority="596" operator="containsText" text="En cours">
      <formula>NOT(ISERROR(SEARCH("En cours",P5)))</formula>
    </cfRule>
  </conditionalFormatting>
  <conditionalFormatting sqref="V5:V6 V16 V52:V59">
    <cfRule type="containsText" dxfId="1650" priority="591" operator="containsText" text="STOP">
      <formula>NOT(ISERROR(SEARCH("STOP",V5)))</formula>
    </cfRule>
    <cfRule type="containsText" dxfId="1649" priority="592" operator="containsText" text="Oui">
      <formula>NOT(ISERROR(SEARCH("Oui",V5)))</formula>
    </cfRule>
  </conditionalFormatting>
  <conditionalFormatting sqref="CB3">
    <cfRule type="containsText" dxfId="1648" priority="571" operator="containsText" text="STOP">
      <formula>NOT(ISERROR(SEARCH("STOP",CB3)))</formula>
    </cfRule>
    <cfRule type="containsText" dxfId="1647" priority="572" operator="containsText" text="OK">
      <formula>NOT(ISERROR(SEARCH("OK",CB3)))</formula>
    </cfRule>
    <cfRule type="containsText" dxfId="1646" priority="573" operator="containsText" text="A former">
      <formula>NOT(ISERROR(SEARCH("A former",CB3)))</formula>
    </cfRule>
    <cfRule type="containsText" dxfId="1645" priority="574" operator="containsText" text="En cours">
      <formula>NOT(ISERROR(SEARCH("En cours",CB3)))</formula>
    </cfRule>
  </conditionalFormatting>
  <conditionalFormatting sqref="H5:H41 H52:H53">
    <cfRule type="containsText" dxfId="1644" priority="570" operator="containsText" text="6 / 6">
      <formula>NOT(ISERROR(SEARCH("6 / 6",H5)))</formula>
    </cfRule>
  </conditionalFormatting>
  <conditionalFormatting sqref="AG34">
    <cfRule type="dataBar" priority="568">
      <dataBar>
        <cfvo type="num" val="0"/>
        <cfvo type="num" val="$AH$2"/>
        <color rgb="FF00B050"/>
      </dataBar>
      <extLst>
        <ext xmlns:x14="http://schemas.microsoft.com/office/spreadsheetml/2009/9/main" uri="{B025F937-C7B1-47D3-B67F-A62EFF666E3E}">
          <x14:id>{0E836A6D-B3D5-410B-A5CC-BC237E04499B}</x14:id>
        </ext>
      </extLst>
    </cfRule>
  </conditionalFormatting>
  <conditionalFormatting sqref="AI34">
    <cfRule type="dataBar" priority="567">
      <dataBar>
        <cfvo type="num" val="0"/>
        <cfvo type="num" val="30"/>
        <color rgb="FF00B050"/>
      </dataBar>
      <extLst>
        <ext xmlns:x14="http://schemas.microsoft.com/office/spreadsheetml/2009/9/main" uri="{B025F937-C7B1-47D3-B67F-A62EFF666E3E}">
          <x14:id>{C2905667-F235-47E1-9803-19185047A346}</x14:id>
        </ext>
      </extLst>
    </cfRule>
  </conditionalFormatting>
  <conditionalFormatting sqref="AJ34">
    <cfRule type="dataBar" priority="569">
      <dataBar>
        <cfvo type="num" val="0"/>
        <cfvo type="num" val="$AK$5"/>
        <color rgb="FF00B050"/>
      </dataBar>
      <extLst>
        <ext xmlns:x14="http://schemas.microsoft.com/office/spreadsheetml/2009/9/main" uri="{B025F937-C7B1-47D3-B67F-A62EFF666E3E}">
          <x14:id>{2E1059DA-A710-4932-B527-88668E0445BA}</x14:id>
        </ext>
      </extLst>
    </cfRule>
  </conditionalFormatting>
  <conditionalFormatting sqref="AO34">
    <cfRule type="dataBar" priority="565">
      <dataBar>
        <cfvo type="num" val="0"/>
        <cfvo type="num" val="$AH$2"/>
        <color rgb="FF00B050"/>
      </dataBar>
      <extLst>
        <ext xmlns:x14="http://schemas.microsoft.com/office/spreadsheetml/2009/9/main" uri="{B025F937-C7B1-47D3-B67F-A62EFF666E3E}">
          <x14:id>{492359A1-925D-47A4-9C7A-111F5D0FEF7E}</x14:id>
        </ext>
      </extLst>
    </cfRule>
  </conditionalFormatting>
  <conditionalFormatting sqref="AQ34">
    <cfRule type="dataBar" priority="564">
      <dataBar>
        <cfvo type="num" val="0"/>
        <cfvo type="num" val="30"/>
        <color rgb="FF00B050"/>
      </dataBar>
      <extLst>
        <ext xmlns:x14="http://schemas.microsoft.com/office/spreadsheetml/2009/9/main" uri="{B025F937-C7B1-47D3-B67F-A62EFF666E3E}">
          <x14:id>{98005DA4-7110-487F-B8D1-DA279ABE4DD7}</x14:id>
        </ext>
      </extLst>
    </cfRule>
  </conditionalFormatting>
  <conditionalFormatting sqref="AR34">
    <cfRule type="dataBar" priority="566">
      <dataBar>
        <cfvo type="num" val="0"/>
        <cfvo type="num" val="$AK$5"/>
        <color rgb="FF00B050"/>
      </dataBar>
      <extLst>
        <ext xmlns:x14="http://schemas.microsoft.com/office/spreadsheetml/2009/9/main" uri="{B025F937-C7B1-47D3-B67F-A62EFF666E3E}">
          <x14:id>{519A4CF9-12C9-4207-9403-71832CBC472E}</x14:id>
        </ext>
      </extLst>
    </cfRule>
  </conditionalFormatting>
  <conditionalFormatting sqref="AW34">
    <cfRule type="dataBar" priority="562">
      <dataBar>
        <cfvo type="num" val="0"/>
        <cfvo type="num" val="$AH$2"/>
        <color rgb="FF00B050"/>
      </dataBar>
      <extLst>
        <ext xmlns:x14="http://schemas.microsoft.com/office/spreadsheetml/2009/9/main" uri="{B025F937-C7B1-47D3-B67F-A62EFF666E3E}">
          <x14:id>{44C8ABB8-0640-428D-BD13-5450DB0BDB88}</x14:id>
        </ext>
      </extLst>
    </cfRule>
  </conditionalFormatting>
  <conditionalFormatting sqref="AY34">
    <cfRule type="dataBar" priority="561">
      <dataBar>
        <cfvo type="num" val="0"/>
        <cfvo type="num" val="30"/>
        <color rgb="FF00B050"/>
      </dataBar>
      <extLst>
        <ext xmlns:x14="http://schemas.microsoft.com/office/spreadsheetml/2009/9/main" uri="{B025F937-C7B1-47D3-B67F-A62EFF666E3E}">
          <x14:id>{8A784592-8FE4-41C7-B8E8-DC9C63BD08DB}</x14:id>
        </ext>
      </extLst>
    </cfRule>
  </conditionalFormatting>
  <conditionalFormatting sqref="AZ34">
    <cfRule type="dataBar" priority="563">
      <dataBar>
        <cfvo type="num" val="0"/>
        <cfvo type="num" val="$AK$5"/>
        <color rgb="FF00B050"/>
      </dataBar>
      <extLst>
        <ext xmlns:x14="http://schemas.microsoft.com/office/spreadsheetml/2009/9/main" uri="{B025F937-C7B1-47D3-B67F-A62EFF666E3E}">
          <x14:id>{5223D9AA-2EB8-4261-B5B3-1457C5272053}</x14:id>
        </ext>
      </extLst>
    </cfRule>
  </conditionalFormatting>
  <conditionalFormatting sqref="BM34">
    <cfRule type="dataBar" priority="559">
      <dataBar>
        <cfvo type="num" val="0"/>
        <cfvo type="num" val="$AH$2"/>
        <color rgb="FF00B050"/>
      </dataBar>
      <extLst>
        <ext xmlns:x14="http://schemas.microsoft.com/office/spreadsheetml/2009/9/main" uri="{B025F937-C7B1-47D3-B67F-A62EFF666E3E}">
          <x14:id>{5A13141A-A54D-49CD-8099-BAEACD470B8D}</x14:id>
        </ext>
      </extLst>
    </cfRule>
  </conditionalFormatting>
  <conditionalFormatting sqref="BO34">
    <cfRule type="dataBar" priority="558">
      <dataBar>
        <cfvo type="num" val="0"/>
        <cfvo type="num" val="30"/>
        <color rgb="FF00B050"/>
      </dataBar>
      <extLst>
        <ext xmlns:x14="http://schemas.microsoft.com/office/spreadsheetml/2009/9/main" uri="{B025F937-C7B1-47D3-B67F-A62EFF666E3E}">
          <x14:id>{92AFE115-6B82-434F-8E1B-CC86452B117F}</x14:id>
        </ext>
      </extLst>
    </cfRule>
  </conditionalFormatting>
  <conditionalFormatting sqref="BP34">
    <cfRule type="dataBar" priority="560">
      <dataBar>
        <cfvo type="num" val="0"/>
        <cfvo type="num" val="$AK$5"/>
        <color rgb="FF00B050"/>
      </dataBar>
      <extLst>
        <ext xmlns:x14="http://schemas.microsoft.com/office/spreadsheetml/2009/9/main" uri="{B025F937-C7B1-47D3-B67F-A62EFF666E3E}">
          <x14:id>{8B537396-6409-483D-B3A2-63E401173B43}</x14:id>
        </ext>
      </extLst>
    </cfRule>
  </conditionalFormatting>
  <conditionalFormatting sqref="Y34">
    <cfRule type="dataBar" priority="556">
      <dataBar>
        <cfvo type="num" val="0"/>
        <cfvo type="num" val="$AH$2"/>
        <color rgb="FF00B050"/>
      </dataBar>
      <extLst>
        <ext xmlns:x14="http://schemas.microsoft.com/office/spreadsheetml/2009/9/main" uri="{B025F937-C7B1-47D3-B67F-A62EFF666E3E}">
          <x14:id>{71473350-6B40-41A2-9187-46080B45C0A1}</x14:id>
        </ext>
      </extLst>
    </cfRule>
  </conditionalFormatting>
  <conditionalFormatting sqref="AA34">
    <cfRule type="dataBar" priority="555">
      <dataBar>
        <cfvo type="num" val="0"/>
        <cfvo type="num" val="30"/>
        <color rgb="FF00B050"/>
      </dataBar>
      <extLst>
        <ext xmlns:x14="http://schemas.microsoft.com/office/spreadsheetml/2009/9/main" uri="{B025F937-C7B1-47D3-B67F-A62EFF666E3E}">
          <x14:id>{385E60BB-D73D-461A-858C-B07CEF9BDB2B}</x14:id>
        </ext>
      </extLst>
    </cfRule>
  </conditionalFormatting>
  <conditionalFormatting sqref="AB34">
    <cfRule type="dataBar" priority="557">
      <dataBar>
        <cfvo type="num" val="0"/>
        <cfvo type="num" val="$AK$5"/>
        <color rgb="FF00B050"/>
      </dataBar>
      <extLst>
        <ext xmlns:x14="http://schemas.microsoft.com/office/spreadsheetml/2009/9/main" uri="{B025F937-C7B1-47D3-B67F-A62EFF666E3E}">
          <x14:id>{C97D424A-18B0-4CA5-ABB2-D5297767DFD9}</x14:id>
        </ext>
      </extLst>
    </cfRule>
  </conditionalFormatting>
  <conditionalFormatting sqref="S34">
    <cfRule type="dataBar" priority="553">
      <dataBar>
        <cfvo type="num" val="0"/>
        <cfvo type="num" val="30"/>
        <color rgb="FF00B050"/>
      </dataBar>
      <extLst>
        <ext xmlns:x14="http://schemas.microsoft.com/office/spreadsheetml/2009/9/main" uri="{B025F937-C7B1-47D3-B67F-A62EFF666E3E}">
          <x14:id>{1FEB476A-00CD-4EB6-A186-5D96CC0DAA40}</x14:id>
        </ext>
      </extLst>
    </cfRule>
  </conditionalFormatting>
  <conditionalFormatting sqref="T34">
    <cfRule type="dataBar" priority="554">
      <dataBar>
        <cfvo type="num" val="0"/>
        <cfvo type="num" val="$AK$5"/>
        <color rgb="FF00B050"/>
      </dataBar>
      <extLst>
        <ext xmlns:x14="http://schemas.microsoft.com/office/spreadsheetml/2009/9/main" uri="{B025F937-C7B1-47D3-B67F-A62EFF666E3E}">
          <x14:id>{6CEFAF9A-1499-453F-B5EA-1FDA05CF06E0}</x14:id>
        </ext>
      </extLst>
    </cfRule>
  </conditionalFormatting>
  <conditionalFormatting sqref="X34">
    <cfRule type="containsText" dxfId="1643" priority="549" operator="containsText" text="STOP">
      <formula>NOT(ISERROR(SEARCH("STOP",X34)))</formula>
    </cfRule>
    <cfRule type="containsText" dxfId="1642" priority="550" operator="containsText" text="OK">
      <formula>NOT(ISERROR(SEARCH("OK",X34)))</formula>
    </cfRule>
    <cfRule type="containsText" dxfId="1641" priority="551" operator="containsText" text="A former">
      <formula>NOT(ISERROR(SEARCH("A former",X34)))</formula>
    </cfRule>
    <cfRule type="containsText" dxfId="1640" priority="552" operator="containsText" text="En cours">
      <formula>NOT(ISERROR(SEARCH("En cours",X34)))</formula>
    </cfRule>
  </conditionalFormatting>
  <conditionalFormatting sqref="V34">
    <cfRule type="containsText" dxfId="1639" priority="547" operator="containsText" text="STOP">
      <formula>NOT(ISERROR(SEARCH("STOP",V34)))</formula>
    </cfRule>
    <cfRule type="containsText" dxfId="1638" priority="548" operator="containsText" text="Oui">
      <formula>NOT(ISERROR(SEARCH("Oui",V34)))</formula>
    </cfRule>
  </conditionalFormatting>
  <conditionalFormatting sqref="AF34">
    <cfRule type="containsText" dxfId="1637" priority="543" operator="containsText" text="STOP">
      <formula>NOT(ISERROR(SEARCH("STOP",AF34)))</formula>
    </cfRule>
    <cfRule type="containsText" dxfId="1636" priority="544" operator="containsText" text="OK">
      <formula>NOT(ISERROR(SEARCH("OK",AF34)))</formula>
    </cfRule>
    <cfRule type="containsText" dxfId="1635" priority="545" operator="containsText" text="A former">
      <formula>NOT(ISERROR(SEARCH("A former",AF34)))</formula>
    </cfRule>
    <cfRule type="containsText" dxfId="1634" priority="546" operator="containsText" text="En cours">
      <formula>NOT(ISERROR(SEARCH("En cours",AF34)))</formula>
    </cfRule>
  </conditionalFormatting>
  <conditionalFormatting sqref="AN34">
    <cfRule type="containsText" dxfId="1633" priority="539" operator="containsText" text="STOP">
      <formula>NOT(ISERROR(SEARCH("STOP",AN34)))</formula>
    </cfRule>
    <cfRule type="containsText" dxfId="1632" priority="540" operator="containsText" text="OK">
      <formula>NOT(ISERROR(SEARCH("OK",AN34)))</formula>
    </cfRule>
    <cfRule type="containsText" dxfId="1631" priority="541" operator="containsText" text="A former">
      <formula>NOT(ISERROR(SEARCH("A former",AN34)))</formula>
    </cfRule>
    <cfRule type="containsText" dxfId="1630" priority="542" operator="containsText" text="En cours">
      <formula>NOT(ISERROR(SEARCH("En cours",AN34)))</formula>
    </cfRule>
  </conditionalFormatting>
  <conditionalFormatting sqref="AV34">
    <cfRule type="containsText" dxfId="1629" priority="535" operator="containsText" text="STOP">
      <formula>NOT(ISERROR(SEARCH("STOP",AV34)))</formula>
    </cfRule>
    <cfRule type="containsText" dxfId="1628" priority="536" operator="containsText" text="OK">
      <formula>NOT(ISERROR(SEARCH("OK",AV34)))</formula>
    </cfRule>
    <cfRule type="containsText" dxfId="1627" priority="537" operator="containsText" text="A former">
      <formula>NOT(ISERROR(SEARCH("A former",AV34)))</formula>
    </cfRule>
    <cfRule type="containsText" dxfId="1626" priority="538" operator="containsText" text="En cours">
      <formula>NOT(ISERROR(SEARCH("En cours",AV34)))</formula>
    </cfRule>
  </conditionalFormatting>
  <conditionalFormatting sqref="BD34">
    <cfRule type="containsText" dxfId="1625" priority="531" operator="containsText" text="STOP">
      <formula>NOT(ISERROR(SEARCH("STOP",BD34)))</formula>
    </cfRule>
    <cfRule type="containsText" dxfId="1624" priority="532" operator="containsText" text="OK">
      <formula>NOT(ISERROR(SEARCH("OK",BD34)))</formula>
    </cfRule>
    <cfRule type="containsText" dxfId="1623" priority="533" operator="containsText" text="A former">
      <formula>NOT(ISERROR(SEARCH("A former",BD34)))</formula>
    </cfRule>
    <cfRule type="containsText" dxfId="1622" priority="534" operator="containsText" text="En cours">
      <formula>NOT(ISERROR(SEARCH("En cours",BD34)))</formula>
    </cfRule>
  </conditionalFormatting>
  <conditionalFormatting sqref="BT34">
    <cfRule type="containsText" dxfId="1621" priority="527" operator="containsText" text="STOP">
      <formula>NOT(ISERROR(SEARCH("STOP",BT34)))</formula>
    </cfRule>
    <cfRule type="containsText" dxfId="1620" priority="528" operator="containsText" text="OK">
      <formula>NOT(ISERROR(SEARCH("OK",BT34)))</formula>
    </cfRule>
    <cfRule type="containsText" dxfId="1619" priority="529" operator="containsText" text="A former">
      <formula>NOT(ISERROR(SEARCH("A former",BT34)))</formula>
    </cfRule>
    <cfRule type="containsText" dxfId="1618" priority="530" operator="containsText" text="En cours">
      <formula>NOT(ISERROR(SEARCH("En cours",BT34)))</formula>
    </cfRule>
  </conditionalFormatting>
  <conditionalFormatting sqref="AG3">
    <cfRule type="dataBar" priority="525">
      <dataBar>
        <cfvo type="num" val="0"/>
        <cfvo type="num" val="$AH$2"/>
        <color rgb="FF00B050"/>
      </dataBar>
      <extLst>
        <ext xmlns:x14="http://schemas.microsoft.com/office/spreadsheetml/2009/9/main" uri="{B025F937-C7B1-47D3-B67F-A62EFF666E3E}">
          <x14:id>{D656AEEA-4B69-4D49-9E71-22F5BA0073AE}</x14:id>
        </ext>
      </extLst>
    </cfRule>
  </conditionalFormatting>
  <conditionalFormatting sqref="AI3">
    <cfRule type="dataBar" priority="524">
      <dataBar>
        <cfvo type="num" val="0"/>
        <cfvo type="num" val="30"/>
        <color rgb="FF00B050"/>
      </dataBar>
      <extLst>
        <ext xmlns:x14="http://schemas.microsoft.com/office/spreadsheetml/2009/9/main" uri="{B025F937-C7B1-47D3-B67F-A62EFF666E3E}">
          <x14:id>{BDFA4D43-242A-458A-B86B-F3E1E814503E}</x14:id>
        </ext>
      </extLst>
    </cfRule>
  </conditionalFormatting>
  <conditionalFormatting sqref="AJ3">
    <cfRule type="dataBar" priority="526">
      <dataBar>
        <cfvo type="num" val="0"/>
        <cfvo type="num" val="$AK$5"/>
        <color rgb="FF00B050"/>
      </dataBar>
      <extLst>
        <ext xmlns:x14="http://schemas.microsoft.com/office/spreadsheetml/2009/9/main" uri="{B025F937-C7B1-47D3-B67F-A62EFF666E3E}">
          <x14:id>{B125E634-416D-4C17-A061-E04DBDC95F17}</x14:id>
        </ext>
      </extLst>
    </cfRule>
  </conditionalFormatting>
  <conditionalFormatting sqref="AO3">
    <cfRule type="dataBar" priority="522">
      <dataBar>
        <cfvo type="num" val="0"/>
        <cfvo type="num" val="$AH$2"/>
        <color rgb="FF00B050"/>
      </dataBar>
      <extLst>
        <ext xmlns:x14="http://schemas.microsoft.com/office/spreadsheetml/2009/9/main" uri="{B025F937-C7B1-47D3-B67F-A62EFF666E3E}">
          <x14:id>{A22BC43A-045A-477F-8F19-A67B50402967}</x14:id>
        </ext>
      </extLst>
    </cfRule>
  </conditionalFormatting>
  <conditionalFormatting sqref="AQ3">
    <cfRule type="dataBar" priority="521">
      <dataBar>
        <cfvo type="num" val="0"/>
        <cfvo type="num" val="30"/>
        <color rgb="FF00B050"/>
      </dataBar>
      <extLst>
        <ext xmlns:x14="http://schemas.microsoft.com/office/spreadsheetml/2009/9/main" uri="{B025F937-C7B1-47D3-B67F-A62EFF666E3E}">
          <x14:id>{05D91083-753F-43C7-B399-E90C856108B1}</x14:id>
        </ext>
      </extLst>
    </cfRule>
  </conditionalFormatting>
  <conditionalFormatting sqref="AR3">
    <cfRule type="dataBar" priority="523">
      <dataBar>
        <cfvo type="num" val="0"/>
        <cfvo type="num" val="$AK$5"/>
        <color rgb="FF00B050"/>
      </dataBar>
      <extLst>
        <ext xmlns:x14="http://schemas.microsoft.com/office/spreadsheetml/2009/9/main" uri="{B025F937-C7B1-47D3-B67F-A62EFF666E3E}">
          <x14:id>{E98A6BE3-87B8-42B8-AF73-0434C661E409}</x14:id>
        </ext>
      </extLst>
    </cfRule>
  </conditionalFormatting>
  <conditionalFormatting sqref="AW3">
    <cfRule type="dataBar" priority="519">
      <dataBar>
        <cfvo type="num" val="0"/>
        <cfvo type="num" val="$AH$2"/>
        <color rgb="FF00B050"/>
      </dataBar>
      <extLst>
        <ext xmlns:x14="http://schemas.microsoft.com/office/spreadsheetml/2009/9/main" uri="{B025F937-C7B1-47D3-B67F-A62EFF666E3E}">
          <x14:id>{0A9EC4F1-5BA1-405F-8DDC-4B1000BA8EA7}</x14:id>
        </ext>
      </extLst>
    </cfRule>
  </conditionalFormatting>
  <conditionalFormatting sqref="AY3">
    <cfRule type="dataBar" priority="518">
      <dataBar>
        <cfvo type="num" val="0"/>
        <cfvo type="num" val="30"/>
        <color rgb="FF00B050"/>
      </dataBar>
      <extLst>
        <ext xmlns:x14="http://schemas.microsoft.com/office/spreadsheetml/2009/9/main" uri="{B025F937-C7B1-47D3-B67F-A62EFF666E3E}">
          <x14:id>{C9EDC711-E4A5-4734-ACF2-6F1C015D528B}</x14:id>
        </ext>
      </extLst>
    </cfRule>
  </conditionalFormatting>
  <conditionalFormatting sqref="AZ3">
    <cfRule type="dataBar" priority="520">
      <dataBar>
        <cfvo type="num" val="0"/>
        <cfvo type="num" val="$AK$5"/>
        <color rgb="FF00B050"/>
      </dataBar>
      <extLst>
        <ext xmlns:x14="http://schemas.microsoft.com/office/spreadsheetml/2009/9/main" uri="{B025F937-C7B1-47D3-B67F-A62EFF666E3E}">
          <x14:id>{9BCC1791-BC7A-416D-A561-76CBAFCB9E4F}</x14:id>
        </ext>
      </extLst>
    </cfRule>
  </conditionalFormatting>
  <conditionalFormatting sqref="BM3">
    <cfRule type="dataBar" priority="516">
      <dataBar>
        <cfvo type="num" val="0"/>
        <cfvo type="num" val="$AH$2"/>
        <color rgb="FF00B050"/>
      </dataBar>
      <extLst>
        <ext xmlns:x14="http://schemas.microsoft.com/office/spreadsheetml/2009/9/main" uri="{B025F937-C7B1-47D3-B67F-A62EFF666E3E}">
          <x14:id>{68BF5178-8761-4D29-9121-4BE3FD8BEA63}</x14:id>
        </ext>
      </extLst>
    </cfRule>
  </conditionalFormatting>
  <conditionalFormatting sqref="BO3">
    <cfRule type="dataBar" priority="515">
      <dataBar>
        <cfvo type="num" val="0"/>
        <cfvo type="num" val="30"/>
        <color rgb="FF00B050"/>
      </dataBar>
      <extLst>
        <ext xmlns:x14="http://schemas.microsoft.com/office/spreadsheetml/2009/9/main" uri="{B025F937-C7B1-47D3-B67F-A62EFF666E3E}">
          <x14:id>{32DA5673-7842-4F1C-A341-0709E2AFC88B}</x14:id>
        </ext>
      </extLst>
    </cfRule>
  </conditionalFormatting>
  <conditionalFormatting sqref="BP3">
    <cfRule type="dataBar" priority="517">
      <dataBar>
        <cfvo type="num" val="0"/>
        <cfvo type="num" val="$AK$5"/>
        <color rgb="FF00B050"/>
      </dataBar>
      <extLst>
        <ext xmlns:x14="http://schemas.microsoft.com/office/spreadsheetml/2009/9/main" uri="{B025F937-C7B1-47D3-B67F-A62EFF666E3E}">
          <x14:id>{7804B18F-FAEA-4F06-BE69-412792C5A570}</x14:id>
        </ext>
      </extLst>
    </cfRule>
  </conditionalFormatting>
  <conditionalFormatting sqref="Y3">
    <cfRule type="dataBar" priority="513">
      <dataBar>
        <cfvo type="num" val="0"/>
        <cfvo type="num" val="$AH$2"/>
        <color rgb="FF00B050"/>
      </dataBar>
      <extLst>
        <ext xmlns:x14="http://schemas.microsoft.com/office/spreadsheetml/2009/9/main" uri="{B025F937-C7B1-47D3-B67F-A62EFF666E3E}">
          <x14:id>{FF6D0DBA-5D92-4894-B696-99035BC2B092}</x14:id>
        </ext>
      </extLst>
    </cfRule>
  </conditionalFormatting>
  <conditionalFormatting sqref="AA3">
    <cfRule type="dataBar" priority="512">
      <dataBar>
        <cfvo type="num" val="0"/>
        <cfvo type="num" val="30"/>
        <color rgb="FF00B050"/>
      </dataBar>
      <extLst>
        <ext xmlns:x14="http://schemas.microsoft.com/office/spreadsheetml/2009/9/main" uri="{B025F937-C7B1-47D3-B67F-A62EFF666E3E}">
          <x14:id>{AD4FAABB-4387-4068-82E8-C6E0063B69CB}</x14:id>
        </ext>
      </extLst>
    </cfRule>
  </conditionalFormatting>
  <conditionalFormatting sqref="AB3">
    <cfRule type="dataBar" priority="514">
      <dataBar>
        <cfvo type="num" val="0"/>
        <cfvo type="num" val="$AK$5"/>
        <color rgb="FF00B050"/>
      </dataBar>
      <extLst>
        <ext xmlns:x14="http://schemas.microsoft.com/office/spreadsheetml/2009/9/main" uri="{B025F937-C7B1-47D3-B67F-A62EFF666E3E}">
          <x14:id>{EB2CC14A-0A6F-4CC5-B02B-55EBB8C4EE5C}</x14:id>
        </ext>
      </extLst>
    </cfRule>
  </conditionalFormatting>
  <conditionalFormatting sqref="S3">
    <cfRule type="dataBar" priority="510">
      <dataBar>
        <cfvo type="num" val="0"/>
        <cfvo type="num" val="30"/>
        <color rgb="FF00B050"/>
      </dataBar>
      <extLst>
        <ext xmlns:x14="http://schemas.microsoft.com/office/spreadsheetml/2009/9/main" uri="{B025F937-C7B1-47D3-B67F-A62EFF666E3E}">
          <x14:id>{4F5BD1C2-7D99-4180-833F-367347CA90E5}</x14:id>
        </ext>
      </extLst>
    </cfRule>
  </conditionalFormatting>
  <conditionalFormatting sqref="T3">
    <cfRule type="dataBar" priority="511">
      <dataBar>
        <cfvo type="num" val="0"/>
        <cfvo type="num" val="$AK$5"/>
        <color rgb="FF00B050"/>
      </dataBar>
      <extLst>
        <ext xmlns:x14="http://schemas.microsoft.com/office/spreadsheetml/2009/9/main" uri="{B025F937-C7B1-47D3-B67F-A62EFF666E3E}">
          <x14:id>{912CE1CD-A173-44CC-9CD5-6EF395A058AA}</x14:id>
        </ext>
      </extLst>
    </cfRule>
  </conditionalFormatting>
  <conditionalFormatting sqref="X3">
    <cfRule type="containsText" dxfId="1617" priority="506" operator="containsText" text="STOP">
      <formula>NOT(ISERROR(SEARCH("STOP",X3)))</formula>
    </cfRule>
    <cfRule type="containsText" dxfId="1616" priority="507" operator="containsText" text="OK">
      <formula>NOT(ISERROR(SEARCH("OK",X3)))</formula>
    </cfRule>
    <cfRule type="containsText" dxfId="1615" priority="508" operator="containsText" text="A former">
      <formula>NOT(ISERROR(SEARCH("A former",X3)))</formula>
    </cfRule>
    <cfRule type="containsText" dxfId="1614" priority="509" operator="containsText" text="En cours">
      <formula>NOT(ISERROR(SEARCH("En cours",X3)))</formula>
    </cfRule>
  </conditionalFormatting>
  <conditionalFormatting sqref="V3">
    <cfRule type="containsText" dxfId="1613" priority="504" operator="containsText" text="STOP">
      <formula>NOT(ISERROR(SEARCH("STOP",V3)))</formula>
    </cfRule>
    <cfRule type="containsText" dxfId="1612" priority="505" operator="containsText" text="Oui">
      <formula>NOT(ISERROR(SEARCH("Oui",V3)))</formula>
    </cfRule>
  </conditionalFormatting>
  <conditionalFormatting sqref="AF3">
    <cfRule type="containsText" dxfId="1611" priority="500" operator="containsText" text="STOP">
      <formula>NOT(ISERROR(SEARCH("STOP",AF3)))</formula>
    </cfRule>
    <cfRule type="containsText" dxfId="1610" priority="501" operator="containsText" text="OK">
      <formula>NOT(ISERROR(SEARCH("OK",AF3)))</formula>
    </cfRule>
    <cfRule type="containsText" dxfId="1609" priority="502" operator="containsText" text="A former">
      <formula>NOT(ISERROR(SEARCH("A former",AF3)))</formula>
    </cfRule>
    <cfRule type="containsText" dxfId="1608" priority="503" operator="containsText" text="En cours">
      <formula>NOT(ISERROR(SEARCH("En cours",AF3)))</formula>
    </cfRule>
  </conditionalFormatting>
  <conditionalFormatting sqref="AN3">
    <cfRule type="containsText" dxfId="1607" priority="496" operator="containsText" text="STOP">
      <formula>NOT(ISERROR(SEARCH("STOP",AN3)))</formula>
    </cfRule>
    <cfRule type="containsText" dxfId="1606" priority="497" operator="containsText" text="OK">
      <formula>NOT(ISERROR(SEARCH("OK",AN3)))</formula>
    </cfRule>
    <cfRule type="containsText" dxfId="1605" priority="498" operator="containsText" text="A former">
      <formula>NOT(ISERROR(SEARCH("A former",AN3)))</formula>
    </cfRule>
    <cfRule type="containsText" dxfId="1604" priority="499" operator="containsText" text="En cours">
      <formula>NOT(ISERROR(SEARCH("En cours",AN3)))</formula>
    </cfRule>
  </conditionalFormatting>
  <conditionalFormatting sqref="AV3">
    <cfRule type="containsText" dxfId="1603" priority="492" operator="containsText" text="STOP">
      <formula>NOT(ISERROR(SEARCH("STOP",AV3)))</formula>
    </cfRule>
    <cfRule type="containsText" dxfId="1602" priority="493" operator="containsText" text="OK">
      <formula>NOT(ISERROR(SEARCH("OK",AV3)))</formula>
    </cfRule>
    <cfRule type="containsText" dxfId="1601" priority="494" operator="containsText" text="A former">
      <formula>NOT(ISERROR(SEARCH("A former",AV3)))</formula>
    </cfRule>
    <cfRule type="containsText" dxfId="1600" priority="495" operator="containsText" text="En cours">
      <formula>NOT(ISERROR(SEARCH("En cours",AV3)))</formula>
    </cfRule>
  </conditionalFormatting>
  <conditionalFormatting sqref="BD3">
    <cfRule type="containsText" dxfId="1599" priority="488" operator="containsText" text="STOP">
      <formula>NOT(ISERROR(SEARCH("STOP",BD3)))</formula>
    </cfRule>
    <cfRule type="containsText" dxfId="1598" priority="489" operator="containsText" text="OK">
      <formula>NOT(ISERROR(SEARCH("OK",BD3)))</formula>
    </cfRule>
    <cfRule type="containsText" dxfId="1597" priority="490" operator="containsText" text="A former">
      <formula>NOT(ISERROR(SEARCH("A former",BD3)))</formula>
    </cfRule>
    <cfRule type="containsText" dxfId="1596" priority="491" operator="containsText" text="En cours">
      <formula>NOT(ISERROR(SEARCH("En cours",BD3)))</formula>
    </cfRule>
  </conditionalFormatting>
  <conditionalFormatting sqref="BT3">
    <cfRule type="containsText" dxfId="1595" priority="484" operator="containsText" text="STOP">
      <formula>NOT(ISERROR(SEARCH("STOP",BT3)))</formula>
    </cfRule>
    <cfRule type="containsText" dxfId="1594" priority="485" operator="containsText" text="OK">
      <formula>NOT(ISERROR(SEARCH("OK",BT3)))</formula>
    </cfRule>
    <cfRule type="containsText" dxfId="1593" priority="486" operator="containsText" text="A former">
      <formula>NOT(ISERROR(SEARCH("A former",BT3)))</formula>
    </cfRule>
    <cfRule type="containsText" dxfId="1592" priority="487" operator="containsText" text="En cours">
      <formula>NOT(ISERROR(SEARCH("En cours",BT3)))</formula>
    </cfRule>
  </conditionalFormatting>
  <conditionalFormatting sqref="H3">
    <cfRule type="containsText" dxfId="1591" priority="483" operator="containsText" text="6 / 6">
      <formula>NOT(ISERROR(SEARCH("6 / 6",H3)))</formula>
    </cfRule>
  </conditionalFormatting>
  <conditionalFormatting sqref="BE35:BE43 BE45:BE51">
    <cfRule type="dataBar" priority="373">
      <dataBar>
        <cfvo type="num" val="0"/>
        <cfvo type="num" val="$AH$2"/>
        <color rgb="FF00B050"/>
      </dataBar>
      <extLst>
        <ext xmlns:x14="http://schemas.microsoft.com/office/spreadsheetml/2009/9/main" uri="{B025F937-C7B1-47D3-B67F-A62EFF666E3E}">
          <x14:id>{B5C358E3-E79A-4DB5-949B-C08AAD6AF675}</x14:id>
        </ext>
      </extLst>
    </cfRule>
  </conditionalFormatting>
  <conditionalFormatting sqref="BG35:BG43 BG45:BG51">
    <cfRule type="dataBar" priority="372">
      <dataBar>
        <cfvo type="num" val="0"/>
        <cfvo type="num" val="30"/>
        <color rgb="FF00B050"/>
      </dataBar>
      <extLst>
        <ext xmlns:x14="http://schemas.microsoft.com/office/spreadsheetml/2009/9/main" uri="{B025F937-C7B1-47D3-B67F-A62EFF666E3E}">
          <x14:id>{EB8A67CD-C125-4412-9E70-E763F73DC8CA}</x14:id>
        </ext>
      </extLst>
    </cfRule>
  </conditionalFormatting>
  <conditionalFormatting sqref="BH35:BH43 BH45:BH51">
    <cfRule type="dataBar" priority="374">
      <dataBar>
        <cfvo type="num" val="0"/>
        <cfvo type="num" val="$AK$5"/>
        <color rgb="FF00B050"/>
      </dataBar>
      <extLst>
        <ext xmlns:x14="http://schemas.microsoft.com/office/spreadsheetml/2009/9/main" uri="{B025F937-C7B1-47D3-B67F-A62EFF666E3E}">
          <x14:id>{A1DB845E-1E64-4B4E-8EE8-4D76259E89A0}</x14:id>
        </ext>
      </extLst>
    </cfRule>
  </conditionalFormatting>
  <conditionalFormatting sqref="BE34">
    <cfRule type="dataBar" priority="467">
      <dataBar>
        <cfvo type="num" val="0"/>
        <cfvo type="num" val="$AH$2"/>
        <color rgb="FF00B050"/>
      </dataBar>
      <extLst>
        <ext xmlns:x14="http://schemas.microsoft.com/office/spreadsheetml/2009/9/main" uri="{B025F937-C7B1-47D3-B67F-A62EFF666E3E}">
          <x14:id>{2D7D5851-C656-4EFA-80BC-5323C5496D4D}</x14:id>
        </ext>
      </extLst>
    </cfRule>
  </conditionalFormatting>
  <conditionalFormatting sqref="BG34">
    <cfRule type="dataBar" priority="466">
      <dataBar>
        <cfvo type="num" val="0"/>
        <cfvo type="num" val="30"/>
        <color rgb="FF00B050"/>
      </dataBar>
      <extLst>
        <ext xmlns:x14="http://schemas.microsoft.com/office/spreadsheetml/2009/9/main" uri="{B025F937-C7B1-47D3-B67F-A62EFF666E3E}">
          <x14:id>{D3049AFE-E852-4717-BDF9-4F01FD2A208B}</x14:id>
        </ext>
      </extLst>
    </cfRule>
  </conditionalFormatting>
  <conditionalFormatting sqref="BH34">
    <cfRule type="dataBar" priority="468">
      <dataBar>
        <cfvo type="num" val="0"/>
        <cfvo type="num" val="$AK$5"/>
        <color rgb="FF00B050"/>
      </dataBar>
      <extLst>
        <ext xmlns:x14="http://schemas.microsoft.com/office/spreadsheetml/2009/9/main" uri="{B025F937-C7B1-47D3-B67F-A62EFF666E3E}">
          <x14:id>{E6CA38F7-DD1E-4A5A-B564-A1A6BF1CC60B}</x14:id>
        </ext>
      </extLst>
    </cfRule>
  </conditionalFormatting>
  <conditionalFormatting sqref="BL34">
    <cfRule type="containsText" dxfId="1590" priority="462" operator="containsText" text="STOP">
      <formula>NOT(ISERROR(SEARCH("STOP",BL34)))</formula>
    </cfRule>
    <cfRule type="containsText" dxfId="1589" priority="463" operator="containsText" text="OK">
      <formula>NOT(ISERROR(SEARCH("OK",BL34)))</formula>
    </cfRule>
    <cfRule type="containsText" dxfId="1588" priority="464" operator="containsText" text="A former">
      <formula>NOT(ISERROR(SEARCH("A former",BL34)))</formula>
    </cfRule>
    <cfRule type="containsText" dxfId="1587" priority="465" operator="containsText" text="En cours">
      <formula>NOT(ISERROR(SEARCH("En cours",BL34)))</formula>
    </cfRule>
  </conditionalFormatting>
  <conditionalFormatting sqref="BE3">
    <cfRule type="dataBar" priority="460">
      <dataBar>
        <cfvo type="num" val="0"/>
        <cfvo type="num" val="$AH$2"/>
        <color rgb="FF00B050"/>
      </dataBar>
      <extLst>
        <ext xmlns:x14="http://schemas.microsoft.com/office/spreadsheetml/2009/9/main" uri="{B025F937-C7B1-47D3-B67F-A62EFF666E3E}">
          <x14:id>{782EFBF9-2E78-4A31-A1F5-2A885A900EBC}</x14:id>
        </ext>
      </extLst>
    </cfRule>
  </conditionalFormatting>
  <conditionalFormatting sqref="BG3">
    <cfRule type="dataBar" priority="459">
      <dataBar>
        <cfvo type="num" val="0"/>
        <cfvo type="num" val="30"/>
        <color rgb="FF00B050"/>
      </dataBar>
      <extLst>
        <ext xmlns:x14="http://schemas.microsoft.com/office/spreadsheetml/2009/9/main" uri="{B025F937-C7B1-47D3-B67F-A62EFF666E3E}">
          <x14:id>{8B28F4DD-DCE8-4A59-BA45-666E758147A9}</x14:id>
        </ext>
      </extLst>
    </cfRule>
  </conditionalFormatting>
  <conditionalFormatting sqref="BH3">
    <cfRule type="dataBar" priority="461">
      <dataBar>
        <cfvo type="num" val="0"/>
        <cfvo type="num" val="$AK$5"/>
        <color rgb="FF00B050"/>
      </dataBar>
      <extLst>
        <ext xmlns:x14="http://schemas.microsoft.com/office/spreadsheetml/2009/9/main" uri="{B025F937-C7B1-47D3-B67F-A62EFF666E3E}">
          <x14:id>{6F9C9590-BA01-4B0D-8D11-E79D09A71725}</x14:id>
        </ext>
      </extLst>
    </cfRule>
  </conditionalFormatting>
  <conditionalFormatting sqref="BL3">
    <cfRule type="containsText" dxfId="1586" priority="455" operator="containsText" text="STOP">
      <formula>NOT(ISERROR(SEARCH("STOP",BL3)))</formula>
    </cfRule>
    <cfRule type="containsText" dxfId="1585" priority="456" operator="containsText" text="OK">
      <formula>NOT(ISERROR(SEARCH("OK",BL3)))</formula>
    </cfRule>
    <cfRule type="containsText" dxfId="1584" priority="457" operator="containsText" text="A former">
      <formula>NOT(ISERROR(SEARCH("A former",BL3)))</formula>
    </cfRule>
    <cfRule type="containsText" dxfId="1583" priority="458" operator="containsText" text="En cours">
      <formula>NOT(ISERROR(SEARCH("En cours",BL3)))</formula>
    </cfRule>
  </conditionalFormatting>
  <conditionalFormatting sqref="BX3">
    <cfRule type="dataBar" priority="347">
      <dataBar>
        <cfvo type="num" val="0"/>
        <cfvo type="num" val="$AK$5"/>
        <color rgb="FF00B050"/>
      </dataBar>
      <extLst>
        <ext xmlns:x14="http://schemas.microsoft.com/office/spreadsheetml/2009/9/main" uri="{B025F937-C7B1-47D3-B67F-A62EFF666E3E}">
          <x14:id>{55544721-D615-4D99-B5A5-24863F11E8C1}</x14:id>
        </ext>
      </extLst>
    </cfRule>
  </conditionalFormatting>
  <conditionalFormatting sqref="N5:N6">
    <cfRule type="containsText" dxfId="1582" priority="445" operator="containsText" text="STOP">
      <formula>NOT(ISERROR(SEARCH("STOP",N5)))</formula>
    </cfRule>
    <cfRule type="containsText" dxfId="1581" priority="446" operator="containsText" text="Oui">
      <formula>NOT(ISERROR(SEARCH("Oui",N5)))</formula>
    </cfRule>
  </conditionalFormatting>
  <conditionalFormatting sqref="K34">
    <cfRule type="dataBar" priority="443">
      <dataBar>
        <cfvo type="num" val="0"/>
        <cfvo type="num" val="30"/>
        <color rgb="FF00B050"/>
      </dataBar>
      <extLst>
        <ext xmlns:x14="http://schemas.microsoft.com/office/spreadsheetml/2009/9/main" uri="{B025F937-C7B1-47D3-B67F-A62EFF666E3E}">
          <x14:id>{F061D1C3-7518-4091-9688-51391D678D3C}</x14:id>
        </ext>
      </extLst>
    </cfRule>
  </conditionalFormatting>
  <conditionalFormatting sqref="L34">
    <cfRule type="dataBar" priority="444">
      <dataBar>
        <cfvo type="num" val="0"/>
        <cfvo type="num" val="$AK$5"/>
        <color rgb="FF00B050"/>
      </dataBar>
      <extLst>
        <ext xmlns:x14="http://schemas.microsoft.com/office/spreadsheetml/2009/9/main" uri="{B025F937-C7B1-47D3-B67F-A62EFF666E3E}">
          <x14:id>{109E34E0-CAA2-4967-AB50-80EE2F176E29}</x14:id>
        </ext>
      </extLst>
    </cfRule>
  </conditionalFormatting>
  <conditionalFormatting sqref="N34">
    <cfRule type="containsText" dxfId="1580" priority="437" operator="containsText" text="STOP">
      <formula>NOT(ISERROR(SEARCH("STOP",N34)))</formula>
    </cfRule>
    <cfRule type="containsText" dxfId="1579" priority="438" operator="containsText" text="Oui">
      <formula>NOT(ISERROR(SEARCH("Oui",N34)))</formula>
    </cfRule>
  </conditionalFormatting>
  <conditionalFormatting sqref="K3">
    <cfRule type="dataBar" priority="435">
      <dataBar>
        <cfvo type="num" val="0"/>
        <cfvo type="num" val="30"/>
        <color rgb="FF00B050"/>
      </dataBar>
      <extLst>
        <ext xmlns:x14="http://schemas.microsoft.com/office/spreadsheetml/2009/9/main" uri="{B025F937-C7B1-47D3-B67F-A62EFF666E3E}">
          <x14:id>{F424E6E2-B691-4725-8F56-6AEDA2EF613E}</x14:id>
        </ext>
      </extLst>
    </cfRule>
  </conditionalFormatting>
  <conditionalFormatting sqref="L3">
    <cfRule type="dataBar" priority="436">
      <dataBar>
        <cfvo type="num" val="0"/>
        <cfvo type="num" val="$AK$5"/>
        <color rgb="FF00B050"/>
      </dataBar>
      <extLst>
        <ext xmlns:x14="http://schemas.microsoft.com/office/spreadsheetml/2009/9/main" uri="{B025F937-C7B1-47D3-B67F-A62EFF666E3E}">
          <x14:id>{6BB24887-2CA0-4514-87F0-FD7383A14AC2}</x14:id>
        </ext>
      </extLst>
    </cfRule>
  </conditionalFormatting>
  <conditionalFormatting sqref="P3">
    <cfRule type="containsText" dxfId="1578" priority="431" operator="containsText" text="STOP">
      <formula>NOT(ISERROR(SEARCH("STOP",P3)))</formula>
    </cfRule>
    <cfRule type="containsText" dxfId="1577" priority="432" operator="containsText" text="OK">
      <formula>NOT(ISERROR(SEARCH("OK",P3)))</formula>
    </cfRule>
    <cfRule type="containsText" dxfId="1576" priority="433" operator="containsText" text="A former">
      <formula>NOT(ISERROR(SEARCH("A former",P3)))</formula>
    </cfRule>
    <cfRule type="containsText" dxfId="1575" priority="434" operator="containsText" text="En cours">
      <formula>NOT(ISERROR(SEARCH("En cours",P3)))</formula>
    </cfRule>
  </conditionalFormatting>
  <conditionalFormatting sqref="N3">
    <cfRule type="containsText" dxfId="1574" priority="429" operator="containsText" text="STOP">
      <formula>NOT(ISERROR(SEARCH("STOP",N3)))</formula>
    </cfRule>
    <cfRule type="containsText" dxfId="1573" priority="430" operator="containsText" text="Oui">
      <formula>NOT(ISERROR(SEARCH("Oui",N3)))</formula>
    </cfRule>
  </conditionalFormatting>
  <conditionalFormatting sqref="H42:H43 H45:H51">
    <cfRule type="containsText" dxfId="1572" priority="427" operator="containsText" text="6 / 6">
      <formula>NOT(ISERROR(SEARCH("6 / 6",H42)))</formula>
    </cfRule>
  </conditionalFormatting>
  <conditionalFormatting sqref="K35:K43 K45:K51">
    <cfRule type="dataBar" priority="420">
      <dataBar>
        <cfvo type="num" val="0"/>
        <cfvo type="num" val="30"/>
        <color rgb="FF00B050"/>
      </dataBar>
      <extLst>
        <ext xmlns:x14="http://schemas.microsoft.com/office/spreadsheetml/2009/9/main" uri="{B025F937-C7B1-47D3-B67F-A62EFF666E3E}">
          <x14:id>{D953FB05-36BF-42A4-91F3-A93A23B2F015}</x14:id>
        </ext>
      </extLst>
    </cfRule>
  </conditionalFormatting>
  <conditionalFormatting sqref="L35:L43 L45:L51">
    <cfRule type="dataBar" priority="421">
      <dataBar>
        <cfvo type="num" val="0"/>
        <cfvo type="num" val="$AK$5"/>
        <color rgb="FF00B050"/>
      </dataBar>
      <extLst>
        <ext xmlns:x14="http://schemas.microsoft.com/office/spreadsheetml/2009/9/main" uri="{B025F937-C7B1-47D3-B67F-A62EFF666E3E}">
          <x14:id>{C499E4B1-FE53-4261-9F3A-847D1BD52674}</x14:id>
        </ext>
      </extLst>
    </cfRule>
  </conditionalFormatting>
  <conditionalFormatting sqref="N35:N43 N45:N51">
    <cfRule type="containsText" dxfId="1571" priority="418" operator="containsText" text="STOP">
      <formula>NOT(ISERROR(SEARCH("STOP",N35)))</formula>
    </cfRule>
    <cfRule type="containsText" dxfId="1570" priority="419" operator="containsText" text="Oui">
      <formula>NOT(ISERROR(SEARCH("Oui",N35)))</formula>
    </cfRule>
  </conditionalFormatting>
  <conditionalFormatting sqref="P34:P43 P45:P51">
    <cfRule type="containsText" dxfId="1569" priority="414" operator="containsText" text="STOP">
      <formula>NOT(ISERROR(SEARCH("STOP",P34)))</formula>
    </cfRule>
    <cfRule type="containsText" dxfId="1568" priority="415" operator="containsText" text="OK">
      <formula>NOT(ISERROR(SEARCH("OK",P34)))</formula>
    </cfRule>
    <cfRule type="containsText" dxfId="1567" priority="416" operator="containsText" text="A former">
      <formula>NOT(ISERROR(SEARCH("A former",P34)))</formula>
    </cfRule>
    <cfRule type="containsText" dxfId="1566" priority="417" operator="containsText" text="En cours">
      <formula>NOT(ISERROR(SEARCH("En cours",P34)))</formula>
    </cfRule>
  </conditionalFormatting>
  <conditionalFormatting sqref="S35:S43 S45:S51">
    <cfRule type="dataBar" priority="412">
      <dataBar>
        <cfvo type="num" val="0"/>
        <cfvo type="num" val="30"/>
        <color rgb="FF00B050"/>
      </dataBar>
      <extLst>
        <ext xmlns:x14="http://schemas.microsoft.com/office/spreadsheetml/2009/9/main" uri="{B025F937-C7B1-47D3-B67F-A62EFF666E3E}">
          <x14:id>{10465AD8-4DC0-4476-A859-794D7E5C86B1}</x14:id>
        </ext>
      </extLst>
    </cfRule>
  </conditionalFormatting>
  <conditionalFormatting sqref="T35:T43 T45:T51">
    <cfRule type="dataBar" priority="413">
      <dataBar>
        <cfvo type="num" val="0"/>
        <cfvo type="num" val="$AK$5"/>
        <color rgb="FF00B050"/>
      </dataBar>
      <extLst>
        <ext xmlns:x14="http://schemas.microsoft.com/office/spreadsheetml/2009/9/main" uri="{B025F937-C7B1-47D3-B67F-A62EFF666E3E}">
          <x14:id>{5F347B84-2E29-4FF0-9550-789B38A7678D}</x14:id>
        </ext>
      </extLst>
    </cfRule>
  </conditionalFormatting>
  <conditionalFormatting sqref="V35:V43 V45:V51">
    <cfRule type="containsText" dxfId="1565" priority="410" operator="containsText" text="STOP">
      <formula>NOT(ISERROR(SEARCH("STOP",V35)))</formula>
    </cfRule>
    <cfRule type="containsText" dxfId="1564" priority="411" operator="containsText" text="Oui">
      <formula>NOT(ISERROR(SEARCH("Oui",V35)))</formula>
    </cfRule>
  </conditionalFormatting>
  <conditionalFormatting sqref="X35:X43 X45:X51">
    <cfRule type="containsText" dxfId="1563" priority="406" operator="containsText" text="STOP">
      <formula>NOT(ISERROR(SEARCH("STOP",X35)))</formula>
    </cfRule>
    <cfRule type="containsText" dxfId="1562" priority="407" operator="containsText" text="OK">
      <formula>NOT(ISERROR(SEARCH("OK",X35)))</formula>
    </cfRule>
    <cfRule type="containsText" dxfId="1561" priority="408" operator="containsText" text="A former">
      <formula>NOT(ISERROR(SEARCH("A former",X35)))</formula>
    </cfRule>
    <cfRule type="containsText" dxfId="1560" priority="409" operator="containsText" text="En cours">
      <formula>NOT(ISERROR(SEARCH("En cours",X35)))</formula>
    </cfRule>
  </conditionalFormatting>
  <conditionalFormatting sqref="Y35:Y43 Y47:Y51 Y45">
    <cfRule type="dataBar" priority="404">
      <dataBar>
        <cfvo type="num" val="0"/>
        <cfvo type="num" val="$AH$2"/>
        <color rgb="FF00B050"/>
      </dataBar>
      <extLst>
        <ext xmlns:x14="http://schemas.microsoft.com/office/spreadsheetml/2009/9/main" uri="{B025F937-C7B1-47D3-B67F-A62EFF666E3E}">
          <x14:id>{EAEC019B-8597-4B30-B9D1-BD363F9B0B9A}</x14:id>
        </ext>
      </extLst>
    </cfRule>
  </conditionalFormatting>
  <conditionalFormatting sqref="AA35:AA43 AA47:AA51 AA45">
    <cfRule type="dataBar" priority="403">
      <dataBar>
        <cfvo type="num" val="0"/>
        <cfvo type="num" val="30"/>
        <color rgb="FF00B050"/>
      </dataBar>
      <extLst>
        <ext xmlns:x14="http://schemas.microsoft.com/office/spreadsheetml/2009/9/main" uri="{B025F937-C7B1-47D3-B67F-A62EFF666E3E}">
          <x14:id>{BB0BDBA1-0AE1-4DA4-B5F9-F868CD276263}</x14:id>
        </ext>
      </extLst>
    </cfRule>
  </conditionalFormatting>
  <conditionalFormatting sqref="AB35:AB43 AB45">
    <cfRule type="dataBar" priority="405">
      <dataBar>
        <cfvo type="num" val="0"/>
        <cfvo type="num" val="$AK$5"/>
        <color rgb="FF00B050"/>
      </dataBar>
      <extLst>
        <ext xmlns:x14="http://schemas.microsoft.com/office/spreadsheetml/2009/9/main" uri="{B025F937-C7B1-47D3-B67F-A62EFF666E3E}">
          <x14:id>{40517972-30BB-4261-A7B2-6D067CD8091C}</x14:id>
        </ext>
      </extLst>
    </cfRule>
  </conditionalFormatting>
  <conditionalFormatting sqref="AF35:AF43 AF45:AF51">
    <cfRule type="containsText" dxfId="1559" priority="399" operator="containsText" text="STOP">
      <formula>NOT(ISERROR(SEARCH("STOP",AF35)))</formula>
    </cfRule>
    <cfRule type="containsText" dxfId="1558" priority="400" operator="containsText" text="OK">
      <formula>NOT(ISERROR(SEARCH("OK",AF35)))</formula>
    </cfRule>
    <cfRule type="containsText" dxfId="1557" priority="401" operator="containsText" text="A former">
      <formula>NOT(ISERROR(SEARCH("A former",AF35)))</formula>
    </cfRule>
    <cfRule type="containsText" dxfId="1556" priority="402" operator="containsText" text="En cours">
      <formula>NOT(ISERROR(SEARCH("En cours",AF35)))</formula>
    </cfRule>
  </conditionalFormatting>
  <conditionalFormatting sqref="AG36:AG43 AG49:AG51 AG45:AG47">
    <cfRule type="dataBar" priority="394">
      <dataBar>
        <cfvo type="num" val="0"/>
        <cfvo type="num" val="$AH$2"/>
        <color rgb="FF00B050"/>
      </dataBar>
      <extLst>
        <ext xmlns:x14="http://schemas.microsoft.com/office/spreadsheetml/2009/9/main" uri="{B025F937-C7B1-47D3-B67F-A62EFF666E3E}">
          <x14:id>{999C5A6F-2EC9-4140-9DEB-883E132AF660}</x14:id>
        </ext>
      </extLst>
    </cfRule>
  </conditionalFormatting>
  <conditionalFormatting sqref="AI36:AI43 AI49:AI51 AI45:AI47">
    <cfRule type="dataBar" priority="393">
      <dataBar>
        <cfvo type="num" val="0"/>
        <cfvo type="num" val="30"/>
        <color rgb="FF00B050"/>
      </dataBar>
      <extLst>
        <ext xmlns:x14="http://schemas.microsoft.com/office/spreadsheetml/2009/9/main" uri="{B025F937-C7B1-47D3-B67F-A62EFF666E3E}">
          <x14:id>{54BF8C02-B565-4015-8F98-4105886E3807}</x14:id>
        </ext>
      </extLst>
    </cfRule>
  </conditionalFormatting>
  <conditionalFormatting sqref="AJ36:AJ43 AJ45:AJ47">
    <cfRule type="dataBar" priority="395">
      <dataBar>
        <cfvo type="num" val="0"/>
        <cfvo type="num" val="$AK$5"/>
        <color rgb="FF00B050"/>
      </dataBar>
      <extLst>
        <ext xmlns:x14="http://schemas.microsoft.com/office/spreadsheetml/2009/9/main" uri="{B025F937-C7B1-47D3-B67F-A62EFF666E3E}">
          <x14:id>{BE3D83BC-212B-4BAC-8D39-1B2078C9BE6D}</x14:id>
        </ext>
      </extLst>
    </cfRule>
  </conditionalFormatting>
  <conditionalFormatting sqref="AN35:AN43 AN45:AN51">
    <cfRule type="containsText" dxfId="1555" priority="389" operator="containsText" text="STOP">
      <formula>NOT(ISERROR(SEARCH("STOP",AN35)))</formula>
    </cfRule>
    <cfRule type="containsText" dxfId="1554" priority="390" operator="containsText" text="OK">
      <formula>NOT(ISERROR(SEARCH("OK",AN35)))</formula>
    </cfRule>
    <cfRule type="containsText" dxfId="1553" priority="391" operator="containsText" text="A former">
      <formula>NOT(ISERROR(SEARCH("A former",AN35)))</formula>
    </cfRule>
    <cfRule type="containsText" dxfId="1552" priority="392" operator="containsText" text="En cours">
      <formula>NOT(ISERROR(SEARCH("En cours",AN35)))</formula>
    </cfRule>
  </conditionalFormatting>
  <conditionalFormatting sqref="AO35:AO41 AO43 AO45:AO51">
    <cfRule type="dataBar" priority="387">
      <dataBar>
        <cfvo type="num" val="0"/>
        <cfvo type="num" val="$AH$2"/>
        <color rgb="FF00B050"/>
      </dataBar>
      <extLst>
        <ext xmlns:x14="http://schemas.microsoft.com/office/spreadsheetml/2009/9/main" uri="{B025F937-C7B1-47D3-B67F-A62EFF666E3E}">
          <x14:id>{EC098943-A34A-4B51-B860-A98CD7A47ADC}</x14:id>
        </ext>
      </extLst>
    </cfRule>
  </conditionalFormatting>
  <conditionalFormatting sqref="AQ35:AQ41 AQ43 AQ45:AQ51">
    <cfRule type="dataBar" priority="386">
      <dataBar>
        <cfvo type="num" val="0"/>
        <cfvo type="num" val="30"/>
        <color rgb="FF00B050"/>
      </dataBar>
      <extLst>
        <ext xmlns:x14="http://schemas.microsoft.com/office/spreadsheetml/2009/9/main" uri="{B025F937-C7B1-47D3-B67F-A62EFF666E3E}">
          <x14:id>{F8D192DC-D18D-47E2-921C-A15516C20E9B}</x14:id>
        </ext>
      </extLst>
    </cfRule>
  </conditionalFormatting>
  <conditionalFormatting sqref="AR35:AR41">
    <cfRule type="dataBar" priority="388">
      <dataBar>
        <cfvo type="num" val="0"/>
        <cfvo type="num" val="$AK$5"/>
        <color rgb="FF00B050"/>
      </dataBar>
      <extLst>
        <ext xmlns:x14="http://schemas.microsoft.com/office/spreadsheetml/2009/9/main" uri="{B025F937-C7B1-47D3-B67F-A62EFF666E3E}">
          <x14:id>{C4AC3A52-1BA2-4DD1-A343-A8121231A14E}</x14:id>
        </ext>
      </extLst>
    </cfRule>
  </conditionalFormatting>
  <conditionalFormatting sqref="AV35:AV43 AV45:AV51">
    <cfRule type="containsText" dxfId="1551" priority="382" operator="containsText" text="STOP">
      <formula>NOT(ISERROR(SEARCH("STOP",AV35)))</formula>
    </cfRule>
    <cfRule type="containsText" dxfId="1550" priority="383" operator="containsText" text="OK">
      <formula>NOT(ISERROR(SEARCH("OK",AV35)))</formula>
    </cfRule>
    <cfRule type="containsText" dxfId="1549" priority="384" operator="containsText" text="A former">
      <formula>NOT(ISERROR(SEARCH("A former",AV35)))</formula>
    </cfRule>
    <cfRule type="containsText" dxfId="1548" priority="385" operator="containsText" text="En cours">
      <formula>NOT(ISERROR(SEARCH("En cours",AV35)))</formula>
    </cfRule>
  </conditionalFormatting>
  <conditionalFormatting sqref="AW35:AW43 AW45:AW51">
    <cfRule type="dataBar" priority="380">
      <dataBar>
        <cfvo type="num" val="0"/>
        <cfvo type="num" val="$AH$2"/>
        <color rgb="FF00B050"/>
      </dataBar>
      <extLst>
        <ext xmlns:x14="http://schemas.microsoft.com/office/spreadsheetml/2009/9/main" uri="{B025F937-C7B1-47D3-B67F-A62EFF666E3E}">
          <x14:id>{BAE45FC1-E19C-48A7-9FF3-D7C7B47FDB07}</x14:id>
        </ext>
      </extLst>
    </cfRule>
  </conditionalFormatting>
  <conditionalFormatting sqref="AY35:AY43 AY45:AY51">
    <cfRule type="dataBar" priority="379">
      <dataBar>
        <cfvo type="num" val="0"/>
        <cfvo type="num" val="30"/>
        <color rgb="FF00B050"/>
      </dataBar>
      <extLst>
        <ext xmlns:x14="http://schemas.microsoft.com/office/spreadsheetml/2009/9/main" uri="{B025F937-C7B1-47D3-B67F-A62EFF666E3E}">
          <x14:id>{1BDD112E-F88B-48E3-9460-9FC5FC9E7DBE}</x14:id>
        </ext>
      </extLst>
    </cfRule>
  </conditionalFormatting>
  <conditionalFormatting sqref="AZ35:AZ43 AZ45:AZ51">
    <cfRule type="dataBar" priority="381">
      <dataBar>
        <cfvo type="num" val="0"/>
        <cfvo type="num" val="$AK$5"/>
        <color rgb="FF00B050"/>
      </dataBar>
      <extLst>
        <ext xmlns:x14="http://schemas.microsoft.com/office/spreadsheetml/2009/9/main" uri="{B025F937-C7B1-47D3-B67F-A62EFF666E3E}">
          <x14:id>{8D03A741-CA01-4D75-8C23-96DF5C57893B}</x14:id>
        </ext>
      </extLst>
    </cfRule>
  </conditionalFormatting>
  <conditionalFormatting sqref="BD35:BD43 BD45:BD51">
    <cfRule type="containsText" dxfId="1547" priority="375" operator="containsText" text="STOP">
      <formula>NOT(ISERROR(SEARCH("STOP",BD35)))</formula>
    </cfRule>
    <cfRule type="containsText" dxfId="1546" priority="376" operator="containsText" text="OK">
      <formula>NOT(ISERROR(SEARCH("OK",BD35)))</formula>
    </cfRule>
    <cfRule type="containsText" dxfId="1545" priority="377" operator="containsText" text="A former">
      <formula>NOT(ISERROR(SEARCH("A former",BD35)))</formula>
    </cfRule>
    <cfRule type="containsText" dxfId="1544" priority="378" operator="containsText" text="En cours">
      <formula>NOT(ISERROR(SEARCH("En cours",BD35)))</formula>
    </cfRule>
  </conditionalFormatting>
  <conditionalFormatting sqref="BL35:BL43 BL45:BL51">
    <cfRule type="containsText" dxfId="1543" priority="368" operator="containsText" text="STOP">
      <formula>NOT(ISERROR(SEARCH("STOP",BL35)))</formula>
    </cfRule>
    <cfRule type="containsText" dxfId="1542" priority="369" operator="containsText" text="OK">
      <formula>NOT(ISERROR(SEARCH("OK",BL35)))</formula>
    </cfRule>
    <cfRule type="containsText" dxfId="1541" priority="370" operator="containsText" text="A former">
      <formula>NOT(ISERROR(SEARCH("A former",BL35)))</formula>
    </cfRule>
    <cfRule type="containsText" dxfId="1540" priority="371" operator="containsText" text="En cours">
      <formula>NOT(ISERROR(SEARCH("En cours",BL35)))</formula>
    </cfRule>
  </conditionalFormatting>
  <conditionalFormatting sqref="BM35:BM43 BM45:BM51">
    <cfRule type="dataBar" priority="366">
      <dataBar>
        <cfvo type="num" val="0"/>
        <cfvo type="num" val="$AH$2"/>
        <color rgb="FF00B050"/>
      </dataBar>
      <extLst>
        <ext xmlns:x14="http://schemas.microsoft.com/office/spreadsheetml/2009/9/main" uri="{B025F937-C7B1-47D3-B67F-A62EFF666E3E}">
          <x14:id>{6CB30D6C-DDAD-4C3B-817C-833BB3A27CE3}</x14:id>
        </ext>
      </extLst>
    </cfRule>
  </conditionalFormatting>
  <conditionalFormatting sqref="BO35:BO43 BO45:BO51">
    <cfRule type="dataBar" priority="365">
      <dataBar>
        <cfvo type="num" val="0"/>
        <cfvo type="num" val="30"/>
        <color rgb="FF00B050"/>
      </dataBar>
      <extLst>
        <ext xmlns:x14="http://schemas.microsoft.com/office/spreadsheetml/2009/9/main" uri="{B025F937-C7B1-47D3-B67F-A62EFF666E3E}">
          <x14:id>{805658D6-23AE-4D2B-BC1F-C86662437CC6}</x14:id>
        </ext>
      </extLst>
    </cfRule>
  </conditionalFormatting>
  <conditionalFormatting sqref="BP35:BP43 BP45:BP51">
    <cfRule type="dataBar" priority="367">
      <dataBar>
        <cfvo type="num" val="0"/>
        <cfvo type="num" val="$AK$5"/>
        <color rgb="FF00B050"/>
      </dataBar>
      <extLst>
        <ext xmlns:x14="http://schemas.microsoft.com/office/spreadsheetml/2009/9/main" uri="{B025F937-C7B1-47D3-B67F-A62EFF666E3E}">
          <x14:id>{E24BC852-3E8E-4C51-8502-8B069FC40785}</x14:id>
        </ext>
      </extLst>
    </cfRule>
  </conditionalFormatting>
  <conditionalFormatting sqref="BT35:BT43 BT45:BT51">
    <cfRule type="containsText" dxfId="1539" priority="361" operator="containsText" text="STOP">
      <formula>NOT(ISERROR(SEARCH("STOP",BT35)))</formula>
    </cfRule>
    <cfRule type="containsText" dxfId="1538" priority="362" operator="containsText" text="OK">
      <formula>NOT(ISERROR(SEARCH("OK",BT35)))</formula>
    </cfRule>
    <cfRule type="containsText" dxfId="1537" priority="363" operator="containsText" text="A former">
      <formula>NOT(ISERROR(SEARCH("A former",BT35)))</formula>
    </cfRule>
    <cfRule type="containsText" dxfId="1536" priority="364" operator="containsText" text="En cours">
      <formula>NOT(ISERROR(SEARCH("En cours",BT35)))</formula>
    </cfRule>
  </conditionalFormatting>
  <conditionalFormatting sqref="CB35:CB43 CB45:CB51">
    <cfRule type="containsText" dxfId="1535" priority="357" operator="containsText" text="STOP">
      <formula>NOT(ISERROR(SEARCH("STOP",CB35)))</formula>
    </cfRule>
    <cfRule type="containsText" dxfId="1534" priority="358" operator="containsText" text="OK">
      <formula>NOT(ISERROR(SEARCH("OK",CB35)))</formula>
    </cfRule>
    <cfRule type="containsText" dxfId="1533" priority="359" operator="containsText" text="A former">
      <formula>NOT(ISERROR(SEARCH("A former",CB35)))</formula>
    </cfRule>
    <cfRule type="containsText" dxfId="1532" priority="360" operator="containsText" text="En cours">
      <formula>NOT(ISERROR(SEARCH("En cours",CB35)))</formula>
    </cfRule>
  </conditionalFormatting>
  <conditionalFormatting sqref="BU34">
    <cfRule type="dataBar" priority="349">
      <dataBar>
        <cfvo type="num" val="0"/>
        <cfvo type="num" val="$AH$2"/>
        <color rgb="FF00B050"/>
      </dataBar>
      <extLst>
        <ext xmlns:x14="http://schemas.microsoft.com/office/spreadsheetml/2009/9/main" uri="{B025F937-C7B1-47D3-B67F-A62EFF666E3E}">
          <x14:id>{DC55005F-0C90-4E81-ACAF-19B28D5A235A}</x14:id>
        </ext>
      </extLst>
    </cfRule>
  </conditionalFormatting>
  <conditionalFormatting sqref="BW34">
    <cfRule type="dataBar" priority="348">
      <dataBar>
        <cfvo type="num" val="0"/>
        <cfvo type="num" val="30"/>
        <color rgb="FF00B050"/>
      </dataBar>
      <extLst>
        <ext xmlns:x14="http://schemas.microsoft.com/office/spreadsheetml/2009/9/main" uri="{B025F937-C7B1-47D3-B67F-A62EFF666E3E}">
          <x14:id>{03C90FBE-4F0B-4078-A171-C880F0AFE9AE}</x14:id>
        </ext>
      </extLst>
    </cfRule>
  </conditionalFormatting>
  <conditionalFormatting sqref="BX34">
    <cfRule type="dataBar" priority="350">
      <dataBar>
        <cfvo type="num" val="0"/>
        <cfvo type="num" val="$AK$5"/>
        <color rgb="FF00B050"/>
      </dataBar>
      <extLst>
        <ext xmlns:x14="http://schemas.microsoft.com/office/spreadsheetml/2009/9/main" uri="{B025F937-C7B1-47D3-B67F-A62EFF666E3E}">
          <x14:id>{1D7CAB46-6F7A-41AB-809C-42A025CB2E99}</x14:id>
        </ext>
      </extLst>
    </cfRule>
  </conditionalFormatting>
  <conditionalFormatting sqref="BU3">
    <cfRule type="dataBar" priority="346">
      <dataBar>
        <cfvo type="num" val="0"/>
        <cfvo type="num" val="$AH$2"/>
        <color rgb="FF00B050"/>
      </dataBar>
      <extLst>
        <ext xmlns:x14="http://schemas.microsoft.com/office/spreadsheetml/2009/9/main" uri="{B025F937-C7B1-47D3-B67F-A62EFF666E3E}">
          <x14:id>{FA8211A6-D032-4DD1-B452-108E40B7AE62}</x14:id>
        </ext>
      </extLst>
    </cfRule>
  </conditionalFormatting>
  <conditionalFormatting sqref="BW3">
    <cfRule type="dataBar" priority="345">
      <dataBar>
        <cfvo type="num" val="0"/>
        <cfvo type="num" val="30"/>
        <color rgb="FF00B050"/>
      </dataBar>
      <extLst>
        <ext xmlns:x14="http://schemas.microsoft.com/office/spreadsheetml/2009/9/main" uri="{B025F937-C7B1-47D3-B67F-A62EFF666E3E}">
          <x14:id>{28294721-596E-439E-9A23-BD5015BB5E06}</x14:id>
        </ext>
      </extLst>
    </cfRule>
  </conditionalFormatting>
  <conditionalFormatting sqref="BU35:BU43 BU45:BU51">
    <cfRule type="dataBar" priority="343">
      <dataBar>
        <cfvo type="num" val="0"/>
        <cfvo type="num" val="$AH$2"/>
        <color rgb="FF00B050"/>
      </dataBar>
      <extLst>
        <ext xmlns:x14="http://schemas.microsoft.com/office/spreadsheetml/2009/9/main" uri="{B025F937-C7B1-47D3-B67F-A62EFF666E3E}">
          <x14:id>{475BA849-98BD-4466-AE76-08AAD759D94C}</x14:id>
        </ext>
      </extLst>
    </cfRule>
  </conditionalFormatting>
  <conditionalFormatting sqref="BW35:BW43 BW45:BW51">
    <cfRule type="dataBar" priority="342">
      <dataBar>
        <cfvo type="num" val="0"/>
        <cfvo type="num" val="30"/>
        <color rgb="FF00B050"/>
      </dataBar>
      <extLst>
        <ext xmlns:x14="http://schemas.microsoft.com/office/spreadsheetml/2009/9/main" uri="{B025F937-C7B1-47D3-B67F-A62EFF666E3E}">
          <x14:id>{61D3EA54-8884-4093-9BB5-86961B402F95}</x14:id>
        </ext>
      </extLst>
    </cfRule>
  </conditionalFormatting>
  <conditionalFormatting sqref="BX35:BX43 BX45:BX51">
    <cfRule type="dataBar" priority="344">
      <dataBar>
        <cfvo type="num" val="0"/>
        <cfvo type="num" val="$AK$5"/>
        <color rgb="FF00B050"/>
      </dataBar>
      <extLst>
        <ext xmlns:x14="http://schemas.microsoft.com/office/spreadsheetml/2009/9/main" uri="{B025F937-C7B1-47D3-B67F-A62EFF666E3E}">
          <x14:id>{5D0B3893-610C-4932-A461-EF18609F4D1F}</x14:id>
        </ext>
      </extLst>
    </cfRule>
  </conditionalFormatting>
  <conditionalFormatting sqref="K52">
    <cfRule type="dataBar" priority="339">
      <dataBar>
        <cfvo type="num" val="0"/>
        <cfvo type="num" val="30"/>
        <color rgb="FF00B050"/>
      </dataBar>
      <extLst>
        <ext xmlns:x14="http://schemas.microsoft.com/office/spreadsheetml/2009/9/main" uri="{B025F937-C7B1-47D3-B67F-A62EFF666E3E}">
          <x14:id>{5C24A84B-4EF2-410E-A88B-ACD9914B0186}</x14:id>
        </ext>
      </extLst>
    </cfRule>
  </conditionalFormatting>
  <conditionalFormatting sqref="L52">
    <cfRule type="dataBar" priority="340">
      <dataBar>
        <cfvo type="num" val="0"/>
        <cfvo type="num" val="$AK$5"/>
        <color rgb="FF00B050"/>
      </dataBar>
      <extLst>
        <ext xmlns:x14="http://schemas.microsoft.com/office/spreadsheetml/2009/9/main" uri="{B025F937-C7B1-47D3-B67F-A62EFF666E3E}">
          <x14:id>{D2EAA023-AD32-425F-A0D7-B2D2FBE955B2}</x14:id>
        </ext>
      </extLst>
    </cfRule>
  </conditionalFormatting>
  <conditionalFormatting sqref="N52">
    <cfRule type="containsText" dxfId="1531" priority="337" operator="containsText" text="STOP">
      <formula>NOT(ISERROR(SEARCH("STOP",N52)))</formula>
    </cfRule>
    <cfRule type="containsText" dxfId="1530" priority="338" operator="containsText" text="Oui">
      <formula>NOT(ISERROR(SEARCH("Oui",N52)))</formula>
    </cfRule>
  </conditionalFormatting>
  <conditionalFormatting sqref="AA29">
    <cfRule type="dataBar" priority="213">
      <dataBar>
        <cfvo type="num" val="0"/>
        <cfvo type="num" val="30"/>
        <color rgb="FF00B050"/>
      </dataBar>
      <extLst>
        <ext xmlns:x14="http://schemas.microsoft.com/office/spreadsheetml/2009/9/main" uri="{B025F937-C7B1-47D3-B67F-A62EFF666E3E}">
          <x14:id>{5507FA08-FEE2-4FD1-A019-4532C32E7039}</x14:id>
        </ext>
      </extLst>
    </cfRule>
  </conditionalFormatting>
  <conditionalFormatting sqref="AA46">
    <cfRule type="dataBar" priority="210">
      <dataBar>
        <cfvo type="num" val="0"/>
        <cfvo type="num" val="30"/>
        <color rgb="FF00B050"/>
      </dataBar>
      <extLst>
        <ext xmlns:x14="http://schemas.microsoft.com/office/spreadsheetml/2009/9/main" uri="{B025F937-C7B1-47D3-B67F-A62EFF666E3E}">
          <x14:id>{0DA3F7EC-4C03-488E-8421-171319BCC911}</x14:id>
        </ext>
      </extLst>
    </cfRule>
  </conditionalFormatting>
  <conditionalFormatting sqref="AY2">
    <cfRule type="dataBar" priority="166">
      <dataBar>
        <cfvo type="num" val="0"/>
        <cfvo type="num" val="30"/>
        <color rgb="FF00B050"/>
      </dataBar>
      <extLst>
        <ext xmlns:x14="http://schemas.microsoft.com/office/spreadsheetml/2009/9/main" uri="{B025F937-C7B1-47D3-B67F-A62EFF666E3E}">
          <x14:id>{79643481-A879-44EA-BCA3-E4FAD45DFE6F}</x14:id>
        </ext>
      </extLst>
    </cfRule>
  </conditionalFormatting>
  <conditionalFormatting sqref="Y29">
    <cfRule type="dataBar" priority="214">
      <dataBar>
        <cfvo type="num" val="0"/>
        <cfvo type="num" val="$AH$2"/>
        <color rgb="FF00B050"/>
      </dataBar>
      <extLst>
        <ext xmlns:x14="http://schemas.microsoft.com/office/spreadsheetml/2009/9/main" uri="{B025F937-C7B1-47D3-B67F-A62EFF666E3E}">
          <x14:id>{5DF50E69-57A8-4929-A187-61E2BD78DBFB}</x14:id>
        </ext>
      </extLst>
    </cfRule>
  </conditionalFormatting>
  <conditionalFormatting sqref="AB29">
    <cfRule type="dataBar" priority="215">
      <dataBar>
        <cfvo type="num" val="0"/>
        <cfvo type="num" val="$AK$5"/>
        <color rgb="FF00B050"/>
      </dataBar>
      <extLst>
        <ext xmlns:x14="http://schemas.microsoft.com/office/spreadsheetml/2009/9/main" uri="{B025F937-C7B1-47D3-B67F-A62EFF666E3E}">
          <x14:id>{804ABA4B-CEAC-4CD2-9010-D11439B4D712}</x14:id>
        </ext>
      </extLst>
    </cfRule>
  </conditionalFormatting>
  <conditionalFormatting sqref="Y46">
    <cfRule type="dataBar" priority="211">
      <dataBar>
        <cfvo type="num" val="0"/>
        <cfvo type="num" val="$AH$2"/>
        <color rgb="FF00B050"/>
      </dataBar>
      <extLst>
        <ext xmlns:x14="http://schemas.microsoft.com/office/spreadsheetml/2009/9/main" uri="{B025F937-C7B1-47D3-B67F-A62EFF666E3E}">
          <x14:id>{35A48B57-47EF-49E2-A3EF-C4DB9E5745A5}</x14:id>
        </ext>
      </extLst>
    </cfRule>
  </conditionalFormatting>
  <conditionalFormatting sqref="AB46">
    <cfRule type="dataBar" priority="212">
      <dataBar>
        <cfvo type="num" val="0"/>
        <cfvo type="num" val="$AK$5"/>
        <color rgb="FF00B050"/>
      </dataBar>
      <extLst>
        <ext xmlns:x14="http://schemas.microsoft.com/office/spreadsheetml/2009/9/main" uri="{B025F937-C7B1-47D3-B67F-A62EFF666E3E}">
          <x14:id>{09AE211D-AFF1-4B4E-A481-FC67204CE51D}</x14:id>
        </ext>
      </extLst>
    </cfRule>
  </conditionalFormatting>
  <conditionalFormatting sqref="AG25">
    <cfRule type="dataBar" priority="199">
      <dataBar>
        <cfvo type="num" val="0"/>
        <cfvo type="num" val="$AH$2"/>
        <color rgb="FF00B050"/>
      </dataBar>
      <extLst>
        <ext xmlns:x14="http://schemas.microsoft.com/office/spreadsheetml/2009/9/main" uri="{B025F937-C7B1-47D3-B67F-A62EFF666E3E}">
          <x14:id>{28E5CCC1-AD91-489A-A31E-DB1CF67D4CAD}</x14:id>
        </ext>
      </extLst>
    </cfRule>
  </conditionalFormatting>
  <conditionalFormatting sqref="AI25">
    <cfRule type="dataBar" priority="198">
      <dataBar>
        <cfvo type="num" val="0"/>
        <cfvo type="num" val="30"/>
        <color rgb="FF00B050"/>
      </dataBar>
      <extLst>
        <ext xmlns:x14="http://schemas.microsoft.com/office/spreadsheetml/2009/9/main" uri="{B025F937-C7B1-47D3-B67F-A62EFF666E3E}">
          <x14:id>{C35579B5-A680-450D-A623-BF03E73626E9}</x14:id>
        </ext>
      </extLst>
    </cfRule>
  </conditionalFormatting>
  <conditionalFormatting sqref="AJ25">
    <cfRule type="dataBar" priority="200">
      <dataBar>
        <cfvo type="num" val="0"/>
        <cfvo type="num" val="$AK$5"/>
        <color rgb="FF00B050"/>
      </dataBar>
      <extLst>
        <ext xmlns:x14="http://schemas.microsoft.com/office/spreadsheetml/2009/9/main" uri="{B025F937-C7B1-47D3-B67F-A62EFF666E3E}">
          <x14:id>{A0E03722-4048-40F0-B7AE-ADD0F5FFA119}</x14:id>
        </ext>
      </extLst>
    </cfRule>
  </conditionalFormatting>
  <conditionalFormatting sqref="AG35">
    <cfRule type="dataBar" priority="196">
      <dataBar>
        <cfvo type="num" val="0"/>
        <cfvo type="num" val="$AH$2"/>
        <color rgb="FF00B050"/>
      </dataBar>
      <extLst>
        <ext xmlns:x14="http://schemas.microsoft.com/office/spreadsheetml/2009/9/main" uri="{B025F937-C7B1-47D3-B67F-A62EFF666E3E}">
          <x14:id>{C894551E-AC16-4BD0-85E2-89C2F5B15EE4}</x14:id>
        </ext>
      </extLst>
    </cfRule>
  </conditionalFormatting>
  <conditionalFormatting sqref="AI35">
    <cfRule type="dataBar" priority="195">
      <dataBar>
        <cfvo type="num" val="0"/>
        <cfvo type="num" val="30"/>
        <color rgb="FF00B050"/>
      </dataBar>
      <extLst>
        <ext xmlns:x14="http://schemas.microsoft.com/office/spreadsheetml/2009/9/main" uri="{B025F937-C7B1-47D3-B67F-A62EFF666E3E}">
          <x14:id>{4795A13B-E3AA-41B5-90FC-548034EB7C27}</x14:id>
        </ext>
      </extLst>
    </cfRule>
  </conditionalFormatting>
  <conditionalFormatting sqref="AJ35">
    <cfRule type="dataBar" priority="197">
      <dataBar>
        <cfvo type="num" val="0"/>
        <cfvo type="num" val="$AK$5"/>
        <color rgb="FF00B050"/>
      </dataBar>
      <extLst>
        <ext xmlns:x14="http://schemas.microsoft.com/office/spreadsheetml/2009/9/main" uri="{B025F937-C7B1-47D3-B67F-A62EFF666E3E}">
          <x14:id>{6CCD72CF-A8A5-4823-9ABF-EE2B9D36FF8C}</x14:id>
        </ext>
      </extLst>
    </cfRule>
  </conditionalFormatting>
  <conditionalFormatting sqref="AG48">
    <cfRule type="dataBar" priority="193">
      <dataBar>
        <cfvo type="num" val="0"/>
        <cfvo type="num" val="$AH$2"/>
        <color rgb="FF00B050"/>
      </dataBar>
      <extLst>
        <ext xmlns:x14="http://schemas.microsoft.com/office/spreadsheetml/2009/9/main" uri="{B025F937-C7B1-47D3-B67F-A62EFF666E3E}">
          <x14:id>{5CB96D74-FD80-4ED3-BAC2-20C7A973DAF4}</x14:id>
        </ext>
      </extLst>
    </cfRule>
  </conditionalFormatting>
  <conditionalFormatting sqref="AI48">
    <cfRule type="dataBar" priority="192">
      <dataBar>
        <cfvo type="num" val="0"/>
        <cfvo type="num" val="30"/>
        <color rgb="FF00B050"/>
      </dataBar>
      <extLst>
        <ext xmlns:x14="http://schemas.microsoft.com/office/spreadsheetml/2009/9/main" uri="{B025F937-C7B1-47D3-B67F-A62EFF666E3E}">
          <x14:id>{C2DF90C9-717F-4D9D-BB4D-41978E0340DF}</x14:id>
        </ext>
      </extLst>
    </cfRule>
  </conditionalFormatting>
  <conditionalFormatting sqref="AJ48">
    <cfRule type="dataBar" priority="194">
      <dataBar>
        <cfvo type="num" val="0"/>
        <cfvo type="num" val="$AK$5"/>
        <color rgb="FF00B050"/>
      </dataBar>
      <extLst>
        <ext xmlns:x14="http://schemas.microsoft.com/office/spreadsheetml/2009/9/main" uri="{B025F937-C7B1-47D3-B67F-A62EFF666E3E}">
          <x14:id>{614056ED-4FA1-4A5F-9A1F-AD9EF4A2E3C7}</x14:id>
        </ext>
      </extLst>
    </cfRule>
  </conditionalFormatting>
  <conditionalFormatting sqref="AO42">
    <cfRule type="dataBar" priority="187">
      <dataBar>
        <cfvo type="num" val="0"/>
        <cfvo type="num" val="$AH$2"/>
        <color rgb="FF00B050"/>
      </dataBar>
      <extLst>
        <ext xmlns:x14="http://schemas.microsoft.com/office/spreadsheetml/2009/9/main" uri="{B025F937-C7B1-47D3-B67F-A62EFF666E3E}">
          <x14:id>{CC91DDC8-3733-4C9E-A716-09566E7BCF42}</x14:id>
        </ext>
      </extLst>
    </cfRule>
  </conditionalFormatting>
  <conditionalFormatting sqref="AR42">
    <cfRule type="dataBar" priority="188">
      <dataBar>
        <cfvo type="num" val="0"/>
        <cfvo type="num" val="$AK$5"/>
        <color rgb="FF00B050"/>
      </dataBar>
      <extLst>
        <ext xmlns:x14="http://schemas.microsoft.com/office/spreadsheetml/2009/9/main" uri="{B025F937-C7B1-47D3-B67F-A62EFF666E3E}">
          <x14:id>{E170996B-4122-44B3-A294-A33BE2F8E603}</x14:id>
        </ext>
      </extLst>
    </cfRule>
  </conditionalFormatting>
  <conditionalFormatting sqref="AQ42">
    <cfRule type="dataBar" priority="186">
      <dataBar>
        <cfvo type="num" val="0"/>
        <cfvo type="num" val="30"/>
        <color rgb="FF00B050"/>
      </dataBar>
      <extLst>
        <ext xmlns:x14="http://schemas.microsoft.com/office/spreadsheetml/2009/9/main" uri="{B025F937-C7B1-47D3-B67F-A62EFF666E3E}">
          <x14:id>{0A394B1A-A4C9-49A1-AE87-D1C988B8A345}</x14:id>
        </ext>
      </extLst>
    </cfRule>
  </conditionalFormatting>
  <conditionalFormatting sqref="AW10">
    <cfRule type="dataBar" priority="184">
      <dataBar>
        <cfvo type="num" val="0"/>
        <cfvo type="num" val="$AH$2"/>
        <color rgb="FF00B050"/>
      </dataBar>
      <extLst>
        <ext xmlns:x14="http://schemas.microsoft.com/office/spreadsheetml/2009/9/main" uri="{B025F937-C7B1-47D3-B67F-A62EFF666E3E}">
          <x14:id>{0ADC8844-8B17-4A0F-9A19-BB9C19DE3A29}</x14:id>
        </ext>
      </extLst>
    </cfRule>
  </conditionalFormatting>
  <conditionalFormatting sqref="AZ10">
    <cfRule type="dataBar" priority="185">
      <dataBar>
        <cfvo type="num" val="0"/>
        <cfvo type="num" val="$AK$5"/>
        <color rgb="FF00B050"/>
      </dataBar>
      <extLst>
        <ext xmlns:x14="http://schemas.microsoft.com/office/spreadsheetml/2009/9/main" uri="{B025F937-C7B1-47D3-B67F-A62EFF666E3E}">
          <x14:id>{800768B8-FE66-4610-8859-C6B1F4C229D4}</x14:id>
        </ext>
      </extLst>
    </cfRule>
  </conditionalFormatting>
  <conditionalFormatting sqref="AY10">
    <cfRule type="dataBar" priority="183">
      <dataBar>
        <cfvo type="num" val="0"/>
        <cfvo type="num" val="30"/>
        <color rgb="FF00B050"/>
      </dataBar>
      <extLst>
        <ext xmlns:x14="http://schemas.microsoft.com/office/spreadsheetml/2009/9/main" uri="{B025F937-C7B1-47D3-B67F-A62EFF666E3E}">
          <x14:id>{BBDAE96C-A493-41B1-A68B-E446F4F8C05C}</x14:id>
        </ext>
      </extLst>
    </cfRule>
  </conditionalFormatting>
  <conditionalFormatting sqref="AW32">
    <cfRule type="dataBar" priority="181">
      <dataBar>
        <cfvo type="num" val="0"/>
        <cfvo type="num" val="$AH$2"/>
        <color rgb="FF00B050"/>
      </dataBar>
      <extLst>
        <ext xmlns:x14="http://schemas.microsoft.com/office/spreadsheetml/2009/9/main" uri="{B025F937-C7B1-47D3-B67F-A62EFF666E3E}">
          <x14:id>{10356808-FF27-4883-9416-29EDC62EC0EE}</x14:id>
        </ext>
      </extLst>
    </cfRule>
  </conditionalFormatting>
  <conditionalFormatting sqref="AZ32">
    <cfRule type="dataBar" priority="182">
      <dataBar>
        <cfvo type="num" val="0"/>
        <cfvo type="num" val="$AK$5"/>
        <color rgb="FF00B050"/>
      </dataBar>
      <extLst>
        <ext xmlns:x14="http://schemas.microsoft.com/office/spreadsheetml/2009/9/main" uri="{B025F937-C7B1-47D3-B67F-A62EFF666E3E}">
          <x14:id>{06A0E01E-2006-4BFF-AB97-FB9926E64F09}</x14:id>
        </ext>
      </extLst>
    </cfRule>
  </conditionalFormatting>
  <conditionalFormatting sqref="AY32">
    <cfRule type="dataBar" priority="180">
      <dataBar>
        <cfvo type="num" val="0"/>
        <cfvo type="num" val="30"/>
        <color rgb="FF00B050"/>
      </dataBar>
      <extLst>
        <ext xmlns:x14="http://schemas.microsoft.com/office/spreadsheetml/2009/9/main" uri="{B025F937-C7B1-47D3-B67F-A62EFF666E3E}">
          <x14:id>{4F38320A-F75C-414B-8283-01100329878C}</x14:id>
        </ext>
      </extLst>
    </cfRule>
  </conditionalFormatting>
  <conditionalFormatting sqref="BM6">
    <cfRule type="dataBar" priority="178">
      <dataBar>
        <cfvo type="num" val="0"/>
        <cfvo type="num" val="$AH$2"/>
        <color rgb="FF00B050"/>
      </dataBar>
      <extLst>
        <ext xmlns:x14="http://schemas.microsoft.com/office/spreadsheetml/2009/9/main" uri="{B025F937-C7B1-47D3-B67F-A62EFF666E3E}">
          <x14:id>{1D84C70E-3516-4836-A2E6-5325C71DFD25}</x14:id>
        </ext>
      </extLst>
    </cfRule>
  </conditionalFormatting>
  <conditionalFormatting sqref="BP6">
    <cfRule type="dataBar" priority="179">
      <dataBar>
        <cfvo type="num" val="0"/>
        <cfvo type="num" val="$AK$5"/>
        <color rgb="FF00B050"/>
      </dataBar>
      <extLst>
        <ext xmlns:x14="http://schemas.microsoft.com/office/spreadsheetml/2009/9/main" uri="{B025F937-C7B1-47D3-B67F-A62EFF666E3E}">
          <x14:id>{17DBBE62-E8EC-492C-BF2E-F395836ACAF0}</x14:id>
        </ext>
      </extLst>
    </cfRule>
  </conditionalFormatting>
  <conditionalFormatting sqref="BO6">
    <cfRule type="dataBar" priority="177">
      <dataBar>
        <cfvo type="num" val="0"/>
        <cfvo type="num" val="30"/>
        <color rgb="FF00B050"/>
      </dataBar>
      <extLst>
        <ext xmlns:x14="http://schemas.microsoft.com/office/spreadsheetml/2009/9/main" uri="{B025F937-C7B1-47D3-B67F-A62EFF666E3E}">
          <x14:id>{1D2DDEBB-5DB6-4CFE-BE89-096AEA6BB103}</x14:id>
        </ext>
      </extLst>
    </cfRule>
  </conditionalFormatting>
  <conditionalFormatting sqref="BM7">
    <cfRule type="dataBar" priority="175">
      <dataBar>
        <cfvo type="num" val="0"/>
        <cfvo type="num" val="$AH$2"/>
        <color rgb="FF00B050"/>
      </dataBar>
      <extLst>
        <ext xmlns:x14="http://schemas.microsoft.com/office/spreadsheetml/2009/9/main" uri="{B025F937-C7B1-47D3-B67F-A62EFF666E3E}">
          <x14:id>{18C44234-15A8-4A75-B6A4-7EE4327FA47C}</x14:id>
        </ext>
      </extLst>
    </cfRule>
  </conditionalFormatting>
  <conditionalFormatting sqref="BP7">
    <cfRule type="dataBar" priority="176">
      <dataBar>
        <cfvo type="num" val="0"/>
        <cfvo type="num" val="$AK$5"/>
        <color rgb="FF00B050"/>
      </dataBar>
      <extLst>
        <ext xmlns:x14="http://schemas.microsoft.com/office/spreadsheetml/2009/9/main" uri="{B025F937-C7B1-47D3-B67F-A62EFF666E3E}">
          <x14:id>{2D2D23F2-B876-4BC1-9DF2-D9516B7DEEE0}</x14:id>
        </ext>
      </extLst>
    </cfRule>
  </conditionalFormatting>
  <conditionalFormatting sqref="BO7">
    <cfRule type="dataBar" priority="174">
      <dataBar>
        <cfvo type="num" val="0"/>
        <cfvo type="num" val="30"/>
        <color rgb="FF00B050"/>
      </dataBar>
      <extLst>
        <ext xmlns:x14="http://schemas.microsoft.com/office/spreadsheetml/2009/9/main" uri="{B025F937-C7B1-47D3-B67F-A62EFF666E3E}">
          <x14:id>{89F2C8E4-2394-42C1-A21E-231A32355AB3}</x14:id>
        </ext>
      </extLst>
    </cfRule>
  </conditionalFormatting>
  <conditionalFormatting sqref="BM22">
    <cfRule type="dataBar" priority="172">
      <dataBar>
        <cfvo type="num" val="0"/>
        <cfvo type="num" val="$AH$2"/>
        <color rgb="FF00B050"/>
      </dataBar>
      <extLst>
        <ext xmlns:x14="http://schemas.microsoft.com/office/spreadsheetml/2009/9/main" uri="{B025F937-C7B1-47D3-B67F-A62EFF666E3E}">
          <x14:id>{1946F7EC-19A0-4525-8449-47664F440A4F}</x14:id>
        </ext>
      </extLst>
    </cfRule>
  </conditionalFormatting>
  <conditionalFormatting sqref="BP22">
    <cfRule type="dataBar" priority="173">
      <dataBar>
        <cfvo type="num" val="0"/>
        <cfvo type="num" val="$AK$5"/>
        <color rgb="FF00B050"/>
      </dataBar>
      <extLst>
        <ext xmlns:x14="http://schemas.microsoft.com/office/spreadsheetml/2009/9/main" uri="{B025F937-C7B1-47D3-B67F-A62EFF666E3E}">
          <x14:id>{9DE53FD6-841A-467C-B66F-B326C0B8CFB2}</x14:id>
        </ext>
      </extLst>
    </cfRule>
  </conditionalFormatting>
  <conditionalFormatting sqref="BO22">
    <cfRule type="dataBar" priority="171">
      <dataBar>
        <cfvo type="num" val="0"/>
        <cfvo type="num" val="30"/>
        <color rgb="FF00B050"/>
      </dataBar>
      <extLst>
        <ext xmlns:x14="http://schemas.microsoft.com/office/spreadsheetml/2009/9/main" uri="{B025F937-C7B1-47D3-B67F-A62EFF666E3E}">
          <x14:id>{43481456-DB0F-4233-A943-E51BFE6E8CD3}</x14:id>
        </ext>
      </extLst>
    </cfRule>
  </conditionalFormatting>
  <conditionalFormatting sqref="AO2 AG2 AW2 BE2 BU2 Q2">
    <cfRule type="dataBar" priority="169">
      <dataBar>
        <cfvo type="num" val="0"/>
        <cfvo type="num" val="$AH$2"/>
        <color rgb="FF00B050"/>
      </dataBar>
      <extLst>
        <ext xmlns:x14="http://schemas.microsoft.com/office/spreadsheetml/2009/9/main" uri="{B025F937-C7B1-47D3-B67F-A62EFF666E3E}">
          <x14:id>{A30B4E35-3250-4E7B-B7F9-449E28E6BEDF}</x14:id>
        </ext>
      </extLst>
    </cfRule>
  </conditionalFormatting>
  <conditionalFormatting sqref="AI2">
    <cfRule type="dataBar" priority="168">
      <dataBar>
        <cfvo type="num" val="0"/>
        <cfvo type="num" val="30"/>
        <color rgb="FF00B050"/>
      </dataBar>
      <extLst>
        <ext xmlns:x14="http://schemas.microsoft.com/office/spreadsheetml/2009/9/main" uri="{B025F937-C7B1-47D3-B67F-A62EFF666E3E}">
          <x14:id>{39AB7321-78D3-4107-BB97-247E38785D41}</x14:id>
        </ext>
      </extLst>
    </cfRule>
  </conditionalFormatting>
  <conditionalFormatting sqref="AJ2">
    <cfRule type="dataBar" priority="170">
      <dataBar>
        <cfvo type="num" val="0"/>
        <cfvo type="num" val="$AK$5"/>
        <color rgb="FF00B050"/>
      </dataBar>
      <extLst>
        <ext xmlns:x14="http://schemas.microsoft.com/office/spreadsheetml/2009/9/main" uri="{B025F937-C7B1-47D3-B67F-A62EFF666E3E}">
          <x14:id>{27B83001-DD14-43FB-AD82-B74F4C7DFCBB}</x14:id>
        </ext>
      </extLst>
    </cfRule>
  </conditionalFormatting>
  <conditionalFormatting sqref="AQ2">
    <cfRule type="dataBar" priority="167">
      <dataBar>
        <cfvo type="num" val="0"/>
        <cfvo type="num" val="30"/>
        <color rgb="FF00B050"/>
      </dataBar>
      <extLst>
        <ext xmlns:x14="http://schemas.microsoft.com/office/spreadsheetml/2009/9/main" uri="{B025F937-C7B1-47D3-B67F-A62EFF666E3E}">
          <x14:id>{C037C106-4F73-451C-B987-A4D173CFAA14}</x14:id>
        </ext>
      </extLst>
    </cfRule>
  </conditionalFormatting>
  <conditionalFormatting sqref="BG2">
    <cfRule type="dataBar" priority="165">
      <dataBar>
        <cfvo type="num" val="0"/>
        <cfvo type="num" val="30"/>
        <color rgb="FF00B050"/>
      </dataBar>
      <extLst>
        <ext xmlns:x14="http://schemas.microsoft.com/office/spreadsheetml/2009/9/main" uri="{B025F937-C7B1-47D3-B67F-A62EFF666E3E}">
          <x14:id>{D3CEACD8-85FF-47BF-A3EC-FC71D7A9A449}</x14:id>
        </ext>
      </extLst>
    </cfRule>
  </conditionalFormatting>
  <conditionalFormatting sqref="BW2">
    <cfRule type="dataBar" priority="164">
      <dataBar>
        <cfvo type="num" val="0"/>
        <cfvo type="num" val="30"/>
        <color rgb="FF00B050"/>
      </dataBar>
      <extLst>
        <ext xmlns:x14="http://schemas.microsoft.com/office/spreadsheetml/2009/9/main" uri="{B025F937-C7B1-47D3-B67F-A62EFF666E3E}">
          <x14:id>{1963B4D8-96EC-4979-827A-954D043E231E}</x14:id>
        </ext>
      </extLst>
    </cfRule>
  </conditionalFormatting>
  <conditionalFormatting sqref="S2">
    <cfRule type="dataBar" priority="163">
      <dataBar>
        <cfvo type="num" val="0"/>
        <cfvo type="num" val="30"/>
        <color rgb="FF00B050"/>
      </dataBar>
      <extLst>
        <ext xmlns:x14="http://schemas.microsoft.com/office/spreadsheetml/2009/9/main" uri="{B025F937-C7B1-47D3-B67F-A62EFF666E3E}">
          <x14:id>{98BDEA0D-33FD-4E2E-A0BA-F2DF3E7A86EE}</x14:id>
        </ext>
      </extLst>
    </cfRule>
  </conditionalFormatting>
  <conditionalFormatting sqref="K2">
    <cfRule type="dataBar" priority="162">
      <dataBar>
        <cfvo type="num" val="0"/>
        <cfvo type="num" val="30"/>
        <color rgb="FF00B050"/>
      </dataBar>
      <extLst>
        <ext xmlns:x14="http://schemas.microsoft.com/office/spreadsheetml/2009/9/main" uri="{B025F937-C7B1-47D3-B67F-A62EFF666E3E}">
          <x14:id>{5ABA7B52-712C-4895-B4F0-0E1BEEC1178F}</x14:id>
        </ext>
      </extLst>
    </cfRule>
  </conditionalFormatting>
  <conditionalFormatting sqref="P2">
    <cfRule type="containsText" dxfId="1529" priority="158" operator="containsText" text="STOP">
      <formula>NOT(ISERROR(SEARCH("STOP",P2)))</formula>
    </cfRule>
    <cfRule type="containsText" dxfId="1528" priority="159" operator="containsText" text="OK">
      <formula>NOT(ISERROR(SEARCH("OK",P2)))</formula>
    </cfRule>
    <cfRule type="containsText" dxfId="1527" priority="160" operator="containsText" text="A former">
      <formula>NOT(ISERROR(SEARCH("A former",P2)))</formula>
    </cfRule>
    <cfRule type="containsText" dxfId="1526" priority="161" operator="containsText" text="En cours">
      <formula>NOT(ISERROR(SEARCH("En cours",P2)))</formula>
    </cfRule>
  </conditionalFormatting>
  <conditionalFormatting sqref="N2">
    <cfRule type="containsText" dxfId="1525" priority="156" operator="containsText" text="STOP">
      <formula>NOT(ISERROR(SEARCH("STOP",N2)))</formula>
    </cfRule>
    <cfRule type="containsText" dxfId="1524" priority="157" operator="containsText" text="Oui">
      <formula>NOT(ISERROR(SEARCH("Oui",N2)))</formula>
    </cfRule>
  </conditionalFormatting>
  <conditionalFormatting sqref="X2">
    <cfRule type="containsText" dxfId="1523" priority="152" operator="containsText" text="STOP">
      <formula>NOT(ISERROR(SEARCH("STOP",X2)))</formula>
    </cfRule>
    <cfRule type="containsText" dxfId="1522" priority="153" operator="containsText" text="OK">
      <formula>NOT(ISERROR(SEARCH("OK",X2)))</formula>
    </cfRule>
    <cfRule type="containsText" dxfId="1521" priority="154" operator="containsText" text="A former">
      <formula>NOT(ISERROR(SEARCH("A former",X2)))</formula>
    </cfRule>
    <cfRule type="containsText" dxfId="1520" priority="155" operator="containsText" text="En cours">
      <formula>NOT(ISERROR(SEARCH("En cours",X2)))</formula>
    </cfRule>
  </conditionalFormatting>
  <conditionalFormatting sqref="AN2">
    <cfRule type="containsText" dxfId="1519" priority="148" operator="containsText" text="STOP">
      <formula>NOT(ISERROR(SEARCH("STOP",AN2)))</formula>
    </cfRule>
    <cfRule type="containsText" dxfId="1518" priority="149" operator="containsText" text="OK">
      <formula>NOT(ISERROR(SEARCH("OK",AN2)))</formula>
    </cfRule>
    <cfRule type="containsText" dxfId="1517" priority="150" operator="containsText" text="A former">
      <formula>NOT(ISERROR(SEARCH("A former",AN2)))</formula>
    </cfRule>
    <cfRule type="containsText" dxfId="1516" priority="151" operator="containsText" text="En cours">
      <formula>NOT(ISERROR(SEARCH("En cours",AN2)))</formula>
    </cfRule>
  </conditionalFormatting>
  <conditionalFormatting sqref="AV2">
    <cfRule type="containsText" dxfId="1515" priority="144" operator="containsText" text="STOP">
      <formula>NOT(ISERROR(SEARCH("STOP",AV2)))</formula>
    </cfRule>
    <cfRule type="containsText" dxfId="1514" priority="145" operator="containsText" text="OK">
      <formula>NOT(ISERROR(SEARCH("OK",AV2)))</formula>
    </cfRule>
    <cfRule type="containsText" dxfId="1513" priority="146" operator="containsText" text="A former">
      <formula>NOT(ISERROR(SEARCH("A former",AV2)))</formula>
    </cfRule>
    <cfRule type="containsText" dxfId="1512" priority="147" operator="containsText" text="En cours">
      <formula>NOT(ISERROR(SEARCH("En cours",AV2)))</formula>
    </cfRule>
  </conditionalFormatting>
  <conditionalFormatting sqref="BD2">
    <cfRule type="containsText" dxfId="1511" priority="140" operator="containsText" text="STOP">
      <formula>NOT(ISERROR(SEARCH("STOP",BD2)))</formula>
    </cfRule>
    <cfRule type="containsText" dxfId="1510" priority="141" operator="containsText" text="OK">
      <formula>NOT(ISERROR(SEARCH("OK",BD2)))</formula>
    </cfRule>
    <cfRule type="containsText" dxfId="1509" priority="142" operator="containsText" text="A former">
      <formula>NOT(ISERROR(SEARCH("A former",BD2)))</formula>
    </cfRule>
    <cfRule type="containsText" dxfId="1508" priority="143" operator="containsText" text="En cours">
      <formula>NOT(ISERROR(SEARCH("En cours",BD2)))</formula>
    </cfRule>
  </conditionalFormatting>
  <conditionalFormatting sqref="BL2">
    <cfRule type="containsText" dxfId="1507" priority="136" operator="containsText" text="STOP">
      <formula>NOT(ISERROR(SEARCH("STOP",BL2)))</formula>
    </cfRule>
    <cfRule type="containsText" dxfId="1506" priority="137" operator="containsText" text="OK">
      <formula>NOT(ISERROR(SEARCH("OK",BL2)))</formula>
    </cfRule>
    <cfRule type="containsText" dxfId="1505" priority="138" operator="containsText" text="A former">
      <formula>NOT(ISERROR(SEARCH("A former",BL2)))</formula>
    </cfRule>
    <cfRule type="containsText" dxfId="1504" priority="139" operator="containsText" text="En cours">
      <formula>NOT(ISERROR(SEARCH("En cours",BL2)))</formula>
    </cfRule>
  </conditionalFormatting>
  <conditionalFormatting sqref="CB2">
    <cfRule type="containsText" dxfId="1503" priority="132" operator="containsText" text="STOP">
      <formula>NOT(ISERROR(SEARCH("STOP",CB2)))</formula>
    </cfRule>
    <cfRule type="containsText" dxfId="1502" priority="133" operator="containsText" text="OK">
      <formula>NOT(ISERROR(SEARCH("OK",CB2)))</formula>
    </cfRule>
    <cfRule type="containsText" dxfId="1501" priority="134" operator="containsText" text="A former">
      <formula>NOT(ISERROR(SEARCH("A former",CB2)))</formula>
    </cfRule>
    <cfRule type="containsText" dxfId="1500" priority="135" operator="containsText" text="En cours">
      <formula>NOT(ISERROR(SEARCH("En cours",CB2)))</formula>
    </cfRule>
  </conditionalFormatting>
  <conditionalFormatting sqref="H2">
    <cfRule type="containsText" dxfId="1499" priority="131" operator="containsText" text="6 / 6">
      <formula>NOT(ISERROR(SEARCH("6 / 6",H2)))</formula>
    </cfRule>
  </conditionalFormatting>
  <conditionalFormatting sqref="Y2">
    <cfRule type="dataBar" priority="129">
      <dataBar>
        <cfvo type="num" val="0"/>
        <cfvo type="num" val="$AH$2"/>
        <color rgb="FF00B050"/>
      </dataBar>
      <extLst>
        <ext xmlns:x14="http://schemas.microsoft.com/office/spreadsheetml/2009/9/main" uri="{B025F937-C7B1-47D3-B67F-A62EFF666E3E}">
          <x14:id>{64450D3E-3A60-4747-8196-FDE4BABE5A1C}</x14:id>
        </ext>
      </extLst>
    </cfRule>
  </conditionalFormatting>
  <conditionalFormatting sqref="AB2">
    <cfRule type="dataBar" priority="130">
      <dataBar>
        <cfvo type="num" val="0"/>
        <cfvo type="num" val="$AK$5"/>
        <color rgb="FF00B050"/>
      </dataBar>
      <extLst>
        <ext xmlns:x14="http://schemas.microsoft.com/office/spreadsheetml/2009/9/main" uri="{B025F937-C7B1-47D3-B67F-A62EFF666E3E}">
          <x14:id>{272B26BA-3970-4077-A6E0-64608F4BA493}</x14:id>
        </ext>
      </extLst>
    </cfRule>
  </conditionalFormatting>
  <conditionalFormatting sqref="AA2">
    <cfRule type="dataBar" priority="128">
      <dataBar>
        <cfvo type="num" val="0"/>
        <cfvo type="num" val="30"/>
        <color rgb="FF00B050"/>
      </dataBar>
      <extLst>
        <ext xmlns:x14="http://schemas.microsoft.com/office/spreadsheetml/2009/9/main" uri="{B025F937-C7B1-47D3-B67F-A62EFF666E3E}">
          <x14:id>{3BEE02D0-FBAE-44F9-91CE-F9ABA8BDF96B}</x14:id>
        </ext>
      </extLst>
    </cfRule>
  </conditionalFormatting>
  <conditionalFormatting sqref="AF2">
    <cfRule type="containsText" dxfId="1498" priority="124" operator="containsText" text="STOP">
      <formula>NOT(ISERROR(SEARCH("STOP",AF2)))</formula>
    </cfRule>
    <cfRule type="containsText" dxfId="1497" priority="125" operator="containsText" text="OK">
      <formula>NOT(ISERROR(SEARCH("OK",AF2)))</formula>
    </cfRule>
    <cfRule type="containsText" dxfId="1496" priority="126" operator="containsText" text="A former">
      <formula>NOT(ISERROR(SEARCH("A former",AF2)))</formula>
    </cfRule>
    <cfRule type="containsText" dxfId="1495" priority="127" operator="containsText" text="En cours">
      <formula>NOT(ISERROR(SEARCH("En cours",AF2)))</formula>
    </cfRule>
  </conditionalFormatting>
  <conditionalFormatting sqref="BM2">
    <cfRule type="dataBar" priority="119">
      <dataBar>
        <cfvo type="num" val="0"/>
        <cfvo type="num" val="$AH$2"/>
        <color rgb="FF00B050"/>
      </dataBar>
      <extLst>
        <ext xmlns:x14="http://schemas.microsoft.com/office/spreadsheetml/2009/9/main" uri="{B025F937-C7B1-47D3-B67F-A62EFF666E3E}">
          <x14:id>{38C48C9D-C682-4667-BAFF-1B9D76E8B7AF}</x14:id>
        </ext>
      </extLst>
    </cfRule>
  </conditionalFormatting>
  <conditionalFormatting sqref="BP2">
    <cfRule type="dataBar" priority="120">
      <dataBar>
        <cfvo type="num" val="0"/>
        <cfvo type="num" val="$AK$5"/>
        <color rgb="FF00B050"/>
      </dataBar>
      <extLst>
        <ext xmlns:x14="http://schemas.microsoft.com/office/spreadsheetml/2009/9/main" uri="{B025F937-C7B1-47D3-B67F-A62EFF666E3E}">
          <x14:id>{B9C3401D-2B79-4922-ACF9-0C7BE7ACB9E1}</x14:id>
        </ext>
      </extLst>
    </cfRule>
  </conditionalFormatting>
  <conditionalFormatting sqref="BO2">
    <cfRule type="dataBar" priority="118">
      <dataBar>
        <cfvo type="num" val="0"/>
        <cfvo type="num" val="30"/>
        <color rgb="FF00B050"/>
      </dataBar>
      <extLst>
        <ext xmlns:x14="http://schemas.microsoft.com/office/spreadsheetml/2009/9/main" uri="{B025F937-C7B1-47D3-B67F-A62EFF666E3E}">
          <x14:id>{AA2E9A49-C75D-46DA-8B2B-E8AC36D044CB}</x14:id>
        </ext>
      </extLst>
    </cfRule>
  </conditionalFormatting>
  <conditionalFormatting sqref="BT2">
    <cfRule type="containsText" dxfId="1494" priority="114" operator="containsText" text="STOP">
      <formula>NOT(ISERROR(SEARCH("STOP",BT2)))</formula>
    </cfRule>
    <cfRule type="containsText" dxfId="1493" priority="115" operator="containsText" text="OK">
      <formula>NOT(ISERROR(SEARCH("OK",BT2)))</formula>
    </cfRule>
    <cfRule type="containsText" dxfId="1492" priority="116" operator="containsText" text="A former">
      <formula>NOT(ISERROR(SEARCH("A former",BT2)))</formula>
    </cfRule>
    <cfRule type="containsText" dxfId="1491" priority="117" operator="containsText" text="En cours">
      <formula>NOT(ISERROR(SEARCH("En cours",BT2)))</formula>
    </cfRule>
  </conditionalFormatting>
  <conditionalFormatting sqref="AR4 AZ4 BH4 BX4 T4 L4">
    <cfRule type="dataBar" priority="113">
      <dataBar>
        <cfvo type="num" val="0"/>
        <cfvo type="num" val="$AK$5"/>
        <color rgb="FF00B050"/>
      </dataBar>
      <extLst>
        <ext xmlns:x14="http://schemas.microsoft.com/office/spreadsheetml/2009/9/main" uri="{B025F937-C7B1-47D3-B67F-A62EFF666E3E}">
          <x14:id>{C785B0B0-9157-4553-8DA5-1D572CBAC6EC}</x14:id>
        </ext>
      </extLst>
    </cfRule>
  </conditionalFormatting>
  <conditionalFormatting sqref="AY4">
    <cfRule type="dataBar" priority="108">
      <dataBar>
        <cfvo type="num" val="0"/>
        <cfvo type="num" val="30"/>
        <color rgb="FF00B050"/>
      </dataBar>
      <extLst>
        <ext xmlns:x14="http://schemas.microsoft.com/office/spreadsheetml/2009/9/main" uri="{B025F937-C7B1-47D3-B67F-A62EFF666E3E}">
          <x14:id>{999F4AD6-832E-435F-AB7A-A084F8233FB5}</x14:id>
        </ext>
      </extLst>
    </cfRule>
  </conditionalFormatting>
  <conditionalFormatting sqref="AG4 AO4 AW4 BE4 BU4 Q4">
    <cfRule type="dataBar" priority="111">
      <dataBar>
        <cfvo type="num" val="0"/>
        <cfvo type="num" val="$AH$2"/>
        <color rgb="FF00B050"/>
      </dataBar>
      <extLst>
        <ext xmlns:x14="http://schemas.microsoft.com/office/spreadsheetml/2009/9/main" uri="{B025F937-C7B1-47D3-B67F-A62EFF666E3E}">
          <x14:id>{11192BBD-226A-40FE-838B-A093894AC059}</x14:id>
        </ext>
      </extLst>
    </cfRule>
  </conditionalFormatting>
  <conditionalFormatting sqref="AI4">
    <cfRule type="dataBar" priority="110">
      <dataBar>
        <cfvo type="num" val="0"/>
        <cfvo type="num" val="30"/>
        <color rgb="FF00B050"/>
      </dataBar>
      <extLst>
        <ext xmlns:x14="http://schemas.microsoft.com/office/spreadsheetml/2009/9/main" uri="{B025F937-C7B1-47D3-B67F-A62EFF666E3E}">
          <x14:id>{C6E75611-91AA-4418-AC2B-DA5F8CB59704}</x14:id>
        </ext>
      </extLst>
    </cfRule>
  </conditionalFormatting>
  <conditionalFormatting sqref="AJ4">
    <cfRule type="dataBar" priority="112">
      <dataBar>
        <cfvo type="num" val="0"/>
        <cfvo type="num" val="$AK$5"/>
        <color rgb="FF00B050"/>
      </dataBar>
      <extLst>
        <ext xmlns:x14="http://schemas.microsoft.com/office/spreadsheetml/2009/9/main" uri="{B025F937-C7B1-47D3-B67F-A62EFF666E3E}">
          <x14:id>{577C8C15-E4B0-4303-B605-CFED3B653BFE}</x14:id>
        </ext>
      </extLst>
    </cfRule>
  </conditionalFormatting>
  <conditionalFormatting sqref="AQ4">
    <cfRule type="dataBar" priority="109">
      <dataBar>
        <cfvo type="num" val="0"/>
        <cfvo type="num" val="30"/>
        <color rgb="FF00B050"/>
      </dataBar>
      <extLst>
        <ext xmlns:x14="http://schemas.microsoft.com/office/spreadsheetml/2009/9/main" uri="{B025F937-C7B1-47D3-B67F-A62EFF666E3E}">
          <x14:id>{3D6E5CF5-1E0E-45A9-9289-EAC829DE509A}</x14:id>
        </ext>
      </extLst>
    </cfRule>
  </conditionalFormatting>
  <conditionalFormatting sqref="BG4">
    <cfRule type="dataBar" priority="107">
      <dataBar>
        <cfvo type="num" val="0"/>
        <cfvo type="num" val="30"/>
        <color rgb="FF00B050"/>
      </dataBar>
      <extLst>
        <ext xmlns:x14="http://schemas.microsoft.com/office/spreadsheetml/2009/9/main" uri="{B025F937-C7B1-47D3-B67F-A62EFF666E3E}">
          <x14:id>{A8F721C1-DA94-4B2D-B8F3-4C5ED5C446CA}</x14:id>
        </ext>
      </extLst>
    </cfRule>
  </conditionalFormatting>
  <conditionalFormatting sqref="BW4">
    <cfRule type="dataBar" priority="106">
      <dataBar>
        <cfvo type="num" val="0"/>
        <cfvo type="num" val="30"/>
        <color rgb="FF00B050"/>
      </dataBar>
      <extLst>
        <ext xmlns:x14="http://schemas.microsoft.com/office/spreadsheetml/2009/9/main" uri="{B025F937-C7B1-47D3-B67F-A62EFF666E3E}">
          <x14:id>{2E206638-0A9E-46E2-B541-A876CA1F4B84}</x14:id>
        </ext>
      </extLst>
    </cfRule>
  </conditionalFormatting>
  <conditionalFormatting sqref="S4">
    <cfRule type="dataBar" priority="105">
      <dataBar>
        <cfvo type="num" val="0"/>
        <cfvo type="num" val="30"/>
        <color rgb="FF00B050"/>
      </dataBar>
      <extLst>
        <ext xmlns:x14="http://schemas.microsoft.com/office/spreadsheetml/2009/9/main" uri="{B025F937-C7B1-47D3-B67F-A62EFF666E3E}">
          <x14:id>{3592B42B-1D03-4076-8374-44D2D223D9C8}</x14:id>
        </ext>
      </extLst>
    </cfRule>
  </conditionalFormatting>
  <conditionalFormatting sqref="K4">
    <cfRule type="dataBar" priority="104">
      <dataBar>
        <cfvo type="num" val="0"/>
        <cfvo type="num" val="30"/>
        <color rgb="FF00B050"/>
      </dataBar>
      <extLst>
        <ext xmlns:x14="http://schemas.microsoft.com/office/spreadsheetml/2009/9/main" uri="{B025F937-C7B1-47D3-B67F-A62EFF666E3E}">
          <x14:id>{F81ACF85-CD3A-46B9-A23C-0DF55ACC8C44}</x14:id>
        </ext>
      </extLst>
    </cfRule>
  </conditionalFormatting>
  <conditionalFormatting sqref="P4">
    <cfRule type="containsText" dxfId="1490" priority="100" operator="containsText" text="STOP">
      <formula>NOT(ISERROR(SEARCH("STOP",P4)))</formula>
    </cfRule>
    <cfRule type="containsText" dxfId="1489" priority="101" operator="containsText" text="OK">
      <formula>NOT(ISERROR(SEARCH("OK",P4)))</formula>
    </cfRule>
    <cfRule type="containsText" dxfId="1488" priority="102" operator="containsText" text="A former">
      <formula>NOT(ISERROR(SEARCH("A former",P4)))</formula>
    </cfRule>
    <cfRule type="containsText" dxfId="1487" priority="103" operator="containsText" text="En cours">
      <formula>NOT(ISERROR(SEARCH("En cours",P4)))</formula>
    </cfRule>
  </conditionalFormatting>
  <conditionalFormatting sqref="N4">
    <cfRule type="containsText" dxfId="1486" priority="98" operator="containsText" text="STOP">
      <formula>NOT(ISERROR(SEARCH("STOP",N4)))</formula>
    </cfRule>
    <cfRule type="containsText" dxfId="1485" priority="99" operator="containsText" text="Oui">
      <formula>NOT(ISERROR(SEARCH("Oui",N4)))</formula>
    </cfRule>
  </conditionalFormatting>
  <conditionalFormatting sqref="X4">
    <cfRule type="containsText" dxfId="1484" priority="94" operator="containsText" text="STOP">
      <formula>NOT(ISERROR(SEARCH("STOP",X4)))</formula>
    </cfRule>
    <cfRule type="containsText" dxfId="1483" priority="95" operator="containsText" text="OK">
      <formula>NOT(ISERROR(SEARCH("OK",X4)))</formula>
    </cfRule>
    <cfRule type="containsText" dxfId="1482" priority="96" operator="containsText" text="A former">
      <formula>NOT(ISERROR(SEARCH("A former",X4)))</formula>
    </cfRule>
    <cfRule type="containsText" dxfId="1481" priority="97" operator="containsText" text="En cours">
      <formula>NOT(ISERROR(SEARCH("En cours",X4)))</formula>
    </cfRule>
  </conditionalFormatting>
  <conditionalFormatting sqref="AN4">
    <cfRule type="containsText" dxfId="1480" priority="90" operator="containsText" text="STOP">
      <formula>NOT(ISERROR(SEARCH("STOP",AN4)))</formula>
    </cfRule>
    <cfRule type="containsText" dxfId="1479" priority="91" operator="containsText" text="OK">
      <formula>NOT(ISERROR(SEARCH("OK",AN4)))</formula>
    </cfRule>
    <cfRule type="containsText" dxfId="1478" priority="92" operator="containsText" text="A former">
      <formula>NOT(ISERROR(SEARCH("A former",AN4)))</formula>
    </cfRule>
    <cfRule type="containsText" dxfId="1477" priority="93" operator="containsText" text="En cours">
      <formula>NOT(ISERROR(SEARCH("En cours",AN4)))</formula>
    </cfRule>
  </conditionalFormatting>
  <conditionalFormatting sqref="AV4">
    <cfRule type="containsText" dxfId="1476" priority="86" operator="containsText" text="STOP">
      <formula>NOT(ISERROR(SEARCH("STOP",AV4)))</formula>
    </cfRule>
    <cfRule type="containsText" dxfId="1475" priority="87" operator="containsText" text="OK">
      <formula>NOT(ISERROR(SEARCH("OK",AV4)))</formula>
    </cfRule>
    <cfRule type="containsText" dxfId="1474" priority="88" operator="containsText" text="A former">
      <formula>NOT(ISERROR(SEARCH("A former",AV4)))</formula>
    </cfRule>
    <cfRule type="containsText" dxfId="1473" priority="89" operator="containsText" text="En cours">
      <formula>NOT(ISERROR(SEARCH("En cours",AV4)))</formula>
    </cfRule>
  </conditionalFormatting>
  <conditionalFormatting sqref="BD4">
    <cfRule type="containsText" dxfId="1472" priority="82" operator="containsText" text="STOP">
      <formula>NOT(ISERROR(SEARCH("STOP",BD4)))</formula>
    </cfRule>
    <cfRule type="containsText" dxfId="1471" priority="83" operator="containsText" text="OK">
      <formula>NOT(ISERROR(SEARCH("OK",BD4)))</formula>
    </cfRule>
    <cfRule type="containsText" dxfId="1470" priority="84" operator="containsText" text="A former">
      <formula>NOT(ISERROR(SEARCH("A former",BD4)))</formula>
    </cfRule>
    <cfRule type="containsText" dxfId="1469" priority="85" operator="containsText" text="En cours">
      <formula>NOT(ISERROR(SEARCH("En cours",BD4)))</formula>
    </cfRule>
  </conditionalFormatting>
  <conditionalFormatting sqref="BL4">
    <cfRule type="containsText" dxfId="1468" priority="78" operator="containsText" text="STOP">
      <formula>NOT(ISERROR(SEARCH("STOP",BL4)))</formula>
    </cfRule>
    <cfRule type="containsText" dxfId="1467" priority="79" operator="containsText" text="OK">
      <formula>NOT(ISERROR(SEARCH("OK",BL4)))</formula>
    </cfRule>
    <cfRule type="containsText" dxfId="1466" priority="80" operator="containsText" text="A former">
      <formula>NOT(ISERROR(SEARCH("A former",BL4)))</formula>
    </cfRule>
    <cfRule type="containsText" dxfId="1465" priority="81" operator="containsText" text="En cours">
      <formula>NOT(ISERROR(SEARCH("En cours",BL4)))</formula>
    </cfRule>
  </conditionalFormatting>
  <conditionalFormatting sqref="CB4">
    <cfRule type="containsText" dxfId="1464" priority="74" operator="containsText" text="STOP">
      <formula>NOT(ISERROR(SEARCH("STOP",CB4)))</formula>
    </cfRule>
    <cfRule type="containsText" dxfId="1463" priority="75" operator="containsText" text="OK">
      <formula>NOT(ISERROR(SEARCH("OK",CB4)))</formula>
    </cfRule>
    <cfRule type="containsText" dxfId="1462" priority="76" operator="containsText" text="A former">
      <formula>NOT(ISERROR(SEARCH("A former",CB4)))</formula>
    </cfRule>
    <cfRule type="containsText" dxfId="1461" priority="77" operator="containsText" text="En cours">
      <formula>NOT(ISERROR(SEARCH("En cours",CB4)))</formula>
    </cfRule>
  </conditionalFormatting>
  <conditionalFormatting sqref="H4">
    <cfRule type="containsText" dxfId="1460" priority="73" operator="containsText" text="6 / 6">
      <formula>NOT(ISERROR(SEARCH("6 / 6",H4)))</formula>
    </cfRule>
  </conditionalFormatting>
  <conditionalFormatting sqref="Y4">
    <cfRule type="dataBar" priority="71">
      <dataBar>
        <cfvo type="num" val="0"/>
        <cfvo type="num" val="$AH$2"/>
        <color rgb="FF00B050"/>
      </dataBar>
      <extLst>
        <ext xmlns:x14="http://schemas.microsoft.com/office/spreadsheetml/2009/9/main" uri="{B025F937-C7B1-47D3-B67F-A62EFF666E3E}">
          <x14:id>{86AC12FA-5695-43CB-A643-5DBD3AAEBCAD}</x14:id>
        </ext>
      </extLst>
    </cfRule>
  </conditionalFormatting>
  <conditionalFormatting sqref="AB4">
    <cfRule type="dataBar" priority="72">
      <dataBar>
        <cfvo type="num" val="0"/>
        <cfvo type="num" val="$AK$5"/>
        <color rgb="FF00B050"/>
      </dataBar>
      <extLst>
        <ext xmlns:x14="http://schemas.microsoft.com/office/spreadsheetml/2009/9/main" uri="{B025F937-C7B1-47D3-B67F-A62EFF666E3E}">
          <x14:id>{158FEF98-DBB0-4358-B9FC-8B2108020E31}</x14:id>
        </ext>
      </extLst>
    </cfRule>
  </conditionalFormatting>
  <conditionalFormatting sqref="AA4">
    <cfRule type="dataBar" priority="70">
      <dataBar>
        <cfvo type="num" val="0"/>
        <cfvo type="num" val="30"/>
        <color rgb="FF00B050"/>
      </dataBar>
      <extLst>
        <ext xmlns:x14="http://schemas.microsoft.com/office/spreadsheetml/2009/9/main" uri="{B025F937-C7B1-47D3-B67F-A62EFF666E3E}">
          <x14:id>{2BA4915E-D79E-49DA-801E-1A18FD156839}</x14:id>
        </ext>
      </extLst>
    </cfRule>
  </conditionalFormatting>
  <conditionalFormatting sqref="AF4">
    <cfRule type="containsText" dxfId="1459" priority="66" operator="containsText" text="STOP">
      <formula>NOT(ISERROR(SEARCH("STOP",AF4)))</formula>
    </cfRule>
    <cfRule type="containsText" dxfId="1458" priority="67" operator="containsText" text="OK">
      <formula>NOT(ISERROR(SEARCH("OK",AF4)))</formula>
    </cfRule>
    <cfRule type="containsText" dxfId="1457" priority="68" operator="containsText" text="A former">
      <formula>NOT(ISERROR(SEARCH("A former",AF4)))</formula>
    </cfRule>
    <cfRule type="containsText" dxfId="1456" priority="69" operator="containsText" text="En cours">
      <formula>NOT(ISERROR(SEARCH("En cours",AF4)))</formula>
    </cfRule>
  </conditionalFormatting>
  <conditionalFormatting sqref="BM4">
    <cfRule type="dataBar" priority="64">
      <dataBar>
        <cfvo type="num" val="0"/>
        <cfvo type="num" val="$AH$2"/>
        <color rgb="FF00B050"/>
      </dataBar>
      <extLst>
        <ext xmlns:x14="http://schemas.microsoft.com/office/spreadsheetml/2009/9/main" uri="{B025F937-C7B1-47D3-B67F-A62EFF666E3E}">
          <x14:id>{F4DBC38F-27AF-4CD3-A7D9-11A368064F06}</x14:id>
        </ext>
      </extLst>
    </cfRule>
  </conditionalFormatting>
  <conditionalFormatting sqref="BP4">
    <cfRule type="dataBar" priority="65">
      <dataBar>
        <cfvo type="num" val="0"/>
        <cfvo type="num" val="$AK$5"/>
        <color rgb="FF00B050"/>
      </dataBar>
      <extLst>
        <ext xmlns:x14="http://schemas.microsoft.com/office/spreadsheetml/2009/9/main" uri="{B025F937-C7B1-47D3-B67F-A62EFF666E3E}">
          <x14:id>{204C22CB-C026-4B6A-A2FB-B4B69209A0AE}</x14:id>
        </ext>
      </extLst>
    </cfRule>
  </conditionalFormatting>
  <conditionalFormatting sqref="BO4">
    <cfRule type="dataBar" priority="63">
      <dataBar>
        <cfvo type="num" val="0"/>
        <cfvo type="num" val="30"/>
        <color rgb="FF00B050"/>
      </dataBar>
      <extLst>
        <ext xmlns:x14="http://schemas.microsoft.com/office/spreadsheetml/2009/9/main" uri="{B025F937-C7B1-47D3-B67F-A62EFF666E3E}">
          <x14:id>{DCA582E8-C111-478F-88CA-411BA092ED77}</x14:id>
        </ext>
      </extLst>
    </cfRule>
  </conditionalFormatting>
  <conditionalFormatting sqref="BT4">
    <cfRule type="containsText" dxfId="1455" priority="59" operator="containsText" text="STOP">
      <formula>NOT(ISERROR(SEARCH("STOP",BT4)))</formula>
    </cfRule>
    <cfRule type="containsText" dxfId="1454" priority="60" operator="containsText" text="OK">
      <formula>NOT(ISERROR(SEARCH("OK",BT4)))</formula>
    </cfRule>
    <cfRule type="containsText" dxfId="1453" priority="61" operator="containsText" text="A former">
      <formula>NOT(ISERROR(SEARCH("A former",BT4)))</formula>
    </cfRule>
    <cfRule type="containsText" dxfId="1452" priority="62" operator="containsText" text="En cours">
      <formula>NOT(ISERROR(SEARCH("En cours",BT4)))</formula>
    </cfRule>
  </conditionalFormatting>
  <conditionalFormatting sqref="AR44 AZ44 BH44 BX44 T44 L44">
    <cfRule type="dataBar" priority="58">
      <dataBar>
        <cfvo type="num" val="0"/>
        <cfvo type="num" val="$AK$5"/>
        <color rgb="FF00B050"/>
      </dataBar>
      <extLst>
        <ext xmlns:x14="http://schemas.microsoft.com/office/spreadsheetml/2009/9/main" uri="{B025F937-C7B1-47D3-B67F-A62EFF666E3E}">
          <x14:id>{30343FDD-CA9B-49EB-9BA1-51FA0CDEC0E7}</x14:id>
        </ext>
      </extLst>
    </cfRule>
  </conditionalFormatting>
  <conditionalFormatting sqref="AY44">
    <cfRule type="dataBar" priority="53">
      <dataBar>
        <cfvo type="num" val="0"/>
        <cfvo type="num" val="30"/>
        <color rgb="FF00B050"/>
      </dataBar>
      <extLst>
        <ext xmlns:x14="http://schemas.microsoft.com/office/spreadsheetml/2009/9/main" uri="{B025F937-C7B1-47D3-B67F-A62EFF666E3E}">
          <x14:id>{ACF350CD-CEB6-46AA-9802-92B133AB0515}</x14:id>
        </ext>
      </extLst>
    </cfRule>
  </conditionalFormatting>
  <conditionalFormatting sqref="AG44 AO44 AW44 BE44 BU44 Q44">
    <cfRule type="dataBar" priority="56">
      <dataBar>
        <cfvo type="num" val="0"/>
        <cfvo type="num" val="$AH$2"/>
        <color rgb="FF00B050"/>
      </dataBar>
      <extLst>
        <ext xmlns:x14="http://schemas.microsoft.com/office/spreadsheetml/2009/9/main" uri="{B025F937-C7B1-47D3-B67F-A62EFF666E3E}">
          <x14:id>{FFD1D81F-0C6D-454A-BAA2-C0EADFB6888A}</x14:id>
        </ext>
      </extLst>
    </cfRule>
  </conditionalFormatting>
  <conditionalFormatting sqref="AI44">
    <cfRule type="dataBar" priority="55">
      <dataBar>
        <cfvo type="num" val="0"/>
        <cfvo type="num" val="30"/>
        <color rgb="FF00B050"/>
      </dataBar>
      <extLst>
        <ext xmlns:x14="http://schemas.microsoft.com/office/spreadsheetml/2009/9/main" uri="{B025F937-C7B1-47D3-B67F-A62EFF666E3E}">
          <x14:id>{D3FF64E4-8BCF-4DA6-AF76-6B2A45CAF52E}</x14:id>
        </ext>
      </extLst>
    </cfRule>
  </conditionalFormatting>
  <conditionalFormatting sqref="AJ44">
    <cfRule type="dataBar" priority="57">
      <dataBar>
        <cfvo type="num" val="0"/>
        <cfvo type="num" val="$AK$5"/>
        <color rgb="FF00B050"/>
      </dataBar>
      <extLst>
        <ext xmlns:x14="http://schemas.microsoft.com/office/spreadsheetml/2009/9/main" uri="{B025F937-C7B1-47D3-B67F-A62EFF666E3E}">
          <x14:id>{42754948-B0FB-4C52-92B2-FBD6AC4CFBC3}</x14:id>
        </ext>
      </extLst>
    </cfRule>
  </conditionalFormatting>
  <conditionalFormatting sqref="AQ44">
    <cfRule type="dataBar" priority="54">
      <dataBar>
        <cfvo type="num" val="0"/>
        <cfvo type="num" val="30"/>
        <color rgb="FF00B050"/>
      </dataBar>
      <extLst>
        <ext xmlns:x14="http://schemas.microsoft.com/office/spreadsheetml/2009/9/main" uri="{B025F937-C7B1-47D3-B67F-A62EFF666E3E}">
          <x14:id>{18D1924A-8661-48EE-AFB0-7A49155ECA4D}</x14:id>
        </ext>
      </extLst>
    </cfRule>
  </conditionalFormatting>
  <conditionalFormatting sqref="BG44">
    <cfRule type="dataBar" priority="52">
      <dataBar>
        <cfvo type="num" val="0"/>
        <cfvo type="num" val="30"/>
        <color rgb="FF00B050"/>
      </dataBar>
      <extLst>
        <ext xmlns:x14="http://schemas.microsoft.com/office/spreadsheetml/2009/9/main" uri="{B025F937-C7B1-47D3-B67F-A62EFF666E3E}">
          <x14:id>{1EB192B8-D8FF-446B-8B41-1AF6A2778364}</x14:id>
        </ext>
      </extLst>
    </cfRule>
  </conditionalFormatting>
  <conditionalFormatting sqref="BW44">
    <cfRule type="dataBar" priority="51">
      <dataBar>
        <cfvo type="num" val="0"/>
        <cfvo type="num" val="30"/>
        <color rgb="FF00B050"/>
      </dataBar>
      <extLst>
        <ext xmlns:x14="http://schemas.microsoft.com/office/spreadsheetml/2009/9/main" uri="{B025F937-C7B1-47D3-B67F-A62EFF666E3E}">
          <x14:id>{2AAB3A7D-2D54-4389-B879-86A2D92716BA}</x14:id>
        </ext>
      </extLst>
    </cfRule>
  </conditionalFormatting>
  <conditionalFormatting sqref="S44">
    <cfRule type="dataBar" priority="50">
      <dataBar>
        <cfvo type="num" val="0"/>
        <cfvo type="num" val="30"/>
        <color rgb="FF00B050"/>
      </dataBar>
      <extLst>
        <ext xmlns:x14="http://schemas.microsoft.com/office/spreadsheetml/2009/9/main" uri="{B025F937-C7B1-47D3-B67F-A62EFF666E3E}">
          <x14:id>{9B77A0EA-A19C-4FD5-ADB6-48BEB58283B5}</x14:id>
        </ext>
      </extLst>
    </cfRule>
  </conditionalFormatting>
  <conditionalFormatting sqref="K44">
    <cfRule type="dataBar" priority="49">
      <dataBar>
        <cfvo type="num" val="0"/>
        <cfvo type="num" val="30"/>
        <color rgb="FF00B050"/>
      </dataBar>
      <extLst>
        <ext xmlns:x14="http://schemas.microsoft.com/office/spreadsheetml/2009/9/main" uri="{B025F937-C7B1-47D3-B67F-A62EFF666E3E}">
          <x14:id>{CBDAB983-F60A-43E6-986B-ABF29DAB2B65}</x14:id>
        </ext>
      </extLst>
    </cfRule>
  </conditionalFormatting>
  <conditionalFormatting sqref="P44">
    <cfRule type="containsText" dxfId="1451" priority="45" operator="containsText" text="STOP">
      <formula>NOT(ISERROR(SEARCH("STOP",P44)))</formula>
    </cfRule>
    <cfRule type="containsText" dxfId="1450" priority="46" operator="containsText" text="OK">
      <formula>NOT(ISERROR(SEARCH("OK",P44)))</formula>
    </cfRule>
    <cfRule type="containsText" dxfId="1449" priority="47" operator="containsText" text="A former">
      <formula>NOT(ISERROR(SEARCH("A former",P44)))</formula>
    </cfRule>
    <cfRule type="containsText" dxfId="1448" priority="48" operator="containsText" text="En cours">
      <formula>NOT(ISERROR(SEARCH("En cours",P44)))</formula>
    </cfRule>
  </conditionalFormatting>
  <conditionalFormatting sqref="N44">
    <cfRule type="containsText" dxfId="1447" priority="43" operator="containsText" text="STOP">
      <formula>NOT(ISERROR(SEARCH("STOP",N44)))</formula>
    </cfRule>
    <cfRule type="containsText" dxfId="1446" priority="44" operator="containsText" text="Oui">
      <formula>NOT(ISERROR(SEARCH("Oui",N44)))</formula>
    </cfRule>
  </conditionalFormatting>
  <conditionalFormatting sqref="X44">
    <cfRule type="containsText" dxfId="1445" priority="39" operator="containsText" text="STOP">
      <formula>NOT(ISERROR(SEARCH("STOP",X44)))</formula>
    </cfRule>
    <cfRule type="containsText" dxfId="1444" priority="40" operator="containsText" text="OK">
      <formula>NOT(ISERROR(SEARCH("OK",X44)))</formula>
    </cfRule>
    <cfRule type="containsText" dxfId="1443" priority="41" operator="containsText" text="A former">
      <formula>NOT(ISERROR(SEARCH("A former",X44)))</formula>
    </cfRule>
    <cfRule type="containsText" dxfId="1442" priority="42" operator="containsText" text="En cours">
      <formula>NOT(ISERROR(SEARCH("En cours",X44)))</formula>
    </cfRule>
  </conditionalFormatting>
  <conditionalFormatting sqref="AN44">
    <cfRule type="containsText" dxfId="1441" priority="35" operator="containsText" text="STOP">
      <formula>NOT(ISERROR(SEARCH("STOP",AN44)))</formula>
    </cfRule>
    <cfRule type="containsText" dxfId="1440" priority="36" operator="containsText" text="OK">
      <formula>NOT(ISERROR(SEARCH("OK",AN44)))</formula>
    </cfRule>
    <cfRule type="containsText" dxfId="1439" priority="37" operator="containsText" text="A former">
      <formula>NOT(ISERROR(SEARCH("A former",AN44)))</formula>
    </cfRule>
    <cfRule type="containsText" dxfId="1438" priority="38" operator="containsText" text="En cours">
      <formula>NOT(ISERROR(SEARCH("En cours",AN44)))</formula>
    </cfRule>
  </conditionalFormatting>
  <conditionalFormatting sqref="AV44">
    <cfRule type="containsText" dxfId="1437" priority="31" operator="containsText" text="STOP">
      <formula>NOT(ISERROR(SEARCH("STOP",AV44)))</formula>
    </cfRule>
    <cfRule type="containsText" dxfId="1436" priority="32" operator="containsText" text="OK">
      <formula>NOT(ISERROR(SEARCH("OK",AV44)))</formula>
    </cfRule>
    <cfRule type="containsText" dxfId="1435" priority="33" operator="containsText" text="A former">
      <formula>NOT(ISERROR(SEARCH("A former",AV44)))</formula>
    </cfRule>
    <cfRule type="containsText" dxfId="1434" priority="34" operator="containsText" text="En cours">
      <formula>NOT(ISERROR(SEARCH("En cours",AV44)))</formula>
    </cfRule>
  </conditionalFormatting>
  <conditionalFormatting sqref="BD44">
    <cfRule type="containsText" dxfId="1433" priority="27" operator="containsText" text="STOP">
      <formula>NOT(ISERROR(SEARCH("STOP",BD44)))</formula>
    </cfRule>
    <cfRule type="containsText" dxfId="1432" priority="28" operator="containsText" text="OK">
      <formula>NOT(ISERROR(SEARCH("OK",BD44)))</formula>
    </cfRule>
    <cfRule type="containsText" dxfId="1431" priority="29" operator="containsText" text="A former">
      <formula>NOT(ISERROR(SEARCH("A former",BD44)))</formula>
    </cfRule>
    <cfRule type="containsText" dxfId="1430" priority="30" operator="containsText" text="En cours">
      <formula>NOT(ISERROR(SEARCH("En cours",BD44)))</formula>
    </cfRule>
  </conditionalFormatting>
  <conditionalFormatting sqref="BL44">
    <cfRule type="containsText" dxfId="1429" priority="23" operator="containsText" text="STOP">
      <formula>NOT(ISERROR(SEARCH("STOP",BL44)))</formula>
    </cfRule>
    <cfRule type="containsText" dxfId="1428" priority="24" operator="containsText" text="OK">
      <formula>NOT(ISERROR(SEARCH("OK",BL44)))</formula>
    </cfRule>
    <cfRule type="containsText" dxfId="1427" priority="25" operator="containsText" text="A former">
      <formula>NOT(ISERROR(SEARCH("A former",BL44)))</formula>
    </cfRule>
    <cfRule type="containsText" dxfId="1426" priority="26" operator="containsText" text="En cours">
      <formula>NOT(ISERROR(SEARCH("En cours",BL44)))</formula>
    </cfRule>
  </conditionalFormatting>
  <conditionalFormatting sqref="CB44">
    <cfRule type="containsText" dxfId="1425" priority="19" operator="containsText" text="STOP">
      <formula>NOT(ISERROR(SEARCH("STOP",CB44)))</formula>
    </cfRule>
    <cfRule type="containsText" dxfId="1424" priority="20" operator="containsText" text="OK">
      <formula>NOT(ISERROR(SEARCH("OK",CB44)))</formula>
    </cfRule>
    <cfRule type="containsText" dxfId="1423" priority="21" operator="containsText" text="A former">
      <formula>NOT(ISERROR(SEARCH("A former",CB44)))</formula>
    </cfRule>
    <cfRule type="containsText" dxfId="1422" priority="22" operator="containsText" text="En cours">
      <formula>NOT(ISERROR(SEARCH("En cours",CB44)))</formula>
    </cfRule>
  </conditionalFormatting>
  <conditionalFormatting sqref="H44">
    <cfRule type="containsText" dxfId="1421" priority="18" operator="containsText" text="6 / 6">
      <formula>NOT(ISERROR(SEARCH("6 / 6",H44)))</formula>
    </cfRule>
  </conditionalFormatting>
  <conditionalFormatting sqref="Y44">
    <cfRule type="dataBar" priority="16">
      <dataBar>
        <cfvo type="num" val="0"/>
        <cfvo type="num" val="$AH$2"/>
        <color rgb="FF00B050"/>
      </dataBar>
      <extLst>
        <ext xmlns:x14="http://schemas.microsoft.com/office/spreadsheetml/2009/9/main" uri="{B025F937-C7B1-47D3-B67F-A62EFF666E3E}">
          <x14:id>{73D5516F-05D1-494E-830B-83286B0C02B8}</x14:id>
        </ext>
      </extLst>
    </cfRule>
  </conditionalFormatting>
  <conditionalFormatting sqref="AB44">
    <cfRule type="dataBar" priority="17">
      <dataBar>
        <cfvo type="num" val="0"/>
        <cfvo type="num" val="$AK$5"/>
        <color rgb="FF00B050"/>
      </dataBar>
      <extLst>
        <ext xmlns:x14="http://schemas.microsoft.com/office/spreadsheetml/2009/9/main" uri="{B025F937-C7B1-47D3-B67F-A62EFF666E3E}">
          <x14:id>{4B692B65-B4BB-4642-96E0-7EA932336793}</x14:id>
        </ext>
      </extLst>
    </cfRule>
  </conditionalFormatting>
  <conditionalFormatting sqref="AA44">
    <cfRule type="dataBar" priority="15">
      <dataBar>
        <cfvo type="num" val="0"/>
        <cfvo type="num" val="30"/>
        <color rgb="FF00B050"/>
      </dataBar>
      <extLst>
        <ext xmlns:x14="http://schemas.microsoft.com/office/spreadsheetml/2009/9/main" uri="{B025F937-C7B1-47D3-B67F-A62EFF666E3E}">
          <x14:id>{396BF469-2C06-408C-908E-A264357D0079}</x14:id>
        </ext>
      </extLst>
    </cfRule>
  </conditionalFormatting>
  <conditionalFormatting sqref="AF44">
    <cfRule type="containsText" dxfId="1420" priority="11" operator="containsText" text="STOP">
      <formula>NOT(ISERROR(SEARCH("STOP",AF44)))</formula>
    </cfRule>
    <cfRule type="containsText" dxfId="1419" priority="12" operator="containsText" text="OK">
      <formula>NOT(ISERROR(SEARCH("OK",AF44)))</formula>
    </cfRule>
    <cfRule type="containsText" dxfId="1418" priority="13" operator="containsText" text="A former">
      <formula>NOT(ISERROR(SEARCH("A former",AF44)))</formula>
    </cfRule>
    <cfRule type="containsText" dxfId="1417" priority="14" operator="containsText" text="En cours">
      <formula>NOT(ISERROR(SEARCH("En cours",AF44)))</formula>
    </cfRule>
  </conditionalFormatting>
  <conditionalFormatting sqref="BM44">
    <cfRule type="dataBar" priority="9">
      <dataBar>
        <cfvo type="num" val="0"/>
        <cfvo type="num" val="$AH$2"/>
        <color rgb="FF00B050"/>
      </dataBar>
      <extLst>
        <ext xmlns:x14="http://schemas.microsoft.com/office/spreadsheetml/2009/9/main" uri="{B025F937-C7B1-47D3-B67F-A62EFF666E3E}">
          <x14:id>{73C14D9A-881F-485A-A24D-86073159B7C2}</x14:id>
        </ext>
      </extLst>
    </cfRule>
  </conditionalFormatting>
  <conditionalFormatting sqref="BP44">
    <cfRule type="dataBar" priority="10">
      <dataBar>
        <cfvo type="num" val="0"/>
        <cfvo type="num" val="$AK$5"/>
        <color rgb="FF00B050"/>
      </dataBar>
      <extLst>
        <ext xmlns:x14="http://schemas.microsoft.com/office/spreadsheetml/2009/9/main" uri="{B025F937-C7B1-47D3-B67F-A62EFF666E3E}">
          <x14:id>{97E25E85-275C-400B-8AA1-F4F31F8C2D04}</x14:id>
        </ext>
      </extLst>
    </cfRule>
  </conditionalFormatting>
  <conditionalFormatting sqref="BO44">
    <cfRule type="dataBar" priority="8">
      <dataBar>
        <cfvo type="num" val="0"/>
        <cfvo type="num" val="30"/>
        <color rgb="FF00B050"/>
      </dataBar>
      <extLst>
        <ext xmlns:x14="http://schemas.microsoft.com/office/spreadsheetml/2009/9/main" uri="{B025F937-C7B1-47D3-B67F-A62EFF666E3E}">
          <x14:id>{A3B14B72-635E-4C4B-A9C2-85240709A258}</x14:id>
        </ext>
      </extLst>
    </cfRule>
  </conditionalFormatting>
  <conditionalFormatting sqref="BT44">
    <cfRule type="containsText" dxfId="1416" priority="4" operator="containsText" text="STOP">
      <formula>NOT(ISERROR(SEARCH("STOP",BT44)))</formula>
    </cfRule>
    <cfRule type="containsText" dxfId="1415" priority="5" operator="containsText" text="OK">
      <formula>NOT(ISERROR(SEARCH("OK",BT44)))</formula>
    </cfRule>
    <cfRule type="containsText" dxfId="1414" priority="6" operator="containsText" text="A former">
      <formula>NOT(ISERROR(SEARCH("A former",BT44)))</formula>
    </cfRule>
    <cfRule type="containsText" dxfId="1413" priority="7" operator="containsText" text="En cours">
      <formula>NOT(ISERROR(SEARCH("En cours",BT44)))</formula>
    </cfRule>
  </conditionalFormatting>
  <conditionalFormatting sqref="Y53">
    <cfRule type="dataBar" priority="2">
      <dataBar>
        <cfvo type="num" val="0"/>
        <cfvo type="num" val="$AH$2"/>
        <color rgb="FF00B050"/>
      </dataBar>
      <extLst>
        <ext xmlns:x14="http://schemas.microsoft.com/office/spreadsheetml/2009/9/main" uri="{B025F937-C7B1-47D3-B67F-A62EFF666E3E}">
          <x14:id>{E49B82F7-D83F-4A2A-B135-924A0CFC5374}</x14:id>
        </ext>
      </extLst>
    </cfRule>
  </conditionalFormatting>
  <conditionalFormatting sqref="AB53">
    <cfRule type="dataBar" priority="3">
      <dataBar>
        <cfvo type="num" val="0"/>
        <cfvo type="num" val="$AK$5"/>
        <color rgb="FF00B050"/>
      </dataBar>
      <extLst>
        <ext xmlns:x14="http://schemas.microsoft.com/office/spreadsheetml/2009/9/main" uri="{B025F937-C7B1-47D3-B67F-A62EFF666E3E}">
          <x14:id>{26E88B19-31BB-41BC-A26D-6B8A9821D1F5}</x14:id>
        </ext>
      </extLst>
    </cfRule>
  </conditionalFormatting>
  <conditionalFormatting sqref="AA53">
    <cfRule type="dataBar" priority="1">
      <dataBar>
        <cfvo type="num" val="0"/>
        <cfvo type="num" val="30"/>
        <color rgb="FF00B050"/>
      </dataBar>
      <extLst>
        <ext xmlns:x14="http://schemas.microsoft.com/office/spreadsheetml/2009/9/main" uri="{B025F937-C7B1-47D3-B67F-A62EFF666E3E}">
          <x14:id>{EAD915B9-B466-40FB-A127-900F2B778769}</x14:id>
        </ext>
      </extLst>
    </cfRule>
  </conditionalFormatting>
  <dataValidations count="3">
    <dataValidation type="list" allowBlank="1" showInputMessage="1" showErrorMessage="1" sqref="V45:V59 V16 V5:V6 N2:N6 V3 V34:V43 N34:N52">
      <formula1>"Oui, STOP,"</formula1>
    </dataValidation>
    <dataValidation type="list" allowBlank="1" showInputMessage="1" showErrorMessage="1" sqref="A2:A59">
      <formula1>Personnel_PF</formula1>
    </dataValidation>
    <dataValidation type="list" allowBlank="1" showInputMessage="1" showErrorMessage="1" sqref="AV2:AV59 AF2:AF59 X2:X59 AN2:AN59 BT2:BT59 CB2:CB59 P2:P59 BL2:BL59 BD2:BD59">
      <formula1>Validations_modules</formula1>
    </dataValidation>
  </dataValidations>
  <pageMargins left="0.7" right="0.7" top="0.75" bottom="0.75" header="0.3" footer="0.3"/>
  <pageSetup paperSize="9" orientation="portrait" r:id="rId8"/>
  <legacyDrawing r:id="rId9"/>
  <extLst>
    <ext xmlns:x14="http://schemas.microsoft.com/office/spreadsheetml/2009/9/main" uri="{78C0D931-6437-407d-A8EE-F0AAD7539E65}">
      <x14:conditionalFormattings>
        <x14:conditionalFormatting xmlns:xm="http://schemas.microsoft.com/office/excel/2006/main">
          <x14:cfRule type="dataBar" id="{E2F9EFCE-96EC-4D3B-AB4C-82A9D1B1B34F}">
            <x14:dataBar minLength="0" maxLength="100">
              <x14:cfvo type="num">
                <xm:f>0</xm:f>
              </x14:cfvo>
              <x14:cfvo type="num">
                <xm:f>$AH$2</xm:f>
              </x14:cfvo>
              <x14:negativeFillColor rgb="FFFF0000"/>
              <x14:axisColor rgb="FF000000"/>
            </x14:dataBar>
          </x14:cfRule>
          <xm:sqref>Y30:Y33 BM5 AW33 Y52 AG52:AG59 AG5:AG24 AO52:AO59 AW52:AW59 BE52:BE59 BM52:BM59 BU52:BU59 AG26:AG33 BM23:BM33 BM8:BM21 AO5:AO33 AW11:AW31 AW5:AW9 Y5:Y28 BE5:BE33 BU5:BU33 Y54:Y59</xm:sqref>
        </x14:conditionalFormatting>
        <x14:conditionalFormatting xmlns:xm="http://schemas.microsoft.com/office/excel/2006/main">
          <x14:cfRule type="dataBar" id="{BC16B46C-C1CA-4915-8BDD-55EBFC57D3EE}">
            <x14:dataBar minLength="0" maxLength="100">
              <x14:cfvo type="num">
                <xm:f>0</xm:f>
              </x14:cfvo>
              <x14:cfvo type="num">
                <xm:f>30</xm:f>
              </x14:cfvo>
              <x14:negativeFillColor rgb="FFFF0000"/>
              <x14:axisColor rgb="FF000000"/>
            </x14:dataBar>
          </x14:cfRule>
          <xm:sqref>AA30:AA33 BO5 AY33 S52:S59 AA52 AI52:AI59 AI5:AI24 AQ52:AQ59 AY52:AY59 BG52:BG59 BO52:BO59 BW52:BW59 AI26:AI33 BO23:BO33 K17:K33 BO8:BO21 AQ5:AQ33 AY11:AY31 AY5:AY9 AA5:AA28 S5:S33 BG5:BG33 K5:K15 BW5:BW33 AA54:AA59</xm:sqref>
        </x14:conditionalFormatting>
        <x14:conditionalFormatting xmlns:xm="http://schemas.microsoft.com/office/excel/2006/main">
          <x14:cfRule type="dataBar" id="{E89A71A3-C278-4DAD-B3B8-5A06CBFDCAEE}">
            <x14:dataBar minLength="0" maxLength="100">
              <x14:cfvo type="num">
                <xm:f>0</xm:f>
              </x14:cfvo>
              <x14:cfvo type="num">
                <xm:f>$AK$5</xm:f>
              </x14:cfvo>
              <x14:negativeFillColor rgb="FFFF0000"/>
              <x14:axisColor rgb="FF000000"/>
            </x14:dataBar>
          </x14:cfRule>
          <xm:sqref>AB30:AB33 BP5 AZ33 T52:T59 AJ5:AJ24 AZ52:AZ59 BH52:BH59 BP52:BP59 BX52:BX59 AB47:AB52 AJ49:AJ59 AR43 AR2 AZ2 BH2 BX2 T2 L2 AR45:AR59 AJ26:AJ33 BP23:BP33 L17:L33 BP8:BP21 AR5:AR33 AZ11:AZ31 AZ5:AZ9 AB5:AB28 T5:T33 BH5:BH33 L5:L15 BX5:BX33 AB54:AB59</xm:sqref>
        </x14:conditionalFormatting>
        <x14:conditionalFormatting xmlns:xm="http://schemas.microsoft.com/office/excel/2006/main">
          <x14:cfRule type="dataBar" id="{0E836A6D-B3D5-410B-A5CC-BC237E04499B}">
            <x14:dataBar minLength="0" maxLength="100">
              <x14:cfvo type="num">
                <xm:f>0</xm:f>
              </x14:cfvo>
              <x14:cfvo type="num">
                <xm:f>$AH$2</xm:f>
              </x14:cfvo>
              <x14:negativeFillColor rgb="FFFF0000"/>
              <x14:axisColor rgb="FF000000"/>
            </x14:dataBar>
          </x14:cfRule>
          <xm:sqref>AG34</xm:sqref>
        </x14:conditionalFormatting>
        <x14:conditionalFormatting xmlns:xm="http://schemas.microsoft.com/office/excel/2006/main">
          <x14:cfRule type="dataBar" id="{C2905667-F235-47E1-9803-19185047A346}">
            <x14:dataBar minLength="0" maxLength="100">
              <x14:cfvo type="num">
                <xm:f>0</xm:f>
              </x14:cfvo>
              <x14:cfvo type="num">
                <xm:f>30</xm:f>
              </x14:cfvo>
              <x14:negativeFillColor rgb="FFFF0000"/>
              <x14:axisColor rgb="FF000000"/>
            </x14:dataBar>
          </x14:cfRule>
          <xm:sqref>AI34</xm:sqref>
        </x14:conditionalFormatting>
        <x14:conditionalFormatting xmlns:xm="http://schemas.microsoft.com/office/excel/2006/main">
          <x14:cfRule type="dataBar" id="{2E1059DA-A710-4932-B527-88668E0445BA}">
            <x14:dataBar minLength="0" maxLength="100">
              <x14:cfvo type="num">
                <xm:f>0</xm:f>
              </x14:cfvo>
              <x14:cfvo type="num">
                <xm:f>$AK$5</xm:f>
              </x14:cfvo>
              <x14:negativeFillColor rgb="FFFF0000"/>
              <x14:axisColor rgb="FF000000"/>
            </x14:dataBar>
          </x14:cfRule>
          <xm:sqref>AJ34</xm:sqref>
        </x14:conditionalFormatting>
        <x14:conditionalFormatting xmlns:xm="http://schemas.microsoft.com/office/excel/2006/main">
          <x14:cfRule type="dataBar" id="{492359A1-925D-47A4-9C7A-111F5D0FEF7E}">
            <x14:dataBar minLength="0" maxLength="100">
              <x14:cfvo type="num">
                <xm:f>0</xm:f>
              </x14:cfvo>
              <x14:cfvo type="num">
                <xm:f>$AH$2</xm:f>
              </x14:cfvo>
              <x14:negativeFillColor rgb="FFFF0000"/>
              <x14:axisColor rgb="FF000000"/>
            </x14:dataBar>
          </x14:cfRule>
          <xm:sqref>AO34</xm:sqref>
        </x14:conditionalFormatting>
        <x14:conditionalFormatting xmlns:xm="http://schemas.microsoft.com/office/excel/2006/main">
          <x14:cfRule type="dataBar" id="{98005DA4-7110-487F-B8D1-DA279ABE4DD7}">
            <x14:dataBar minLength="0" maxLength="100">
              <x14:cfvo type="num">
                <xm:f>0</xm:f>
              </x14:cfvo>
              <x14:cfvo type="num">
                <xm:f>30</xm:f>
              </x14:cfvo>
              <x14:negativeFillColor rgb="FFFF0000"/>
              <x14:axisColor rgb="FF000000"/>
            </x14:dataBar>
          </x14:cfRule>
          <xm:sqref>AQ34</xm:sqref>
        </x14:conditionalFormatting>
        <x14:conditionalFormatting xmlns:xm="http://schemas.microsoft.com/office/excel/2006/main">
          <x14:cfRule type="dataBar" id="{519A4CF9-12C9-4207-9403-71832CBC472E}">
            <x14:dataBar minLength="0" maxLength="100">
              <x14:cfvo type="num">
                <xm:f>0</xm:f>
              </x14:cfvo>
              <x14:cfvo type="num">
                <xm:f>$AK$5</xm:f>
              </x14:cfvo>
              <x14:negativeFillColor rgb="FFFF0000"/>
              <x14:axisColor rgb="FF000000"/>
            </x14:dataBar>
          </x14:cfRule>
          <xm:sqref>AR34</xm:sqref>
        </x14:conditionalFormatting>
        <x14:conditionalFormatting xmlns:xm="http://schemas.microsoft.com/office/excel/2006/main">
          <x14:cfRule type="dataBar" id="{44C8ABB8-0640-428D-BD13-5450DB0BDB88}">
            <x14:dataBar minLength="0" maxLength="100">
              <x14:cfvo type="num">
                <xm:f>0</xm:f>
              </x14:cfvo>
              <x14:cfvo type="num">
                <xm:f>$AH$2</xm:f>
              </x14:cfvo>
              <x14:negativeFillColor rgb="FFFF0000"/>
              <x14:axisColor rgb="FF000000"/>
            </x14:dataBar>
          </x14:cfRule>
          <xm:sqref>AW34</xm:sqref>
        </x14:conditionalFormatting>
        <x14:conditionalFormatting xmlns:xm="http://schemas.microsoft.com/office/excel/2006/main">
          <x14:cfRule type="dataBar" id="{8A784592-8FE4-41C7-B8E8-DC9C63BD08DB}">
            <x14:dataBar minLength="0" maxLength="100">
              <x14:cfvo type="num">
                <xm:f>0</xm:f>
              </x14:cfvo>
              <x14:cfvo type="num">
                <xm:f>30</xm:f>
              </x14:cfvo>
              <x14:negativeFillColor rgb="FFFF0000"/>
              <x14:axisColor rgb="FF000000"/>
            </x14:dataBar>
          </x14:cfRule>
          <xm:sqref>AY34</xm:sqref>
        </x14:conditionalFormatting>
        <x14:conditionalFormatting xmlns:xm="http://schemas.microsoft.com/office/excel/2006/main">
          <x14:cfRule type="dataBar" id="{5223D9AA-2EB8-4261-B5B3-1457C5272053}">
            <x14:dataBar minLength="0" maxLength="100">
              <x14:cfvo type="num">
                <xm:f>0</xm:f>
              </x14:cfvo>
              <x14:cfvo type="num">
                <xm:f>$AK$5</xm:f>
              </x14:cfvo>
              <x14:negativeFillColor rgb="FFFF0000"/>
              <x14:axisColor rgb="FF000000"/>
            </x14:dataBar>
          </x14:cfRule>
          <xm:sqref>AZ34</xm:sqref>
        </x14:conditionalFormatting>
        <x14:conditionalFormatting xmlns:xm="http://schemas.microsoft.com/office/excel/2006/main">
          <x14:cfRule type="dataBar" id="{5A13141A-A54D-49CD-8099-BAEACD470B8D}">
            <x14:dataBar minLength="0" maxLength="100">
              <x14:cfvo type="num">
                <xm:f>0</xm:f>
              </x14:cfvo>
              <x14:cfvo type="num">
                <xm:f>$AH$2</xm:f>
              </x14:cfvo>
              <x14:negativeFillColor rgb="FFFF0000"/>
              <x14:axisColor rgb="FF000000"/>
            </x14:dataBar>
          </x14:cfRule>
          <xm:sqref>BM34</xm:sqref>
        </x14:conditionalFormatting>
        <x14:conditionalFormatting xmlns:xm="http://schemas.microsoft.com/office/excel/2006/main">
          <x14:cfRule type="dataBar" id="{92AFE115-6B82-434F-8E1B-CC86452B117F}">
            <x14:dataBar minLength="0" maxLength="100">
              <x14:cfvo type="num">
                <xm:f>0</xm:f>
              </x14:cfvo>
              <x14:cfvo type="num">
                <xm:f>30</xm:f>
              </x14:cfvo>
              <x14:negativeFillColor rgb="FFFF0000"/>
              <x14:axisColor rgb="FF000000"/>
            </x14:dataBar>
          </x14:cfRule>
          <xm:sqref>BO34</xm:sqref>
        </x14:conditionalFormatting>
        <x14:conditionalFormatting xmlns:xm="http://schemas.microsoft.com/office/excel/2006/main">
          <x14:cfRule type="dataBar" id="{8B537396-6409-483D-B3A2-63E401173B43}">
            <x14:dataBar minLength="0" maxLength="100">
              <x14:cfvo type="num">
                <xm:f>0</xm:f>
              </x14:cfvo>
              <x14:cfvo type="num">
                <xm:f>$AK$5</xm:f>
              </x14:cfvo>
              <x14:negativeFillColor rgb="FFFF0000"/>
              <x14:axisColor rgb="FF000000"/>
            </x14:dataBar>
          </x14:cfRule>
          <xm:sqref>BP34</xm:sqref>
        </x14:conditionalFormatting>
        <x14:conditionalFormatting xmlns:xm="http://schemas.microsoft.com/office/excel/2006/main">
          <x14:cfRule type="dataBar" id="{71473350-6B40-41A2-9187-46080B45C0A1}">
            <x14:dataBar minLength="0" maxLength="100">
              <x14:cfvo type="num">
                <xm:f>0</xm:f>
              </x14:cfvo>
              <x14:cfvo type="num">
                <xm:f>$AH$2</xm:f>
              </x14:cfvo>
              <x14:negativeFillColor rgb="FFFF0000"/>
              <x14:axisColor rgb="FF000000"/>
            </x14:dataBar>
          </x14:cfRule>
          <xm:sqref>Y34</xm:sqref>
        </x14:conditionalFormatting>
        <x14:conditionalFormatting xmlns:xm="http://schemas.microsoft.com/office/excel/2006/main">
          <x14:cfRule type="dataBar" id="{385E60BB-D73D-461A-858C-B07CEF9BDB2B}">
            <x14:dataBar minLength="0" maxLength="100">
              <x14:cfvo type="num">
                <xm:f>0</xm:f>
              </x14:cfvo>
              <x14:cfvo type="num">
                <xm:f>30</xm:f>
              </x14:cfvo>
              <x14:negativeFillColor rgb="FFFF0000"/>
              <x14:axisColor rgb="FF000000"/>
            </x14:dataBar>
          </x14:cfRule>
          <xm:sqref>AA34</xm:sqref>
        </x14:conditionalFormatting>
        <x14:conditionalFormatting xmlns:xm="http://schemas.microsoft.com/office/excel/2006/main">
          <x14:cfRule type="dataBar" id="{C97D424A-18B0-4CA5-ABB2-D5297767DFD9}">
            <x14:dataBar minLength="0" maxLength="100">
              <x14:cfvo type="num">
                <xm:f>0</xm:f>
              </x14:cfvo>
              <x14:cfvo type="num">
                <xm:f>$AK$5</xm:f>
              </x14:cfvo>
              <x14:negativeFillColor rgb="FFFF0000"/>
              <x14:axisColor rgb="FF000000"/>
            </x14:dataBar>
          </x14:cfRule>
          <xm:sqref>AB34</xm:sqref>
        </x14:conditionalFormatting>
        <x14:conditionalFormatting xmlns:xm="http://schemas.microsoft.com/office/excel/2006/main">
          <x14:cfRule type="dataBar" id="{1FEB476A-00CD-4EB6-A186-5D96CC0DAA40}">
            <x14:dataBar minLength="0" maxLength="100">
              <x14:cfvo type="num">
                <xm:f>0</xm:f>
              </x14:cfvo>
              <x14:cfvo type="num">
                <xm:f>30</xm:f>
              </x14:cfvo>
              <x14:negativeFillColor rgb="FFFF0000"/>
              <x14:axisColor rgb="FF000000"/>
            </x14:dataBar>
          </x14:cfRule>
          <xm:sqref>S34</xm:sqref>
        </x14:conditionalFormatting>
        <x14:conditionalFormatting xmlns:xm="http://schemas.microsoft.com/office/excel/2006/main">
          <x14:cfRule type="dataBar" id="{6CEFAF9A-1499-453F-B5EA-1FDA05CF06E0}">
            <x14:dataBar minLength="0" maxLength="100">
              <x14:cfvo type="num">
                <xm:f>0</xm:f>
              </x14:cfvo>
              <x14:cfvo type="num">
                <xm:f>$AK$5</xm:f>
              </x14:cfvo>
              <x14:negativeFillColor rgb="FFFF0000"/>
              <x14:axisColor rgb="FF000000"/>
            </x14:dataBar>
          </x14:cfRule>
          <xm:sqref>T34</xm:sqref>
        </x14:conditionalFormatting>
        <x14:conditionalFormatting xmlns:xm="http://schemas.microsoft.com/office/excel/2006/main">
          <x14:cfRule type="dataBar" id="{D656AEEA-4B69-4D49-9E71-22F5BA0073AE}">
            <x14:dataBar minLength="0" maxLength="100">
              <x14:cfvo type="num">
                <xm:f>0</xm:f>
              </x14:cfvo>
              <x14:cfvo type="num">
                <xm:f>$AH$2</xm:f>
              </x14:cfvo>
              <x14:negativeFillColor rgb="FFFF0000"/>
              <x14:axisColor rgb="FF000000"/>
            </x14:dataBar>
          </x14:cfRule>
          <xm:sqref>AG3</xm:sqref>
        </x14:conditionalFormatting>
        <x14:conditionalFormatting xmlns:xm="http://schemas.microsoft.com/office/excel/2006/main">
          <x14:cfRule type="dataBar" id="{BDFA4D43-242A-458A-B86B-F3E1E814503E}">
            <x14:dataBar minLength="0" maxLength="100">
              <x14:cfvo type="num">
                <xm:f>0</xm:f>
              </x14:cfvo>
              <x14:cfvo type="num">
                <xm:f>30</xm:f>
              </x14:cfvo>
              <x14:negativeFillColor rgb="FFFF0000"/>
              <x14:axisColor rgb="FF000000"/>
            </x14:dataBar>
          </x14:cfRule>
          <xm:sqref>AI3</xm:sqref>
        </x14:conditionalFormatting>
        <x14:conditionalFormatting xmlns:xm="http://schemas.microsoft.com/office/excel/2006/main">
          <x14:cfRule type="dataBar" id="{B125E634-416D-4C17-A061-E04DBDC95F17}">
            <x14:dataBar minLength="0" maxLength="100">
              <x14:cfvo type="num">
                <xm:f>0</xm:f>
              </x14:cfvo>
              <x14:cfvo type="num">
                <xm:f>$AK$5</xm:f>
              </x14:cfvo>
              <x14:negativeFillColor rgb="FFFF0000"/>
              <x14:axisColor rgb="FF000000"/>
            </x14:dataBar>
          </x14:cfRule>
          <xm:sqref>AJ3</xm:sqref>
        </x14:conditionalFormatting>
        <x14:conditionalFormatting xmlns:xm="http://schemas.microsoft.com/office/excel/2006/main">
          <x14:cfRule type="dataBar" id="{A22BC43A-045A-477F-8F19-A67B50402967}">
            <x14:dataBar minLength="0" maxLength="100">
              <x14:cfvo type="num">
                <xm:f>0</xm:f>
              </x14:cfvo>
              <x14:cfvo type="num">
                <xm:f>$AH$2</xm:f>
              </x14:cfvo>
              <x14:negativeFillColor rgb="FFFF0000"/>
              <x14:axisColor rgb="FF000000"/>
            </x14:dataBar>
          </x14:cfRule>
          <xm:sqref>AO3</xm:sqref>
        </x14:conditionalFormatting>
        <x14:conditionalFormatting xmlns:xm="http://schemas.microsoft.com/office/excel/2006/main">
          <x14:cfRule type="dataBar" id="{05D91083-753F-43C7-B399-E90C856108B1}">
            <x14:dataBar minLength="0" maxLength="100">
              <x14:cfvo type="num">
                <xm:f>0</xm:f>
              </x14:cfvo>
              <x14:cfvo type="num">
                <xm:f>30</xm:f>
              </x14:cfvo>
              <x14:negativeFillColor rgb="FFFF0000"/>
              <x14:axisColor rgb="FF000000"/>
            </x14:dataBar>
          </x14:cfRule>
          <xm:sqref>AQ3</xm:sqref>
        </x14:conditionalFormatting>
        <x14:conditionalFormatting xmlns:xm="http://schemas.microsoft.com/office/excel/2006/main">
          <x14:cfRule type="dataBar" id="{E98A6BE3-87B8-42B8-AF73-0434C661E409}">
            <x14:dataBar minLength="0" maxLength="100">
              <x14:cfvo type="num">
                <xm:f>0</xm:f>
              </x14:cfvo>
              <x14:cfvo type="num">
                <xm:f>$AK$5</xm:f>
              </x14:cfvo>
              <x14:negativeFillColor rgb="FFFF0000"/>
              <x14:axisColor rgb="FF000000"/>
            </x14:dataBar>
          </x14:cfRule>
          <xm:sqref>AR3</xm:sqref>
        </x14:conditionalFormatting>
        <x14:conditionalFormatting xmlns:xm="http://schemas.microsoft.com/office/excel/2006/main">
          <x14:cfRule type="dataBar" id="{0A9EC4F1-5BA1-405F-8DDC-4B1000BA8EA7}">
            <x14:dataBar minLength="0" maxLength="100">
              <x14:cfvo type="num">
                <xm:f>0</xm:f>
              </x14:cfvo>
              <x14:cfvo type="num">
                <xm:f>$AH$2</xm:f>
              </x14:cfvo>
              <x14:negativeFillColor rgb="FFFF0000"/>
              <x14:axisColor rgb="FF000000"/>
            </x14:dataBar>
          </x14:cfRule>
          <xm:sqref>AW3</xm:sqref>
        </x14:conditionalFormatting>
        <x14:conditionalFormatting xmlns:xm="http://schemas.microsoft.com/office/excel/2006/main">
          <x14:cfRule type="dataBar" id="{C9EDC711-E4A5-4734-ACF2-6F1C015D528B}">
            <x14:dataBar minLength="0" maxLength="100">
              <x14:cfvo type="num">
                <xm:f>0</xm:f>
              </x14:cfvo>
              <x14:cfvo type="num">
                <xm:f>30</xm:f>
              </x14:cfvo>
              <x14:negativeFillColor rgb="FFFF0000"/>
              <x14:axisColor rgb="FF000000"/>
            </x14:dataBar>
          </x14:cfRule>
          <xm:sqref>AY3</xm:sqref>
        </x14:conditionalFormatting>
        <x14:conditionalFormatting xmlns:xm="http://schemas.microsoft.com/office/excel/2006/main">
          <x14:cfRule type="dataBar" id="{9BCC1791-BC7A-416D-A561-76CBAFCB9E4F}">
            <x14:dataBar minLength="0" maxLength="100">
              <x14:cfvo type="num">
                <xm:f>0</xm:f>
              </x14:cfvo>
              <x14:cfvo type="num">
                <xm:f>$AK$5</xm:f>
              </x14:cfvo>
              <x14:negativeFillColor rgb="FFFF0000"/>
              <x14:axisColor rgb="FF000000"/>
            </x14:dataBar>
          </x14:cfRule>
          <xm:sqref>AZ3</xm:sqref>
        </x14:conditionalFormatting>
        <x14:conditionalFormatting xmlns:xm="http://schemas.microsoft.com/office/excel/2006/main">
          <x14:cfRule type="dataBar" id="{68BF5178-8761-4D29-9121-4BE3FD8BEA63}">
            <x14:dataBar minLength="0" maxLength="100">
              <x14:cfvo type="num">
                <xm:f>0</xm:f>
              </x14:cfvo>
              <x14:cfvo type="num">
                <xm:f>$AH$2</xm:f>
              </x14:cfvo>
              <x14:negativeFillColor rgb="FFFF0000"/>
              <x14:axisColor rgb="FF000000"/>
            </x14:dataBar>
          </x14:cfRule>
          <xm:sqref>BM3</xm:sqref>
        </x14:conditionalFormatting>
        <x14:conditionalFormatting xmlns:xm="http://schemas.microsoft.com/office/excel/2006/main">
          <x14:cfRule type="dataBar" id="{32DA5673-7842-4F1C-A341-0709E2AFC88B}">
            <x14:dataBar minLength="0" maxLength="100">
              <x14:cfvo type="num">
                <xm:f>0</xm:f>
              </x14:cfvo>
              <x14:cfvo type="num">
                <xm:f>30</xm:f>
              </x14:cfvo>
              <x14:negativeFillColor rgb="FFFF0000"/>
              <x14:axisColor rgb="FF000000"/>
            </x14:dataBar>
          </x14:cfRule>
          <xm:sqref>BO3</xm:sqref>
        </x14:conditionalFormatting>
        <x14:conditionalFormatting xmlns:xm="http://schemas.microsoft.com/office/excel/2006/main">
          <x14:cfRule type="dataBar" id="{7804B18F-FAEA-4F06-BE69-412792C5A570}">
            <x14:dataBar minLength="0" maxLength="100">
              <x14:cfvo type="num">
                <xm:f>0</xm:f>
              </x14:cfvo>
              <x14:cfvo type="num">
                <xm:f>$AK$5</xm:f>
              </x14:cfvo>
              <x14:negativeFillColor rgb="FFFF0000"/>
              <x14:axisColor rgb="FF000000"/>
            </x14:dataBar>
          </x14:cfRule>
          <xm:sqref>BP3</xm:sqref>
        </x14:conditionalFormatting>
        <x14:conditionalFormatting xmlns:xm="http://schemas.microsoft.com/office/excel/2006/main">
          <x14:cfRule type="dataBar" id="{FF6D0DBA-5D92-4894-B696-99035BC2B092}">
            <x14:dataBar minLength="0" maxLength="100">
              <x14:cfvo type="num">
                <xm:f>0</xm:f>
              </x14:cfvo>
              <x14:cfvo type="num">
                <xm:f>$AH$2</xm:f>
              </x14:cfvo>
              <x14:negativeFillColor rgb="FFFF0000"/>
              <x14:axisColor rgb="FF000000"/>
            </x14:dataBar>
          </x14:cfRule>
          <xm:sqref>Y3</xm:sqref>
        </x14:conditionalFormatting>
        <x14:conditionalFormatting xmlns:xm="http://schemas.microsoft.com/office/excel/2006/main">
          <x14:cfRule type="dataBar" id="{AD4FAABB-4387-4068-82E8-C6E0063B69CB}">
            <x14:dataBar minLength="0" maxLength="100">
              <x14:cfvo type="num">
                <xm:f>0</xm:f>
              </x14:cfvo>
              <x14:cfvo type="num">
                <xm:f>30</xm:f>
              </x14:cfvo>
              <x14:negativeFillColor rgb="FFFF0000"/>
              <x14:axisColor rgb="FF000000"/>
            </x14:dataBar>
          </x14:cfRule>
          <xm:sqref>AA3</xm:sqref>
        </x14:conditionalFormatting>
        <x14:conditionalFormatting xmlns:xm="http://schemas.microsoft.com/office/excel/2006/main">
          <x14:cfRule type="dataBar" id="{EB2CC14A-0A6F-4CC5-B02B-55EBB8C4EE5C}">
            <x14:dataBar minLength="0" maxLength="100">
              <x14:cfvo type="num">
                <xm:f>0</xm:f>
              </x14:cfvo>
              <x14:cfvo type="num">
                <xm:f>$AK$5</xm:f>
              </x14:cfvo>
              <x14:negativeFillColor rgb="FFFF0000"/>
              <x14:axisColor rgb="FF000000"/>
            </x14:dataBar>
          </x14:cfRule>
          <xm:sqref>AB3</xm:sqref>
        </x14:conditionalFormatting>
        <x14:conditionalFormatting xmlns:xm="http://schemas.microsoft.com/office/excel/2006/main">
          <x14:cfRule type="dataBar" id="{4F5BD1C2-7D99-4180-833F-367347CA90E5}">
            <x14:dataBar minLength="0" maxLength="100">
              <x14:cfvo type="num">
                <xm:f>0</xm:f>
              </x14:cfvo>
              <x14:cfvo type="num">
                <xm:f>30</xm:f>
              </x14:cfvo>
              <x14:negativeFillColor rgb="FFFF0000"/>
              <x14:axisColor rgb="FF000000"/>
            </x14:dataBar>
          </x14:cfRule>
          <xm:sqref>S3</xm:sqref>
        </x14:conditionalFormatting>
        <x14:conditionalFormatting xmlns:xm="http://schemas.microsoft.com/office/excel/2006/main">
          <x14:cfRule type="dataBar" id="{912CE1CD-A173-44CC-9CD5-6EF395A058AA}">
            <x14:dataBar minLength="0" maxLength="100">
              <x14:cfvo type="num">
                <xm:f>0</xm:f>
              </x14:cfvo>
              <x14:cfvo type="num">
                <xm:f>$AK$5</xm:f>
              </x14:cfvo>
              <x14:negativeFillColor rgb="FFFF0000"/>
              <x14:axisColor rgb="FF000000"/>
            </x14:dataBar>
          </x14:cfRule>
          <xm:sqref>T3</xm:sqref>
        </x14:conditionalFormatting>
        <x14:conditionalFormatting xmlns:xm="http://schemas.microsoft.com/office/excel/2006/main">
          <x14:cfRule type="dataBar" id="{B5C358E3-E79A-4DB5-949B-C08AAD6AF675}">
            <x14:dataBar minLength="0" maxLength="100">
              <x14:cfvo type="num">
                <xm:f>0</xm:f>
              </x14:cfvo>
              <x14:cfvo type="num">
                <xm:f>$AH$2</xm:f>
              </x14:cfvo>
              <x14:negativeFillColor rgb="FFFF0000"/>
              <x14:axisColor rgb="FF000000"/>
            </x14:dataBar>
          </x14:cfRule>
          <xm:sqref>BE35:BE43 BE45:BE51</xm:sqref>
        </x14:conditionalFormatting>
        <x14:conditionalFormatting xmlns:xm="http://schemas.microsoft.com/office/excel/2006/main">
          <x14:cfRule type="dataBar" id="{EB8A67CD-C125-4412-9E70-E763F73DC8CA}">
            <x14:dataBar minLength="0" maxLength="100">
              <x14:cfvo type="num">
                <xm:f>0</xm:f>
              </x14:cfvo>
              <x14:cfvo type="num">
                <xm:f>30</xm:f>
              </x14:cfvo>
              <x14:negativeFillColor rgb="FFFF0000"/>
              <x14:axisColor rgb="FF000000"/>
            </x14:dataBar>
          </x14:cfRule>
          <xm:sqref>BG35:BG43 BG45:BG51</xm:sqref>
        </x14:conditionalFormatting>
        <x14:conditionalFormatting xmlns:xm="http://schemas.microsoft.com/office/excel/2006/main">
          <x14:cfRule type="dataBar" id="{A1DB845E-1E64-4B4E-8EE8-4D76259E89A0}">
            <x14:dataBar minLength="0" maxLength="100">
              <x14:cfvo type="num">
                <xm:f>0</xm:f>
              </x14:cfvo>
              <x14:cfvo type="num">
                <xm:f>$AK$5</xm:f>
              </x14:cfvo>
              <x14:negativeFillColor rgb="FFFF0000"/>
              <x14:axisColor rgb="FF000000"/>
            </x14:dataBar>
          </x14:cfRule>
          <xm:sqref>BH35:BH43 BH45:BH51</xm:sqref>
        </x14:conditionalFormatting>
        <x14:conditionalFormatting xmlns:xm="http://schemas.microsoft.com/office/excel/2006/main">
          <x14:cfRule type="dataBar" id="{2D7D5851-C656-4EFA-80BC-5323C5496D4D}">
            <x14:dataBar minLength="0" maxLength="100">
              <x14:cfvo type="num">
                <xm:f>0</xm:f>
              </x14:cfvo>
              <x14:cfvo type="num">
                <xm:f>$AH$2</xm:f>
              </x14:cfvo>
              <x14:negativeFillColor rgb="FFFF0000"/>
              <x14:axisColor rgb="FF000000"/>
            </x14:dataBar>
          </x14:cfRule>
          <xm:sqref>BE34</xm:sqref>
        </x14:conditionalFormatting>
        <x14:conditionalFormatting xmlns:xm="http://schemas.microsoft.com/office/excel/2006/main">
          <x14:cfRule type="dataBar" id="{D3049AFE-E852-4717-BDF9-4F01FD2A208B}">
            <x14:dataBar minLength="0" maxLength="100">
              <x14:cfvo type="num">
                <xm:f>0</xm:f>
              </x14:cfvo>
              <x14:cfvo type="num">
                <xm:f>30</xm:f>
              </x14:cfvo>
              <x14:negativeFillColor rgb="FFFF0000"/>
              <x14:axisColor rgb="FF000000"/>
            </x14:dataBar>
          </x14:cfRule>
          <xm:sqref>BG34</xm:sqref>
        </x14:conditionalFormatting>
        <x14:conditionalFormatting xmlns:xm="http://schemas.microsoft.com/office/excel/2006/main">
          <x14:cfRule type="dataBar" id="{E6CA38F7-DD1E-4A5A-B564-A1A6BF1CC60B}">
            <x14:dataBar minLength="0" maxLength="100">
              <x14:cfvo type="num">
                <xm:f>0</xm:f>
              </x14:cfvo>
              <x14:cfvo type="num">
                <xm:f>$AK$5</xm:f>
              </x14:cfvo>
              <x14:negativeFillColor rgb="FFFF0000"/>
              <x14:axisColor rgb="FF000000"/>
            </x14:dataBar>
          </x14:cfRule>
          <xm:sqref>BH34</xm:sqref>
        </x14:conditionalFormatting>
        <x14:conditionalFormatting xmlns:xm="http://schemas.microsoft.com/office/excel/2006/main">
          <x14:cfRule type="dataBar" id="{782EFBF9-2E78-4A31-A1F5-2A885A900EBC}">
            <x14:dataBar minLength="0" maxLength="100">
              <x14:cfvo type="num">
                <xm:f>0</xm:f>
              </x14:cfvo>
              <x14:cfvo type="num">
                <xm:f>$AH$2</xm:f>
              </x14:cfvo>
              <x14:negativeFillColor rgb="FFFF0000"/>
              <x14:axisColor rgb="FF000000"/>
            </x14:dataBar>
          </x14:cfRule>
          <xm:sqref>BE3</xm:sqref>
        </x14:conditionalFormatting>
        <x14:conditionalFormatting xmlns:xm="http://schemas.microsoft.com/office/excel/2006/main">
          <x14:cfRule type="dataBar" id="{8B28F4DD-DCE8-4A59-BA45-666E758147A9}">
            <x14:dataBar minLength="0" maxLength="100">
              <x14:cfvo type="num">
                <xm:f>0</xm:f>
              </x14:cfvo>
              <x14:cfvo type="num">
                <xm:f>30</xm:f>
              </x14:cfvo>
              <x14:negativeFillColor rgb="FFFF0000"/>
              <x14:axisColor rgb="FF000000"/>
            </x14:dataBar>
          </x14:cfRule>
          <xm:sqref>BG3</xm:sqref>
        </x14:conditionalFormatting>
        <x14:conditionalFormatting xmlns:xm="http://schemas.microsoft.com/office/excel/2006/main">
          <x14:cfRule type="dataBar" id="{6F9C9590-BA01-4B0D-8D11-E79D09A71725}">
            <x14:dataBar minLength="0" maxLength="100">
              <x14:cfvo type="num">
                <xm:f>0</xm:f>
              </x14:cfvo>
              <x14:cfvo type="num">
                <xm:f>$AK$5</xm:f>
              </x14:cfvo>
              <x14:negativeFillColor rgb="FFFF0000"/>
              <x14:axisColor rgb="FF000000"/>
            </x14:dataBar>
          </x14:cfRule>
          <xm:sqref>BH3</xm:sqref>
        </x14:conditionalFormatting>
        <x14:conditionalFormatting xmlns:xm="http://schemas.microsoft.com/office/excel/2006/main">
          <x14:cfRule type="dataBar" id="{55544721-D615-4D99-B5A5-24863F11E8C1}">
            <x14:dataBar minLength="0" maxLength="100">
              <x14:cfvo type="num">
                <xm:f>0</xm:f>
              </x14:cfvo>
              <x14:cfvo type="num">
                <xm:f>$AK$5</xm:f>
              </x14:cfvo>
              <x14:negativeFillColor rgb="FFFF0000"/>
              <x14:axisColor rgb="FF000000"/>
            </x14:dataBar>
          </x14:cfRule>
          <xm:sqref>BX3</xm:sqref>
        </x14:conditionalFormatting>
        <x14:conditionalFormatting xmlns:xm="http://schemas.microsoft.com/office/excel/2006/main">
          <x14:cfRule type="dataBar" id="{F061D1C3-7518-4091-9688-51391D678D3C}">
            <x14:dataBar minLength="0" maxLength="100">
              <x14:cfvo type="num">
                <xm:f>0</xm:f>
              </x14:cfvo>
              <x14:cfvo type="num">
                <xm:f>30</xm:f>
              </x14:cfvo>
              <x14:negativeFillColor rgb="FFFF0000"/>
              <x14:axisColor rgb="FF000000"/>
            </x14:dataBar>
          </x14:cfRule>
          <xm:sqref>K34</xm:sqref>
        </x14:conditionalFormatting>
        <x14:conditionalFormatting xmlns:xm="http://schemas.microsoft.com/office/excel/2006/main">
          <x14:cfRule type="dataBar" id="{109E34E0-CAA2-4967-AB50-80EE2F176E29}">
            <x14:dataBar minLength="0" maxLength="100">
              <x14:cfvo type="num">
                <xm:f>0</xm:f>
              </x14:cfvo>
              <x14:cfvo type="num">
                <xm:f>$AK$5</xm:f>
              </x14:cfvo>
              <x14:negativeFillColor rgb="FFFF0000"/>
              <x14:axisColor rgb="FF000000"/>
            </x14:dataBar>
          </x14:cfRule>
          <xm:sqref>L34</xm:sqref>
        </x14:conditionalFormatting>
        <x14:conditionalFormatting xmlns:xm="http://schemas.microsoft.com/office/excel/2006/main">
          <x14:cfRule type="dataBar" id="{F424E6E2-B691-4725-8F56-6AEDA2EF613E}">
            <x14:dataBar minLength="0" maxLength="100">
              <x14:cfvo type="num">
                <xm:f>0</xm:f>
              </x14:cfvo>
              <x14:cfvo type="num">
                <xm:f>30</xm:f>
              </x14:cfvo>
              <x14:negativeFillColor rgb="FFFF0000"/>
              <x14:axisColor rgb="FF000000"/>
            </x14:dataBar>
          </x14:cfRule>
          <xm:sqref>K3</xm:sqref>
        </x14:conditionalFormatting>
        <x14:conditionalFormatting xmlns:xm="http://schemas.microsoft.com/office/excel/2006/main">
          <x14:cfRule type="dataBar" id="{6BB24887-2CA0-4514-87F0-FD7383A14AC2}">
            <x14:dataBar minLength="0" maxLength="100">
              <x14:cfvo type="num">
                <xm:f>0</xm:f>
              </x14:cfvo>
              <x14:cfvo type="num">
                <xm:f>$AK$5</xm:f>
              </x14:cfvo>
              <x14:negativeFillColor rgb="FFFF0000"/>
              <x14:axisColor rgb="FF000000"/>
            </x14:dataBar>
          </x14:cfRule>
          <xm:sqref>L3</xm:sqref>
        </x14:conditionalFormatting>
        <x14:conditionalFormatting xmlns:xm="http://schemas.microsoft.com/office/excel/2006/main">
          <x14:cfRule type="dataBar" id="{D953FB05-36BF-42A4-91F3-A93A23B2F015}">
            <x14:dataBar minLength="0" maxLength="100">
              <x14:cfvo type="num">
                <xm:f>0</xm:f>
              </x14:cfvo>
              <x14:cfvo type="num">
                <xm:f>30</xm:f>
              </x14:cfvo>
              <x14:negativeFillColor rgb="FFFF0000"/>
              <x14:axisColor rgb="FF000000"/>
            </x14:dataBar>
          </x14:cfRule>
          <xm:sqref>K35:K43 K45:K51</xm:sqref>
        </x14:conditionalFormatting>
        <x14:conditionalFormatting xmlns:xm="http://schemas.microsoft.com/office/excel/2006/main">
          <x14:cfRule type="dataBar" id="{C499E4B1-FE53-4261-9F3A-847D1BD52674}">
            <x14:dataBar minLength="0" maxLength="100">
              <x14:cfvo type="num">
                <xm:f>0</xm:f>
              </x14:cfvo>
              <x14:cfvo type="num">
                <xm:f>$AK$5</xm:f>
              </x14:cfvo>
              <x14:negativeFillColor rgb="FFFF0000"/>
              <x14:axisColor rgb="FF000000"/>
            </x14:dataBar>
          </x14:cfRule>
          <xm:sqref>L35:L43 L45:L51</xm:sqref>
        </x14:conditionalFormatting>
        <x14:conditionalFormatting xmlns:xm="http://schemas.microsoft.com/office/excel/2006/main">
          <x14:cfRule type="dataBar" id="{10465AD8-4DC0-4476-A859-794D7E5C86B1}">
            <x14:dataBar minLength="0" maxLength="100">
              <x14:cfvo type="num">
                <xm:f>0</xm:f>
              </x14:cfvo>
              <x14:cfvo type="num">
                <xm:f>30</xm:f>
              </x14:cfvo>
              <x14:negativeFillColor rgb="FFFF0000"/>
              <x14:axisColor rgb="FF000000"/>
            </x14:dataBar>
          </x14:cfRule>
          <xm:sqref>S35:S43 S45:S51</xm:sqref>
        </x14:conditionalFormatting>
        <x14:conditionalFormatting xmlns:xm="http://schemas.microsoft.com/office/excel/2006/main">
          <x14:cfRule type="dataBar" id="{5F347B84-2E29-4FF0-9550-789B38A7678D}">
            <x14:dataBar minLength="0" maxLength="100">
              <x14:cfvo type="num">
                <xm:f>0</xm:f>
              </x14:cfvo>
              <x14:cfvo type="num">
                <xm:f>$AK$5</xm:f>
              </x14:cfvo>
              <x14:negativeFillColor rgb="FFFF0000"/>
              <x14:axisColor rgb="FF000000"/>
            </x14:dataBar>
          </x14:cfRule>
          <xm:sqref>T35:T43 T45:T51</xm:sqref>
        </x14:conditionalFormatting>
        <x14:conditionalFormatting xmlns:xm="http://schemas.microsoft.com/office/excel/2006/main">
          <x14:cfRule type="dataBar" id="{EAEC019B-8597-4B30-B9D1-BD363F9B0B9A}">
            <x14:dataBar minLength="0" maxLength="100">
              <x14:cfvo type="num">
                <xm:f>0</xm:f>
              </x14:cfvo>
              <x14:cfvo type="num">
                <xm:f>$AH$2</xm:f>
              </x14:cfvo>
              <x14:negativeFillColor rgb="FFFF0000"/>
              <x14:axisColor rgb="FF000000"/>
            </x14:dataBar>
          </x14:cfRule>
          <xm:sqref>Y35:Y43 Y47:Y51 Y45</xm:sqref>
        </x14:conditionalFormatting>
        <x14:conditionalFormatting xmlns:xm="http://schemas.microsoft.com/office/excel/2006/main">
          <x14:cfRule type="dataBar" id="{BB0BDBA1-0AE1-4DA4-B5F9-F868CD276263}">
            <x14:dataBar minLength="0" maxLength="100">
              <x14:cfvo type="num">
                <xm:f>0</xm:f>
              </x14:cfvo>
              <x14:cfvo type="num">
                <xm:f>30</xm:f>
              </x14:cfvo>
              <x14:negativeFillColor rgb="FFFF0000"/>
              <x14:axisColor rgb="FF000000"/>
            </x14:dataBar>
          </x14:cfRule>
          <xm:sqref>AA35:AA43 AA47:AA51 AA45</xm:sqref>
        </x14:conditionalFormatting>
        <x14:conditionalFormatting xmlns:xm="http://schemas.microsoft.com/office/excel/2006/main">
          <x14:cfRule type="dataBar" id="{40517972-30BB-4261-A7B2-6D067CD8091C}">
            <x14:dataBar minLength="0" maxLength="100">
              <x14:cfvo type="num">
                <xm:f>0</xm:f>
              </x14:cfvo>
              <x14:cfvo type="num">
                <xm:f>$AK$5</xm:f>
              </x14:cfvo>
              <x14:negativeFillColor rgb="FFFF0000"/>
              <x14:axisColor rgb="FF000000"/>
            </x14:dataBar>
          </x14:cfRule>
          <xm:sqref>AB35:AB43 AB45</xm:sqref>
        </x14:conditionalFormatting>
        <x14:conditionalFormatting xmlns:xm="http://schemas.microsoft.com/office/excel/2006/main">
          <x14:cfRule type="dataBar" id="{999C5A6F-2EC9-4140-9DEB-883E132AF660}">
            <x14:dataBar minLength="0" maxLength="100">
              <x14:cfvo type="num">
                <xm:f>0</xm:f>
              </x14:cfvo>
              <x14:cfvo type="num">
                <xm:f>$AH$2</xm:f>
              </x14:cfvo>
              <x14:negativeFillColor rgb="FFFF0000"/>
              <x14:axisColor rgb="FF000000"/>
            </x14:dataBar>
          </x14:cfRule>
          <xm:sqref>AG36:AG43 AG49:AG51 AG45:AG47</xm:sqref>
        </x14:conditionalFormatting>
        <x14:conditionalFormatting xmlns:xm="http://schemas.microsoft.com/office/excel/2006/main">
          <x14:cfRule type="dataBar" id="{54BF8C02-B565-4015-8F98-4105886E3807}">
            <x14:dataBar minLength="0" maxLength="100">
              <x14:cfvo type="num">
                <xm:f>0</xm:f>
              </x14:cfvo>
              <x14:cfvo type="num">
                <xm:f>30</xm:f>
              </x14:cfvo>
              <x14:negativeFillColor rgb="FFFF0000"/>
              <x14:axisColor rgb="FF000000"/>
            </x14:dataBar>
          </x14:cfRule>
          <xm:sqref>AI36:AI43 AI49:AI51 AI45:AI47</xm:sqref>
        </x14:conditionalFormatting>
        <x14:conditionalFormatting xmlns:xm="http://schemas.microsoft.com/office/excel/2006/main">
          <x14:cfRule type="dataBar" id="{BE3D83BC-212B-4BAC-8D39-1B2078C9BE6D}">
            <x14:dataBar minLength="0" maxLength="100">
              <x14:cfvo type="num">
                <xm:f>0</xm:f>
              </x14:cfvo>
              <x14:cfvo type="num">
                <xm:f>$AK$5</xm:f>
              </x14:cfvo>
              <x14:negativeFillColor rgb="FFFF0000"/>
              <x14:axisColor rgb="FF000000"/>
            </x14:dataBar>
          </x14:cfRule>
          <xm:sqref>AJ36:AJ43 AJ45:AJ47</xm:sqref>
        </x14:conditionalFormatting>
        <x14:conditionalFormatting xmlns:xm="http://schemas.microsoft.com/office/excel/2006/main">
          <x14:cfRule type="dataBar" id="{EC098943-A34A-4B51-B860-A98CD7A47ADC}">
            <x14:dataBar minLength="0" maxLength="100">
              <x14:cfvo type="num">
                <xm:f>0</xm:f>
              </x14:cfvo>
              <x14:cfvo type="num">
                <xm:f>$AH$2</xm:f>
              </x14:cfvo>
              <x14:negativeFillColor rgb="FFFF0000"/>
              <x14:axisColor rgb="FF000000"/>
            </x14:dataBar>
          </x14:cfRule>
          <xm:sqref>AO35:AO41 AO43 AO45:AO51</xm:sqref>
        </x14:conditionalFormatting>
        <x14:conditionalFormatting xmlns:xm="http://schemas.microsoft.com/office/excel/2006/main">
          <x14:cfRule type="dataBar" id="{F8D192DC-D18D-47E2-921C-A15516C20E9B}">
            <x14:dataBar minLength="0" maxLength="100">
              <x14:cfvo type="num">
                <xm:f>0</xm:f>
              </x14:cfvo>
              <x14:cfvo type="num">
                <xm:f>30</xm:f>
              </x14:cfvo>
              <x14:negativeFillColor rgb="FFFF0000"/>
              <x14:axisColor rgb="FF000000"/>
            </x14:dataBar>
          </x14:cfRule>
          <xm:sqref>AQ35:AQ41 AQ43 AQ45:AQ51</xm:sqref>
        </x14:conditionalFormatting>
        <x14:conditionalFormatting xmlns:xm="http://schemas.microsoft.com/office/excel/2006/main">
          <x14:cfRule type="dataBar" id="{C4AC3A52-1BA2-4DD1-A343-A8121231A14E}">
            <x14:dataBar minLength="0" maxLength="100">
              <x14:cfvo type="num">
                <xm:f>0</xm:f>
              </x14:cfvo>
              <x14:cfvo type="num">
                <xm:f>$AK$5</xm:f>
              </x14:cfvo>
              <x14:negativeFillColor rgb="FFFF0000"/>
              <x14:axisColor rgb="FF000000"/>
            </x14:dataBar>
          </x14:cfRule>
          <xm:sqref>AR35:AR41</xm:sqref>
        </x14:conditionalFormatting>
        <x14:conditionalFormatting xmlns:xm="http://schemas.microsoft.com/office/excel/2006/main">
          <x14:cfRule type="dataBar" id="{BAE45FC1-E19C-48A7-9FF3-D7C7B47FDB07}">
            <x14:dataBar minLength="0" maxLength="100">
              <x14:cfvo type="num">
                <xm:f>0</xm:f>
              </x14:cfvo>
              <x14:cfvo type="num">
                <xm:f>$AH$2</xm:f>
              </x14:cfvo>
              <x14:negativeFillColor rgb="FFFF0000"/>
              <x14:axisColor rgb="FF000000"/>
            </x14:dataBar>
          </x14:cfRule>
          <xm:sqref>AW35:AW43 AW45:AW51</xm:sqref>
        </x14:conditionalFormatting>
        <x14:conditionalFormatting xmlns:xm="http://schemas.microsoft.com/office/excel/2006/main">
          <x14:cfRule type="dataBar" id="{1BDD112E-F88B-48E3-9460-9FC5FC9E7DBE}">
            <x14:dataBar minLength="0" maxLength="100">
              <x14:cfvo type="num">
                <xm:f>0</xm:f>
              </x14:cfvo>
              <x14:cfvo type="num">
                <xm:f>30</xm:f>
              </x14:cfvo>
              <x14:negativeFillColor rgb="FFFF0000"/>
              <x14:axisColor rgb="FF000000"/>
            </x14:dataBar>
          </x14:cfRule>
          <xm:sqref>AY35:AY43 AY45:AY51</xm:sqref>
        </x14:conditionalFormatting>
        <x14:conditionalFormatting xmlns:xm="http://schemas.microsoft.com/office/excel/2006/main">
          <x14:cfRule type="dataBar" id="{8D03A741-CA01-4D75-8C23-96DF5C57893B}">
            <x14:dataBar minLength="0" maxLength="100">
              <x14:cfvo type="num">
                <xm:f>0</xm:f>
              </x14:cfvo>
              <x14:cfvo type="num">
                <xm:f>$AK$5</xm:f>
              </x14:cfvo>
              <x14:negativeFillColor rgb="FFFF0000"/>
              <x14:axisColor rgb="FF000000"/>
            </x14:dataBar>
          </x14:cfRule>
          <xm:sqref>AZ35:AZ43 AZ45:AZ51</xm:sqref>
        </x14:conditionalFormatting>
        <x14:conditionalFormatting xmlns:xm="http://schemas.microsoft.com/office/excel/2006/main">
          <x14:cfRule type="dataBar" id="{6CB30D6C-DDAD-4C3B-817C-833BB3A27CE3}">
            <x14:dataBar minLength="0" maxLength="100">
              <x14:cfvo type="num">
                <xm:f>0</xm:f>
              </x14:cfvo>
              <x14:cfvo type="num">
                <xm:f>$AH$2</xm:f>
              </x14:cfvo>
              <x14:negativeFillColor rgb="FFFF0000"/>
              <x14:axisColor rgb="FF000000"/>
            </x14:dataBar>
          </x14:cfRule>
          <xm:sqref>BM35:BM43 BM45:BM51</xm:sqref>
        </x14:conditionalFormatting>
        <x14:conditionalFormatting xmlns:xm="http://schemas.microsoft.com/office/excel/2006/main">
          <x14:cfRule type="dataBar" id="{805658D6-23AE-4D2B-BC1F-C86662437CC6}">
            <x14:dataBar minLength="0" maxLength="100">
              <x14:cfvo type="num">
                <xm:f>0</xm:f>
              </x14:cfvo>
              <x14:cfvo type="num">
                <xm:f>30</xm:f>
              </x14:cfvo>
              <x14:negativeFillColor rgb="FFFF0000"/>
              <x14:axisColor rgb="FF000000"/>
            </x14:dataBar>
          </x14:cfRule>
          <xm:sqref>BO35:BO43 BO45:BO51</xm:sqref>
        </x14:conditionalFormatting>
        <x14:conditionalFormatting xmlns:xm="http://schemas.microsoft.com/office/excel/2006/main">
          <x14:cfRule type="dataBar" id="{E24BC852-3E8E-4C51-8502-8B069FC40785}">
            <x14:dataBar minLength="0" maxLength="100">
              <x14:cfvo type="num">
                <xm:f>0</xm:f>
              </x14:cfvo>
              <x14:cfvo type="num">
                <xm:f>$AK$5</xm:f>
              </x14:cfvo>
              <x14:negativeFillColor rgb="FFFF0000"/>
              <x14:axisColor rgb="FF000000"/>
            </x14:dataBar>
          </x14:cfRule>
          <xm:sqref>BP35:BP43 BP45:BP51</xm:sqref>
        </x14:conditionalFormatting>
        <x14:conditionalFormatting xmlns:xm="http://schemas.microsoft.com/office/excel/2006/main">
          <x14:cfRule type="dataBar" id="{DC55005F-0C90-4E81-ACAF-19B28D5A235A}">
            <x14:dataBar minLength="0" maxLength="100">
              <x14:cfvo type="num">
                <xm:f>0</xm:f>
              </x14:cfvo>
              <x14:cfvo type="num">
                <xm:f>$AH$2</xm:f>
              </x14:cfvo>
              <x14:negativeFillColor rgb="FFFF0000"/>
              <x14:axisColor rgb="FF000000"/>
            </x14:dataBar>
          </x14:cfRule>
          <xm:sqref>BU34</xm:sqref>
        </x14:conditionalFormatting>
        <x14:conditionalFormatting xmlns:xm="http://schemas.microsoft.com/office/excel/2006/main">
          <x14:cfRule type="dataBar" id="{03C90FBE-4F0B-4078-A171-C880F0AFE9AE}">
            <x14:dataBar minLength="0" maxLength="100">
              <x14:cfvo type="num">
                <xm:f>0</xm:f>
              </x14:cfvo>
              <x14:cfvo type="num">
                <xm:f>30</xm:f>
              </x14:cfvo>
              <x14:negativeFillColor rgb="FFFF0000"/>
              <x14:axisColor rgb="FF000000"/>
            </x14:dataBar>
          </x14:cfRule>
          <xm:sqref>BW34</xm:sqref>
        </x14:conditionalFormatting>
        <x14:conditionalFormatting xmlns:xm="http://schemas.microsoft.com/office/excel/2006/main">
          <x14:cfRule type="dataBar" id="{1D7CAB46-6F7A-41AB-809C-42A025CB2E99}">
            <x14:dataBar minLength="0" maxLength="100">
              <x14:cfvo type="num">
                <xm:f>0</xm:f>
              </x14:cfvo>
              <x14:cfvo type="num">
                <xm:f>$AK$5</xm:f>
              </x14:cfvo>
              <x14:negativeFillColor rgb="FFFF0000"/>
              <x14:axisColor rgb="FF000000"/>
            </x14:dataBar>
          </x14:cfRule>
          <xm:sqref>BX34</xm:sqref>
        </x14:conditionalFormatting>
        <x14:conditionalFormatting xmlns:xm="http://schemas.microsoft.com/office/excel/2006/main">
          <x14:cfRule type="dataBar" id="{FA8211A6-D032-4DD1-B452-108E40B7AE62}">
            <x14:dataBar minLength="0" maxLength="100">
              <x14:cfvo type="num">
                <xm:f>0</xm:f>
              </x14:cfvo>
              <x14:cfvo type="num">
                <xm:f>$AH$2</xm:f>
              </x14:cfvo>
              <x14:negativeFillColor rgb="FFFF0000"/>
              <x14:axisColor rgb="FF000000"/>
            </x14:dataBar>
          </x14:cfRule>
          <xm:sqref>BU3</xm:sqref>
        </x14:conditionalFormatting>
        <x14:conditionalFormatting xmlns:xm="http://schemas.microsoft.com/office/excel/2006/main">
          <x14:cfRule type="dataBar" id="{28294721-596E-439E-9A23-BD5015BB5E06}">
            <x14:dataBar minLength="0" maxLength="100">
              <x14:cfvo type="num">
                <xm:f>0</xm:f>
              </x14:cfvo>
              <x14:cfvo type="num">
                <xm:f>30</xm:f>
              </x14:cfvo>
              <x14:negativeFillColor rgb="FFFF0000"/>
              <x14:axisColor rgb="FF000000"/>
            </x14:dataBar>
          </x14:cfRule>
          <xm:sqref>BW3</xm:sqref>
        </x14:conditionalFormatting>
        <x14:conditionalFormatting xmlns:xm="http://schemas.microsoft.com/office/excel/2006/main">
          <x14:cfRule type="dataBar" id="{475BA849-98BD-4466-AE76-08AAD759D94C}">
            <x14:dataBar minLength="0" maxLength="100">
              <x14:cfvo type="num">
                <xm:f>0</xm:f>
              </x14:cfvo>
              <x14:cfvo type="num">
                <xm:f>$AH$2</xm:f>
              </x14:cfvo>
              <x14:negativeFillColor rgb="FFFF0000"/>
              <x14:axisColor rgb="FF000000"/>
            </x14:dataBar>
          </x14:cfRule>
          <xm:sqref>BU35:BU43 BU45:BU51</xm:sqref>
        </x14:conditionalFormatting>
        <x14:conditionalFormatting xmlns:xm="http://schemas.microsoft.com/office/excel/2006/main">
          <x14:cfRule type="dataBar" id="{61D3EA54-8884-4093-9BB5-86961B402F95}">
            <x14:dataBar minLength="0" maxLength="100">
              <x14:cfvo type="num">
                <xm:f>0</xm:f>
              </x14:cfvo>
              <x14:cfvo type="num">
                <xm:f>30</xm:f>
              </x14:cfvo>
              <x14:negativeFillColor rgb="FFFF0000"/>
              <x14:axisColor rgb="FF000000"/>
            </x14:dataBar>
          </x14:cfRule>
          <xm:sqref>BW35:BW43 BW45:BW51</xm:sqref>
        </x14:conditionalFormatting>
        <x14:conditionalFormatting xmlns:xm="http://schemas.microsoft.com/office/excel/2006/main">
          <x14:cfRule type="dataBar" id="{5D0B3893-610C-4932-A461-EF18609F4D1F}">
            <x14:dataBar minLength="0" maxLength="100">
              <x14:cfvo type="num">
                <xm:f>0</xm:f>
              </x14:cfvo>
              <x14:cfvo type="num">
                <xm:f>$AK$5</xm:f>
              </x14:cfvo>
              <x14:negativeFillColor rgb="FFFF0000"/>
              <x14:axisColor rgb="FF000000"/>
            </x14:dataBar>
          </x14:cfRule>
          <xm:sqref>BX35:BX43 BX45:BX51</xm:sqref>
        </x14:conditionalFormatting>
        <x14:conditionalFormatting xmlns:xm="http://schemas.microsoft.com/office/excel/2006/main">
          <x14:cfRule type="dataBar" id="{5C24A84B-4EF2-410E-A88B-ACD9914B0186}">
            <x14:dataBar minLength="0" maxLength="100">
              <x14:cfvo type="num">
                <xm:f>0</xm:f>
              </x14:cfvo>
              <x14:cfvo type="num">
                <xm:f>30</xm:f>
              </x14:cfvo>
              <x14:negativeFillColor rgb="FFFF0000"/>
              <x14:axisColor rgb="FF000000"/>
            </x14:dataBar>
          </x14:cfRule>
          <xm:sqref>K52</xm:sqref>
        </x14:conditionalFormatting>
        <x14:conditionalFormatting xmlns:xm="http://schemas.microsoft.com/office/excel/2006/main">
          <x14:cfRule type="dataBar" id="{D2EAA023-AD32-425F-A0D7-B2D2FBE955B2}">
            <x14:dataBar minLength="0" maxLength="100">
              <x14:cfvo type="num">
                <xm:f>0</xm:f>
              </x14:cfvo>
              <x14:cfvo type="num">
                <xm:f>$AK$5</xm:f>
              </x14:cfvo>
              <x14:negativeFillColor rgb="FFFF0000"/>
              <x14:axisColor rgb="FF000000"/>
            </x14:dataBar>
          </x14:cfRule>
          <xm:sqref>L52</xm:sqref>
        </x14:conditionalFormatting>
        <x14:conditionalFormatting xmlns:xm="http://schemas.microsoft.com/office/excel/2006/main">
          <x14:cfRule type="dataBar" id="{5507FA08-FEE2-4FD1-A019-4532C32E7039}">
            <x14:dataBar minLength="0" maxLength="100">
              <x14:cfvo type="num">
                <xm:f>0</xm:f>
              </x14:cfvo>
              <x14:cfvo type="num">
                <xm:f>30</xm:f>
              </x14:cfvo>
              <x14:negativeFillColor rgb="FFFF0000"/>
              <x14:axisColor rgb="FF000000"/>
            </x14:dataBar>
          </x14:cfRule>
          <xm:sqref>AA29</xm:sqref>
        </x14:conditionalFormatting>
        <x14:conditionalFormatting xmlns:xm="http://schemas.microsoft.com/office/excel/2006/main">
          <x14:cfRule type="dataBar" id="{0DA3F7EC-4C03-488E-8421-171319BCC911}">
            <x14:dataBar minLength="0" maxLength="100">
              <x14:cfvo type="num">
                <xm:f>0</xm:f>
              </x14:cfvo>
              <x14:cfvo type="num">
                <xm:f>30</xm:f>
              </x14:cfvo>
              <x14:negativeFillColor rgb="FFFF0000"/>
              <x14:axisColor rgb="FF000000"/>
            </x14:dataBar>
          </x14:cfRule>
          <xm:sqref>AA46</xm:sqref>
        </x14:conditionalFormatting>
        <x14:conditionalFormatting xmlns:xm="http://schemas.microsoft.com/office/excel/2006/main">
          <x14:cfRule type="dataBar" id="{79643481-A879-44EA-BCA3-E4FAD45DFE6F}">
            <x14:dataBar minLength="0" maxLength="100">
              <x14:cfvo type="num">
                <xm:f>0</xm:f>
              </x14:cfvo>
              <x14:cfvo type="num">
                <xm:f>30</xm:f>
              </x14:cfvo>
              <x14:negativeFillColor rgb="FFFF0000"/>
              <x14:axisColor rgb="FF000000"/>
            </x14:dataBar>
          </x14:cfRule>
          <xm:sqref>AY2</xm:sqref>
        </x14:conditionalFormatting>
        <x14:conditionalFormatting xmlns:xm="http://schemas.microsoft.com/office/excel/2006/main">
          <x14:cfRule type="dataBar" id="{5DF50E69-57A8-4929-A187-61E2BD78DBFB}">
            <x14:dataBar minLength="0" maxLength="100">
              <x14:cfvo type="num">
                <xm:f>0</xm:f>
              </x14:cfvo>
              <x14:cfvo type="num">
                <xm:f>$AH$2</xm:f>
              </x14:cfvo>
              <x14:negativeFillColor rgb="FFFF0000"/>
              <x14:axisColor rgb="FF000000"/>
            </x14:dataBar>
          </x14:cfRule>
          <xm:sqref>Y29</xm:sqref>
        </x14:conditionalFormatting>
        <x14:conditionalFormatting xmlns:xm="http://schemas.microsoft.com/office/excel/2006/main">
          <x14:cfRule type="dataBar" id="{804ABA4B-CEAC-4CD2-9010-D11439B4D712}">
            <x14:dataBar minLength="0" maxLength="100">
              <x14:cfvo type="num">
                <xm:f>0</xm:f>
              </x14:cfvo>
              <x14:cfvo type="num">
                <xm:f>$AK$5</xm:f>
              </x14:cfvo>
              <x14:negativeFillColor rgb="FFFF0000"/>
              <x14:axisColor rgb="FF000000"/>
            </x14:dataBar>
          </x14:cfRule>
          <xm:sqref>AB29</xm:sqref>
        </x14:conditionalFormatting>
        <x14:conditionalFormatting xmlns:xm="http://schemas.microsoft.com/office/excel/2006/main">
          <x14:cfRule type="dataBar" id="{35A48B57-47EF-49E2-A3EF-C4DB9E5745A5}">
            <x14:dataBar minLength="0" maxLength="100">
              <x14:cfvo type="num">
                <xm:f>0</xm:f>
              </x14:cfvo>
              <x14:cfvo type="num">
                <xm:f>$AH$2</xm:f>
              </x14:cfvo>
              <x14:negativeFillColor rgb="FFFF0000"/>
              <x14:axisColor rgb="FF000000"/>
            </x14:dataBar>
          </x14:cfRule>
          <xm:sqref>Y46</xm:sqref>
        </x14:conditionalFormatting>
        <x14:conditionalFormatting xmlns:xm="http://schemas.microsoft.com/office/excel/2006/main">
          <x14:cfRule type="dataBar" id="{09AE211D-AFF1-4B4E-A481-FC67204CE51D}">
            <x14:dataBar minLength="0" maxLength="100">
              <x14:cfvo type="num">
                <xm:f>0</xm:f>
              </x14:cfvo>
              <x14:cfvo type="num">
                <xm:f>$AK$5</xm:f>
              </x14:cfvo>
              <x14:negativeFillColor rgb="FFFF0000"/>
              <x14:axisColor rgb="FF000000"/>
            </x14:dataBar>
          </x14:cfRule>
          <xm:sqref>AB46</xm:sqref>
        </x14:conditionalFormatting>
        <x14:conditionalFormatting xmlns:xm="http://schemas.microsoft.com/office/excel/2006/main">
          <x14:cfRule type="dataBar" id="{28E5CCC1-AD91-489A-A31E-DB1CF67D4CAD}">
            <x14:dataBar minLength="0" maxLength="100">
              <x14:cfvo type="num">
                <xm:f>0</xm:f>
              </x14:cfvo>
              <x14:cfvo type="num">
                <xm:f>$AH$2</xm:f>
              </x14:cfvo>
              <x14:negativeFillColor rgb="FFFF0000"/>
              <x14:axisColor rgb="FF000000"/>
            </x14:dataBar>
          </x14:cfRule>
          <xm:sqref>AG25</xm:sqref>
        </x14:conditionalFormatting>
        <x14:conditionalFormatting xmlns:xm="http://schemas.microsoft.com/office/excel/2006/main">
          <x14:cfRule type="dataBar" id="{C35579B5-A680-450D-A623-BF03E73626E9}">
            <x14:dataBar minLength="0" maxLength="100">
              <x14:cfvo type="num">
                <xm:f>0</xm:f>
              </x14:cfvo>
              <x14:cfvo type="num">
                <xm:f>30</xm:f>
              </x14:cfvo>
              <x14:negativeFillColor rgb="FFFF0000"/>
              <x14:axisColor rgb="FF000000"/>
            </x14:dataBar>
          </x14:cfRule>
          <xm:sqref>AI25</xm:sqref>
        </x14:conditionalFormatting>
        <x14:conditionalFormatting xmlns:xm="http://schemas.microsoft.com/office/excel/2006/main">
          <x14:cfRule type="dataBar" id="{A0E03722-4048-40F0-B7AE-ADD0F5FFA119}">
            <x14:dataBar minLength="0" maxLength="100">
              <x14:cfvo type="num">
                <xm:f>0</xm:f>
              </x14:cfvo>
              <x14:cfvo type="num">
                <xm:f>$AK$5</xm:f>
              </x14:cfvo>
              <x14:negativeFillColor rgb="FFFF0000"/>
              <x14:axisColor rgb="FF000000"/>
            </x14:dataBar>
          </x14:cfRule>
          <xm:sqref>AJ25</xm:sqref>
        </x14:conditionalFormatting>
        <x14:conditionalFormatting xmlns:xm="http://schemas.microsoft.com/office/excel/2006/main">
          <x14:cfRule type="dataBar" id="{C894551E-AC16-4BD0-85E2-89C2F5B15EE4}">
            <x14:dataBar minLength="0" maxLength="100">
              <x14:cfvo type="num">
                <xm:f>0</xm:f>
              </x14:cfvo>
              <x14:cfvo type="num">
                <xm:f>$AH$2</xm:f>
              </x14:cfvo>
              <x14:negativeFillColor rgb="FFFF0000"/>
              <x14:axisColor rgb="FF000000"/>
            </x14:dataBar>
          </x14:cfRule>
          <xm:sqref>AG35</xm:sqref>
        </x14:conditionalFormatting>
        <x14:conditionalFormatting xmlns:xm="http://schemas.microsoft.com/office/excel/2006/main">
          <x14:cfRule type="dataBar" id="{4795A13B-E3AA-41B5-90FC-548034EB7C27}">
            <x14:dataBar minLength="0" maxLength="100">
              <x14:cfvo type="num">
                <xm:f>0</xm:f>
              </x14:cfvo>
              <x14:cfvo type="num">
                <xm:f>30</xm:f>
              </x14:cfvo>
              <x14:negativeFillColor rgb="FFFF0000"/>
              <x14:axisColor rgb="FF000000"/>
            </x14:dataBar>
          </x14:cfRule>
          <xm:sqref>AI35</xm:sqref>
        </x14:conditionalFormatting>
        <x14:conditionalFormatting xmlns:xm="http://schemas.microsoft.com/office/excel/2006/main">
          <x14:cfRule type="dataBar" id="{6CCD72CF-A8A5-4823-9ABF-EE2B9D36FF8C}">
            <x14:dataBar minLength="0" maxLength="100">
              <x14:cfvo type="num">
                <xm:f>0</xm:f>
              </x14:cfvo>
              <x14:cfvo type="num">
                <xm:f>$AK$5</xm:f>
              </x14:cfvo>
              <x14:negativeFillColor rgb="FFFF0000"/>
              <x14:axisColor rgb="FF000000"/>
            </x14:dataBar>
          </x14:cfRule>
          <xm:sqref>AJ35</xm:sqref>
        </x14:conditionalFormatting>
        <x14:conditionalFormatting xmlns:xm="http://schemas.microsoft.com/office/excel/2006/main">
          <x14:cfRule type="dataBar" id="{5CB96D74-FD80-4ED3-BAC2-20C7A973DAF4}">
            <x14:dataBar minLength="0" maxLength="100">
              <x14:cfvo type="num">
                <xm:f>0</xm:f>
              </x14:cfvo>
              <x14:cfvo type="num">
                <xm:f>$AH$2</xm:f>
              </x14:cfvo>
              <x14:negativeFillColor rgb="FFFF0000"/>
              <x14:axisColor rgb="FF000000"/>
            </x14:dataBar>
          </x14:cfRule>
          <xm:sqref>AG48</xm:sqref>
        </x14:conditionalFormatting>
        <x14:conditionalFormatting xmlns:xm="http://schemas.microsoft.com/office/excel/2006/main">
          <x14:cfRule type="dataBar" id="{C2DF90C9-717F-4D9D-BB4D-41978E0340DF}">
            <x14:dataBar minLength="0" maxLength="100">
              <x14:cfvo type="num">
                <xm:f>0</xm:f>
              </x14:cfvo>
              <x14:cfvo type="num">
                <xm:f>30</xm:f>
              </x14:cfvo>
              <x14:negativeFillColor rgb="FFFF0000"/>
              <x14:axisColor rgb="FF000000"/>
            </x14:dataBar>
          </x14:cfRule>
          <xm:sqref>AI48</xm:sqref>
        </x14:conditionalFormatting>
        <x14:conditionalFormatting xmlns:xm="http://schemas.microsoft.com/office/excel/2006/main">
          <x14:cfRule type="dataBar" id="{614056ED-4FA1-4A5F-9A1F-AD9EF4A2E3C7}">
            <x14:dataBar minLength="0" maxLength="100">
              <x14:cfvo type="num">
                <xm:f>0</xm:f>
              </x14:cfvo>
              <x14:cfvo type="num">
                <xm:f>$AK$5</xm:f>
              </x14:cfvo>
              <x14:negativeFillColor rgb="FFFF0000"/>
              <x14:axisColor rgb="FF000000"/>
            </x14:dataBar>
          </x14:cfRule>
          <xm:sqref>AJ48</xm:sqref>
        </x14:conditionalFormatting>
        <x14:conditionalFormatting xmlns:xm="http://schemas.microsoft.com/office/excel/2006/main">
          <x14:cfRule type="dataBar" id="{CC91DDC8-3733-4C9E-A716-09566E7BCF42}">
            <x14:dataBar minLength="0" maxLength="100">
              <x14:cfvo type="num">
                <xm:f>0</xm:f>
              </x14:cfvo>
              <x14:cfvo type="num">
                <xm:f>$AH$2</xm:f>
              </x14:cfvo>
              <x14:negativeFillColor rgb="FFFF0000"/>
              <x14:axisColor rgb="FF000000"/>
            </x14:dataBar>
          </x14:cfRule>
          <xm:sqref>AO42</xm:sqref>
        </x14:conditionalFormatting>
        <x14:conditionalFormatting xmlns:xm="http://schemas.microsoft.com/office/excel/2006/main">
          <x14:cfRule type="dataBar" id="{E170996B-4122-44B3-A294-A33BE2F8E603}">
            <x14:dataBar minLength="0" maxLength="100">
              <x14:cfvo type="num">
                <xm:f>0</xm:f>
              </x14:cfvo>
              <x14:cfvo type="num">
                <xm:f>$AK$5</xm:f>
              </x14:cfvo>
              <x14:negativeFillColor rgb="FFFF0000"/>
              <x14:axisColor rgb="FF000000"/>
            </x14:dataBar>
          </x14:cfRule>
          <xm:sqref>AR42</xm:sqref>
        </x14:conditionalFormatting>
        <x14:conditionalFormatting xmlns:xm="http://schemas.microsoft.com/office/excel/2006/main">
          <x14:cfRule type="dataBar" id="{0A394B1A-A4C9-49A1-AE87-D1C988B8A345}">
            <x14:dataBar minLength="0" maxLength="100">
              <x14:cfvo type="num">
                <xm:f>0</xm:f>
              </x14:cfvo>
              <x14:cfvo type="num">
                <xm:f>30</xm:f>
              </x14:cfvo>
              <x14:negativeFillColor rgb="FFFF0000"/>
              <x14:axisColor rgb="FF000000"/>
            </x14:dataBar>
          </x14:cfRule>
          <xm:sqref>AQ42</xm:sqref>
        </x14:conditionalFormatting>
        <x14:conditionalFormatting xmlns:xm="http://schemas.microsoft.com/office/excel/2006/main">
          <x14:cfRule type="dataBar" id="{0ADC8844-8B17-4A0F-9A19-BB9C19DE3A29}">
            <x14:dataBar minLength="0" maxLength="100">
              <x14:cfvo type="num">
                <xm:f>0</xm:f>
              </x14:cfvo>
              <x14:cfvo type="num">
                <xm:f>$AH$2</xm:f>
              </x14:cfvo>
              <x14:negativeFillColor rgb="FFFF0000"/>
              <x14:axisColor rgb="FF000000"/>
            </x14:dataBar>
          </x14:cfRule>
          <xm:sqref>AW10</xm:sqref>
        </x14:conditionalFormatting>
        <x14:conditionalFormatting xmlns:xm="http://schemas.microsoft.com/office/excel/2006/main">
          <x14:cfRule type="dataBar" id="{800768B8-FE66-4610-8859-C6B1F4C229D4}">
            <x14:dataBar minLength="0" maxLength="100">
              <x14:cfvo type="num">
                <xm:f>0</xm:f>
              </x14:cfvo>
              <x14:cfvo type="num">
                <xm:f>$AK$5</xm:f>
              </x14:cfvo>
              <x14:negativeFillColor rgb="FFFF0000"/>
              <x14:axisColor rgb="FF000000"/>
            </x14:dataBar>
          </x14:cfRule>
          <xm:sqref>AZ10</xm:sqref>
        </x14:conditionalFormatting>
        <x14:conditionalFormatting xmlns:xm="http://schemas.microsoft.com/office/excel/2006/main">
          <x14:cfRule type="dataBar" id="{BBDAE96C-A493-41B1-A68B-E446F4F8C05C}">
            <x14:dataBar minLength="0" maxLength="100">
              <x14:cfvo type="num">
                <xm:f>0</xm:f>
              </x14:cfvo>
              <x14:cfvo type="num">
                <xm:f>30</xm:f>
              </x14:cfvo>
              <x14:negativeFillColor rgb="FFFF0000"/>
              <x14:axisColor rgb="FF000000"/>
            </x14:dataBar>
          </x14:cfRule>
          <xm:sqref>AY10</xm:sqref>
        </x14:conditionalFormatting>
        <x14:conditionalFormatting xmlns:xm="http://schemas.microsoft.com/office/excel/2006/main">
          <x14:cfRule type="dataBar" id="{10356808-FF27-4883-9416-29EDC62EC0EE}">
            <x14:dataBar minLength="0" maxLength="100">
              <x14:cfvo type="num">
                <xm:f>0</xm:f>
              </x14:cfvo>
              <x14:cfvo type="num">
                <xm:f>$AH$2</xm:f>
              </x14:cfvo>
              <x14:negativeFillColor rgb="FFFF0000"/>
              <x14:axisColor rgb="FF000000"/>
            </x14:dataBar>
          </x14:cfRule>
          <xm:sqref>AW32</xm:sqref>
        </x14:conditionalFormatting>
        <x14:conditionalFormatting xmlns:xm="http://schemas.microsoft.com/office/excel/2006/main">
          <x14:cfRule type="dataBar" id="{06A0E01E-2006-4BFF-AB97-FB9926E64F09}">
            <x14:dataBar minLength="0" maxLength="100">
              <x14:cfvo type="num">
                <xm:f>0</xm:f>
              </x14:cfvo>
              <x14:cfvo type="num">
                <xm:f>$AK$5</xm:f>
              </x14:cfvo>
              <x14:negativeFillColor rgb="FFFF0000"/>
              <x14:axisColor rgb="FF000000"/>
            </x14:dataBar>
          </x14:cfRule>
          <xm:sqref>AZ32</xm:sqref>
        </x14:conditionalFormatting>
        <x14:conditionalFormatting xmlns:xm="http://schemas.microsoft.com/office/excel/2006/main">
          <x14:cfRule type="dataBar" id="{4F38320A-F75C-414B-8283-01100329878C}">
            <x14:dataBar minLength="0" maxLength="100">
              <x14:cfvo type="num">
                <xm:f>0</xm:f>
              </x14:cfvo>
              <x14:cfvo type="num">
                <xm:f>30</xm:f>
              </x14:cfvo>
              <x14:negativeFillColor rgb="FFFF0000"/>
              <x14:axisColor rgb="FF000000"/>
            </x14:dataBar>
          </x14:cfRule>
          <xm:sqref>AY32</xm:sqref>
        </x14:conditionalFormatting>
        <x14:conditionalFormatting xmlns:xm="http://schemas.microsoft.com/office/excel/2006/main">
          <x14:cfRule type="dataBar" id="{1D84C70E-3516-4836-A2E6-5325C71DFD25}">
            <x14:dataBar minLength="0" maxLength="100">
              <x14:cfvo type="num">
                <xm:f>0</xm:f>
              </x14:cfvo>
              <x14:cfvo type="num">
                <xm:f>$AH$2</xm:f>
              </x14:cfvo>
              <x14:negativeFillColor rgb="FFFF0000"/>
              <x14:axisColor rgb="FF000000"/>
            </x14:dataBar>
          </x14:cfRule>
          <xm:sqref>BM6</xm:sqref>
        </x14:conditionalFormatting>
        <x14:conditionalFormatting xmlns:xm="http://schemas.microsoft.com/office/excel/2006/main">
          <x14:cfRule type="dataBar" id="{17DBBE62-E8EC-492C-BF2E-F395836ACAF0}">
            <x14:dataBar minLength="0" maxLength="100">
              <x14:cfvo type="num">
                <xm:f>0</xm:f>
              </x14:cfvo>
              <x14:cfvo type="num">
                <xm:f>$AK$5</xm:f>
              </x14:cfvo>
              <x14:negativeFillColor rgb="FFFF0000"/>
              <x14:axisColor rgb="FF000000"/>
            </x14:dataBar>
          </x14:cfRule>
          <xm:sqref>BP6</xm:sqref>
        </x14:conditionalFormatting>
        <x14:conditionalFormatting xmlns:xm="http://schemas.microsoft.com/office/excel/2006/main">
          <x14:cfRule type="dataBar" id="{1D2DDEBB-5DB6-4CFE-BE89-096AEA6BB103}">
            <x14:dataBar minLength="0" maxLength="100">
              <x14:cfvo type="num">
                <xm:f>0</xm:f>
              </x14:cfvo>
              <x14:cfvo type="num">
                <xm:f>30</xm:f>
              </x14:cfvo>
              <x14:negativeFillColor rgb="FFFF0000"/>
              <x14:axisColor rgb="FF000000"/>
            </x14:dataBar>
          </x14:cfRule>
          <xm:sqref>BO6</xm:sqref>
        </x14:conditionalFormatting>
        <x14:conditionalFormatting xmlns:xm="http://schemas.microsoft.com/office/excel/2006/main">
          <x14:cfRule type="dataBar" id="{18C44234-15A8-4A75-B6A4-7EE4327FA47C}">
            <x14:dataBar minLength="0" maxLength="100">
              <x14:cfvo type="num">
                <xm:f>0</xm:f>
              </x14:cfvo>
              <x14:cfvo type="num">
                <xm:f>$AH$2</xm:f>
              </x14:cfvo>
              <x14:negativeFillColor rgb="FFFF0000"/>
              <x14:axisColor rgb="FF000000"/>
            </x14:dataBar>
          </x14:cfRule>
          <xm:sqref>BM7</xm:sqref>
        </x14:conditionalFormatting>
        <x14:conditionalFormatting xmlns:xm="http://schemas.microsoft.com/office/excel/2006/main">
          <x14:cfRule type="dataBar" id="{2D2D23F2-B876-4BC1-9DF2-D9516B7DEEE0}">
            <x14:dataBar minLength="0" maxLength="100">
              <x14:cfvo type="num">
                <xm:f>0</xm:f>
              </x14:cfvo>
              <x14:cfvo type="num">
                <xm:f>$AK$5</xm:f>
              </x14:cfvo>
              <x14:negativeFillColor rgb="FFFF0000"/>
              <x14:axisColor rgb="FF000000"/>
            </x14:dataBar>
          </x14:cfRule>
          <xm:sqref>BP7</xm:sqref>
        </x14:conditionalFormatting>
        <x14:conditionalFormatting xmlns:xm="http://schemas.microsoft.com/office/excel/2006/main">
          <x14:cfRule type="dataBar" id="{89F2C8E4-2394-42C1-A21E-231A32355AB3}">
            <x14:dataBar minLength="0" maxLength="100">
              <x14:cfvo type="num">
                <xm:f>0</xm:f>
              </x14:cfvo>
              <x14:cfvo type="num">
                <xm:f>30</xm:f>
              </x14:cfvo>
              <x14:negativeFillColor rgb="FFFF0000"/>
              <x14:axisColor rgb="FF000000"/>
            </x14:dataBar>
          </x14:cfRule>
          <xm:sqref>BO7</xm:sqref>
        </x14:conditionalFormatting>
        <x14:conditionalFormatting xmlns:xm="http://schemas.microsoft.com/office/excel/2006/main">
          <x14:cfRule type="dataBar" id="{1946F7EC-19A0-4525-8449-47664F440A4F}">
            <x14:dataBar minLength="0" maxLength="100">
              <x14:cfvo type="num">
                <xm:f>0</xm:f>
              </x14:cfvo>
              <x14:cfvo type="num">
                <xm:f>$AH$2</xm:f>
              </x14:cfvo>
              <x14:negativeFillColor rgb="FFFF0000"/>
              <x14:axisColor rgb="FF000000"/>
            </x14:dataBar>
          </x14:cfRule>
          <xm:sqref>BM22</xm:sqref>
        </x14:conditionalFormatting>
        <x14:conditionalFormatting xmlns:xm="http://schemas.microsoft.com/office/excel/2006/main">
          <x14:cfRule type="dataBar" id="{9DE53FD6-841A-467C-B66F-B326C0B8CFB2}">
            <x14:dataBar minLength="0" maxLength="100">
              <x14:cfvo type="num">
                <xm:f>0</xm:f>
              </x14:cfvo>
              <x14:cfvo type="num">
                <xm:f>$AK$5</xm:f>
              </x14:cfvo>
              <x14:negativeFillColor rgb="FFFF0000"/>
              <x14:axisColor rgb="FF000000"/>
            </x14:dataBar>
          </x14:cfRule>
          <xm:sqref>BP22</xm:sqref>
        </x14:conditionalFormatting>
        <x14:conditionalFormatting xmlns:xm="http://schemas.microsoft.com/office/excel/2006/main">
          <x14:cfRule type="dataBar" id="{43481456-DB0F-4233-A943-E51BFE6E8CD3}">
            <x14:dataBar minLength="0" maxLength="100">
              <x14:cfvo type="num">
                <xm:f>0</xm:f>
              </x14:cfvo>
              <x14:cfvo type="num">
                <xm:f>30</xm:f>
              </x14:cfvo>
              <x14:negativeFillColor rgb="FFFF0000"/>
              <x14:axisColor rgb="FF000000"/>
            </x14:dataBar>
          </x14:cfRule>
          <xm:sqref>BO22</xm:sqref>
        </x14:conditionalFormatting>
        <x14:conditionalFormatting xmlns:xm="http://schemas.microsoft.com/office/excel/2006/main">
          <x14:cfRule type="dataBar" id="{A30B4E35-3250-4E7B-B7F9-449E28E6BEDF}">
            <x14:dataBar minLength="0" maxLength="100">
              <x14:cfvo type="num">
                <xm:f>0</xm:f>
              </x14:cfvo>
              <x14:cfvo type="num">
                <xm:f>$AH$2</xm:f>
              </x14:cfvo>
              <x14:negativeFillColor rgb="FFFF0000"/>
              <x14:axisColor rgb="FF000000"/>
            </x14:dataBar>
          </x14:cfRule>
          <xm:sqref>AO2 AG2 AW2 BE2 BU2 Q2</xm:sqref>
        </x14:conditionalFormatting>
        <x14:conditionalFormatting xmlns:xm="http://schemas.microsoft.com/office/excel/2006/main">
          <x14:cfRule type="dataBar" id="{39AB7321-78D3-4107-BB97-247E38785D41}">
            <x14:dataBar minLength="0" maxLength="100">
              <x14:cfvo type="num">
                <xm:f>0</xm:f>
              </x14:cfvo>
              <x14:cfvo type="num">
                <xm:f>30</xm:f>
              </x14:cfvo>
              <x14:negativeFillColor rgb="FFFF0000"/>
              <x14:axisColor rgb="FF000000"/>
            </x14:dataBar>
          </x14:cfRule>
          <xm:sqref>AI2</xm:sqref>
        </x14:conditionalFormatting>
        <x14:conditionalFormatting xmlns:xm="http://schemas.microsoft.com/office/excel/2006/main">
          <x14:cfRule type="dataBar" id="{27B83001-DD14-43FB-AD82-B74F4C7DFCBB}">
            <x14:dataBar minLength="0" maxLength="100">
              <x14:cfvo type="num">
                <xm:f>0</xm:f>
              </x14:cfvo>
              <x14:cfvo type="num">
                <xm:f>$AK$5</xm:f>
              </x14:cfvo>
              <x14:negativeFillColor rgb="FFFF0000"/>
              <x14:axisColor rgb="FF000000"/>
            </x14:dataBar>
          </x14:cfRule>
          <xm:sqref>AJ2</xm:sqref>
        </x14:conditionalFormatting>
        <x14:conditionalFormatting xmlns:xm="http://schemas.microsoft.com/office/excel/2006/main">
          <x14:cfRule type="dataBar" id="{C037C106-4F73-451C-B987-A4D173CFAA14}">
            <x14:dataBar minLength="0" maxLength="100">
              <x14:cfvo type="num">
                <xm:f>0</xm:f>
              </x14:cfvo>
              <x14:cfvo type="num">
                <xm:f>30</xm:f>
              </x14:cfvo>
              <x14:negativeFillColor rgb="FFFF0000"/>
              <x14:axisColor rgb="FF000000"/>
            </x14:dataBar>
          </x14:cfRule>
          <xm:sqref>AQ2</xm:sqref>
        </x14:conditionalFormatting>
        <x14:conditionalFormatting xmlns:xm="http://schemas.microsoft.com/office/excel/2006/main">
          <x14:cfRule type="dataBar" id="{D3CEACD8-85FF-47BF-A3EC-FC71D7A9A449}">
            <x14:dataBar minLength="0" maxLength="100">
              <x14:cfvo type="num">
                <xm:f>0</xm:f>
              </x14:cfvo>
              <x14:cfvo type="num">
                <xm:f>30</xm:f>
              </x14:cfvo>
              <x14:negativeFillColor rgb="FFFF0000"/>
              <x14:axisColor rgb="FF000000"/>
            </x14:dataBar>
          </x14:cfRule>
          <xm:sqref>BG2</xm:sqref>
        </x14:conditionalFormatting>
        <x14:conditionalFormatting xmlns:xm="http://schemas.microsoft.com/office/excel/2006/main">
          <x14:cfRule type="dataBar" id="{1963B4D8-96EC-4979-827A-954D043E231E}">
            <x14:dataBar minLength="0" maxLength="100">
              <x14:cfvo type="num">
                <xm:f>0</xm:f>
              </x14:cfvo>
              <x14:cfvo type="num">
                <xm:f>30</xm:f>
              </x14:cfvo>
              <x14:negativeFillColor rgb="FFFF0000"/>
              <x14:axisColor rgb="FF000000"/>
            </x14:dataBar>
          </x14:cfRule>
          <xm:sqref>BW2</xm:sqref>
        </x14:conditionalFormatting>
        <x14:conditionalFormatting xmlns:xm="http://schemas.microsoft.com/office/excel/2006/main">
          <x14:cfRule type="dataBar" id="{98BDEA0D-33FD-4E2E-A0BA-F2DF3E7A86EE}">
            <x14:dataBar minLength="0" maxLength="100">
              <x14:cfvo type="num">
                <xm:f>0</xm:f>
              </x14:cfvo>
              <x14:cfvo type="num">
                <xm:f>30</xm:f>
              </x14:cfvo>
              <x14:negativeFillColor rgb="FFFF0000"/>
              <x14:axisColor rgb="FF000000"/>
            </x14:dataBar>
          </x14:cfRule>
          <xm:sqref>S2</xm:sqref>
        </x14:conditionalFormatting>
        <x14:conditionalFormatting xmlns:xm="http://schemas.microsoft.com/office/excel/2006/main">
          <x14:cfRule type="dataBar" id="{5ABA7B52-712C-4895-B4F0-0E1BEEC1178F}">
            <x14:dataBar minLength="0" maxLength="100">
              <x14:cfvo type="num">
                <xm:f>0</xm:f>
              </x14:cfvo>
              <x14:cfvo type="num">
                <xm:f>30</xm:f>
              </x14:cfvo>
              <x14:negativeFillColor rgb="FFFF0000"/>
              <x14:axisColor rgb="FF000000"/>
            </x14:dataBar>
          </x14:cfRule>
          <xm:sqref>K2</xm:sqref>
        </x14:conditionalFormatting>
        <x14:conditionalFormatting xmlns:xm="http://schemas.microsoft.com/office/excel/2006/main">
          <x14:cfRule type="dataBar" id="{64450D3E-3A60-4747-8196-FDE4BABE5A1C}">
            <x14:dataBar minLength="0" maxLength="100">
              <x14:cfvo type="num">
                <xm:f>0</xm:f>
              </x14:cfvo>
              <x14:cfvo type="num">
                <xm:f>$AH$2</xm:f>
              </x14:cfvo>
              <x14:negativeFillColor rgb="FFFF0000"/>
              <x14:axisColor rgb="FF000000"/>
            </x14:dataBar>
          </x14:cfRule>
          <xm:sqref>Y2</xm:sqref>
        </x14:conditionalFormatting>
        <x14:conditionalFormatting xmlns:xm="http://schemas.microsoft.com/office/excel/2006/main">
          <x14:cfRule type="dataBar" id="{272B26BA-3970-4077-A6E0-64608F4BA493}">
            <x14:dataBar minLength="0" maxLength="100">
              <x14:cfvo type="num">
                <xm:f>0</xm:f>
              </x14:cfvo>
              <x14:cfvo type="num">
                <xm:f>$AK$5</xm:f>
              </x14:cfvo>
              <x14:negativeFillColor rgb="FFFF0000"/>
              <x14:axisColor rgb="FF000000"/>
            </x14:dataBar>
          </x14:cfRule>
          <xm:sqref>AB2</xm:sqref>
        </x14:conditionalFormatting>
        <x14:conditionalFormatting xmlns:xm="http://schemas.microsoft.com/office/excel/2006/main">
          <x14:cfRule type="dataBar" id="{3BEE02D0-FBAE-44F9-91CE-F9ABA8BDF96B}">
            <x14:dataBar minLength="0" maxLength="100">
              <x14:cfvo type="num">
                <xm:f>0</xm:f>
              </x14:cfvo>
              <x14:cfvo type="num">
                <xm:f>30</xm:f>
              </x14:cfvo>
              <x14:negativeFillColor rgb="FFFF0000"/>
              <x14:axisColor rgb="FF000000"/>
            </x14:dataBar>
          </x14:cfRule>
          <xm:sqref>AA2</xm:sqref>
        </x14:conditionalFormatting>
        <x14:conditionalFormatting xmlns:xm="http://schemas.microsoft.com/office/excel/2006/main">
          <x14:cfRule type="dataBar" id="{38C48C9D-C682-4667-BAFF-1B9D76E8B7AF}">
            <x14:dataBar minLength="0" maxLength="100">
              <x14:cfvo type="num">
                <xm:f>0</xm:f>
              </x14:cfvo>
              <x14:cfvo type="num">
                <xm:f>$AH$2</xm:f>
              </x14:cfvo>
              <x14:negativeFillColor rgb="FFFF0000"/>
              <x14:axisColor rgb="FF000000"/>
            </x14:dataBar>
          </x14:cfRule>
          <xm:sqref>BM2</xm:sqref>
        </x14:conditionalFormatting>
        <x14:conditionalFormatting xmlns:xm="http://schemas.microsoft.com/office/excel/2006/main">
          <x14:cfRule type="dataBar" id="{B9C3401D-2B79-4922-ACF9-0C7BE7ACB9E1}">
            <x14:dataBar minLength="0" maxLength="100">
              <x14:cfvo type="num">
                <xm:f>0</xm:f>
              </x14:cfvo>
              <x14:cfvo type="num">
                <xm:f>$AK$5</xm:f>
              </x14:cfvo>
              <x14:negativeFillColor rgb="FFFF0000"/>
              <x14:axisColor rgb="FF000000"/>
            </x14:dataBar>
          </x14:cfRule>
          <xm:sqref>BP2</xm:sqref>
        </x14:conditionalFormatting>
        <x14:conditionalFormatting xmlns:xm="http://schemas.microsoft.com/office/excel/2006/main">
          <x14:cfRule type="dataBar" id="{AA2E9A49-C75D-46DA-8B2B-E8AC36D044CB}">
            <x14:dataBar minLength="0" maxLength="100">
              <x14:cfvo type="num">
                <xm:f>0</xm:f>
              </x14:cfvo>
              <x14:cfvo type="num">
                <xm:f>30</xm:f>
              </x14:cfvo>
              <x14:negativeFillColor rgb="FFFF0000"/>
              <x14:axisColor rgb="FF000000"/>
            </x14:dataBar>
          </x14:cfRule>
          <xm:sqref>BO2</xm:sqref>
        </x14:conditionalFormatting>
        <x14:conditionalFormatting xmlns:xm="http://schemas.microsoft.com/office/excel/2006/main">
          <x14:cfRule type="dataBar" id="{C785B0B0-9157-4553-8DA5-1D572CBAC6EC}">
            <x14:dataBar minLength="0" maxLength="100">
              <x14:cfvo type="num">
                <xm:f>0</xm:f>
              </x14:cfvo>
              <x14:cfvo type="num">
                <xm:f>$AK$5</xm:f>
              </x14:cfvo>
              <x14:negativeFillColor rgb="FFFF0000"/>
              <x14:axisColor rgb="FF000000"/>
            </x14:dataBar>
          </x14:cfRule>
          <xm:sqref>AR4 AZ4 BH4 BX4 T4 L4</xm:sqref>
        </x14:conditionalFormatting>
        <x14:conditionalFormatting xmlns:xm="http://schemas.microsoft.com/office/excel/2006/main">
          <x14:cfRule type="dataBar" id="{999F4AD6-832E-435F-AB7A-A084F8233FB5}">
            <x14:dataBar minLength="0" maxLength="100">
              <x14:cfvo type="num">
                <xm:f>0</xm:f>
              </x14:cfvo>
              <x14:cfvo type="num">
                <xm:f>30</xm:f>
              </x14:cfvo>
              <x14:negativeFillColor rgb="FFFF0000"/>
              <x14:axisColor rgb="FF000000"/>
            </x14:dataBar>
          </x14:cfRule>
          <xm:sqref>AY4</xm:sqref>
        </x14:conditionalFormatting>
        <x14:conditionalFormatting xmlns:xm="http://schemas.microsoft.com/office/excel/2006/main">
          <x14:cfRule type="dataBar" id="{11192BBD-226A-40FE-838B-A093894AC059}">
            <x14:dataBar minLength="0" maxLength="100">
              <x14:cfvo type="num">
                <xm:f>0</xm:f>
              </x14:cfvo>
              <x14:cfvo type="num">
                <xm:f>$AH$2</xm:f>
              </x14:cfvo>
              <x14:negativeFillColor rgb="FFFF0000"/>
              <x14:axisColor rgb="FF000000"/>
            </x14:dataBar>
          </x14:cfRule>
          <xm:sqref>AG4 AO4 AW4 BE4 BU4 Q4</xm:sqref>
        </x14:conditionalFormatting>
        <x14:conditionalFormatting xmlns:xm="http://schemas.microsoft.com/office/excel/2006/main">
          <x14:cfRule type="dataBar" id="{C6E75611-91AA-4418-AC2B-DA5F8CB59704}">
            <x14:dataBar minLength="0" maxLength="100">
              <x14:cfvo type="num">
                <xm:f>0</xm:f>
              </x14:cfvo>
              <x14:cfvo type="num">
                <xm:f>30</xm:f>
              </x14:cfvo>
              <x14:negativeFillColor rgb="FFFF0000"/>
              <x14:axisColor rgb="FF000000"/>
            </x14:dataBar>
          </x14:cfRule>
          <xm:sqref>AI4</xm:sqref>
        </x14:conditionalFormatting>
        <x14:conditionalFormatting xmlns:xm="http://schemas.microsoft.com/office/excel/2006/main">
          <x14:cfRule type="dataBar" id="{577C8C15-E4B0-4303-B605-CFED3B653BFE}">
            <x14:dataBar minLength="0" maxLength="100">
              <x14:cfvo type="num">
                <xm:f>0</xm:f>
              </x14:cfvo>
              <x14:cfvo type="num">
                <xm:f>$AK$5</xm:f>
              </x14:cfvo>
              <x14:negativeFillColor rgb="FFFF0000"/>
              <x14:axisColor rgb="FF000000"/>
            </x14:dataBar>
          </x14:cfRule>
          <xm:sqref>AJ4</xm:sqref>
        </x14:conditionalFormatting>
        <x14:conditionalFormatting xmlns:xm="http://schemas.microsoft.com/office/excel/2006/main">
          <x14:cfRule type="dataBar" id="{3D6E5CF5-1E0E-45A9-9289-EAC829DE509A}">
            <x14:dataBar minLength="0" maxLength="100">
              <x14:cfvo type="num">
                <xm:f>0</xm:f>
              </x14:cfvo>
              <x14:cfvo type="num">
                <xm:f>30</xm:f>
              </x14:cfvo>
              <x14:negativeFillColor rgb="FFFF0000"/>
              <x14:axisColor rgb="FF000000"/>
            </x14:dataBar>
          </x14:cfRule>
          <xm:sqref>AQ4</xm:sqref>
        </x14:conditionalFormatting>
        <x14:conditionalFormatting xmlns:xm="http://schemas.microsoft.com/office/excel/2006/main">
          <x14:cfRule type="dataBar" id="{A8F721C1-DA94-4B2D-B8F3-4C5ED5C446CA}">
            <x14:dataBar minLength="0" maxLength="100">
              <x14:cfvo type="num">
                <xm:f>0</xm:f>
              </x14:cfvo>
              <x14:cfvo type="num">
                <xm:f>30</xm:f>
              </x14:cfvo>
              <x14:negativeFillColor rgb="FFFF0000"/>
              <x14:axisColor rgb="FF000000"/>
            </x14:dataBar>
          </x14:cfRule>
          <xm:sqref>BG4</xm:sqref>
        </x14:conditionalFormatting>
        <x14:conditionalFormatting xmlns:xm="http://schemas.microsoft.com/office/excel/2006/main">
          <x14:cfRule type="dataBar" id="{2E206638-0A9E-46E2-B541-A876CA1F4B84}">
            <x14:dataBar minLength="0" maxLength="100">
              <x14:cfvo type="num">
                <xm:f>0</xm:f>
              </x14:cfvo>
              <x14:cfvo type="num">
                <xm:f>30</xm:f>
              </x14:cfvo>
              <x14:negativeFillColor rgb="FFFF0000"/>
              <x14:axisColor rgb="FF000000"/>
            </x14:dataBar>
          </x14:cfRule>
          <xm:sqref>BW4</xm:sqref>
        </x14:conditionalFormatting>
        <x14:conditionalFormatting xmlns:xm="http://schemas.microsoft.com/office/excel/2006/main">
          <x14:cfRule type="dataBar" id="{3592B42B-1D03-4076-8374-44D2D223D9C8}">
            <x14:dataBar minLength="0" maxLength="100">
              <x14:cfvo type="num">
                <xm:f>0</xm:f>
              </x14:cfvo>
              <x14:cfvo type="num">
                <xm:f>30</xm:f>
              </x14:cfvo>
              <x14:negativeFillColor rgb="FFFF0000"/>
              <x14:axisColor rgb="FF000000"/>
            </x14:dataBar>
          </x14:cfRule>
          <xm:sqref>S4</xm:sqref>
        </x14:conditionalFormatting>
        <x14:conditionalFormatting xmlns:xm="http://schemas.microsoft.com/office/excel/2006/main">
          <x14:cfRule type="dataBar" id="{F81ACF85-CD3A-46B9-A23C-0DF55ACC8C44}">
            <x14:dataBar minLength="0" maxLength="100">
              <x14:cfvo type="num">
                <xm:f>0</xm:f>
              </x14:cfvo>
              <x14:cfvo type="num">
                <xm:f>30</xm:f>
              </x14:cfvo>
              <x14:negativeFillColor rgb="FFFF0000"/>
              <x14:axisColor rgb="FF000000"/>
            </x14:dataBar>
          </x14:cfRule>
          <xm:sqref>K4</xm:sqref>
        </x14:conditionalFormatting>
        <x14:conditionalFormatting xmlns:xm="http://schemas.microsoft.com/office/excel/2006/main">
          <x14:cfRule type="dataBar" id="{86AC12FA-5695-43CB-A643-5DBD3AAEBCAD}">
            <x14:dataBar minLength="0" maxLength="100">
              <x14:cfvo type="num">
                <xm:f>0</xm:f>
              </x14:cfvo>
              <x14:cfvo type="num">
                <xm:f>$AH$2</xm:f>
              </x14:cfvo>
              <x14:negativeFillColor rgb="FFFF0000"/>
              <x14:axisColor rgb="FF000000"/>
            </x14:dataBar>
          </x14:cfRule>
          <xm:sqref>Y4</xm:sqref>
        </x14:conditionalFormatting>
        <x14:conditionalFormatting xmlns:xm="http://schemas.microsoft.com/office/excel/2006/main">
          <x14:cfRule type="dataBar" id="{158FEF98-DBB0-4358-B9FC-8B2108020E31}">
            <x14:dataBar minLength="0" maxLength="100">
              <x14:cfvo type="num">
                <xm:f>0</xm:f>
              </x14:cfvo>
              <x14:cfvo type="num">
                <xm:f>$AK$5</xm:f>
              </x14:cfvo>
              <x14:negativeFillColor rgb="FFFF0000"/>
              <x14:axisColor rgb="FF000000"/>
            </x14:dataBar>
          </x14:cfRule>
          <xm:sqref>AB4</xm:sqref>
        </x14:conditionalFormatting>
        <x14:conditionalFormatting xmlns:xm="http://schemas.microsoft.com/office/excel/2006/main">
          <x14:cfRule type="dataBar" id="{2BA4915E-D79E-49DA-801E-1A18FD156839}">
            <x14:dataBar minLength="0" maxLength="100">
              <x14:cfvo type="num">
                <xm:f>0</xm:f>
              </x14:cfvo>
              <x14:cfvo type="num">
                <xm:f>30</xm:f>
              </x14:cfvo>
              <x14:negativeFillColor rgb="FFFF0000"/>
              <x14:axisColor rgb="FF000000"/>
            </x14:dataBar>
          </x14:cfRule>
          <xm:sqref>AA4</xm:sqref>
        </x14:conditionalFormatting>
        <x14:conditionalFormatting xmlns:xm="http://schemas.microsoft.com/office/excel/2006/main">
          <x14:cfRule type="dataBar" id="{F4DBC38F-27AF-4CD3-A7D9-11A368064F06}">
            <x14:dataBar minLength="0" maxLength="100">
              <x14:cfvo type="num">
                <xm:f>0</xm:f>
              </x14:cfvo>
              <x14:cfvo type="num">
                <xm:f>$AH$2</xm:f>
              </x14:cfvo>
              <x14:negativeFillColor rgb="FFFF0000"/>
              <x14:axisColor rgb="FF000000"/>
            </x14:dataBar>
          </x14:cfRule>
          <xm:sqref>BM4</xm:sqref>
        </x14:conditionalFormatting>
        <x14:conditionalFormatting xmlns:xm="http://schemas.microsoft.com/office/excel/2006/main">
          <x14:cfRule type="dataBar" id="{204C22CB-C026-4B6A-A2FB-B4B69209A0AE}">
            <x14:dataBar minLength="0" maxLength="100">
              <x14:cfvo type="num">
                <xm:f>0</xm:f>
              </x14:cfvo>
              <x14:cfvo type="num">
                <xm:f>$AK$5</xm:f>
              </x14:cfvo>
              <x14:negativeFillColor rgb="FFFF0000"/>
              <x14:axisColor rgb="FF000000"/>
            </x14:dataBar>
          </x14:cfRule>
          <xm:sqref>BP4</xm:sqref>
        </x14:conditionalFormatting>
        <x14:conditionalFormatting xmlns:xm="http://schemas.microsoft.com/office/excel/2006/main">
          <x14:cfRule type="dataBar" id="{DCA582E8-C111-478F-88CA-411BA092ED77}">
            <x14:dataBar minLength="0" maxLength="100">
              <x14:cfvo type="num">
                <xm:f>0</xm:f>
              </x14:cfvo>
              <x14:cfvo type="num">
                <xm:f>30</xm:f>
              </x14:cfvo>
              <x14:negativeFillColor rgb="FFFF0000"/>
              <x14:axisColor rgb="FF000000"/>
            </x14:dataBar>
          </x14:cfRule>
          <xm:sqref>BO4</xm:sqref>
        </x14:conditionalFormatting>
        <x14:conditionalFormatting xmlns:xm="http://schemas.microsoft.com/office/excel/2006/main">
          <x14:cfRule type="dataBar" id="{30343FDD-CA9B-49EB-9BA1-51FA0CDEC0E7}">
            <x14:dataBar minLength="0" maxLength="100">
              <x14:cfvo type="num">
                <xm:f>0</xm:f>
              </x14:cfvo>
              <x14:cfvo type="num">
                <xm:f>$AK$5</xm:f>
              </x14:cfvo>
              <x14:negativeFillColor rgb="FFFF0000"/>
              <x14:axisColor rgb="FF000000"/>
            </x14:dataBar>
          </x14:cfRule>
          <xm:sqref>AR44 AZ44 BH44 BX44 T44 L44</xm:sqref>
        </x14:conditionalFormatting>
        <x14:conditionalFormatting xmlns:xm="http://schemas.microsoft.com/office/excel/2006/main">
          <x14:cfRule type="dataBar" id="{ACF350CD-CEB6-46AA-9802-92B133AB0515}">
            <x14:dataBar minLength="0" maxLength="100">
              <x14:cfvo type="num">
                <xm:f>0</xm:f>
              </x14:cfvo>
              <x14:cfvo type="num">
                <xm:f>30</xm:f>
              </x14:cfvo>
              <x14:negativeFillColor rgb="FFFF0000"/>
              <x14:axisColor rgb="FF000000"/>
            </x14:dataBar>
          </x14:cfRule>
          <xm:sqref>AY44</xm:sqref>
        </x14:conditionalFormatting>
        <x14:conditionalFormatting xmlns:xm="http://schemas.microsoft.com/office/excel/2006/main">
          <x14:cfRule type="dataBar" id="{FFD1D81F-0C6D-454A-BAA2-C0EADFB6888A}">
            <x14:dataBar minLength="0" maxLength="100">
              <x14:cfvo type="num">
                <xm:f>0</xm:f>
              </x14:cfvo>
              <x14:cfvo type="num">
                <xm:f>$AH$2</xm:f>
              </x14:cfvo>
              <x14:negativeFillColor rgb="FFFF0000"/>
              <x14:axisColor rgb="FF000000"/>
            </x14:dataBar>
          </x14:cfRule>
          <xm:sqref>AG44 AO44 AW44 BE44 BU44 Q44</xm:sqref>
        </x14:conditionalFormatting>
        <x14:conditionalFormatting xmlns:xm="http://schemas.microsoft.com/office/excel/2006/main">
          <x14:cfRule type="dataBar" id="{D3FF64E4-8BCF-4DA6-AF76-6B2A45CAF52E}">
            <x14:dataBar minLength="0" maxLength="100">
              <x14:cfvo type="num">
                <xm:f>0</xm:f>
              </x14:cfvo>
              <x14:cfvo type="num">
                <xm:f>30</xm:f>
              </x14:cfvo>
              <x14:negativeFillColor rgb="FFFF0000"/>
              <x14:axisColor rgb="FF000000"/>
            </x14:dataBar>
          </x14:cfRule>
          <xm:sqref>AI44</xm:sqref>
        </x14:conditionalFormatting>
        <x14:conditionalFormatting xmlns:xm="http://schemas.microsoft.com/office/excel/2006/main">
          <x14:cfRule type="dataBar" id="{42754948-B0FB-4C52-92B2-FBD6AC4CFBC3}">
            <x14:dataBar minLength="0" maxLength="100">
              <x14:cfvo type="num">
                <xm:f>0</xm:f>
              </x14:cfvo>
              <x14:cfvo type="num">
                <xm:f>$AK$5</xm:f>
              </x14:cfvo>
              <x14:negativeFillColor rgb="FFFF0000"/>
              <x14:axisColor rgb="FF000000"/>
            </x14:dataBar>
          </x14:cfRule>
          <xm:sqref>AJ44</xm:sqref>
        </x14:conditionalFormatting>
        <x14:conditionalFormatting xmlns:xm="http://schemas.microsoft.com/office/excel/2006/main">
          <x14:cfRule type="dataBar" id="{18D1924A-8661-48EE-AFB0-7A49155ECA4D}">
            <x14:dataBar minLength="0" maxLength="100">
              <x14:cfvo type="num">
                <xm:f>0</xm:f>
              </x14:cfvo>
              <x14:cfvo type="num">
                <xm:f>30</xm:f>
              </x14:cfvo>
              <x14:negativeFillColor rgb="FFFF0000"/>
              <x14:axisColor rgb="FF000000"/>
            </x14:dataBar>
          </x14:cfRule>
          <xm:sqref>AQ44</xm:sqref>
        </x14:conditionalFormatting>
        <x14:conditionalFormatting xmlns:xm="http://schemas.microsoft.com/office/excel/2006/main">
          <x14:cfRule type="dataBar" id="{1EB192B8-D8FF-446B-8B41-1AF6A2778364}">
            <x14:dataBar minLength="0" maxLength="100">
              <x14:cfvo type="num">
                <xm:f>0</xm:f>
              </x14:cfvo>
              <x14:cfvo type="num">
                <xm:f>30</xm:f>
              </x14:cfvo>
              <x14:negativeFillColor rgb="FFFF0000"/>
              <x14:axisColor rgb="FF000000"/>
            </x14:dataBar>
          </x14:cfRule>
          <xm:sqref>BG44</xm:sqref>
        </x14:conditionalFormatting>
        <x14:conditionalFormatting xmlns:xm="http://schemas.microsoft.com/office/excel/2006/main">
          <x14:cfRule type="dataBar" id="{2AAB3A7D-2D54-4389-B879-86A2D92716BA}">
            <x14:dataBar minLength="0" maxLength="100">
              <x14:cfvo type="num">
                <xm:f>0</xm:f>
              </x14:cfvo>
              <x14:cfvo type="num">
                <xm:f>30</xm:f>
              </x14:cfvo>
              <x14:negativeFillColor rgb="FFFF0000"/>
              <x14:axisColor rgb="FF000000"/>
            </x14:dataBar>
          </x14:cfRule>
          <xm:sqref>BW44</xm:sqref>
        </x14:conditionalFormatting>
        <x14:conditionalFormatting xmlns:xm="http://schemas.microsoft.com/office/excel/2006/main">
          <x14:cfRule type="dataBar" id="{9B77A0EA-A19C-4FD5-ADB6-48BEB58283B5}">
            <x14:dataBar minLength="0" maxLength="100">
              <x14:cfvo type="num">
                <xm:f>0</xm:f>
              </x14:cfvo>
              <x14:cfvo type="num">
                <xm:f>30</xm:f>
              </x14:cfvo>
              <x14:negativeFillColor rgb="FFFF0000"/>
              <x14:axisColor rgb="FF000000"/>
            </x14:dataBar>
          </x14:cfRule>
          <xm:sqref>S44</xm:sqref>
        </x14:conditionalFormatting>
        <x14:conditionalFormatting xmlns:xm="http://schemas.microsoft.com/office/excel/2006/main">
          <x14:cfRule type="dataBar" id="{CBDAB983-F60A-43E6-986B-ABF29DAB2B65}">
            <x14:dataBar minLength="0" maxLength="100">
              <x14:cfvo type="num">
                <xm:f>0</xm:f>
              </x14:cfvo>
              <x14:cfvo type="num">
                <xm:f>30</xm:f>
              </x14:cfvo>
              <x14:negativeFillColor rgb="FFFF0000"/>
              <x14:axisColor rgb="FF000000"/>
            </x14:dataBar>
          </x14:cfRule>
          <xm:sqref>K44</xm:sqref>
        </x14:conditionalFormatting>
        <x14:conditionalFormatting xmlns:xm="http://schemas.microsoft.com/office/excel/2006/main">
          <x14:cfRule type="dataBar" id="{73D5516F-05D1-494E-830B-83286B0C02B8}">
            <x14:dataBar minLength="0" maxLength="100">
              <x14:cfvo type="num">
                <xm:f>0</xm:f>
              </x14:cfvo>
              <x14:cfvo type="num">
                <xm:f>$AH$2</xm:f>
              </x14:cfvo>
              <x14:negativeFillColor rgb="FFFF0000"/>
              <x14:axisColor rgb="FF000000"/>
            </x14:dataBar>
          </x14:cfRule>
          <xm:sqref>Y44</xm:sqref>
        </x14:conditionalFormatting>
        <x14:conditionalFormatting xmlns:xm="http://schemas.microsoft.com/office/excel/2006/main">
          <x14:cfRule type="dataBar" id="{4B692B65-B4BB-4642-96E0-7EA932336793}">
            <x14:dataBar minLength="0" maxLength="100">
              <x14:cfvo type="num">
                <xm:f>0</xm:f>
              </x14:cfvo>
              <x14:cfvo type="num">
                <xm:f>$AK$5</xm:f>
              </x14:cfvo>
              <x14:negativeFillColor rgb="FFFF0000"/>
              <x14:axisColor rgb="FF000000"/>
            </x14:dataBar>
          </x14:cfRule>
          <xm:sqref>AB44</xm:sqref>
        </x14:conditionalFormatting>
        <x14:conditionalFormatting xmlns:xm="http://schemas.microsoft.com/office/excel/2006/main">
          <x14:cfRule type="dataBar" id="{396BF469-2C06-408C-908E-A264357D0079}">
            <x14:dataBar minLength="0" maxLength="100">
              <x14:cfvo type="num">
                <xm:f>0</xm:f>
              </x14:cfvo>
              <x14:cfvo type="num">
                <xm:f>30</xm:f>
              </x14:cfvo>
              <x14:negativeFillColor rgb="FFFF0000"/>
              <x14:axisColor rgb="FF000000"/>
            </x14:dataBar>
          </x14:cfRule>
          <xm:sqref>AA44</xm:sqref>
        </x14:conditionalFormatting>
        <x14:conditionalFormatting xmlns:xm="http://schemas.microsoft.com/office/excel/2006/main">
          <x14:cfRule type="dataBar" id="{73C14D9A-881F-485A-A24D-86073159B7C2}">
            <x14:dataBar minLength="0" maxLength="100">
              <x14:cfvo type="num">
                <xm:f>0</xm:f>
              </x14:cfvo>
              <x14:cfvo type="num">
                <xm:f>$AH$2</xm:f>
              </x14:cfvo>
              <x14:negativeFillColor rgb="FFFF0000"/>
              <x14:axisColor rgb="FF000000"/>
            </x14:dataBar>
          </x14:cfRule>
          <xm:sqref>BM44</xm:sqref>
        </x14:conditionalFormatting>
        <x14:conditionalFormatting xmlns:xm="http://schemas.microsoft.com/office/excel/2006/main">
          <x14:cfRule type="dataBar" id="{97E25E85-275C-400B-8AA1-F4F31F8C2D04}">
            <x14:dataBar minLength="0" maxLength="100">
              <x14:cfvo type="num">
                <xm:f>0</xm:f>
              </x14:cfvo>
              <x14:cfvo type="num">
                <xm:f>$AK$5</xm:f>
              </x14:cfvo>
              <x14:negativeFillColor rgb="FFFF0000"/>
              <x14:axisColor rgb="FF000000"/>
            </x14:dataBar>
          </x14:cfRule>
          <xm:sqref>BP44</xm:sqref>
        </x14:conditionalFormatting>
        <x14:conditionalFormatting xmlns:xm="http://schemas.microsoft.com/office/excel/2006/main">
          <x14:cfRule type="dataBar" id="{A3B14B72-635E-4C4B-A9C2-85240709A258}">
            <x14:dataBar minLength="0" maxLength="100">
              <x14:cfvo type="num">
                <xm:f>0</xm:f>
              </x14:cfvo>
              <x14:cfvo type="num">
                <xm:f>30</xm:f>
              </x14:cfvo>
              <x14:negativeFillColor rgb="FFFF0000"/>
              <x14:axisColor rgb="FF000000"/>
            </x14:dataBar>
          </x14:cfRule>
          <xm:sqref>BO44</xm:sqref>
        </x14:conditionalFormatting>
        <x14:conditionalFormatting xmlns:xm="http://schemas.microsoft.com/office/excel/2006/main">
          <x14:cfRule type="dataBar" id="{E49B82F7-D83F-4A2A-B135-924A0CFC5374}">
            <x14:dataBar minLength="0" maxLength="100">
              <x14:cfvo type="num">
                <xm:f>0</xm:f>
              </x14:cfvo>
              <x14:cfvo type="num">
                <xm:f>$AH$2</xm:f>
              </x14:cfvo>
              <x14:negativeFillColor rgb="FFFF0000"/>
              <x14:axisColor rgb="FF000000"/>
            </x14:dataBar>
          </x14:cfRule>
          <xm:sqref>Y53</xm:sqref>
        </x14:conditionalFormatting>
        <x14:conditionalFormatting xmlns:xm="http://schemas.microsoft.com/office/excel/2006/main">
          <x14:cfRule type="dataBar" id="{26E88B19-31BB-41BC-A26D-6B8A9821D1F5}">
            <x14:dataBar minLength="0" maxLength="100">
              <x14:cfvo type="num">
                <xm:f>0</xm:f>
              </x14:cfvo>
              <x14:cfvo type="num">
                <xm:f>$AK$5</xm:f>
              </x14:cfvo>
              <x14:negativeFillColor rgb="FFFF0000"/>
              <x14:axisColor rgb="FF000000"/>
            </x14:dataBar>
          </x14:cfRule>
          <xm:sqref>AB53</xm:sqref>
        </x14:conditionalFormatting>
        <x14:conditionalFormatting xmlns:xm="http://schemas.microsoft.com/office/excel/2006/main">
          <x14:cfRule type="dataBar" id="{EAD915B9-B466-40FB-A127-900F2B778769}">
            <x14:dataBar minLength="0" maxLength="100">
              <x14:cfvo type="num">
                <xm:f>0</xm:f>
              </x14:cfvo>
              <x14:cfvo type="num">
                <xm:f>30</xm:f>
              </x14:cfvo>
              <x14:negativeFillColor rgb="FFFF0000"/>
              <x14:axisColor rgb="FF000000"/>
            </x14:dataBar>
          </x14:cfRule>
          <xm:sqref>AA53</xm:sqref>
        </x14:conditionalFormatting>
      </x14:conditionalFormattings>
    </ext>
  </extLst>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tabColor rgb="FF7030A0"/>
  </sheetPr>
  <dimension ref="A1:CN56"/>
  <sheetViews>
    <sheetView zoomScale="85" zoomScaleNormal="85" workbookViewId="0">
      <pane ySplit="1" topLeftCell="A11" activePane="bottomLeft" state="frozen"/>
      <selection activeCell="I2" sqref="I2"/>
      <selection pane="bottomLeft" activeCell="I2" sqref="I2"/>
    </sheetView>
  </sheetViews>
  <sheetFormatPr baseColWidth="10" defaultColWidth="11.42578125" defaultRowHeight="14.25" outlineLevelCol="1" x14ac:dyDescent="0.2"/>
  <cols>
    <col min="1" max="1" width="33.7109375" style="167" customWidth="1"/>
    <col min="2" max="2" width="15.7109375" style="167" hidden="1" customWidth="1" outlineLevel="1"/>
    <col min="3" max="3" width="14.7109375" style="167" hidden="1" customWidth="1" outlineLevel="1"/>
    <col min="4" max="4" width="16.7109375" style="167" hidden="1" customWidth="1" outlineLevel="1"/>
    <col min="5" max="5" width="6.5703125" style="167" hidden="1" customWidth="1" outlineLevel="1"/>
    <col min="6" max="6" width="6" style="167" hidden="1" customWidth="1" outlineLevel="1"/>
    <col min="7" max="7" width="5.7109375" style="167" hidden="1" customWidth="1" outlineLevel="1"/>
    <col min="8" max="8" width="13.28515625" style="177" customWidth="1" collapsed="1"/>
    <col min="9" max="9" width="10.7109375" style="177" hidden="1" customWidth="1" outlineLevel="1"/>
    <col min="10" max="10" width="9.42578125" style="177" hidden="1" customWidth="1" outlineLevel="1"/>
    <col min="11" max="13" width="10.7109375" style="177" hidden="1" customWidth="1" outlineLevel="1"/>
    <col min="14" max="14" width="11.28515625" style="177" hidden="1" customWidth="1" outlineLevel="1"/>
    <col min="15" max="15" width="12" style="177" hidden="1" customWidth="1" outlineLevel="1"/>
    <col min="16" max="16" width="14" style="177" customWidth="1" collapsed="1"/>
    <col min="17" max="17" width="10.7109375" style="177" hidden="1" customWidth="1" outlineLevel="1"/>
    <col min="18" max="18" width="9.42578125" style="177" hidden="1" customWidth="1" outlineLevel="1"/>
    <col min="19" max="21" width="10.7109375" style="177" hidden="1" customWidth="1" outlineLevel="1"/>
    <col min="22" max="22" width="11.28515625" style="177" hidden="1" customWidth="1" outlineLevel="1"/>
    <col min="23" max="23" width="12" style="177" hidden="1" customWidth="1" outlineLevel="1"/>
    <col min="24" max="24" width="14" style="177" customWidth="1" collapsed="1"/>
    <col min="25" max="25" width="9.42578125" style="177" hidden="1" customWidth="1" outlineLevel="1"/>
    <col min="26" max="26" width="9.5703125" style="177" hidden="1" customWidth="1" outlineLevel="1"/>
    <col min="27" max="27" width="11.28515625" style="177" hidden="1" customWidth="1" outlineLevel="1"/>
    <col min="28" max="28" width="10.28515625" style="177" hidden="1" customWidth="1" outlineLevel="1"/>
    <col min="29" max="30" width="11" style="177" hidden="1" customWidth="1" outlineLevel="1"/>
    <col min="31" max="31" width="14.42578125" style="177" hidden="1" customWidth="1" outlineLevel="1"/>
    <col min="32" max="32" width="13" style="177" customWidth="1" collapsed="1"/>
    <col min="33" max="33" width="10.42578125" style="167" hidden="1" customWidth="1" outlineLevel="1"/>
    <col min="34" max="34" width="9.7109375" style="167" hidden="1" customWidth="1" outlineLevel="1"/>
    <col min="35" max="35" width="12" style="167" hidden="1" customWidth="1" outlineLevel="1"/>
    <col min="36" max="36" width="12.42578125" style="167" hidden="1" customWidth="1" outlineLevel="1"/>
    <col min="37" max="37" width="9.5703125" style="167" hidden="1" customWidth="1" outlineLevel="1"/>
    <col min="38" max="38" width="11.42578125" style="167" hidden="1" customWidth="1" outlineLevel="1"/>
    <col min="39" max="39" width="12.7109375" style="167" hidden="1" customWidth="1" outlineLevel="1"/>
    <col min="40" max="40" width="14.7109375" style="177" customWidth="1" collapsed="1"/>
    <col min="41" max="41" width="12.28515625" style="167" hidden="1" customWidth="1" outlineLevel="1"/>
    <col min="42" max="42" width="10.28515625" style="167" hidden="1" customWidth="1" outlineLevel="1"/>
    <col min="43" max="43" width="11.42578125" style="167" hidden="1" customWidth="1" outlineLevel="1"/>
    <col min="44" max="44" width="12.7109375" style="167" hidden="1" customWidth="1" outlineLevel="1"/>
    <col min="45" max="45" width="9.7109375" style="167" hidden="1" customWidth="1" outlineLevel="1"/>
    <col min="46" max="46" width="10.5703125" style="167" hidden="1" customWidth="1" outlineLevel="1"/>
    <col min="47" max="47" width="12.28515625" style="167" hidden="1" customWidth="1" outlineLevel="1"/>
    <col min="48" max="48" width="13.42578125" style="167" customWidth="1" collapsed="1"/>
    <col min="49" max="49" width="12.28515625" style="167" hidden="1" customWidth="1" outlineLevel="1"/>
    <col min="50" max="50" width="10.28515625" style="167" hidden="1" customWidth="1" outlineLevel="1"/>
    <col min="51" max="51" width="11.42578125" style="167" hidden="1" customWidth="1" outlineLevel="1"/>
    <col min="52" max="52" width="12.7109375" style="167" hidden="1" customWidth="1" outlineLevel="1"/>
    <col min="53" max="53" width="9.7109375" style="167" hidden="1" customWidth="1" outlineLevel="1"/>
    <col min="54" max="54" width="10.5703125" style="167" hidden="1" customWidth="1" outlineLevel="1"/>
    <col min="55" max="55" width="12.28515625" style="167" hidden="1" customWidth="1" outlineLevel="1"/>
    <col min="56" max="56" width="13.42578125" style="167" customWidth="1" collapsed="1"/>
    <col min="57" max="57" width="13.28515625" style="183" hidden="1" customWidth="1" outlineLevel="1"/>
    <col min="58" max="59" width="10.28515625" style="183" hidden="1" customWidth="1" outlineLevel="1"/>
    <col min="60" max="60" width="12.7109375" style="183" hidden="1" customWidth="1" outlineLevel="1"/>
    <col min="61" max="61" width="11.42578125" style="183" hidden="1" customWidth="1" outlineLevel="1"/>
    <col min="62" max="62" width="11.42578125" style="167" hidden="1" customWidth="1" outlineLevel="1"/>
    <col min="63" max="63" width="12.28515625" style="167" hidden="1" customWidth="1" outlineLevel="1"/>
    <col min="64" max="64" width="13.7109375" style="167" customWidth="1" collapsed="1"/>
    <col min="65" max="65" width="12.42578125" style="167" hidden="1" customWidth="1" outlineLevel="1"/>
    <col min="66" max="66" width="10.7109375" style="167" hidden="1" customWidth="1" outlineLevel="1"/>
    <col min="67" max="67" width="11" style="167" hidden="1" customWidth="1" outlineLevel="1"/>
    <col min="68" max="68" width="13" style="167" hidden="1" customWidth="1" outlineLevel="1"/>
    <col min="69" max="70" width="11.42578125" style="167" hidden="1" customWidth="1" outlineLevel="1"/>
    <col min="71" max="71" width="12.5703125" style="167" hidden="1" customWidth="1" outlineLevel="1"/>
    <col min="72" max="72" width="16.7109375" style="167" customWidth="1" collapsed="1"/>
    <col min="73" max="73" width="12.42578125" style="167" hidden="1" customWidth="1" outlineLevel="1"/>
    <col min="74" max="74" width="10.7109375" style="167" hidden="1" customWidth="1" outlineLevel="1"/>
    <col min="75" max="75" width="11" style="167" hidden="1" customWidth="1" outlineLevel="1"/>
    <col min="76" max="76" width="13" style="167" hidden="1" customWidth="1" outlineLevel="1"/>
    <col min="77" max="78" width="11.42578125" style="167" hidden="1" customWidth="1" outlineLevel="1"/>
    <col min="79" max="79" width="12.5703125" style="167" hidden="1" customWidth="1" outlineLevel="1"/>
    <col min="80" max="80" width="16.7109375" style="167" customWidth="1" collapsed="1"/>
    <col min="81" max="81" width="12.42578125" style="167" hidden="1" customWidth="1" outlineLevel="1"/>
    <col min="82" max="82" width="10.7109375" style="167" hidden="1" customWidth="1" outlineLevel="1"/>
    <col min="83" max="83" width="11" style="167" hidden="1" customWidth="1" outlineLevel="1"/>
    <col min="84" max="84" width="13" style="167" hidden="1" customWidth="1" outlineLevel="1"/>
    <col min="85" max="86" width="11.42578125" style="167" hidden="1" customWidth="1" outlineLevel="1"/>
    <col min="87" max="87" width="12.5703125" style="167" hidden="1" customWidth="1" outlineLevel="1"/>
    <col min="88" max="88" width="18.42578125" style="167" customWidth="1" collapsed="1"/>
    <col min="89" max="90" width="11.42578125" style="167"/>
    <col min="91" max="91" width="17.5703125" style="167" customWidth="1"/>
    <col min="92" max="16384" width="11.42578125" style="167"/>
  </cols>
  <sheetData>
    <row r="1" spans="1:92" s="166" customFormat="1" ht="48" customHeight="1" x14ac:dyDescent="0.25">
      <c r="A1" s="158" t="s">
        <v>293</v>
      </c>
      <c r="B1" s="159" t="s">
        <v>169</v>
      </c>
      <c r="C1" s="160" t="s">
        <v>170</v>
      </c>
      <c r="D1" s="160" t="s">
        <v>171</v>
      </c>
      <c r="E1" s="161" t="s">
        <v>781</v>
      </c>
      <c r="F1" s="161" t="s">
        <v>782</v>
      </c>
      <c r="G1" s="161" t="s">
        <v>783</v>
      </c>
      <c r="H1" s="162" t="s">
        <v>784</v>
      </c>
      <c r="I1" s="163" t="s">
        <v>172</v>
      </c>
      <c r="J1" s="164" t="s">
        <v>173</v>
      </c>
      <c r="K1" s="163" t="s">
        <v>707</v>
      </c>
      <c r="L1" s="163" t="s">
        <v>174</v>
      </c>
      <c r="M1" s="164" t="s">
        <v>175</v>
      </c>
      <c r="N1" s="163" t="s">
        <v>176</v>
      </c>
      <c r="O1" s="161" t="s">
        <v>177</v>
      </c>
      <c r="P1" s="165" t="s">
        <v>294</v>
      </c>
      <c r="Q1" s="163" t="s">
        <v>172</v>
      </c>
      <c r="R1" s="164" t="s">
        <v>173</v>
      </c>
      <c r="S1" s="163" t="s">
        <v>707</v>
      </c>
      <c r="T1" s="163" t="s">
        <v>174</v>
      </c>
      <c r="U1" s="164" t="s">
        <v>175</v>
      </c>
      <c r="V1" s="163" t="s">
        <v>176</v>
      </c>
      <c r="W1" s="161" t="s">
        <v>177</v>
      </c>
      <c r="X1" s="165" t="s">
        <v>142</v>
      </c>
      <c r="Y1" s="163" t="s">
        <v>172</v>
      </c>
      <c r="Z1" s="164" t="s">
        <v>173</v>
      </c>
      <c r="AA1" s="163" t="s">
        <v>707</v>
      </c>
      <c r="AB1" s="163" t="s">
        <v>174</v>
      </c>
      <c r="AC1" s="164" t="s">
        <v>175</v>
      </c>
      <c r="AD1" s="161" t="s">
        <v>176</v>
      </c>
      <c r="AE1" s="161" t="s">
        <v>177</v>
      </c>
      <c r="AF1" s="165" t="s">
        <v>750</v>
      </c>
      <c r="AG1" s="163" t="s">
        <v>172</v>
      </c>
      <c r="AH1" s="164" t="s">
        <v>173</v>
      </c>
      <c r="AI1" s="163" t="s">
        <v>707</v>
      </c>
      <c r="AJ1" s="163" t="s">
        <v>174</v>
      </c>
      <c r="AK1" s="164" t="s">
        <v>175</v>
      </c>
      <c r="AL1" s="161" t="s">
        <v>176</v>
      </c>
      <c r="AM1" s="161" t="s">
        <v>177</v>
      </c>
      <c r="AN1" s="165" t="s">
        <v>296</v>
      </c>
      <c r="AO1" s="163" t="s">
        <v>172</v>
      </c>
      <c r="AP1" s="164" t="s">
        <v>173</v>
      </c>
      <c r="AQ1" s="163" t="s">
        <v>707</v>
      </c>
      <c r="AR1" s="163" t="s">
        <v>174</v>
      </c>
      <c r="AS1" s="164" t="s">
        <v>175</v>
      </c>
      <c r="AT1" s="161" t="s">
        <v>176</v>
      </c>
      <c r="AU1" s="161" t="s">
        <v>177</v>
      </c>
      <c r="AV1" s="165" t="s">
        <v>837</v>
      </c>
      <c r="AW1" s="163" t="s">
        <v>172</v>
      </c>
      <c r="AX1" s="164" t="s">
        <v>173</v>
      </c>
      <c r="AY1" s="163" t="s">
        <v>707</v>
      </c>
      <c r="AZ1" s="163" t="s">
        <v>174</v>
      </c>
      <c r="BA1" s="164" t="s">
        <v>175</v>
      </c>
      <c r="BB1" s="161" t="s">
        <v>176</v>
      </c>
      <c r="BC1" s="161" t="s">
        <v>177</v>
      </c>
      <c r="BD1" s="165" t="s">
        <v>297</v>
      </c>
      <c r="BE1" s="179" t="s">
        <v>172</v>
      </c>
      <c r="BF1" s="180" t="s">
        <v>173</v>
      </c>
      <c r="BG1" s="179" t="s">
        <v>707</v>
      </c>
      <c r="BH1" s="179" t="s">
        <v>174</v>
      </c>
      <c r="BI1" s="180" t="s">
        <v>175</v>
      </c>
      <c r="BJ1" s="163" t="s">
        <v>176</v>
      </c>
      <c r="BK1" s="161" t="s">
        <v>177</v>
      </c>
      <c r="BL1" s="165" t="s">
        <v>298</v>
      </c>
      <c r="BM1" s="163" t="s">
        <v>172</v>
      </c>
      <c r="BN1" s="164" t="s">
        <v>173</v>
      </c>
      <c r="BO1" s="163" t="s">
        <v>707</v>
      </c>
      <c r="BP1" s="163" t="s">
        <v>174</v>
      </c>
      <c r="BQ1" s="164" t="s">
        <v>175</v>
      </c>
      <c r="BR1" s="161" t="s">
        <v>176</v>
      </c>
      <c r="BS1" s="161" t="s">
        <v>177</v>
      </c>
      <c r="BT1" s="165" t="s">
        <v>299</v>
      </c>
      <c r="BU1" s="163" t="s">
        <v>172</v>
      </c>
      <c r="BV1" s="164" t="s">
        <v>173</v>
      </c>
      <c r="BW1" s="163" t="s">
        <v>707</v>
      </c>
      <c r="BX1" s="163" t="s">
        <v>174</v>
      </c>
      <c r="BY1" s="164" t="s">
        <v>175</v>
      </c>
      <c r="BZ1" s="161" t="s">
        <v>176</v>
      </c>
      <c r="CA1" s="161" t="s">
        <v>177</v>
      </c>
      <c r="CB1" s="165" t="s">
        <v>300</v>
      </c>
      <c r="CC1" s="163" t="s">
        <v>172</v>
      </c>
      <c r="CD1" s="164" t="s">
        <v>173</v>
      </c>
      <c r="CE1" s="163" t="s">
        <v>707</v>
      </c>
      <c r="CF1" s="163" t="s">
        <v>174</v>
      </c>
      <c r="CG1" s="164" t="s">
        <v>175</v>
      </c>
      <c r="CH1" s="161" t="s">
        <v>176</v>
      </c>
      <c r="CI1" s="161" t="s">
        <v>177</v>
      </c>
      <c r="CJ1" s="165" t="s">
        <v>301</v>
      </c>
    </row>
    <row r="2" spans="1:92" s="12" customFormat="1" ht="15" x14ac:dyDescent="0.25">
      <c r="A2" s="136" t="s">
        <v>187</v>
      </c>
      <c r="H2" s="96" t="str">
        <f>COUNTIF(A2:G2,"Oui") &amp;" / 6"</f>
        <v>0 / 6</v>
      </c>
      <c r="I2" s="19">
        <f>COUNTIFS(SUIVIPROD!$E1:$E30000,'Ligne 12'!$A2,SUIVIPROD!$J1:$J30000,'Ligne 12'!$P$1)</f>
        <v>0</v>
      </c>
      <c r="J2" s="120">
        <v>2</v>
      </c>
      <c r="K2" s="19">
        <f>SUMIFS(SUIVIPROD!$D1:$D30000,SUIVIPROD!$E1:$E30000,'Ligne 12'!$A2,SUIVIPROD!$J1:$J30000,'Ligne 12'!$P$1)</f>
        <v>0</v>
      </c>
      <c r="L2" s="19" t="e">
        <f>SUMPRODUCT((SUIVIPROD!$E1:$E30000='Ligne 12'!$A2)*(SUIVIPROD!$J1:$J30000='Ligne 12'!$P$1)*(SUIVIPROD!$L:$N&lt;&gt;""))</f>
        <v>#N/A</v>
      </c>
      <c r="M2" s="120">
        <v>2</v>
      </c>
      <c r="N2" s="98"/>
      <c r="O2" s="23" t="str">
        <f>IF(COUNTIFS(SUIVIQUALITE!$B1:$B30000,'Ligne 12'!$A2,SUIVIQUALITE!$E1:$E30000,LEFT($P$1,FIND(" ",$P$1)-1),SUIVIQUALITE!$F1:$F30000,"Oui")=1,"Oui","#N/A")</f>
        <v>#N/A</v>
      </c>
      <c r="P2" s="206"/>
      <c r="Q2" s="19">
        <f>COUNTIFS(SUIVIPROD!$E1:$E30000,'Ligne 12'!$A2,SUIVIPROD!$J1:$J30000,'Ligne 12'!$X$1)</f>
        <v>0</v>
      </c>
      <c r="R2" s="120">
        <v>4</v>
      </c>
      <c r="S2" s="19">
        <f>SUMIFS(SUIVIPROD!$D1:$D30000,SUIVIPROD!$E1:$E30000,'Ligne 12'!$A2,SUIVIPROD!$J1:$J30000,'Ligne 12'!$X$1)</f>
        <v>0</v>
      </c>
      <c r="T2" s="19" t="e">
        <f>SUMPRODUCT((SUIVIPROD!$E1:$E30000='Ligne 12'!$A2)*(SUIVIPROD!$J1:$J30000='Ligne 12'!$X$1)*(SUIVIPROD!$L:$N&lt;&gt;""))</f>
        <v>#N/A</v>
      </c>
      <c r="U2" s="120">
        <v>2</v>
      </c>
      <c r="W2" s="23" t="str">
        <f>IF(COUNTIFS(SUIVIQUALITE!$B1:$B30000,'Ligne 12'!$A2,SUIVIQUALITE!$E1:$E30000,LEFT($X$1,FIND(" ",$X$1)-1),SUIVIQUALITE!$F1:$F30000,"Oui")=1,"Oui","#N/A")</f>
        <v>#N/A</v>
      </c>
      <c r="X2" s="206"/>
      <c r="Y2" s="19">
        <f>COUNTIFS(SUIVIPROD!$E1:$E30000,'Ligne 12'!$A2,SUIVIPROD!$J1:$J30000,'Ligne 12'!$AF$1)</f>
        <v>0</v>
      </c>
      <c r="Z2" s="120">
        <v>12</v>
      </c>
      <c r="AA2" s="19">
        <f>SUMIFS(SUIVIPROD!$D1:$D30000,SUIVIPROD!$E1:$E30000,'Ligne 12'!$A2,SUIVIPROD!$J1:$J30000,'Ligne 12'!$AF$1)</f>
        <v>0</v>
      </c>
      <c r="AB2" s="19" t="e">
        <f>SUMPRODUCT((SUIVIPROD!$E1:$E30000='Ligne 12'!$A2)*(SUIVIPROD!$J1:$J30000='Ligne 12'!$AF$1)*(SUIVIPROD!$L:$N&lt;&gt;""))</f>
        <v>#N/A</v>
      </c>
      <c r="AC2" s="120">
        <v>2</v>
      </c>
      <c r="AE2" s="23" t="str">
        <f>IF(COUNTIFS(SUIVIQUALITE!$B1:$B30000,'Ligne 12'!$A2,SUIVIQUALITE!$E1:$E30000,LEFT($AF$1,FIND(" ",$AF$1)-1),SUIVIQUALITE!$F1:$F30000,"Oui")=1,"Oui","#N/A")</f>
        <v>#N/A</v>
      </c>
      <c r="AF2" s="206"/>
      <c r="AG2" s="19">
        <f>COUNTIFS(SUIVIPROD!$E1:$E30000,'Ligne 12'!$A2,SUIVIPROD!$J1:$J30000,'Ligne 12'!$AN$1)</f>
        <v>0</v>
      </c>
      <c r="AH2" s="120">
        <v>12</v>
      </c>
      <c r="AI2" s="19">
        <f>SUMIFS(SUIVIPROD!$D1:$D30000,SUIVIPROD!$E1:$E30000,'Ligne 12'!$A2,SUIVIPROD!$J1:$J30000,'Ligne 12'!$AN$1)</f>
        <v>0</v>
      </c>
      <c r="AJ2" s="19" t="e">
        <f>SUMPRODUCT((SUIVIPROD!$E1:$E30000='Ligne 12'!$A2)*(SUIVIPROD!$J1:$J30000='Ligne 12'!$AN$1)*(SUIVIPROD!$L:$N&lt;&gt;""))</f>
        <v>#N/A</v>
      </c>
      <c r="AK2" s="120">
        <v>6</v>
      </c>
      <c r="AM2" s="23" t="str">
        <f>IF(COUNTIFS(SUIVIQUALITE!$B1:$B30000,'Ligne 12'!$A2,SUIVIQUALITE!$E1:$E30000,LEFT($AN$1,FIND(" ",$AN$1)-1),SUIVIQUALITE!$F1:$F30000,"Oui")=1,"Oui","#N/A")</f>
        <v>#N/A</v>
      </c>
      <c r="AN2" s="206"/>
      <c r="AO2" s="19">
        <f>COUNTIFS(SUIVIPROD!$E1:$E30000,'Ligne 12'!$A2,SUIVIPROD!$J1:$J30000,'Ligne 12'!$AV$1)</f>
        <v>0</v>
      </c>
      <c r="AP2" s="120">
        <v>8</v>
      </c>
      <c r="AQ2" s="19">
        <f>SUMIFS(SUIVIPROD!$D1:$D30000,SUIVIPROD!$E1:$E30000,'Ligne 12'!$A2,SUIVIPROD!$J1:$J30000,'Ligne 12'!$AV$1)</f>
        <v>0</v>
      </c>
      <c r="AR2" s="19" t="e">
        <f>SUMPRODUCT((SUIVIPROD!$E1:$E30000='Ligne 12'!$A2)*(SUIVIPROD!$J1:$J30000='Ligne 12'!$AV$1)*(SUIVIPROD!$L:$N&lt;&gt;""))</f>
        <v>#N/A</v>
      </c>
      <c r="AS2" s="120">
        <v>6</v>
      </c>
      <c r="AU2" s="23" t="str">
        <f>IF(COUNTIFS(SUIVIQUALITE!$B1:$B30000,'Ligne 12'!$A2,SUIVIQUALITE!$E1:$E30000,LEFT($AV$1,FIND(" ",$BD$1)-1),SUIVIQUALITE!$F1:$F30000,"Oui")=1,"Oui","#N/A")</f>
        <v>#N/A</v>
      </c>
      <c r="AV2" s="173"/>
      <c r="AW2" s="19">
        <f>COUNTIFS(SUIVIPROD!$E1:$E30000,'Ligne 12'!$A2,SUIVIPROD!$J1:$J30000,'Ligne 12'!$BD$1)</f>
        <v>0</v>
      </c>
      <c r="AX2" s="120">
        <v>8</v>
      </c>
      <c r="AY2" s="19">
        <f>SUMIFS(SUIVIPROD!$D1:$D30000,SUIVIPROD!$E1:$E30000,'Ligne 12'!$A2,SUIVIPROD!$J1:$J30000,'Ligne 12'!$BD$1)</f>
        <v>0</v>
      </c>
      <c r="AZ2" s="19" t="e">
        <f>SUMPRODUCT((SUIVIPROD!$E1:$E30000='Ligne 12'!$A2)*(SUIVIPROD!$J1:$J30000='Ligne 12'!$BD$1)*(SUIVIPROD!$L:$N&lt;&gt;""))</f>
        <v>#N/A</v>
      </c>
      <c r="BA2" s="120">
        <v>6</v>
      </c>
      <c r="BC2" s="23" t="str">
        <f>IF(COUNTIFS(SUIVIQUALITE!$B1:$B30000,'Ligne 12'!$A2,SUIVIQUALITE!$E1:$E30000,LEFT($BD$1,FIND(" ",$BD$1)-1),SUIVIQUALITE!$F1:$F30000,"Oui")=1,"Oui","#N/A")</f>
        <v>#N/A</v>
      </c>
      <c r="BD2" s="206"/>
      <c r="BE2" s="19">
        <f>COUNTIFS(SUIVIPROD!$E1:$E30000,'Ligne 12'!$A2,SUIVIPROD!$J1:$J30000,'Ligne 12'!$BL$1)</f>
        <v>0</v>
      </c>
      <c r="BF2" s="120">
        <v>16</v>
      </c>
      <c r="BG2" s="19">
        <f>SUMIFS(SUIVIPROD!$D1:$D30000,SUIVIPROD!$E1:$E30000,'Ligne 12'!$A2,SUIVIPROD!$J1:$J30000,'Ligne 12'!$BL$1)</f>
        <v>0</v>
      </c>
      <c r="BH2" s="19" t="e">
        <f>SUMPRODUCT((SUIVIPROD!$E1:$E30000='Ligne 12'!$A2)*(SUIVIPROD!$J1:$J30000='Ligne 12'!$BL$1)*(SUIVIPROD!$L:$N&lt;&gt;""))</f>
        <v>#N/A</v>
      </c>
      <c r="BI2" s="120">
        <v>2</v>
      </c>
      <c r="BK2" s="23" t="str">
        <f>IF(COUNTIFS(SUIVIQUALITE!$B1:$B30000,'Ligne 12'!$A2,SUIVIQUALITE!$E1:$E30000,LEFT($BL$1,FIND(" ",$BL$1)-1),SUIVIQUALITE!$F1:$F30000,"Oui")=1,"Oui","#N/A")</f>
        <v>#N/A</v>
      </c>
      <c r="BL2" s="206"/>
      <c r="BM2" s="19">
        <f>COUNTIFS(SUIVIPROD!$E1:$E30000,'Ligne 12'!$A2,SUIVIPROD!$J1:$J30000,'Ligne 12'!$BT$1)</f>
        <v>0</v>
      </c>
      <c r="BN2" s="120">
        <v>8</v>
      </c>
      <c r="BO2" s="19">
        <f>SUMIFS(SUIVIPROD!$D1:$D30000,SUIVIPROD!$E1:$E30000,'Ligne 12'!$A2,SUIVIPROD!$J1:$J30000,'Ligne 12'!$BT$1)</f>
        <v>0</v>
      </c>
      <c r="BP2" s="19" t="e">
        <f>SUMPRODUCT((SUIVIPROD!$E1:$E30000='Ligne 12'!$A2)*(SUIVIPROD!$J1:$J30000='Ligne 12'!$BT$1)*(SUIVIPROD!$L:$N&lt;&gt;""))</f>
        <v>#N/A</v>
      </c>
      <c r="BQ2" s="120">
        <v>4</v>
      </c>
      <c r="BS2" s="23" t="str">
        <f>IF(COUNTIFS(SUIVIQUALITE!$B1:$B30000,'Ligne 12'!$A2,SUIVIQUALITE!$E1:$E30000,LEFT($BT$1,FIND(" ",$BT$1)-1),SUIVIQUALITE!$F1:$F30000,"Oui")=1,"Oui","#N/A")</f>
        <v>#N/A</v>
      </c>
      <c r="BT2" s="206"/>
      <c r="BU2" s="19">
        <f>COUNTIFS(SUIVIPROD!$E1:$E30000,'Ligne 12'!$A2,SUIVIPROD!$J1:$J30000,'Ligne 12'!$CB$1)</f>
        <v>0</v>
      </c>
      <c r="BV2" s="120">
        <v>12</v>
      </c>
      <c r="BW2" s="19">
        <f>SUMIFS(SUIVIPROD!$D1:$D30000,SUIVIPROD!$E1:$E30000,'Ligne 12'!$A2,SUIVIPROD!$J1:$J30000,'Ligne 12'!$CB$1)</f>
        <v>0</v>
      </c>
      <c r="BX2" s="19" t="e">
        <f>SUMPRODUCT((SUIVIPROD!$E1:$E30000='Ligne 12'!$A2)*(SUIVIPROD!$J1:$J30000='Ligne 12'!$CB$1)*(SUIVIPROD!$L:$N&lt;&gt;""))</f>
        <v>#N/A</v>
      </c>
      <c r="BY2" s="120">
        <v>4</v>
      </c>
      <c r="CA2" s="23" t="str">
        <f>IF(COUNTIFS(SUIVIQUALITE!$B1:$B30000,'Ligne 12'!$A2,SUIVIQUALITE!$E1:$E30000,LEFT($CB$1,FIND(" ",$CB$1)-1),SUIVIQUALITE!$F1:$F30000,"Oui")=1,"Oui","#N/A")</f>
        <v>#N/A</v>
      </c>
      <c r="CB2" s="206"/>
      <c r="CC2" s="19">
        <f>COUNTIFS(SUIVIPROD!$E1:$E30000,'Ligne 12'!$A2,SUIVIPROD!$J1:$J30000,'Ligne 12'!$CJ$1)</f>
        <v>0</v>
      </c>
      <c r="CD2" s="120">
        <v>10</v>
      </c>
      <c r="CE2" s="19">
        <f>SUMIFS(SUIVIPROD!$D1:$D30000,SUIVIPROD!$E1:$E30000,'Ligne 12'!$A2,SUIVIPROD!$J1:$J30000,'Ligne 12'!$CJ$1)</f>
        <v>0</v>
      </c>
      <c r="CF2" s="19" t="e">
        <f>SUMPRODUCT((SUIVIPROD!$E1:$E30000='Ligne 12'!$A2)*(SUIVIPROD!$J1:$J30000='Ligne 12'!$CJ$1)*(SUIVIPROD!$L:$N&lt;&gt;""))</f>
        <v>#N/A</v>
      </c>
      <c r="CG2" s="120">
        <v>3</v>
      </c>
      <c r="CI2" s="23" t="str">
        <f>IF(COUNTIFS(SUIVIQUALITE!$B1:$B30000,'Ligne 12'!$A2,SUIVIQUALITE!$E1:$E30000,LEFT($CJ$1,FIND(" ",$CJ$1)-1),SUIVIQUALITE!$F1:$F30000,"Oui")=1,"Oui","#N/A")</f>
        <v>#N/A</v>
      </c>
      <c r="CJ2" s="206"/>
    </row>
    <row r="3" spans="1:92" ht="15" x14ac:dyDescent="0.25">
      <c r="A3" s="167" t="s">
        <v>134</v>
      </c>
      <c r="B3" s="167" t="s">
        <v>188</v>
      </c>
      <c r="C3" s="167" t="s">
        <v>188</v>
      </c>
      <c r="D3" s="167" t="s">
        <v>188</v>
      </c>
      <c r="E3" s="167" t="s">
        <v>188</v>
      </c>
      <c r="F3" s="167" t="s">
        <v>188</v>
      </c>
      <c r="G3" s="167" t="s">
        <v>188</v>
      </c>
      <c r="H3" s="184" t="str">
        <f t="shared" ref="H3:H28" si="0">COUNTIF(A3:G3,"Oui") &amp;" / 6"</f>
        <v>6 / 6</v>
      </c>
      <c r="I3" s="169"/>
      <c r="J3" s="170"/>
      <c r="K3" s="169"/>
      <c r="L3" s="169"/>
      <c r="M3" s="170"/>
      <c r="N3" s="171"/>
      <c r="O3" s="172"/>
      <c r="P3" s="173" t="s">
        <v>190</v>
      </c>
      <c r="Q3" s="169"/>
      <c r="R3" s="170">
        <v>4</v>
      </c>
      <c r="S3" s="169"/>
      <c r="T3" s="169"/>
      <c r="U3" s="120">
        <v>2</v>
      </c>
      <c r="V3" s="171"/>
      <c r="W3" s="172"/>
      <c r="X3" s="173" t="s">
        <v>190</v>
      </c>
      <c r="Y3" s="169"/>
      <c r="Z3" s="120">
        <v>12</v>
      </c>
      <c r="AA3" s="169"/>
      <c r="AB3" s="169"/>
      <c r="AC3" s="120">
        <v>2</v>
      </c>
      <c r="AD3" s="167"/>
      <c r="AE3" s="172"/>
      <c r="AF3" s="173"/>
      <c r="AG3" s="169"/>
      <c r="AH3" s="120">
        <v>12</v>
      </c>
      <c r="AI3" s="169"/>
      <c r="AJ3" s="169"/>
      <c r="AK3" s="120">
        <v>6</v>
      </c>
      <c r="AM3" s="172"/>
      <c r="AN3" s="173" t="s">
        <v>190</v>
      </c>
      <c r="AO3" s="19"/>
      <c r="AP3" s="120"/>
      <c r="AQ3" s="19"/>
      <c r="AR3" s="19"/>
      <c r="AS3" s="120"/>
      <c r="AT3" s="12"/>
      <c r="AU3" s="23"/>
      <c r="AV3" s="173"/>
      <c r="AW3" s="169"/>
      <c r="AX3" s="120">
        <v>8</v>
      </c>
      <c r="AY3" s="169"/>
      <c r="AZ3" s="169"/>
      <c r="BA3" s="120">
        <v>6</v>
      </c>
      <c r="BC3" s="172"/>
      <c r="BD3" s="173" t="s">
        <v>190</v>
      </c>
      <c r="BE3" s="181"/>
      <c r="BF3" s="120">
        <v>16</v>
      </c>
      <c r="BG3" s="181"/>
      <c r="BH3" s="181"/>
      <c r="BI3" s="120">
        <v>2</v>
      </c>
      <c r="BK3" s="23"/>
      <c r="BL3" s="173" t="s">
        <v>190</v>
      </c>
      <c r="BM3" s="169"/>
      <c r="BN3" s="120">
        <v>8</v>
      </c>
      <c r="BO3" s="169"/>
      <c r="BP3" s="169"/>
      <c r="BQ3" s="120">
        <v>4</v>
      </c>
      <c r="BS3" s="172"/>
      <c r="BT3" s="173"/>
      <c r="BU3" s="169"/>
      <c r="BV3" s="120">
        <v>12</v>
      </c>
      <c r="BW3" s="169"/>
      <c r="BX3" s="169"/>
      <c r="BY3" s="120">
        <v>4</v>
      </c>
      <c r="CA3" s="172"/>
      <c r="CB3" s="173"/>
      <c r="CC3" s="169"/>
      <c r="CD3" s="170"/>
      <c r="CE3" s="169"/>
      <c r="CF3" s="169"/>
      <c r="CG3" s="170"/>
      <c r="CI3" s="172"/>
      <c r="CJ3" s="173" t="s">
        <v>190</v>
      </c>
      <c r="CL3" s="174"/>
      <c r="CM3" s="175"/>
      <c r="CN3" s="174"/>
    </row>
    <row r="4" spans="1:92" ht="15" x14ac:dyDescent="0.25">
      <c r="A4" s="167" t="s">
        <v>141</v>
      </c>
      <c r="B4" s="167" t="s">
        <v>188</v>
      </c>
      <c r="C4" s="167" t="s">
        <v>188</v>
      </c>
      <c r="D4" s="167" t="s">
        <v>188</v>
      </c>
      <c r="E4" s="167" t="s">
        <v>188</v>
      </c>
      <c r="F4" s="167" t="s">
        <v>188</v>
      </c>
      <c r="G4" s="167" t="s">
        <v>188</v>
      </c>
      <c r="H4" s="168" t="str">
        <f t="shared" si="0"/>
        <v>6 / 6</v>
      </c>
      <c r="I4" s="169"/>
      <c r="J4" s="170"/>
      <c r="K4" s="169"/>
      <c r="L4" s="169"/>
      <c r="M4" s="170"/>
      <c r="N4" s="173"/>
      <c r="O4" s="172"/>
      <c r="P4" s="173" t="s">
        <v>190</v>
      </c>
      <c r="Q4" s="169"/>
      <c r="R4" s="170">
        <v>4</v>
      </c>
      <c r="S4" s="169"/>
      <c r="T4" s="169"/>
      <c r="U4" s="120">
        <v>2</v>
      </c>
      <c r="V4" s="173"/>
      <c r="W4" s="172"/>
      <c r="X4" s="173" t="s">
        <v>190</v>
      </c>
      <c r="Y4" s="169"/>
      <c r="Z4" s="120">
        <v>12</v>
      </c>
      <c r="AA4" s="169"/>
      <c r="AB4" s="169"/>
      <c r="AC4" s="120">
        <v>2</v>
      </c>
      <c r="AD4" s="167"/>
      <c r="AE4" s="172"/>
      <c r="AF4" s="176" t="s">
        <v>190</v>
      </c>
      <c r="AG4" s="169"/>
      <c r="AH4" s="120">
        <v>12</v>
      </c>
      <c r="AI4" s="169"/>
      <c r="AJ4" s="169"/>
      <c r="AK4" s="120">
        <v>6</v>
      </c>
      <c r="AM4" s="172"/>
      <c r="AN4" s="176" t="s">
        <v>190</v>
      </c>
      <c r="AO4" s="19">
        <f>COUNTIFS(SUIVIPROD!$E1:$E30000,'Ligne 12'!$A4,SUIVIPROD!$J1:$J30000,'Ligne 12'!$AV$1)</f>
        <v>0</v>
      </c>
      <c r="AP4" s="120">
        <v>8</v>
      </c>
      <c r="AQ4" s="19">
        <f>SUMIFS(SUIVIPROD!$D1:$D30000,SUIVIPROD!$E1:$E30000,'Ligne 12'!$A4,SUIVIPROD!$J1:$J30000,'Ligne 12'!$AV$1)</f>
        <v>0</v>
      </c>
      <c r="AR4" s="19" t="e">
        <f>SUMPRODUCT((SUIVIPROD!$E1:$E30000='Ligne 12'!$A4)*(SUIVIPROD!$J1:$J30000='Ligne 12'!$AV$1)*(SUIVIPROD!$L:$N&lt;&gt;""))</f>
        <v>#N/A</v>
      </c>
      <c r="AS4" s="120">
        <v>6</v>
      </c>
      <c r="AT4" s="12"/>
      <c r="AU4" s="23" t="str">
        <f>IF(COUNTIFS(SUIVIQUALITE!$B1:$B30000,'Ligne 12'!$A4,SUIVIQUALITE!$E1:$E30000,LEFT($AV$1,FIND(" ",$BD$1)-1),SUIVIQUALITE!$F1:$F30000,"Oui")=1,"Oui","#N/A")</f>
        <v>#N/A</v>
      </c>
      <c r="AV4" s="173" t="s">
        <v>312</v>
      </c>
      <c r="AW4" s="169"/>
      <c r="AX4" s="120">
        <v>8</v>
      </c>
      <c r="AY4" s="169"/>
      <c r="AZ4" s="169"/>
      <c r="BA4" s="120">
        <v>6</v>
      </c>
      <c r="BC4" s="172"/>
      <c r="BD4" s="173"/>
      <c r="BE4" s="181"/>
      <c r="BF4" s="120">
        <v>16</v>
      </c>
      <c r="BG4" s="181"/>
      <c r="BH4" s="181"/>
      <c r="BI4" s="120">
        <v>2</v>
      </c>
      <c r="BK4" s="172"/>
      <c r="BL4" s="176"/>
      <c r="BM4" s="169"/>
      <c r="BN4" s="120">
        <v>8</v>
      </c>
      <c r="BO4" s="169"/>
      <c r="BP4" s="169"/>
      <c r="BQ4" s="120">
        <v>4</v>
      </c>
      <c r="BS4" s="172"/>
      <c r="BT4" s="176" t="s">
        <v>190</v>
      </c>
      <c r="BU4" s="169"/>
      <c r="BV4" s="120">
        <v>12</v>
      </c>
      <c r="BW4" s="169"/>
      <c r="BX4" s="169"/>
      <c r="BY4" s="120">
        <v>4</v>
      </c>
      <c r="CA4" s="172"/>
      <c r="CB4" s="176" t="s">
        <v>190</v>
      </c>
      <c r="CC4" s="169"/>
      <c r="CD4" s="170"/>
      <c r="CE4" s="169"/>
      <c r="CF4" s="169"/>
      <c r="CG4" s="170"/>
      <c r="CI4" s="172"/>
      <c r="CJ4" s="173"/>
      <c r="CL4" s="174"/>
      <c r="CM4" s="175"/>
      <c r="CN4" s="174"/>
    </row>
    <row r="5" spans="1:92" ht="15" x14ac:dyDescent="0.25">
      <c r="A5" s="167" t="s">
        <v>253</v>
      </c>
      <c r="B5" s="167" t="s">
        <v>188</v>
      </c>
      <c r="C5" s="167" t="s">
        <v>188</v>
      </c>
      <c r="D5" s="167" t="s">
        <v>188</v>
      </c>
      <c r="E5" s="167" t="s">
        <v>188</v>
      </c>
      <c r="F5" s="167" t="s">
        <v>188</v>
      </c>
      <c r="G5" s="167" t="s">
        <v>188</v>
      </c>
      <c r="H5" s="168" t="str">
        <f t="shared" si="0"/>
        <v>6 / 6</v>
      </c>
      <c r="I5" s="169"/>
      <c r="J5" s="170"/>
      <c r="K5" s="169"/>
      <c r="L5" s="169"/>
      <c r="M5" s="170"/>
      <c r="N5" s="173"/>
      <c r="O5" s="172"/>
      <c r="P5" s="173" t="s">
        <v>190</v>
      </c>
      <c r="Q5" s="169"/>
      <c r="R5" s="170">
        <v>4</v>
      </c>
      <c r="S5" s="169"/>
      <c r="T5" s="169"/>
      <c r="U5" s="120">
        <v>2</v>
      </c>
      <c r="V5" s="173"/>
      <c r="W5" s="172"/>
      <c r="X5" s="173"/>
      <c r="Y5" s="169"/>
      <c r="Z5" s="120">
        <v>12</v>
      </c>
      <c r="AA5" s="169"/>
      <c r="AB5" s="169"/>
      <c r="AC5" s="120">
        <v>2</v>
      </c>
      <c r="AD5" s="167"/>
      <c r="AE5" s="172"/>
      <c r="AF5" s="176"/>
      <c r="AG5" s="19">
        <f>COUNTIFS(SUIVIPROD!$E1:$E30000,'Ligne 12'!$A4,SUIVIPROD!$J1:$J30000,'Ligne 12'!$AN$1)+6</f>
        <v>6</v>
      </c>
      <c r="AH5" s="120">
        <v>12</v>
      </c>
      <c r="AI5" s="19">
        <f>SUMIFS(SUIVIPROD!$D1:$D30000,SUIVIPROD!$E1:$E30000,'Ligne 12'!$A4,SUIVIPROD!$J1:$J30000,'Ligne 12'!$AN$1)</f>
        <v>0</v>
      </c>
      <c r="AJ5" s="19" t="e">
        <f>SUMPRODUCT((SUIVIPROD!$E1:$E30000='Ligne 12'!$A4)*(SUIVIPROD!$J1:$J30000='Ligne 12'!$AN$1)*(SUIVIPROD!$L:$N&lt;&gt;""))+1</f>
        <v>#N/A</v>
      </c>
      <c r="AK5" s="120">
        <v>6</v>
      </c>
      <c r="AL5" s="12"/>
      <c r="AM5" s="23" t="str">
        <f>IF(COUNTIFS(SUIVIQUALITE!$B1:$B30000,'Ligne 12'!$A5,SUIVIQUALITE!$E1:$E30000,LEFT($AN$1,FIND(" ",$AN$1)-1),SUIVIQUALITE!$F1:$F30000,"Oui")=1,"Oui","#N/A")</f>
        <v>#N/A</v>
      </c>
      <c r="AN5" s="176" t="s">
        <v>189</v>
      </c>
      <c r="AO5" s="169"/>
      <c r="AP5" s="120">
        <v>8</v>
      </c>
      <c r="AQ5" s="169"/>
      <c r="AR5" s="169"/>
      <c r="AS5" s="120">
        <v>6</v>
      </c>
      <c r="AU5" s="172"/>
      <c r="AV5" s="173"/>
      <c r="AW5" s="169"/>
      <c r="AX5" s="120">
        <v>8</v>
      </c>
      <c r="AY5" s="169"/>
      <c r="AZ5" s="169"/>
      <c r="BA5" s="120">
        <v>6</v>
      </c>
      <c r="BC5" s="172"/>
      <c r="BD5" s="173"/>
      <c r="BE5" s="181"/>
      <c r="BF5" s="120">
        <v>16</v>
      </c>
      <c r="BG5" s="181"/>
      <c r="BH5" s="181"/>
      <c r="BI5" s="120">
        <v>2</v>
      </c>
      <c r="BK5" s="172"/>
      <c r="BL5" s="176"/>
      <c r="BM5" s="169"/>
      <c r="BN5" s="120">
        <v>8</v>
      </c>
      <c r="BO5" s="169"/>
      <c r="BP5" s="169"/>
      <c r="BQ5" s="120">
        <v>4</v>
      </c>
      <c r="BS5" s="172"/>
      <c r="BT5" s="176" t="s">
        <v>190</v>
      </c>
      <c r="BU5" s="169"/>
      <c r="BV5" s="120">
        <v>12</v>
      </c>
      <c r="BW5" s="169"/>
      <c r="BX5" s="169"/>
      <c r="BY5" s="120">
        <v>4</v>
      </c>
      <c r="CA5" s="172"/>
      <c r="CB5" s="176" t="s">
        <v>190</v>
      </c>
      <c r="CC5" s="169"/>
      <c r="CD5" s="170"/>
      <c r="CE5" s="169"/>
      <c r="CF5" s="169"/>
      <c r="CG5" s="170"/>
      <c r="CI5" s="172"/>
      <c r="CJ5" s="173"/>
      <c r="CL5" s="174"/>
      <c r="CM5" s="175"/>
      <c r="CN5" s="174"/>
    </row>
    <row r="6" spans="1:92" ht="15" x14ac:dyDescent="0.25">
      <c r="A6" s="174" t="s">
        <v>254</v>
      </c>
      <c r="B6" s="167" t="s">
        <v>188</v>
      </c>
      <c r="C6" s="167" t="s">
        <v>188</v>
      </c>
      <c r="D6" s="167" t="s">
        <v>188</v>
      </c>
      <c r="E6" s="167" t="s">
        <v>188</v>
      </c>
      <c r="F6" s="167" t="s">
        <v>188</v>
      </c>
      <c r="G6" s="167" t="s">
        <v>188</v>
      </c>
      <c r="H6" s="168" t="str">
        <f t="shared" si="0"/>
        <v>6 / 6</v>
      </c>
      <c r="I6" s="169"/>
      <c r="J6" s="170"/>
      <c r="K6" s="169"/>
      <c r="L6" s="169"/>
      <c r="M6" s="170"/>
      <c r="O6" s="172"/>
      <c r="P6" s="173" t="s">
        <v>190</v>
      </c>
      <c r="Q6" s="169"/>
      <c r="R6" s="170">
        <v>4</v>
      </c>
      <c r="S6" s="169"/>
      <c r="T6" s="169"/>
      <c r="U6" s="120">
        <v>2</v>
      </c>
      <c r="W6" s="172"/>
      <c r="X6" s="173" t="s">
        <v>190</v>
      </c>
      <c r="Y6" s="169"/>
      <c r="Z6" s="120">
        <v>12</v>
      </c>
      <c r="AA6" s="169"/>
      <c r="AB6" s="169"/>
      <c r="AC6" s="120">
        <v>2</v>
      </c>
      <c r="AE6" s="172"/>
      <c r="AF6" s="176" t="s">
        <v>190</v>
      </c>
      <c r="AG6" s="169"/>
      <c r="AH6" s="120">
        <v>12</v>
      </c>
      <c r="AI6" s="169"/>
      <c r="AJ6" s="169"/>
      <c r="AK6" s="120">
        <v>6</v>
      </c>
      <c r="AL6" s="172"/>
      <c r="AM6" s="172"/>
      <c r="AN6" s="176" t="s">
        <v>190</v>
      </c>
      <c r="AO6" s="19">
        <f>COUNTIFS(SUIVIPROD!$E1:$E30000,'Ligne 12'!$A6,SUIVIPROD!$J1:$J30000,'Ligne 12'!$AV$1)</f>
        <v>0</v>
      </c>
      <c r="AP6" s="120">
        <v>8</v>
      </c>
      <c r="AQ6" s="19">
        <f>SUMIFS(SUIVIPROD!$D1:$D30000,SUIVIPROD!$E1:$E30000,'Ligne 12'!$A6,SUIVIPROD!$J1:$J30000,'Ligne 12'!$AV$1)</f>
        <v>0</v>
      </c>
      <c r="AR6" s="19" t="e">
        <f>SUMPRODUCT((SUIVIPROD!$E1:$E30000='Ligne 12'!$A6)*(SUIVIPROD!$J1:$J30000='Ligne 12'!$AV$1)*(SUIVIPROD!$L:$N&lt;&gt;""))</f>
        <v>#N/A</v>
      </c>
      <c r="AS6" s="120">
        <v>6</v>
      </c>
      <c r="AT6" s="12"/>
      <c r="AU6" s="23" t="str">
        <f>IF(COUNTIFS(SUIVIQUALITE!$B1:$B30000,'Ligne 12'!$A6,SUIVIQUALITE!$E1:$E30000,LEFT($AV$1,FIND(" ",$BD$1)-1),SUIVIQUALITE!$F1:$F30000,"Oui")=1,"Oui","#N/A")</f>
        <v>#N/A</v>
      </c>
      <c r="AV6" s="173" t="s">
        <v>312</v>
      </c>
      <c r="AW6" s="169"/>
      <c r="AX6" s="120">
        <v>8</v>
      </c>
      <c r="AY6" s="169"/>
      <c r="AZ6" s="169"/>
      <c r="BA6" s="120">
        <v>6</v>
      </c>
      <c r="BC6" s="172"/>
      <c r="BD6" s="173" t="s">
        <v>190</v>
      </c>
      <c r="BE6" s="181"/>
      <c r="BF6" s="120">
        <v>16</v>
      </c>
      <c r="BG6" s="181"/>
      <c r="BH6" s="181"/>
      <c r="BI6" s="120">
        <v>2</v>
      </c>
      <c r="BK6" s="172"/>
      <c r="BL6" s="173" t="s">
        <v>190</v>
      </c>
      <c r="BM6" s="169"/>
      <c r="BN6" s="120">
        <v>8</v>
      </c>
      <c r="BO6" s="169"/>
      <c r="BP6" s="169"/>
      <c r="BQ6" s="120">
        <v>4</v>
      </c>
      <c r="BS6" s="172"/>
      <c r="BT6" s="176"/>
      <c r="BU6" s="169"/>
      <c r="BV6" s="120">
        <v>12</v>
      </c>
      <c r="BW6" s="169"/>
      <c r="BX6" s="169"/>
      <c r="BY6" s="120">
        <v>4</v>
      </c>
      <c r="CA6" s="172"/>
      <c r="CB6" s="176"/>
      <c r="CC6" s="169"/>
      <c r="CD6" s="170"/>
      <c r="CE6" s="169"/>
      <c r="CF6" s="169"/>
      <c r="CG6" s="170"/>
      <c r="CI6" s="172"/>
      <c r="CJ6" s="173"/>
      <c r="CL6" s="174"/>
      <c r="CM6" s="175"/>
      <c r="CN6" s="174"/>
    </row>
    <row r="7" spans="1:92" ht="15" x14ac:dyDescent="0.25">
      <c r="A7" s="167" t="s">
        <v>256</v>
      </c>
      <c r="B7" s="167" t="s">
        <v>188</v>
      </c>
      <c r="C7" s="167" t="s">
        <v>188</v>
      </c>
      <c r="D7" s="167" t="s">
        <v>188</v>
      </c>
      <c r="E7" s="167" t="s">
        <v>188</v>
      </c>
      <c r="F7" s="167" t="s">
        <v>188</v>
      </c>
      <c r="G7" s="167" t="s">
        <v>188</v>
      </c>
      <c r="H7" s="168" t="str">
        <f t="shared" si="0"/>
        <v>6 / 6</v>
      </c>
      <c r="I7" s="169"/>
      <c r="J7" s="170"/>
      <c r="K7" s="169"/>
      <c r="L7" s="169"/>
      <c r="M7" s="170"/>
      <c r="O7" s="172"/>
      <c r="P7" s="173" t="s">
        <v>190</v>
      </c>
      <c r="Q7" s="169"/>
      <c r="R7" s="170">
        <v>4</v>
      </c>
      <c r="S7" s="169"/>
      <c r="T7" s="169"/>
      <c r="U7" s="120">
        <v>2</v>
      </c>
      <c r="W7" s="172"/>
      <c r="X7" s="173" t="s">
        <v>190</v>
      </c>
      <c r="Y7" s="169"/>
      <c r="Z7" s="120">
        <v>12</v>
      </c>
      <c r="AA7" s="169"/>
      <c r="AB7" s="169"/>
      <c r="AC7" s="120">
        <v>2</v>
      </c>
      <c r="AE7" s="172"/>
      <c r="AF7" s="176"/>
      <c r="AG7" s="169"/>
      <c r="AH7" s="120">
        <v>12</v>
      </c>
      <c r="AI7" s="169"/>
      <c r="AJ7" s="169"/>
      <c r="AK7" s="120">
        <v>6</v>
      </c>
      <c r="AL7" s="172"/>
      <c r="AM7" s="172"/>
      <c r="AN7" s="176" t="s">
        <v>190</v>
      </c>
      <c r="AO7" s="169"/>
      <c r="AP7" s="120">
        <v>8</v>
      </c>
      <c r="AQ7" s="169"/>
      <c r="AR7" s="169"/>
      <c r="AS7" s="120">
        <v>6</v>
      </c>
      <c r="AU7" s="172"/>
      <c r="AV7" s="173"/>
      <c r="AW7" s="169"/>
      <c r="AX7" s="120">
        <v>8</v>
      </c>
      <c r="AY7" s="169"/>
      <c r="AZ7" s="169"/>
      <c r="BA7" s="120">
        <v>6</v>
      </c>
      <c r="BC7" s="172"/>
      <c r="BD7" s="173"/>
      <c r="BE7" s="181"/>
      <c r="BF7" s="120">
        <v>16</v>
      </c>
      <c r="BG7" s="181"/>
      <c r="BH7" s="181"/>
      <c r="BI7" s="120">
        <v>2</v>
      </c>
      <c r="BK7" s="172"/>
      <c r="BL7" s="176"/>
      <c r="BM7" s="169"/>
      <c r="BN7" s="120">
        <v>8</v>
      </c>
      <c r="BO7" s="169"/>
      <c r="BP7" s="169"/>
      <c r="BQ7" s="120">
        <v>4</v>
      </c>
      <c r="BS7" s="172"/>
      <c r="BT7" s="176"/>
      <c r="BU7" s="169"/>
      <c r="BV7" s="120">
        <v>12</v>
      </c>
      <c r="BW7" s="169"/>
      <c r="BX7" s="169"/>
      <c r="BY7" s="120">
        <v>4</v>
      </c>
      <c r="CA7" s="172"/>
      <c r="CB7" s="176"/>
      <c r="CC7" s="169"/>
      <c r="CD7" s="170"/>
      <c r="CE7" s="169"/>
      <c r="CF7" s="169"/>
      <c r="CG7" s="170"/>
      <c r="CI7" s="172"/>
      <c r="CJ7" s="173" t="s">
        <v>190</v>
      </c>
      <c r="CL7" s="174"/>
      <c r="CM7" s="175"/>
      <c r="CN7" s="174"/>
    </row>
    <row r="8" spans="1:92" ht="15" x14ac:dyDescent="0.25">
      <c r="A8" s="167" t="s">
        <v>257</v>
      </c>
      <c r="B8" s="167" t="s">
        <v>188</v>
      </c>
      <c r="C8" s="167" t="s">
        <v>188</v>
      </c>
      <c r="D8" s="167" t="s">
        <v>188</v>
      </c>
      <c r="E8" s="167" t="s">
        <v>188</v>
      </c>
      <c r="F8" s="167" t="s">
        <v>188</v>
      </c>
      <c r="G8" s="167" t="s">
        <v>188</v>
      </c>
      <c r="H8" s="168" t="str">
        <f t="shared" si="0"/>
        <v>6 / 6</v>
      </c>
      <c r="I8" s="169"/>
      <c r="J8" s="170"/>
      <c r="K8" s="169"/>
      <c r="L8" s="169"/>
      <c r="M8" s="170"/>
      <c r="O8" s="172"/>
      <c r="P8" s="173" t="s">
        <v>190</v>
      </c>
      <c r="Q8" s="169"/>
      <c r="R8" s="170">
        <v>4</v>
      </c>
      <c r="S8" s="169"/>
      <c r="T8" s="169"/>
      <c r="U8" s="120">
        <v>2</v>
      </c>
      <c r="W8" s="172"/>
      <c r="X8" s="173" t="s">
        <v>190</v>
      </c>
      <c r="Y8" s="169"/>
      <c r="Z8" s="120">
        <v>12</v>
      </c>
      <c r="AA8" s="169"/>
      <c r="AB8" s="169"/>
      <c r="AC8" s="120">
        <v>2</v>
      </c>
      <c r="AE8" s="172"/>
      <c r="AF8" s="176"/>
      <c r="AG8" s="169"/>
      <c r="AH8" s="120">
        <v>12</v>
      </c>
      <c r="AI8" s="169"/>
      <c r="AJ8" s="169"/>
      <c r="AK8" s="120">
        <v>6</v>
      </c>
      <c r="AL8" s="172"/>
      <c r="AM8" s="172"/>
      <c r="AN8" s="176" t="s">
        <v>190</v>
      </c>
      <c r="AO8" s="19"/>
      <c r="AP8" s="120"/>
      <c r="AQ8" s="19"/>
      <c r="AR8" s="19"/>
      <c r="AS8" s="120"/>
      <c r="AT8" s="12"/>
      <c r="AU8" s="23"/>
      <c r="AV8" s="173"/>
      <c r="AW8" s="169"/>
      <c r="AX8" s="120">
        <v>8</v>
      </c>
      <c r="AY8" s="169"/>
      <c r="AZ8" s="169"/>
      <c r="BA8" s="120">
        <v>6</v>
      </c>
      <c r="BC8" s="172"/>
      <c r="BD8" s="173" t="s">
        <v>190</v>
      </c>
      <c r="BE8" s="181"/>
      <c r="BF8" s="120">
        <v>16</v>
      </c>
      <c r="BG8" s="181"/>
      <c r="BH8" s="181"/>
      <c r="BI8" s="120">
        <v>2</v>
      </c>
      <c r="BK8" s="172"/>
      <c r="BL8" s="176" t="s">
        <v>190</v>
      </c>
      <c r="BM8" s="169"/>
      <c r="BN8" s="120">
        <v>8</v>
      </c>
      <c r="BO8" s="169"/>
      <c r="BP8" s="169"/>
      <c r="BQ8" s="120">
        <v>4</v>
      </c>
      <c r="BS8" s="172"/>
      <c r="BT8" s="176"/>
      <c r="BU8" s="169"/>
      <c r="BV8" s="120">
        <v>12</v>
      </c>
      <c r="BW8" s="169"/>
      <c r="BX8" s="169"/>
      <c r="BY8" s="120">
        <v>4</v>
      </c>
      <c r="CA8" s="172"/>
      <c r="CB8" s="176"/>
      <c r="CC8" s="169"/>
      <c r="CD8" s="170"/>
      <c r="CE8" s="169"/>
      <c r="CF8" s="169"/>
      <c r="CG8" s="170"/>
      <c r="CI8" s="172"/>
      <c r="CJ8" s="173"/>
      <c r="CL8" s="174"/>
      <c r="CM8" s="175"/>
      <c r="CN8" s="174"/>
    </row>
    <row r="9" spans="1:92" ht="15" x14ac:dyDescent="0.25">
      <c r="A9" s="167" t="s">
        <v>203</v>
      </c>
      <c r="B9" s="167" t="s">
        <v>188</v>
      </c>
      <c r="C9" s="167" t="s">
        <v>188</v>
      </c>
      <c r="D9" s="167" t="s">
        <v>188</v>
      </c>
      <c r="E9" s="167" t="s">
        <v>188</v>
      </c>
      <c r="F9" s="167" t="s">
        <v>188</v>
      </c>
      <c r="G9" s="167" t="s">
        <v>188</v>
      </c>
      <c r="H9" s="168" t="str">
        <f t="shared" si="0"/>
        <v>6 / 6</v>
      </c>
      <c r="P9" s="173" t="s">
        <v>190</v>
      </c>
      <c r="Q9" s="169"/>
      <c r="R9" s="170">
        <v>4</v>
      </c>
      <c r="S9" s="169"/>
      <c r="T9" s="169"/>
      <c r="U9" s="120">
        <v>2</v>
      </c>
      <c r="V9" s="171"/>
      <c r="W9" s="172"/>
      <c r="X9" s="173"/>
      <c r="Y9" s="169"/>
      <c r="Z9" s="120">
        <v>12</v>
      </c>
      <c r="AA9" s="169"/>
      <c r="AB9" s="169"/>
      <c r="AC9" s="120">
        <v>2</v>
      </c>
      <c r="AD9" s="167"/>
      <c r="AE9" s="172"/>
      <c r="AF9" s="173"/>
      <c r="AG9" s="169"/>
      <c r="AH9" s="120">
        <v>12</v>
      </c>
      <c r="AI9" s="169"/>
      <c r="AJ9" s="169"/>
      <c r="AK9" s="120">
        <v>6</v>
      </c>
      <c r="AM9" s="172"/>
      <c r="AN9" s="173"/>
      <c r="AO9" s="169"/>
      <c r="AP9" s="120">
        <v>8</v>
      </c>
      <c r="AQ9" s="169"/>
      <c r="AR9" s="169"/>
      <c r="AS9" s="120">
        <v>6</v>
      </c>
      <c r="AU9" s="172"/>
      <c r="AV9" s="173"/>
      <c r="AW9" s="169"/>
      <c r="AX9" s="120">
        <v>8</v>
      </c>
      <c r="AY9" s="169"/>
      <c r="AZ9" s="169"/>
      <c r="BA9" s="120">
        <v>6</v>
      </c>
      <c r="BC9" s="172"/>
      <c r="BD9" s="173" t="s">
        <v>190</v>
      </c>
      <c r="BE9" s="181"/>
      <c r="BF9" s="120">
        <v>16</v>
      </c>
      <c r="BG9" s="181"/>
      <c r="BH9" s="181"/>
      <c r="BI9" s="120">
        <v>2</v>
      </c>
      <c r="BK9" s="172"/>
      <c r="BL9" s="173" t="s">
        <v>190</v>
      </c>
      <c r="BM9" s="169"/>
      <c r="BN9" s="120">
        <v>8</v>
      </c>
      <c r="BO9" s="169"/>
      <c r="BP9" s="169"/>
      <c r="BQ9" s="120">
        <v>4</v>
      </c>
      <c r="BS9" s="172"/>
      <c r="BT9" s="173"/>
      <c r="BU9" s="169"/>
      <c r="BV9" s="120">
        <v>12</v>
      </c>
      <c r="BW9" s="169"/>
      <c r="BX9" s="169"/>
      <c r="BY9" s="120">
        <v>4</v>
      </c>
      <c r="CA9" s="172"/>
      <c r="CB9" s="173"/>
      <c r="CC9" s="169"/>
      <c r="CD9" s="170"/>
      <c r="CE9" s="169"/>
      <c r="CF9" s="169"/>
      <c r="CG9" s="170"/>
      <c r="CI9" s="172"/>
      <c r="CJ9" s="173"/>
      <c r="CL9" s="174"/>
      <c r="CM9" s="175"/>
      <c r="CN9" s="174"/>
    </row>
    <row r="10" spans="1:92" ht="15" x14ac:dyDescent="0.25">
      <c r="A10" s="167" t="s">
        <v>258</v>
      </c>
      <c r="B10" s="167" t="s">
        <v>188</v>
      </c>
      <c r="C10" s="167" t="s">
        <v>188</v>
      </c>
      <c r="D10" s="167" t="s">
        <v>188</v>
      </c>
      <c r="E10" s="167" t="s">
        <v>188</v>
      </c>
      <c r="F10" s="167" t="s">
        <v>188</v>
      </c>
      <c r="G10" s="167" t="s">
        <v>188</v>
      </c>
      <c r="H10" s="168" t="str">
        <f t="shared" si="0"/>
        <v>6 / 6</v>
      </c>
      <c r="I10" s="169"/>
      <c r="J10" s="170"/>
      <c r="K10" s="169"/>
      <c r="L10" s="169"/>
      <c r="M10" s="170"/>
      <c r="O10" s="172"/>
      <c r="P10" s="173" t="s">
        <v>190</v>
      </c>
      <c r="Q10" s="169"/>
      <c r="R10" s="170">
        <v>4</v>
      </c>
      <c r="S10" s="169"/>
      <c r="T10" s="169"/>
      <c r="U10" s="120">
        <v>2</v>
      </c>
      <c r="W10" s="172"/>
      <c r="X10" s="173"/>
      <c r="Y10" s="169"/>
      <c r="Z10" s="120">
        <v>12</v>
      </c>
      <c r="AA10" s="169"/>
      <c r="AB10" s="169"/>
      <c r="AC10" s="120">
        <v>2</v>
      </c>
      <c r="AE10" s="172"/>
      <c r="AF10" s="176"/>
      <c r="AG10" s="169"/>
      <c r="AH10" s="120">
        <v>12</v>
      </c>
      <c r="AI10" s="169"/>
      <c r="AJ10" s="169"/>
      <c r="AK10" s="120">
        <v>6</v>
      </c>
      <c r="AL10" s="172"/>
      <c r="AM10" s="172"/>
      <c r="AN10" s="176" t="s">
        <v>190</v>
      </c>
      <c r="AO10" s="169"/>
      <c r="AP10" s="120">
        <v>8</v>
      </c>
      <c r="AQ10" s="169"/>
      <c r="AR10" s="169"/>
      <c r="AS10" s="120">
        <v>6</v>
      </c>
      <c r="AU10" s="172"/>
      <c r="AV10" s="173"/>
      <c r="AW10" s="169"/>
      <c r="AX10" s="120">
        <v>8</v>
      </c>
      <c r="AY10" s="169"/>
      <c r="AZ10" s="169"/>
      <c r="BA10" s="120">
        <v>6</v>
      </c>
      <c r="BC10" s="172"/>
      <c r="BD10" s="173"/>
      <c r="BE10" s="181"/>
      <c r="BF10" s="120">
        <v>16</v>
      </c>
      <c r="BG10" s="181"/>
      <c r="BH10" s="181"/>
      <c r="BI10" s="120">
        <v>2</v>
      </c>
      <c r="BK10" s="172"/>
      <c r="BL10" s="176"/>
      <c r="BM10" s="169"/>
      <c r="BN10" s="120">
        <v>8</v>
      </c>
      <c r="BO10" s="169"/>
      <c r="BP10" s="169"/>
      <c r="BQ10" s="120">
        <v>4</v>
      </c>
      <c r="BS10" s="172"/>
      <c r="BT10" s="176" t="s">
        <v>190</v>
      </c>
      <c r="BU10" s="169"/>
      <c r="BV10" s="120">
        <v>12</v>
      </c>
      <c r="BW10" s="169"/>
      <c r="BX10" s="169"/>
      <c r="BY10" s="120">
        <v>4</v>
      </c>
      <c r="CA10" s="172"/>
      <c r="CB10" s="176" t="s">
        <v>190</v>
      </c>
      <c r="CC10" s="169"/>
      <c r="CD10" s="170"/>
      <c r="CE10" s="169"/>
      <c r="CF10" s="169"/>
      <c r="CG10" s="170"/>
      <c r="CI10" s="172"/>
      <c r="CJ10" s="173"/>
      <c r="CL10" s="174"/>
      <c r="CM10" s="174"/>
      <c r="CN10" s="174"/>
    </row>
    <row r="11" spans="1:92" ht="15" x14ac:dyDescent="0.25">
      <c r="B11" s="167" t="s">
        <v>303</v>
      </c>
      <c r="C11" s="167" t="s">
        <v>303</v>
      </c>
      <c r="D11" s="167" t="s">
        <v>303</v>
      </c>
      <c r="E11" s="167" t="s">
        <v>303</v>
      </c>
      <c r="F11" s="167" t="s">
        <v>303</v>
      </c>
      <c r="G11" s="167" t="s">
        <v>303</v>
      </c>
      <c r="H11" s="168" t="str">
        <f t="shared" si="0"/>
        <v>6 / 6</v>
      </c>
      <c r="I11" s="169"/>
      <c r="J11" s="170"/>
      <c r="K11" s="169"/>
      <c r="L11" s="169"/>
      <c r="M11" s="170"/>
      <c r="O11" s="172"/>
      <c r="P11" s="173" t="s">
        <v>190</v>
      </c>
      <c r="Q11" s="169"/>
      <c r="R11" s="170">
        <v>4</v>
      </c>
      <c r="S11" s="169"/>
      <c r="T11" s="169"/>
      <c r="U11" s="120">
        <v>2</v>
      </c>
      <c r="W11" s="172"/>
      <c r="X11" s="173" t="s">
        <v>190</v>
      </c>
      <c r="Y11" s="169"/>
      <c r="Z11" s="120">
        <v>12</v>
      </c>
      <c r="AA11" s="169"/>
      <c r="AB11" s="169"/>
      <c r="AC11" s="120">
        <v>2</v>
      </c>
      <c r="AE11" s="172"/>
      <c r="AF11" s="176"/>
      <c r="AG11" s="169"/>
      <c r="AH11" s="120">
        <v>12</v>
      </c>
      <c r="AI11" s="169"/>
      <c r="AJ11" s="169"/>
      <c r="AK11" s="120">
        <v>6</v>
      </c>
      <c r="AL11" s="172"/>
      <c r="AM11" s="172"/>
      <c r="AN11" s="176"/>
      <c r="AO11" s="169"/>
      <c r="AP11" s="120">
        <v>8</v>
      </c>
      <c r="AQ11" s="169"/>
      <c r="AR11" s="169"/>
      <c r="AS11" s="120">
        <v>6</v>
      </c>
      <c r="AU11" s="172"/>
      <c r="AV11" s="173"/>
      <c r="AW11" s="169"/>
      <c r="AX11" s="120">
        <v>8</v>
      </c>
      <c r="AY11" s="169"/>
      <c r="AZ11" s="169"/>
      <c r="BA11" s="120">
        <v>6</v>
      </c>
      <c r="BC11" s="172"/>
      <c r="BD11" s="173" t="s">
        <v>190</v>
      </c>
      <c r="BE11" s="181"/>
      <c r="BF11" s="120">
        <v>16</v>
      </c>
      <c r="BG11" s="181"/>
      <c r="BH11" s="181"/>
      <c r="BI11" s="120">
        <v>2</v>
      </c>
      <c r="BK11" s="172"/>
      <c r="BL11" s="176" t="s">
        <v>190</v>
      </c>
      <c r="BM11" s="169"/>
      <c r="BN11" s="120">
        <v>8</v>
      </c>
      <c r="BO11" s="169"/>
      <c r="BP11" s="169"/>
      <c r="BQ11" s="120">
        <v>4</v>
      </c>
      <c r="BS11" s="172"/>
      <c r="BT11" s="176"/>
      <c r="BU11" s="169"/>
      <c r="BV11" s="120">
        <v>12</v>
      </c>
      <c r="BW11" s="169"/>
      <c r="BX11" s="169"/>
      <c r="BY11" s="120">
        <v>4</v>
      </c>
      <c r="CA11" s="172"/>
      <c r="CB11" s="176" t="s">
        <v>190</v>
      </c>
      <c r="CC11" s="169"/>
      <c r="CD11" s="170"/>
      <c r="CE11" s="169"/>
      <c r="CF11" s="169"/>
      <c r="CG11" s="170"/>
      <c r="CI11" s="172"/>
      <c r="CJ11" s="173" t="s">
        <v>190</v>
      </c>
    </row>
    <row r="12" spans="1:92" ht="15" x14ac:dyDescent="0.25">
      <c r="A12" s="174"/>
      <c r="B12" s="167" t="s">
        <v>188</v>
      </c>
      <c r="C12" s="167" t="s">
        <v>188</v>
      </c>
      <c r="D12" s="167" t="s">
        <v>188</v>
      </c>
      <c r="E12" s="167" t="s">
        <v>188</v>
      </c>
      <c r="F12" s="167" t="s">
        <v>188</v>
      </c>
      <c r="G12" s="167" t="s">
        <v>188</v>
      </c>
      <c r="H12" s="168" t="str">
        <f t="shared" si="0"/>
        <v>6 / 6</v>
      </c>
      <c r="I12" s="169"/>
      <c r="J12" s="170"/>
      <c r="K12" s="169"/>
      <c r="L12" s="169"/>
      <c r="M12" s="170"/>
      <c r="O12" s="172"/>
      <c r="P12" s="173" t="s">
        <v>190</v>
      </c>
      <c r="Q12" s="169"/>
      <c r="R12" s="170">
        <v>4</v>
      </c>
      <c r="S12" s="169"/>
      <c r="T12" s="169"/>
      <c r="U12" s="120">
        <v>2</v>
      </c>
      <c r="W12" s="172"/>
      <c r="X12" s="173" t="s">
        <v>190</v>
      </c>
      <c r="Y12" s="169"/>
      <c r="Z12" s="120">
        <v>12</v>
      </c>
      <c r="AA12" s="169"/>
      <c r="AB12" s="169"/>
      <c r="AC12" s="120">
        <v>2</v>
      </c>
      <c r="AE12" s="172"/>
      <c r="AF12" s="176"/>
      <c r="AG12" s="169"/>
      <c r="AH12" s="120">
        <v>12</v>
      </c>
      <c r="AI12" s="169"/>
      <c r="AJ12" s="169"/>
      <c r="AK12" s="120">
        <v>6</v>
      </c>
      <c r="AL12" s="172"/>
      <c r="AM12" s="172"/>
      <c r="AN12" s="176" t="s">
        <v>190</v>
      </c>
      <c r="AO12" s="19">
        <f>COUNTIFS(SUIVIPROD!$E1:$E30000,'Ligne 12'!$A12,SUIVIPROD!$J1:$J30000,'Ligne 12'!$AV$1)</f>
        <v>0</v>
      </c>
      <c r="AP12" s="120">
        <v>8</v>
      </c>
      <c r="AQ12" s="19">
        <f>SUMIFS(SUIVIPROD!$D1:$D30000,SUIVIPROD!$E1:$E30000,'Ligne 12'!$A12,SUIVIPROD!$J1:$J30000,'Ligne 12'!$AV$1)</f>
        <v>0</v>
      </c>
      <c r="AR12" s="19" t="e">
        <f>SUMPRODUCT((SUIVIPROD!$E1:$E30000='Ligne 12'!$A12)*(SUIVIPROD!$J1:$J30000='Ligne 12'!$AV$1)*(SUIVIPROD!$L:$N&lt;&gt;""))</f>
        <v>#N/A</v>
      </c>
      <c r="AS12" s="120">
        <v>6</v>
      </c>
      <c r="AT12" s="12"/>
      <c r="AU12" s="23" t="str">
        <f>IF(COUNTIFS(SUIVIQUALITE!$B1:$B30000,'Ligne 12'!$A12,SUIVIQUALITE!$E1:$E30000,LEFT($AV$1,FIND(" ",$BD$1)-1),SUIVIQUALITE!$F1:$F30000,"Oui")=1,"Oui","#N/A")</f>
        <v>#N/A</v>
      </c>
      <c r="AV12" s="173" t="s">
        <v>312</v>
      </c>
      <c r="AW12" s="169"/>
      <c r="AX12" s="120">
        <v>8</v>
      </c>
      <c r="AY12" s="169"/>
      <c r="AZ12" s="169"/>
      <c r="BA12" s="120">
        <v>6</v>
      </c>
      <c r="BC12" s="172"/>
      <c r="BD12" s="173" t="s">
        <v>190</v>
      </c>
      <c r="BE12" s="181"/>
      <c r="BF12" s="120">
        <v>16</v>
      </c>
      <c r="BG12" s="181"/>
      <c r="BH12" s="181"/>
      <c r="BI12" s="120">
        <v>2</v>
      </c>
      <c r="BK12" s="172"/>
      <c r="BL12" s="176" t="s">
        <v>190</v>
      </c>
      <c r="BM12" s="169"/>
      <c r="BN12" s="120">
        <v>8</v>
      </c>
      <c r="BO12" s="169"/>
      <c r="BP12" s="169"/>
      <c r="BQ12" s="120">
        <v>4</v>
      </c>
      <c r="BS12" s="172"/>
      <c r="BT12" s="176"/>
      <c r="BU12" s="169"/>
      <c r="BV12" s="120">
        <v>12</v>
      </c>
      <c r="BW12" s="169"/>
      <c r="BX12" s="169"/>
      <c r="BY12" s="120">
        <v>4</v>
      </c>
      <c r="CA12" s="172"/>
      <c r="CB12" s="176"/>
      <c r="CC12" s="169"/>
      <c r="CD12" s="170"/>
      <c r="CE12" s="169"/>
      <c r="CF12" s="169"/>
      <c r="CG12" s="170"/>
      <c r="CI12" s="172"/>
      <c r="CJ12" s="173"/>
    </row>
    <row r="13" spans="1:92" ht="15" x14ac:dyDescent="0.25">
      <c r="A13" s="174"/>
      <c r="B13" s="167" t="s">
        <v>188</v>
      </c>
      <c r="C13" s="167" t="s">
        <v>188</v>
      </c>
      <c r="D13" s="167" t="s">
        <v>188</v>
      </c>
      <c r="E13" s="167" t="s">
        <v>188</v>
      </c>
      <c r="F13" s="167" t="s">
        <v>188</v>
      </c>
      <c r="G13" s="167" t="s">
        <v>188</v>
      </c>
      <c r="H13" s="168" t="str">
        <f t="shared" si="0"/>
        <v>6 / 6</v>
      </c>
      <c r="I13" s="169"/>
      <c r="J13" s="170"/>
      <c r="K13" s="169"/>
      <c r="L13" s="169"/>
      <c r="M13" s="170"/>
      <c r="O13" s="172"/>
      <c r="P13" s="173" t="s">
        <v>190</v>
      </c>
      <c r="Q13" s="169"/>
      <c r="R13" s="170">
        <v>4</v>
      </c>
      <c r="S13" s="169"/>
      <c r="T13" s="169"/>
      <c r="U13" s="120">
        <v>2</v>
      </c>
      <c r="W13" s="172"/>
      <c r="X13" s="173" t="s">
        <v>190</v>
      </c>
      <c r="Y13" s="169"/>
      <c r="Z13" s="120">
        <v>12</v>
      </c>
      <c r="AA13" s="169"/>
      <c r="AB13" s="169"/>
      <c r="AC13" s="120">
        <v>2</v>
      </c>
      <c r="AE13" s="172"/>
      <c r="AF13" s="176"/>
      <c r="AG13" s="169"/>
      <c r="AH13" s="120">
        <v>12</v>
      </c>
      <c r="AI13" s="169"/>
      <c r="AJ13" s="169"/>
      <c r="AK13" s="120">
        <v>6</v>
      </c>
      <c r="AL13" s="172"/>
      <c r="AM13" s="172"/>
      <c r="AN13" s="176" t="s">
        <v>190</v>
      </c>
      <c r="AO13" s="19">
        <f>COUNTIFS(SUIVIPROD!$E1:$E30000,'Ligne 12'!$A13,SUIVIPROD!$J1:$J30000,'Ligne 12'!$AV$1)</f>
        <v>0</v>
      </c>
      <c r="AP13" s="120">
        <v>8</v>
      </c>
      <c r="AQ13" s="19">
        <f>SUMIFS(SUIVIPROD!$D1:$D30000,SUIVIPROD!$E1:$E30000,'Ligne 12'!$A13,SUIVIPROD!$J1:$J30000,'Ligne 12'!$AV$1)</f>
        <v>0</v>
      </c>
      <c r="AR13" s="19" t="e">
        <f>SUMPRODUCT((SUIVIPROD!$E1:$E30000='Ligne 12'!$A13)*(SUIVIPROD!$J1:$J30000='Ligne 12'!$AV$1)*(SUIVIPROD!$L:$N&lt;&gt;""))</f>
        <v>#N/A</v>
      </c>
      <c r="AS13" s="120">
        <v>6</v>
      </c>
      <c r="AT13" s="12"/>
      <c r="AU13" s="23" t="str">
        <f>IF(COUNTIFS(SUIVIQUALITE!$B1:$B30000,'Ligne 12'!$A13,SUIVIQUALITE!$E1:$E30000,LEFT($AV$1,FIND(" ",$BD$1)-1),SUIVIQUALITE!$F1:$F30000,"Oui")=1,"Oui","#N/A")</f>
        <v>#N/A</v>
      </c>
      <c r="AV13" s="173" t="s">
        <v>312</v>
      </c>
      <c r="AW13" s="169"/>
      <c r="AX13" s="120">
        <v>8</v>
      </c>
      <c r="AY13" s="169"/>
      <c r="AZ13" s="169"/>
      <c r="BA13" s="120">
        <v>6</v>
      </c>
      <c r="BC13" s="172"/>
      <c r="BD13" s="173"/>
      <c r="BE13" s="181"/>
      <c r="BF13" s="120">
        <v>16</v>
      </c>
      <c r="BG13" s="181"/>
      <c r="BH13" s="181"/>
      <c r="BI13" s="120">
        <v>2</v>
      </c>
      <c r="BK13" s="172"/>
      <c r="BL13" s="176"/>
      <c r="BM13" s="19">
        <f>COUNTIFS(SUIVIPROD!$E1:$E30000,'Ligne 12'!#REF!,SUIVIPROD!$J1:$J30000,'Ligne 12'!$BT$1)+6.5</f>
        <v>6.5</v>
      </c>
      <c r="BN13" s="120">
        <v>8</v>
      </c>
      <c r="BO13" s="19">
        <f>SUMIFS(SUIVIPROD!$D1:$D30000,SUIVIPROD!$E1:$E30000,'Ligne 12'!#REF!,SUIVIPROD!$J1:$J30000,'Ligne 12'!$BT$1)</f>
        <v>0</v>
      </c>
      <c r="BP13" s="19" t="e">
        <f>SUMPRODUCT((SUIVIPROD!$E1:$E30000='Ligne 12'!#REF!)*(SUIVIPROD!$J1:$J30000='Ligne 12'!$BT$1)*(SUIVIPROD!$L:$N&lt;&gt;""))</f>
        <v>#REF!</v>
      </c>
      <c r="BQ13" s="120">
        <v>4</v>
      </c>
      <c r="BR13" s="12"/>
      <c r="BS13" s="23" t="str">
        <f>IF(COUNTIFS(SUIVIQUALITE!$B1:$B30000,'Ligne 12'!$A13,SUIVIQUALITE!$E1:$E30000,LEFT($BT$1,FIND(" ",$BT$1)-1),SUIVIQUALITE!$F1:$F30000,"Oui")=1,"Oui","#N/A")</f>
        <v>#N/A</v>
      </c>
      <c r="BT13" s="176" t="s">
        <v>189</v>
      </c>
      <c r="BU13" s="169"/>
      <c r="BV13" s="120">
        <v>12</v>
      </c>
      <c r="BW13" s="169"/>
      <c r="BX13" s="169"/>
      <c r="BY13" s="120">
        <v>4</v>
      </c>
      <c r="CA13" s="172"/>
      <c r="CB13" s="176" t="s">
        <v>190</v>
      </c>
      <c r="CC13" s="169"/>
      <c r="CD13" s="170"/>
      <c r="CE13" s="169"/>
      <c r="CF13" s="169"/>
      <c r="CG13" s="170"/>
      <c r="CI13" s="172"/>
      <c r="CJ13" s="173"/>
    </row>
    <row r="14" spans="1:92" ht="15" x14ac:dyDescent="0.25">
      <c r="A14" s="174"/>
      <c r="B14" s="167" t="s">
        <v>188</v>
      </c>
      <c r="C14" s="167" t="s">
        <v>188</v>
      </c>
      <c r="D14" s="167" t="s">
        <v>188</v>
      </c>
      <c r="E14" s="167" t="s">
        <v>188</v>
      </c>
      <c r="F14" s="167" t="s">
        <v>188</v>
      </c>
      <c r="G14" s="167" t="s">
        <v>188</v>
      </c>
      <c r="H14" s="168" t="str">
        <f t="shared" si="0"/>
        <v>6 / 6</v>
      </c>
      <c r="I14" s="169"/>
      <c r="J14" s="170"/>
      <c r="K14" s="169"/>
      <c r="L14" s="169"/>
      <c r="M14" s="170"/>
      <c r="O14" s="172"/>
      <c r="P14" s="173" t="s">
        <v>190</v>
      </c>
      <c r="Q14" s="169"/>
      <c r="R14" s="170">
        <v>4</v>
      </c>
      <c r="S14" s="169"/>
      <c r="T14" s="169"/>
      <c r="U14" s="120">
        <v>2</v>
      </c>
      <c r="W14" s="172"/>
      <c r="X14" s="173" t="s">
        <v>190</v>
      </c>
      <c r="Y14" s="169"/>
      <c r="Z14" s="120">
        <v>12</v>
      </c>
      <c r="AA14" s="169"/>
      <c r="AB14" s="169"/>
      <c r="AC14" s="120">
        <v>2</v>
      </c>
      <c r="AE14" s="172"/>
      <c r="AF14" s="176" t="s">
        <v>190</v>
      </c>
      <c r="AG14" s="169"/>
      <c r="AH14" s="120">
        <v>12</v>
      </c>
      <c r="AI14" s="169"/>
      <c r="AJ14" s="169"/>
      <c r="AK14" s="120">
        <v>6</v>
      </c>
      <c r="AL14" s="172"/>
      <c r="AM14" s="172"/>
      <c r="AN14" s="176" t="s">
        <v>190</v>
      </c>
      <c r="AO14" s="169"/>
      <c r="AP14" s="120">
        <v>8</v>
      </c>
      <c r="AQ14" s="169"/>
      <c r="AR14" s="169"/>
      <c r="AS14" s="120">
        <v>6</v>
      </c>
      <c r="AU14" s="172"/>
      <c r="AV14" s="173"/>
      <c r="AW14" s="169"/>
      <c r="AX14" s="120">
        <v>8</v>
      </c>
      <c r="AY14" s="169"/>
      <c r="AZ14" s="169"/>
      <c r="BA14" s="120">
        <v>6</v>
      </c>
      <c r="BC14" s="172"/>
      <c r="BD14" s="173"/>
      <c r="BE14" s="181"/>
      <c r="BF14" s="120">
        <v>16</v>
      </c>
      <c r="BG14" s="181"/>
      <c r="BH14" s="181"/>
      <c r="BI14" s="120">
        <v>2</v>
      </c>
      <c r="BK14" s="172"/>
      <c r="BL14" s="176"/>
      <c r="BM14" s="169"/>
      <c r="BN14" s="120">
        <v>8</v>
      </c>
      <c r="BO14" s="169"/>
      <c r="BP14" s="169"/>
      <c r="BQ14" s="120">
        <v>4</v>
      </c>
      <c r="BS14" s="172"/>
      <c r="BT14" s="176"/>
      <c r="BU14" s="169"/>
      <c r="BV14" s="120">
        <v>12</v>
      </c>
      <c r="BW14" s="169"/>
      <c r="BX14" s="169"/>
      <c r="BY14" s="120">
        <v>4</v>
      </c>
      <c r="CA14" s="172"/>
      <c r="CB14" s="176"/>
      <c r="CC14" s="169"/>
      <c r="CD14" s="170"/>
      <c r="CE14" s="169"/>
      <c r="CF14" s="169"/>
      <c r="CG14" s="170"/>
      <c r="CI14" s="172"/>
      <c r="CJ14" s="173"/>
    </row>
    <row r="15" spans="1:92" ht="15" x14ac:dyDescent="0.25">
      <c r="A15" s="174"/>
      <c r="B15" s="167" t="s">
        <v>188</v>
      </c>
      <c r="C15" s="167" t="s">
        <v>188</v>
      </c>
      <c r="D15" s="167" t="s">
        <v>188</v>
      </c>
      <c r="E15" s="167" t="s">
        <v>188</v>
      </c>
      <c r="F15" s="167" t="s">
        <v>188</v>
      </c>
      <c r="G15" s="167" t="s">
        <v>188</v>
      </c>
      <c r="H15" s="168" t="str">
        <f t="shared" si="0"/>
        <v>6 / 6</v>
      </c>
      <c r="I15" s="169"/>
      <c r="J15" s="170"/>
      <c r="K15" s="169"/>
      <c r="L15" s="169"/>
      <c r="M15" s="170"/>
      <c r="O15" s="172"/>
      <c r="P15" s="173" t="s">
        <v>190</v>
      </c>
      <c r="Q15" s="169"/>
      <c r="R15" s="170">
        <v>4</v>
      </c>
      <c r="S15" s="169"/>
      <c r="T15" s="169"/>
      <c r="U15" s="120">
        <v>2</v>
      </c>
      <c r="W15" s="172"/>
      <c r="X15" s="173" t="s">
        <v>190</v>
      </c>
      <c r="Y15" s="169"/>
      <c r="Z15" s="120">
        <v>12</v>
      </c>
      <c r="AA15" s="169"/>
      <c r="AB15" s="169"/>
      <c r="AC15" s="120">
        <v>2</v>
      </c>
      <c r="AE15" s="172"/>
      <c r="AF15" s="176"/>
      <c r="AG15" s="169"/>
      <c r="AH15" s="120">
        <v>12</v>
      </c>
      <c r="AI15" s="169"/>
      <c r="AJ15" s="169"/>
      <c r="AK15" s="120">
        <v>6</v>
      </c>
      <c r="AL15" s="172"/>
      <c r="AM15" s="172"/>
      <c r="AN15" s="176" t="s">
        <v>190</v>
      </c>
      <c r="AO15" s="169"/>
      <c r="AP15" s="120">
        <v>8</v>
      </c>
      <c r="AQ15" s="169"/>
      <c r="AR15" s="169"/>
      <c r="AS15" s="120">
        <v>6</v>
      </c>
      <c r="AU15" s="172"/>
      <c r="AV15" s="173"/>
      <c r="AW15" s="169"/>
      <c r="AX15" s="120">
        <v>8</v>
      </c>
      <c r="AY15" s="169"/>
      <c r="AZ15" s="169"/>
      <c r="BA15" s="120">
        <v>6</v>
      </c>
      <c r="BC15" s="172"/>
      <c r="BD15" s="173"/>
      <c r="BE15" s="181"/>
      <c r="BF15" s="120">
        <v>16</v>
      </c>
      <c r="BG15" s="181"/>
      <c r="BH15" s="181"/>
      <c r="BI15" s="120">
        <v>2</v>
      </c>
      <c r="BK15" s="172"/>
      <c r="BL15" s="176"/>
      <c r="BM15" s="169"/>
      <c r="BN15" s="120">
        <v>8</v>
      </c>
      <c r="BO15" s="169"/>
      <c r="BP15" s="169"/>
      <c r="BQ15" s="120">
        <v>4</v>
      </c>
      <c r="BS15" s="172"/>
      <c r="BT15" s="176"/>
      <c r="BU15" s="169"/>
      <c r="BV15" s="120">
        <v>12</v>
      </c>
      <c r="BW15" s="169"/>
      <c r="BX15" s="169"/>
      <c r="BY15" s="120">
        <v>4</v>
      </c>
      <c r="CA15" s="172"/>
      <c r="CB15" s="176"/>
      <c r="CC15" s="169"/>
      <c r="CD15" s="170"/>
      <c r="CE15" s="169"/>
      <c r="CF15" s="169"/>
      <c r="CG15" s="170"/>
      <c r="CI15" s="172"/>
      <c r="CJ15" s="173"/>
    </row>
    <row r="16" spans="1:92" ht="15" x14ac:dyDescent="0.25">
      <c r="A16" s="174"/>
      <c r="B16" s="167" t="s">
        <v>188</v>
      </c>
      <c r="C16" s="167" t="s">
        <v>188</v>
      </c>
      <c r="D16" s="167" t="s">
        <v>188</v>
      </c>
      <c r="E16" s="167" t="s">
        <v>188</v>
      </c>
      <c r="F16" s="167" t="s">
        <v>188</v>
      </c>
      <c r="G16" s="167" t="s">
        <v>188</v>
      </c>
      <c r="H16" s="168" t="str">
        <f t="shared" si="0"/>
        <v>6 / 6</v>
      </c>
      <c r="I16" s="169"/>
      <c r="J16" s="170"/>
      <c r="K16" s="169"/>
      <c r="L16" s="169"/>
      <c r="M16" s="170"/>
      <c r="O16" s="172"/>
      <c r="P16" s="173" t="s">
        <v>190</v>
      </c>
      <c r="Q16" s="169"/>
      <c r="R16" s="170">
        <v>4</v>
      </c>
      <c r="S16" s="169"/>
      <c r="T16" s="169"/>
      <c r="U16" s="120">
        <v>2</v>
      </c>
      <c r="W16" s="172"/>
      <c r="X16" s="173" t="s">
        <v>190</v>
      </c>
      <c r="Y16" s="169"/>
      <c r="Z16" s="120">
        <v>12</v>
      </c>
      <c r="AA16" s="169"/>
      <c r="AB16" s="169"/>
      <c r="AC16" s="120">
        <v>2</v>
      </c>
      <c r="AE16" s="172"/>
      <c r="AF16" s="176"/>
      <c r="AG16" s="169"/>
      <c r="AH16" s="120">
        <v>12</v>
      </c>
      <c r="AI16" s="169"/>
      <c r="AJ16" s="169"/>
      <c r="AK16" s="120">
        <v>6</v>
      </c>
      <c r="AL16" s="172"/>
      <c r="AM16" s="172"/>
      <c r="AN16" s="176" t="s">
        <v>190</v>
      </c>
      <c r="AO16" s="19">
        <f>COUNTIFS(SUIVIPROD!$E1:$E30000,'Ligne 12'!$A16,SUIVIPROD!$J1:$J30000,'Ligne 12'!$AV$1)</f>
        <v>0</v>
      </c>
      <c r="AP16" s="120">
        <v>8</v>
      </c>
      <c r="AQ16" s="19">
        <f>SUMIFS(SUIVIPROD!$D1:$D30000,SUIVIPROD!$E1:$E30000,'Ligne 12'!$A16,SUIVIPROD!$J1:$J30000,'Ligne 12'!$AV$1)</f>
        <v>0</v>
      </c>
      <c r="AR16" s="19" t="e">
        <f>SUMPRODUCT((SUIVIPROD!$E1:$E30000='Ligne 12'!$A16)*(SUIVIPROD!$J1:$J30000='Ligne 12'!$AV$1)*(SUIVIPROD!$L:$N&lt;&gt;""))</f>
        <v>#N/A</v>
      </c>
      <c r="AS16" s="120">
        <v>6</v>
      </c>
      <c r="AT16" s="12"/>
      <c r="AU16" s="23" t="str">
        <f>IF(COUNTIFS(SUIVIQUALITE!$B1:$B30000,'Ligne 12'!$A16,SUIVIQUALITE!$E1:$E30000,LEFT($AV$1,FIND(" ",$BD$1)-1),SUIVIQUALITE!$F1:$F30000,"Oui")=1,"Oui","#N/A")</f>
        <v>#N/A</v>
      </c>
      <c r="AV16" s="173" t="s">
        <v>312</v>
      </c>
      <c r="AW16" s="169"/>
      <c r="AX16" s="120">
        <v>8</v>
      </c>
      <c r="AY16" s="169"/>
      <c r="AZ16" s="169"/>
      <c r="BA16" s="120">
        <v>6</v>
      </c>
      <c r="BC16" s="172"/>
      <c r="BD16" s="173" t="s">
        <v>190</v>
      </c>
      <c r="BE16" s="181"/>
      <c r="BF16" s="120">
        <v>16</v>
      </c>
      <c r="BG16" s="181"/>
      <c r="BH16" s="181"/>
      <c r="BI16" s="120">
        <v>2</v>
      </c>
      <c r="BK16" s="172"/>
      <c r="BL16" s="176" t="s">
        <v>190</v>
      </c>
      <c r="BM16" s="169"/>
      <c r="BN16" s="120">
        <v>8</v>
      </c>
      <c r="BO16" s="169"/>
      <c r="BP16" s="169"/>
      <c r="BQ16" s="120">
        <v>4</v>
      </c>
      <c r="BS16" s="172"/>
      <c r="BT16" s="176"/>
      <c r="BU16" s="169"/>
      <c r="BV16" s="120">
        <v>12</v>
      </c>
      <c r="BW16" s="169"/>
      <c r="BX16" s="169"/>
      <c r="BY16" s="120">
        <v>4</v>
      </c>
      <c r="CA16" s="172"/>
      <c r="CB16" s="176"/>
      <c r="CC16" s="169"/>
      <c r="CD16" s="170"/>
      <c r="CE16" s="169"/>
      <c r="CF16" s="169"/>
      <c r="CG16" s="170"/>
      <c r="CI16" s="172"/>
      <c r="CJ16" s="173"/>
    </row>
    <row r="17" spans="1:92" ht="15" x14ac:dyDescent="0.25">
      <c r="B17" s="167" t="s">
        <v>188</v>
      </c>
      <c r="C17" s="167" t="s">
        <v>188</v>
      </c>
      <c r="D17" s="167" t="s">
        <v>188</v>
      </c>
      <c r="E17" s="167" t="s">
        <v>188</v>
      </c>
      <c r="F17" s="167" t="s">
        <v>188</v>
      </c>
      <c r="G17" s="167" t="s">
        <v>188</v>
      </c>
      <c r="H17" s="168" t="str">
        <f t="shared" si="0"/>
        <v>6 / 6</v>
      </c>
      <c r="I17" s="169"/>
      <c r="J17" s="170"/>
      <c r="K17" s="169"/>
      <c r="L17" s="169"/>
      <c r="M17" s="170"/>
      <c r="N17" s="171"/>
      <c r="O17" s="172"/>
      <c r="P17" s="173" t="s">
        <v>190</v>
      </c>
      <c r="Q17" s="19">
        <f>COUNTIFS(SUIVIPROD!$E1:$E30000,'Ligne 12'!$A17,SUIVIPROD!$J1:$J30000,'Ligne 12'!$X$1)</f>
        <v>0</v>
      </c>
      <c r="R17" s="170">
        <v>4</v>
      </c>
      <c r="S17" s="19">
        <f>SUMIFS(SUIVIPROD!$D1:$D30000,SUIVIPROD!$E1:$E30000,'Ligne 12'!$A17,SUIVIPROD!$J1:$J30000,'Ligne 12'!$X$1)</f>
        <v>0</v>
      </c>
      <c r="T17" s="19" t="e">
        <f>SUMPRODUCT((SUIVIPROD!$E1:$E30000='Ligne 12'!$A17)*(SUIVIPROD!$J1:$J30000='Ligne 12'!$X$1)*(SUIVIPROD!$L:$N&lt;&gt;""))</f>
        <v>#N/A</v>
      </c>
      <c r="U17" s="120">
        <v>2</v>
      </c>
      <c r="V17" s="12"/>
      <c r="W17" s="23" t="str">
        <f>IF(COUNTIFS(SUIVIQUALITE!$B1:$B30000,'Ligne 12'!$A17,SUIVIQUALITE!$E1:$E30000,LEFT($X$1,FIND(" ",$X$1)-1),SUIVIQUALITE!$F1:$F30000,"Oui")=1,"Oui","#N/A")</f>
        <v>#N/A</v>
      </c>
      <c r="X17" s="173" t="s">
        <v>189</v>
      </c>
      <c r="Y17" s="169"/>
      <c r="Z17" s="120">
        <v>12</v>
      </c>
      <c r="AA17" s="169"/>
      <c r="AB17" s="169"/>
      <c r="AC17" s="120">
        <v>2</v>
      </c>
      <c r="AD17" s="167"/>
      <c r="AE17" s="172"/>
      <c r="AF17" s="173"/>
      <c r="AG17" s="169"/>
      <c r="AH17" s="120">
        <v>12</v>
      </c>
      <c r="AI17" s="169"/>
      <c r="AJ17" s="169"/>
      <c r="AK17" s="120">
        <v>6</v>
      </c>
      <c r="AM17" s="172"/>
      <c r="AN17" s="173"/>
      <c r="AO17" s="19">
        <f>COUNTIFS(SUIVIPROD!$E1:$E30000,'Ligne 12'!$A17,SUIVIPROD!$J1:$J30000,'Ligne 12'!$AV$1)</f>
        <v>0</v>
      </c>
      <c r="AP17" s="120">
        <v>8</v>
      </c>
      <c r="AQ17" s="19">
        <f>SUMIFS(SUIVIPROD!$D1:$D30000,SUIVIPROD!$E1:$E30000,'Ligne 12'!$A17,SUIVIPROD!$J1:$J30000,'Ligne 12'!$AV$1)</f>
        <v>0</v>
      </c>
      <c r="AR17" s="19" t="e">
        <f>SUMPRODUCT((SUIVIPROD!$E1:$E30000='Ligne 12'!$A17)*(SUIVIPROD!$J1:$J30000='Ligne 12'!$AV$1)*(SUIVIPROD!$L:$N&lt;&gt;""))</f>
        <v>#N/A</v>
      </c>
      <c r="AS17" s="120">
        <v>6</v>
      </c>
      <c r="AT17" s="12"/>
      <c r="AU17" s="23" t="str">
        <f>IF(COUNTIFS(SUIVIQUALITE!$B1:$B30000,'Ligne 12'!$A17,SUIVIQUALITE!$E1:$E30000,LEFT($AV$1,FIND(" ",$BD$1)-1),SUIVIQUALITE!$F1:$F30000,"Oui")=1,"Oui","#N/A")</f>
        <v>#N/A</v>
      </c>
      <c r="AV17" s="173" t="s">
        <v>312</v>
      </c>
      <c r="AW17" s="19">
        <f>COUNTIFS(SUIVIPROD!$E1:$E30000,'Ligne 12'!$A17,SUIVIPROD!$J1:$J30000,'Ligne 12'!$BD$1)+10</f>
        <v>10</v>
      </c>
      <c r="AX17" s="120">
        <v>8</v>
      </c>
      <c r="AY17" s="19">
        <f>SUMIFS(SUIVIPROD!$D1:$D30000,SUIVIPROD!$E1:$E30000,'Ligne 12'!$A17,SUIVIPROD!$J1:$J30000,'Ligne 12'!$BD$1)+20</f>
        <v>20</v>
      </c>
      <c r="AZ17" s="19" t="e">
        <f>SUMPRODUCT((SUIVIPROD!$E1:$E30000='Ligne 12'!$A15)*(SUIVIPROD!$J1:$J30000='Ligne 12'!$BD$1)*(SUIVIPROD!$L:$N&lt;&gt;""))</f>
        <v>#N/A</v>
      </c>
      <c r="BA17" s="120">
        <v>6</v>
      </c>
      <c r="BB17" s="12"/>
      <c r="BC17" s="23" t="str">
        <f>IF(COUNTIFS(SUIVIQUALITE!$B1:$B30000,'Ligne 12'!$A17,SUIVIQUALITE!$E1:$E30000,LEFT($BD$1,FIND(" ",$BD$1)-1),SUIVIQUALITE!$F1:$F30000,"Oui")=1,"Oui","#N/A")</f>
        <v>#N/A</v>
      </c>
      <c r="BD17" s="173" t="s">
        <v>189</v>
      </c>
      <c r="BE17" s="181"/>
      <c r="BF17" s="120">
        <v>16</v>
      </c>
      <c r="BG17" s="181"/>
      <c r="BH17" s="181"/>
      <c r="BI17" s="120">
        <v>2</v>
      </c>
      <c r="BK17" s="172"/>
      <c r="BL17" s="173" t="s">
        <v>190</v>
      </c>
      <c r="BM17" s="169"/>
      <c r="BN17" s="120">
        <v>8</v>
      </c>
      <c r="BO17" s="169"/>
      <c r="BP17" s="169"/>
      <c r="BQ17" s="120">
        <v>4</v>
      </c>
      <c r="BS17" s="172"/>
      <c r="BT17" s="173"/>
      <c r="BU17" s="169"/>
      <c r="BV17" s="120">
        <v>12</v>
      </c>
      <c r="BW17" s="169"/>
      <c r="BX17" s="169"/>
      <c r="BY17" s="120">
        <v>4</v>
      </c>
      <c r="CA17" s="172"/>
      <c r="CB17" s="173"/>
      <c r="CC17" s="169"/>
      <c r="CD17" s="170"/>
      <c r="CE17" s="169"/>
      <c r="CF17" s="169"/>
      <c r="CG17" s="170"/>
      <c r="CI17" s="172"/>
      <c r="CJ17" s="173"/>
    </row>
    <row r="18" spans="1:92" ht="15" x14ac:dyDescent="0.25">
      <c r="B18" s="167" t="s">
        <v>188</v>
      </c>
      <c r="C18" s="167" t="s">
        <v>188</v>
      </c>
      <c r="D18" s="167" t="s">
        <v>188</v>
      </c>
      <c r="E18" s="167" t="s">
        <v>188</v>
      </c>
      <c r="F18" s="167" t="s">
        <v>188</v>
      </c>
      <c r="G18" s="167" t="s">
        <v>188</v>
      </c>
      <c r="H18" s="168" t="str">
        <f t="shared" si="0"/>
        <v>6 / 6</v>
      </c>
      <c r="I18" s="169"/>
      <c r="J18" s="170"/>
      <c r="K18" s="169"/>
      <c r="L18" s="169"/>
      <c r="M18" s="170"/>
      <c r="O18" s="172"/>
      <c r="P18" s="173" t="s">
        <v>190</v>
      </c>
      <c r="Q18" s="169"/>
      <c r="R18" s="170">
        <v>4</v>
      </c>
      <c r="S18" s="169"/>
      <c r="T18" s="169"/>
      <c r="U18" s="120">
        <v>2</v>
      </c>
      <c r="W18" s="172"/>
      <c r="X18" s="173"/>
      <c r="Y18" s="169"/>
      <c r="Z18" s="120">
        <v>12</v>
      </c>
      <c r="AA18" s="169"/>
      <c r="AB18" s="169"/>
      <c r="AC18" s="120">
        <v>2</v>
      </c>
      <c r="AE18" s="172"/>
      <c r="AF18" s="176"/>
      <c r="AG18" s="169"/>
      <c r="AH18" s="120">
        <v>12</v>
      </c>
      <c r="AI18" s="169"/>
      <c r="AJ18" s="169"/>
      <c r="AK18" s="120">
        <v>6</v>
      </c>
      <c r="AL18" s="172"/>
      <c r="AM18" s="172"/>
      <c r="AN18" s="176"/>
      <c r="AO18" s="169"/>
      <c r="AP18" s="120">
        <v>8</v>
      </c>
      <c r="AQ18" s="169"/>
      <c r="AR18" s="169"/>
      <c r="AS18" s="120">
        <v>6</v>
      </c>
      <c r="AU18" s="172"/>
      <c r="AV18" s="173"/>
      <c r="AW18" s="169"/>
      <c r="AX18" s="120">
        <v>8</v>
      </c>
      <c r="AY18" s="169"/>
      <c r="AZ18" s="169"/>
      <c r="BA18" s="120">
        <v>6</v>
      </c>
      <c r="BC18" s="172"/>
      <c r="BD18" s="173"/>
      <c r="BE18" s="181"/>
      <c r="BF18" s="120">
        <v>16</v>
      </c>
      <c r="BG18" s="181"/>
      <c r="BH18" s="181"/>
      <c r="BI18" s="120">
        <v>2</v>
      </c>
      <c r="BK18" s="172"/>
      <c r="BL18" s="176"/>
      <c r="BM18" s="169"/>
      <c r="BN18" s="120">
        <v>8</v>
      </c>
      <c r="BO18" s="169"/>
      <c r="BP18" s="169"/>
      <c r="BQ18" s="120">
        <v>4</v>
      </c>
      <c r="BS18" s="172"/>
      <c r="BT18" s="176"/>
      <c r="BU18" s="169"/>
      <c r="BV18" s="120">
        <v>12</v>
      </c>
      <c r="BW18" s="169"/>
      <c r="BX18" s="169"/>
      <c r="BY18" s="120">
        <v>4</v>
      </c>
      <c r="CA18" s="172"/>
      <c r="CB18" s="176"/>
      <c r="CC18" s="169"/>
      <c r="CD18" s="170"/>
      <c r="CE18" s="169"/>
      <c r="CF18" s="169"/>
      <c r="CG18" s="170"/>
      <c r="CI18" s="172"/>
      <c r="CJ18" s="173"/>
    </row>
    <row r="19" spans="1:92" ht="15" x14ac:dyDescent="0.25">
      <c r="A19" s="174"/>
      <c r="B19" s="167" t="s">
        <v>188</v>
      </c>
      <c r="C19" s="167" t="s">
        <v>188</v>
      </c>
      <c r="D19" s="167" t="s">
        <v>188</v>
      </c>
      <c r="E19" s="167" t="s">
        <v>188</v>
      </c>
      <c r="F19" s="167" t="s">
        <v>188</v>
      </c>
      <c r="G19" s="167" t="s">
        <v>188</v>
      </c>
      <c r="H19" s="168" t="str">
        <f t="shared" si="0"/>
        <v>6 / 6</v>
      </c>
      <c r="I19" s="169"/>
      <c r="J19" s="170"/>
      <c r="K19" s="169"/>
      <c r="L19" s="169"/>
      <c r="M19" s="170"/>
      <c r="O19" s="172"/>
      <c r="P19" s="173" t="s">
        <v>190</v>
      </c>
      <c r="Q19" s="169"/>
      <c r="R19" s="170">
        <v>4</v>
      </c>
      <c r="S19" s="169"/>
      <c r="T19" s="169"/>
      <c r="U19" s="120">
        <v>2</v>
      </c>
      <c r="W19" s="172"/>
      <c r="X19" s="173" t="s">
        <v>190</v>
      </c>
      <c r="Y19" s="169"/>
      <c r="Z19" s="120">
        <v>12</v>
      </c>
      <c r="AA19" s="169"/>
      <c r="AB19" s="169"/>
      <c r="AC19" s="120">
        <v>2</v>
      </c>
      <c r="AE19" s="172"/>
      <c r="AF19" s="176" t="s">
        <v>190</v>
      </c>
      <c r="AG19" s="169"/>
      <c r="AH19" s="120">
        <v>12</v>
      </c>
      <c r="AI19" s="169"/>
      <c r="AJ19" s="169"/>
      <c r="AK19" s="120">
        <v>6</v>
      </c>
      <c r="AL19" s="172"/>
      <c r="AM19" s="172"/>
      <c r="AN19" s="176" t="s">
        <v>190</v>
      </c>
      <c r="AO19" s="169"/>
      <c r="AP19" s="120">
        <v>8</v>
      </c>
      <c r="AQ19" s="169"/>
      <c r="AR19" s="169"/>
      <c r="AS19" s="120">
        <v>6</v>
      </c>
      <c r="AU19" s="172"/>
      <c r="AV19" s="173"/>
      <c r="AW19" s="169"/>
      <c r="AX19" s="120">
        <v>8</v>
      </c>
      <c r="AY19" s="169"/>
      <c r="AZ19" s="169"/>
      <c r="BA19" s="120">
        <v>6</v>
      </c>
      <c r="BC19" s="172"/>
      <c r="BD19" s="173"/>
      <c r="BE19" s="181"/>
      <c r="BF19" s="120">
        <v>16</v>
      </c>
      <c r="BG19" s="181"/>
      <c r="BH19" s="181"/>
      <c r="BI19" s="120">
        <v>2</v>
      </c>
      <c r="BK19" s="172"/>
      <c r="BL19" s="176"/>
      <c r="BM19" s="169"/>
      <c r="BN19" s="120">
        <v>8</v>
      </c>
      <c r="BO19" s="169"/>
      <c r="BP19" s="169"/>
      <c r="BQ19" s="120">
        <v>4</v>
      </c>
      <c r="BS19" s="172"/>
      <c r="BT19" s="176"/>
      <c r="BU19" s="169"/>
      <c r="BV19" s="120">
        <v>12</v>
      </c>
      <c r="BW19" s="169"/>
      <c r="BX19" s="169"/>
      <c r="BY19" s="120">
        <v>4</v>
      </c>
      <c r="CA19" s="172"/>
      <c r="CB19" s="176"/>
      <c r="CC19" s="169"/>
      <c r="CD19" s="170"/>
      <c r="CE19" s="169"/>
      <c r="CF19" s="169"/>
      <c r="CG19" s="170"/>
      <c r="CI19" s="172"/>
      <c r="CJ19" s="173"/>
    </row>
    <row r="20" spans="1:92" ht="15" x14ac:dyDescent="0.25">
      <c r="B20" s="167" t="s">
        <v>188</v>
      </c>
      <c r="C20" s="167" t="s">
        <v>188</v>
      </c>
      <c r="D20" s="167" t="s">
        <v>188</v>
      </c>
      <c r="E20" s="167" t="s">
        <v>188</v>
      </c>
      <c r="F20" s="167" t="s">
        <v>188</v>
      </c>
      <c r="G20" s="167" t="s">
        <v>188</v>
      </c>
      <c r="H20" s="168" t="str">
        <f t="shared" si="0"/>
        <v>6 / 6</v>
      </c>
      <c r="I20" s="169"/>
      <c r="J20" s="170"/>
      <c r="K20" s="169"/>
      <c r="L20" s="169"/>
      <c r="M20" s="170"/>
      <c r="O20" s="172"/>
      <c r="P20" s="173" t="s">
        <v>190</v>
      </c>
      <c r="Q20" s="169"/>
      <c r="R20" s="170">
        <v>4</v>
      </c>
      <c r="S20" s="169"/>
      <c r="T20" s="169"/>
      <c r="U20" s="120">
        <v>2</v>
      </c>
      <c r="W20" s="172"/>
      <c r="X20" s="173" t="s">
        <v>190</v>
      </c>
      <c r="Y20" s="169"/>
      <c r="Z20" s="120">
        <v>12</v>
      </c>
      <c r="AA20" s="169"/>
      <c r="AB20" s="169"/>
      <c r="AC20" s="120">
        <v>2</v>
      </c>
      <c r="AE20" s="172"/>
      <c r="AF20" s="176" t="s">
        <v>190</v>
      </c>
      <c r="AG20" s="169"/>
      <c r="AH20" s="120">
        <v>12</v>
      </c>
      <c r="AI20" s="169"/>
      <c r="AJ20" s="169"/>
      <c r="AK20" s="120">
        <v>6</v>
      </c>
      <c r="AL20" s="172"/>
      <c r="AM20" s="172"/>
      <c r="AN20" s="176" t="s">
        <v>190</v>
      </c>
      <c r="AO20" s="169"/>
      <c r="AP20" s="120">
        <v>8</v>
      </c>
      <c r="AQ20" s="169"/>
      <c r="AR20" s="169"/>
      <c r="AS20" s="120">
        <v>6</v>
      </c>
      <c r="AU20" s="172"/>
      <c r="AV20" s="173"/>
      <c r="AW20" s="169"/>
      <c r="AX20" s="120">
        <v>8</v>
      </c>
      <c r="AY20" s="169"/>
      <c r="AZ20" s="169"/>
      <c r="BA20" s="120">
        <v>6</v>
      </c>
      <c r="BC20" s="172"/>
      <c r="BD20" s="173" t="s">
        <v>190</v>
      </c>
      <c r="BE20" s="181"/>
      <c r="BF20" s="120">
        <v>16</v>
      </c>
      <c r="BG20" s="181"/>
      <c r="BH20" s="181"/>
      <c r="BI20" s="120">
        <v>2</v>
      </c>
      <c r="BK20" s="172"/>
      <c r="BL20" s="176" t="s">
        <v>190</v>
      </c>
      <c r="BM20" s="169"/>
      <c r="BN20" s="120">
        <v>8</v>
      </c>
      <c r="BO20" s="169"/>
      <c r="BP20" s="169"/>
      <c r="BQ20" s="120">
        <v>4</v>
      </c>
      <c r="BS20" s="172"/>
      <c r="BT20" s="176"/>
      <c r="BU20" s="169"/>
      <c r="BV20" s="120">
        <v>12</v>
      </c>
      <c r="BW20" s="169"/>
      <c r="BX20" s="169"/>
      <c r="BY20" s="120">
        <v>4</v>
      </c>
      <c r="CA20" s="172"/>
      <c r="CB20" s="176"/>
      <c r="CC20" s="169"/>
      <c r="CD20" s="170"/>
      <c r="CE20" s="169"/>
      <c r="CF20" s="169"/>
      <c r="CG20" s="170"/>
      <c r="CI20" s="172"/>
      <c r="CJ20" s="173" t="s">
        <v>190</v>
      </c>
    </row>
    <row r="21" spans="1:92" ht="15" x14ac:dyDescent="0.25">
      <c r="A21" s="174"/>
      <c r="B21" s="167" t="s">
        <v>188</v>
      </c>
      <c r="C21" s="167" t="s">
        <v>188</v>
      </c>
      <c r="D21" s="167" t="s">
        <v>188</v>
      </c>
      <c r="E21" s="167" t="s">
        <v>188</v>
      </c>
      <c r="F21" s="167" t="s">
        <v>188</v>
      </c>
      <c r="G21" s="167" t="s">
        <v>188</v>
      </c>
      <c r="H21" s="168" t="str">
        <f t="shared" si="0"/>
        <v>6 / 6</v>
      </c>
      <c r="I21" s="169"/>
      <c r="J21" s="170"/>
      <c r="K21" s="169"/>
      <c r="L21" s="169"/>
      <c r="M21" s="170"/>
      <c r="O21" s="172"/>
      <c r="P21" s="173" t="s">
        <v>190</v>
      </c>
      <c r="Q21" s="169"/>
      <c r="R21" s="170">
        <v>4</v>
      </c>
      <c r="S21" s="169"/>
      <c r="T21" s="169"/>
      <c r="U21" s="120">
        <v>2</v>
      </c>
      <c r="W21" s="172"/>
      <c r="X21" s="173" t="s">
        <v>190</v>
      </c>
      <c r="Y21" s="169"/>
      <c r="Z21" s="120">
        <v>12</v>
      </c>
      <c r="AA21" s="169"/>
      <c r="AB21" s="169"/>
      <c r="AC21" s="120">
        <v>2</v>
      </c>
      <c r="AE21" s="172"/>
      <c r="AF21" s="176" t="s">
        <v>190</v>
      </c>
      <c r="AG21" s="169"/>
      <c r="AH21" s="120">
        <v>12</v>
      </c>
      <c r="AI21" s="169"/>
      <c r="AJ21" s="169"/>
      <c r="AK21" s="120">
        <v>6</v>
      </c>
      <c r="AL21" s="172"/>
      <c r="AM21" s="172"/>
      <c r="AN21" s="176"/>
      <c r="AO21" s="19">
        <f>COUNTIFS(SUIVIPROD!$E1:$E30000,'Ligne 12'!$A21,SUIVIPROD!$J1:$J30000,'Ligne 12'!$AV$1)</f>
        <v>0</v>
      </c>
      <c r="AP21" s="120">
        <v>8</v>
      </c>
      <c r="AQ21" s="19">
        <f>SUMIFS(SUIVIPROD!$D1:$D30000,SUIVIPROD!$E1:$E30000,'Ligne 12'!$A21,SUIVIPROD!$J1:$J30000,'Ligne 12'!$AV$1)</f>
        <v>0</v>
      </c>
      <c r="AR21" s="19" t="e">
        <f>SUMPRODUCT((SUIVIPROD!$E1:$E30000='Ligne 12'!$A21)*(SUIVIPROD!$J1:$J30000='Ligne 12'!$AV$1)*(SUIVIPROD!$L:$N&lt;&gt;""))</f>
        <v>#N/A</v>
      </c>
      <c r="AS21" s="120">
        <v>6</v>
      </c>
      <c r="AT21" s="12"/>
      <c r="AU21" s="23" t="str">
        <f>IF(COUNTIFS(SUIVIQUALITE!$B1:$B30000,'Ligne 12'!$A21,SUIVIQUALITE!$E1:$E30000,LEFT($AV$1,FIND(" ",$BD$1)-1),SUIVIQUALITE!$F1:$F30000,"Oui")=1,"Oui","#N/A")</f>
        <v>#N/A</v>
      </c>
      <c r="AV21" s="173" t="s">
        <v>312</v>
      </c>
      <c r="AW21" s="169"/>
      <c r="AX21" s="120">
        <v>8</v>
      </c>
      <c r="AY21" s="169"/>
      <c r="AZ21" s="169"/>
      <c r="BA21" s="120">
        <v>6</v>
      </c>
      <c r="BC21" s="172"/>
      <c r="BD21" s="173" t="s">
        <v>190</v>
      </c>
      <c r="BE21" s="181"/>
      <c r="BF21" s="120">
        <v>16</v>
      </c>
      <c r="BG21" s="181"/>
      <c r="BH21" s="181"/>
      <c r="BI21" s="120">
        <v>2</v>
      </c>
      <c r="BK21" s="172"/>
      <c r="BL21" s="176" t="s">
        <v>190</v>
      </c>
      <c r="BM21" s="169"/>
      <c r="BN21" s="120">
        <v>8</v>
      </c>
      <c r="BO21" s="169"/>
      <c r="BP21" s="169"/>
      <c r="BQ21" s="120">
        <v>4</v>
      </c>
      <c r="BS21" s="172"/>
      <c r="BT21" s="176"/>
      <c r="BU21" s="169"/>
      <c r="BV21" s="120">
        <v>12</v>
      </c>
      <c r="BW21" s="169"/>
      <c r="BX21" s="169"/>
      <c r="BY21" s="120">
        <v>4</v>
      </c>
      <c r="CA21" s="172"/>
      <c r="CB21" s="176"/>
      <c r="CC21" s="169"/>
      <c r="CD21" s="170"/>
      <c r="CE21" s="169"/>
      <c r="CF21" s="169"/>
      <c r="CG21" s="170"/>
      <c r="CI21" s="172"/>
      <c r="CJ21" s="173"/>
    </row>
    <row r="22" spans="1:92" ht="15" x14ac:dyDescent="0.25">
      <c r="B22" s="167" t="s">
        <v>188</v>
      </c>
      <c r="C22" s="167" t="s">
        <v>188</v>
      </c>
      <c r="D22" s="167" t="s">
        <v>188</v>
      </c>
      <c r="E22" s="167" t="s">
        <v>188</v>
      </c>
      <c r="F22" s="167" t="s">
        <v>188</v>
      </c>
      <c r="G22" s="167" t="s">
        <v>188</v>
      </c>
      <c r="H22" s="168" t="str">
        <f t="shared" si="0"/>
        <v>6 / 6</v>
      </c>
      <c r="I22" s="169"/>
      <c r="J22" s="170"/>
      <c r="K22" s="169"/>
      <c r="L22" s="169"/>
      <c r="M22" s="170"/>
      <c r="N22" s="171"/>
      <c r="O22" s="172"/>
      <c r="P22" s="173" t="s">
        <v>190</v>
      </c>
      <c r="Q22" s="169"/>
      <c r="R22" s="170">
        <v>4</v>
      </c>
      <c r="S22" s="169"/>
      <c r="T22" s="169"/>
      <c r="U22" s="120">
        <v>2</v>
      </c>
      <c r="V22" s="171"/>
      <c r="W22" s="172"/>
      <c r="X22" s="173" t="s">
        <v>190</v>
      </c>
      <c r="Y22" s="169"/>
      <c r="Z22" s="120">
        <v>12</v>
      </c>
      <c r="AA22" s="169"/>
      <c r="AB22" s="169"/>
      <c r="AC22" s="120">
        <v>2</v>
      </c>
      <c r="AD22" s="167"/>
      <c r="AE22" s="172"/>
      <c r="AF22" s="173" t="s">
        <v>190</v>
      </c>
      <c r="AG22" s="169"/>
      <c r="AH22" s="120">
        <v>12</v>
      </c>
      <c r="AI22" s="169"/>
      <c r="AJ22" s="169"/>
      <c r="AK22" s="120">
        <v>6</v>
      </c>
      <c r="AM22" s="172"/>
      <c r="AN22" s="173"/>
      <c r="AO22" s="169"/>
      <c r="AP22" s="120">
        <v>8</v>
      </c>
      <c r="AQ22" s="169"/>
      <c r="AR22" s="169"/>
      <c r="AS22" s="120">
        <v>6</v>
      </c>
      <c r="AU22" s="172"/>
      <c r="AV22" s="173"/>
      <c r="AW22" s="169"/>
      <c r="AX22" s="120">
        <v>8</v>
      </c>
      <c r="AY22" s="169"/>
      <c r="AZ22" s="169"/>
      <c r="BA22" s="120">
        <v>6</v>
      </c>
      <c r="BC22" s="172"/>
      <c r="BD22" s="173"/>
      <c r="BE22" s="181"/>
      <c r="BF22" s="120">
        <v>16</v>
      </c>
      <c r="BG22" s="181"/>
      <c r="BH22" s="181"/>
      <c r="BI22" s="120">
        <v>2</v>
      </c>
      <c r="BK22" s="172"/>
      <c r="BL22" s="173"/>
      <c r="BM22" s="169"/>
      <c r="BN22" s="120">
        <v>8</v>
      </c>
      <c r="BO22" s="169"/>
      <c r="BP22" s="169"/>
      <c r="BQ22" s="120">
        <v>4</v>
      </c>
      <c r="BS22" s="172"/>
      <c r="BT22" s="173"/>
      <c r="BU22" s="169"/>
      <c r="BV22" s="120">
        <v>12</v>
      </c>
      <c r="BW22" s="169"/>
      <c r="BX22" s="169"/>
      <c r="BY22" s="120">
        <v>4</v>
      </c>
      <c r="CA22" s="172"/>
      <c r="CB22" s="173"/>
      <c r="CC22" s="169"/>
      <c r="CD22" s="170"/>
      <c r="CE22" s="169"/>
      <c r="CF22" s="169"/>
      <c r="CG22" s="170"/>
      <c r="CI22" s="172"/>
      <c r="CJ22" s="173"/>
    </row>
    <row r="23" spans="1:92" ht="15" x14ac:dyDescent="0.25">
      <c r="A23" s="174"/>
      <c r="B23" s="167" t="s">
        <v>188</v>
      </c>
      <c r="C23" s="167" t="s">
        <v>188</v>
      </c>
      <c r="D23" s="167" t="s">
        <v>188</v>
      </c>
      <c r="E23" s="167" t="s">
        <v>188</v>
      </c>
      <c r="F23" s="167" t="s">
        <v>188</v>
      </c>
      <c r="G23" s="167" t="s">
        <v>188</v>
      </c>
      <c r="H23" s="168" t="str">
        <f t="shared" si="0"/>
        <v>6 / 6</v>
      </c>
      <c r="I23" s="169"/>
      <c r="J23" s="170"/>
      <c r="K23" s="169"/>
      <c r="L23" s="169"/>
      <c r="M23" s="170"/>
      <c r="O23" s="172"/>
      <c r="P23" s="173" t="s">
        <v>190</v>
      </c>
      <c r="Q23" s="169"/>
      <c r="R23" s="170">
        <v>4</v>
      </c>
      <c r="S23" s="169"/>
      <c r="T23" s="169"/>
      <c r="U23" s="120">
        <v>2</v>
      </c>
      <c r="W23" s="172"/>
      <c r="X23" s="173" t="s">
        <v>190</v>
      </c>
      <c r="Y23" s="169"/>
      <c r="Z23" s="120">
        <v>12</v>
      </c>
      <c r="AA23" s="169"/>
      <c r="AB23" s="169"/>
      <c r="AC23" s="120">
        <v>2</v>
      </c>
      <c r="AE23" s="172"/>
      <c r="AF23" s="176" t="s">
        <v>190</v>
      </c>
      <c r="AG23" s="169"/>
      <c r="AH23" s="120">
        <v>12</v>
      </c>
      <c r="AI23" s="169"/>
      <c r="AJ23" s="169"/>
      <c r="AK23" s="120">
        <v>6</v>
      </c>
      <c r="AL23" s="172"/>
      <c r="AM23" s="172"/>
      <c r="AN23" s="176" t="s">
        <v>190</v>
      </c>
      <c r="AO23" s="169"/>
      <c r="AP23" s="120">
        <v>8</v>
      </c>
      <c r="AQ23" s="169"/>
      <c r="AR23" s="169"/>
      <c r="AS23" s="120">
        <v>6</v>
      </c>
      <c r="AU23" s="172"/>
      <c r="AV23" s="173"/>
      <c r="AW23" s="169"/>
      <c r="AX23" s="120">
        <v>8</v>
      </c>
      <c r="AY23" s="169"/>
      <c r="AZ23" s="169"/>
      <c r="BA23" s="120">
        <v>6</v>
      </c>
      <c r="BC23" s="172"/>
      <c r="BD23" s="173"/>
      <c r="BE23" s="181"/>
      <c r="BF23" s="120">
        <v>16</v>
      </c>
      <c r="BG23" s="181"/>
      <c r="BH23" s="181"/>
      <c r="BI23" s="120">
        <v>2</v>
      </c>
      <c r="BK23" s="172"/>
      <c r="BL23" s="176"/>
      <c r="BM23" s="169"/>
      <c r="BN23" s="120">
        <v>8</v>
      </c>
      <c r="BO23" s="169"/>
      <c r="BP23" s="169"/>
      <c r="BQ23" s="120">
        <v>4</v>
      </c>
      <c r="BS23" s="172"/>
      <c r="BT23" s="176"/>
      <c r="BU23" s="169"/>
      <c r="BV23" s="120">
        <v>12</v>
      </c>
      <c r="BW23" s="169"/>
      <c r="BX23" s="169"/>
      <c r="BY23" s="120">
        <v>4</v>
      </c>
      <c r="CA23" s="172"/>
      <c r="CB23" s="176"/>
      <c r="CC23" s="169"/>
      <c r="CD23" s="170"/>
      <c r="CE23" s="169"/>
      <c r="CF23" s="169"/>
      <c r="CG23" s="170"/>
      <c r="CI23" s="172"/>
      <c r="CJ23" s="173"/>
    </row>
    <row r="24" spans="1:92" ht="15" x14ac:dyDescent="0.25">
      <c r="B24" s="167" t="s">
        <v>188</v>
      </c>
      <c r="C24" s="167" t="s">
        <v>188</v>
      </c>
      <c r="D24" s="167" t="s">
        <v>188</v>
      </c>
      <c r="E24" s="167" t="s">
        <v>188</v>
      </c>
      <c r="F24" s="167" t="s">
        <v>188</v>
      </c>
      <c r="G24" s="167" t="s">
        <v>188</v>
      </c>
      <c r="H24" s="168" t="str">
        <f t="shared" si="0"/>
        <v>6 / 6</v>
      </c>
      <c r="I24" s="169"/>
      <c r="J24" s="170"/>
      <c r="K24" s="169"/>
      <c r="L24" s="169"/>
      <c r="M24" s="170"/>
      <c r="O24" s="172"/>
      <c r="P24" s="173" t="s">
        <v>190</v>
      </c>
      <c r="Q24" s="169"/>
      <c r="R24" s="170">
        <v>4</v>
      </c>
      <c r="S24" s="169"/>
      <c r="T24" s="169"/>
      <c r="U24" s="120">
        <v>2</v>
      </c>
      <c r="W24" s="172"/>
      <c r="X24" s="173" t="s">
        <v>190</v>
      </c>
      <c r="Y24" s="169"/>
      <c r="Z24" s="120">
        <v>12</v>
      </c>
      <c r="AA24" s="169"/>
      <c r="AB24" s="169"/>
      <c r="AC24" s="120">
        <v>2</v>
      </c>
      <c r="AE24" s="172"/>
      <c r="AF24" s="176"/>
      <c r="AG24" s="169"/>
      <c r="AH24" s="120">
        <v>12</v>
      </c>
      <c r="AI24" s="169"/>
      <c r="AJ24" s="169"/>
      <c r="AK24" s="120">
        <v>6</v>
      </c>
      <c r="AL24" s="172"/>
      <c r="AM24" s="172"/>
      <c r="AN24" s="176" t="s">
        <v>190</v>
      </c>
      <c r="AO24" s="19">
        <f>COUNTIFS(SUIVIPROD!$E1:$E30000,'Ligne 12'!$A24,SUIVIPROD!$J1:$J30000,'Ligne 12'!$AV$1)</f>
        <v>0</v>
      </c>
      <c r="AP24" s="120">
        <v>8</v>
      </c>
      <c r="AQ24" s="19">
        <f>SUMIFS(SUIVIPROD!$D1:$D30000,SUIVIPROD!$E1:$E30000,'Ligne 12'!$A24,SUIVIPROD!$J1:$J30000,'Ligne 12'!$AV$1)</f>
        <v>0</v>
      </c>
      <c r="AR24" s="19" t="e">
        <f>SUMPRODUCT((SUIVIPROD!$E1:$E30000='Ligne 12'!$A24)*(SUIVIPROD!$J1:$J30000='Ligne 12'!$AV$1)*(SUIVIPROD!$L:$N&lt;&gt;""))</f>
        <v>#N/A</v>
      </c>
      <c r="AS24" s="120">
        <v>6</v>
      </c>
      <c r="AT24" s="12"/>
      <c r="AU24" s="23" t="str">
        <f>IF(COUNTIFS(SUIVIQUALITE!$B1:$B30000,'Ligne 12'!$A24,SUIVIQUALITE!$E1:$E30000,LEFT($AV$1,FIND(" ",$BD$1)-1),SUIVIQUALITE!$F1:$F30000,"Oui")=1,"Oui","#N/A")</f>
        <v>#N/A</v>
      </c>
      <c r="AV24" s="173"/>
      <c r="AW24" s="169"/>
      <c r="AX24" s="120">
        <v>8</v>
      </c>
      <c r="AY24" s="169"/>
      <c r="AZ24" s="169"/>
      <c r="BA24" s="120">
        <v>6</v>
      </c>
      <c r="BC24" s="172"/>
      <c r="BD24" s="173" t="s">
        <v>190</v>
      </c>
      <c r="BE24" s="181"/>
      <c r="BF24" s="120">
        <v>16</v>
      </c>
      <c r="BG24" s="181"/>
      <c r="BH24" s="181"/>
      <c r="BI24" s="120">
        <v>2</v>
      </c>
      <c r="BK24" s="172"/>
      <c r="BL24" s="176" t="s">
        <v>190</v>
      </c>
      <c r="BM24" s="169"/>
      <c r="BN24" s="120">
        <v>8</v>
      </c>
      <c r="BO24" s="169"/>
      <c r="BP24" s="169"/>
      <c r="BQ24" s="120">
        <v>4</v>
      </c>
      <c r="BS24" s="172"/>
      <c r="BT24" s="176"/>
      <c r="BU24" s="169"/>
      <c r="BV24" s="120">
        <v>12</v>
      </c>
      <c r="BW24" s="169"/>
      <c r="BX24" s="169"/>
      <c r="BY24" s="120">
        <v>4</v>
      </c>
      <c r="CA24" s="172"/>
      <c r="CB24" s="176"/>
      <c r="CC24" s="169"/>
      <c r="CD24" s="170"/>
      <c r="CE24" s="169"/>
      <c r="CF24" s="169"/>
      <c r="CG24" s="170"/>
      <c r="CI24" s="172"/>
      <c r="CJ24" s="173"/>
    </row>
    <row r="25" spans="1:92" ht="15" x14ac:dyDescent="0.25">
      <c r="B25" s="167" t="s">
        <v>188</v>
      </c>
      <c r="C25" s="167" t="s">
        <v>188</v>
      </c>
      <c r="D25" s="167" t="s">
        <v>188</v>
      </c>
      <c r="E25" s="167" t="s">
        <v>188</v>
      </c>
      <c r="F25" s="167" t="s">
        <v>188</v>
      </c>
      <c r="G25" s="167" t="s">
        <v>188</v>
      </c>
      <c r="H25" s="168" t="str">
        <f t="shared" si="0"/>
        <v>6 / 6</v>
      </c>
      <c r="I25" s="169"/>
      <c r="J25" s="170"/>
      <c r="K25" s="169"/>
      <c r="L25" s="169"/>
      <c r="M25" s="170"/>
      <c r="O25" s="172"/>
      <c r="P25" s="173" t="s">
        <v>190</v>
      </c>
      <c r="Q25" s="169"/>
      <c r="R25" s="170">
        <v>4</v>
      </c>
      <c r="S25" s="169"/>
      <c r="T25" s="169"/>
      <c r="U25" s="120">
        <v>2</v>
      </c>
      <c r="W25" s="172"/>
      <c r="X25" s="173" t="s">
        <v>190</v>
      </c>
      <c r="Y25" s="19">
        <f>COUNTIFS(SUIVIPROD!$E1:$E30000,'Ligne 12'!$A23,SUIVIPROD!$J1:$J30000,'Ligne 12'!$AF$1)</f>
        <v>0</v>
      </c>
      <c r="Z25" s="120">
        <v>12</v>
      </c>
      <c r="AA25" s="19">
        <f>SUMIFS(SUIVIPROD!$D1:$D30000,SUIVIPROD!$E1:$E30000,'Ligne 12'!$A23,SUIVIPROD!$J1:$J30000,'Ligne 12'!$AF$1)</f>
        <v>0</v>
      </c>
      <c r="AB25" s="19" t="e">
        <f>SUMPRODUCT((SUIVIPROD!$E1:$E30000='Ligne 12'!$A23)*(SUIVIPROD!$J1:$J30000='Ligne 12'!$AF$1)*(SUIVIPROD!$L:$N&lt;&gt;""))</f>
        <v>#N/A</v>
      </c>
      <c r="AC25" s="120">
        <v>2</v>
      </c>
      <c r="AD25" s="12"/>
      <c r="AE25" s="23" t="str">
        <f>IF(COUNTIFS(SUIVIQUALITE!$B1:$B30000,'Ligne 12'!$A25,SUIVIQUALITE!$E1:$E30000,LEFT($AF$1,FIND(" ",$AF$1)-1),SUIVIQUALITE!$F1:$F30000,"Oui")=1,"Oui","#N/A")</f>
        <v>#N/A</v>
      </c>
      <c r="AF25" s="176" t="s">
        <v>189</v>
      </c>
      <c r="AG25" s="169"/>
      <c r="AH25" s="120">
        <v>12</v>
      </c>
      <c r="AI25" s="169"/>
      <c r="AJ25" s="169"/>
      <c r="AK25" s="120">
        <v>6</v>
      </c>
      <c r="AL25" s="172"/>
      <c r="AM25" s="172"/>
      <c r="AN25" s="176"/>
      <c r="AO25" s="169"/>
      <c r="AP25" s="120">
        <v>8</v>
      </c>
      <c r="AQ25" s="169"/>
      <c r="AR25" s="169"/>
      <c r="AS25" s="120">
        <v>6</v>
      </c>
      <c r="AU25" s="172"/>
      <c r="AV25" s="173"/>
      <c r="AW25" s="169"/>
      <c r="AX25" s="120">
        <v>8</v>
      </c>
      <c r="AY25" s="169"/>
      <c r="AZ25" s="169"/>
      <c r="BA25" s="120">
        <v>6</v>
      </c>
      <c r="BC25" s="172"/>
      <c r="BD25" s="173"/>
      <c r="BE25" s="181"/>
      <c r="BF25" s="120">
        <v>16</v>
      </c>
      <c r="BG25" s="181"/>
      <c r="BH25" s="181"/>
      <c r="BI25" s="120">
        <v>2</v>
      </c>
      <c r="BK25" s="172"/>
      <c r="BL25" s="176"/>
      <c r="BM25" s="169"/>
      <c r="BN25" s="120">
        <v>8</v>
      </c>
      <c r="BO25" s="169"/>
      <c r="BP25" s="169"/>
      <c r="BQ25" s="120">
        <v>4</v>
      </c>
      <c r="BS25" s="172"/>
      <c r="BT25" s="176" t="s">
        <v>190</v>
      </c>
      <c r="BU25" s="169"/>
      <c r="BV25" s="120">
        <v>12</v>
      </c>
      <c r="BW25" s="169"/>
      <c r="BX25" s="169"/>
      <c r="BY25" s="120">
        <v>4</v>
      </c>
      <c r="CA25" s="172"/>
      <c r="CB25" s="176" t="s">
        <v>190</v>
      </c>
      <c r="CC25" s="169"/>
      <c r="CD25" s="170"/>
      <c r="CE25" s="169"/>
      <c r="CF25" s="169"/>
      <c r="CG25" s="170"/>
      <c r="CI25" s="172"/>
      <c r="CJ25" s="173"/>
    </row>
    <row r="26" spans="1:92" ht="15" x14ac:dyDescent="0.25">
      <c r="B26" s="167" t="s">
        <v>188</v>
      </c>
      <c r="C26" s="167" t="s">
        <v>188</v>
      </c>
      <c r="D26" s="167" t="s">
        <v>188</v>
      </c>
      <c r="E26" s="167" t="s">
        <v>188</v>
      </c>
      <c r="F26" s="167" t="s">
        <v>188</v>
      </c>
      <c r="G26" s="167" t="s">
        <v>188</v>
      </c>
      <c r="H26" s="168" t="str">
        <f t="shared" si="0"/>
        <v>6 / 6</v>
      </c>
      <c r="I26" s="169"/>
      <c r="J26" s="170"/>
      <c r="K26" s="169"/>
      <c r="L26" s="169"/>
      <c r="M26" s="170"/>
      <c r="O26" s="172"/>
      <c r="P26" s="173" t="s">
        <v>190</v>
      </c>
      <c r="Q26" s="169"/>
      <c r="R26" s="170">
        <v>4</v>
      </c>
      <c r="S26" s="169"/>
      <c r="T26" s="169"/>
      <c r="U26" s="120">
        <v>2</v>
      </c>
      <c r="W26" s="172"/>
      <c r="X26" s="173" t="s">
        <v>190</v>
      </c>
      <c r="Y26" s="169"/>
      <c r="Z26" s="120">
        <v>12</v>
      </c>
      <c r="AA26" s="169"/>
      <c r="AB26" s="169"/>
      <c r="AC26" s="120">
        <v>2</v>
      </c>
      <c r="AE26" s="172"/>
      <c r="AF26" s="176"/>
      <c r="AG26" s="169"/>
      <c r="AH26" s="120">
        <v>12</v>
      </c>
      <c r="AI26" s="169"/>
      <c r="AJ26" s="169"/>
      <c r="AK26" s="120">
        <v>6</v>
      </c>
      <c r="AL26" s="172"/>
      <c r="AM26" s="172"/>
      <c r="AN26" s="176" t="s">
        <v>190</v>
      </c>
      <c r="AO26" s="19">
        <f>COUNTIFS(SUIVIPROD!$E1:$E30000,'Ligne 12'!$A26,SUIVIPROD!$J1:$J30000,'Ligne 12'!$AV$1)</f>
        <v>0</v>
      </c>
      <c r="AP26" s="120">
        <v>8</v>
      </c>
      <c r="AQ26" s="19">
        <f>SUMIFS(SUIVIPROD!$D1:$D30000,SUIVIPROD!$E1:$E30000,'Ligne 12'!$A26,SUIVIPROD!$J1:$J30000,'Ligne 12'!$AV$1)</f>
        <v>0</v>
      </c>
      <c r="AR26" s="19" t="e">
        <f>SUMPRODUCT((SUIVIPROD!$E1:$E30000='Ligne 12'!$A26)*(SUIVIPROD!$J1:$J30000='Ligne 12'!$AV$1)*(SUIVIPROD!$L:$N&lt;&gt;""))</f>
        <v>#N/A</v>
      </c>
      <c r="AS26" s="120">
        <v>6</v>
      </c>
      <c r="AT26" s="12"/>
      <c r="AU26" s="23" t="str">
        <f>IF(COUNTIFS(SUIVIQUALITE!$B1:$B30000,'Ligne 12'!$A26,SUIVIQUALITE!$E1:$E30000,LEFT($AV$1,FIND(" ",$BD$1)-1),SUIVIQUALITE!$F1:$F30000,"Oui")=1,"Oui","#N/A")</f>
        <v>#N/A</v>
      </c>
      <c r="AV26" s="173" t="s">
        <v>312</v>
      </c>
      <c r="AW26" s="169"/>
      <c r="AX26" s="120">
        <v>8</v>
      </c>
      <c r="AY26" s="169"/>
      <c r="AZ26" s="169"/>
      <c r="BA26" s="120">
        <v>6</v>
      </c>
      <c r="BC26" s="172"/>
      <c r="BD26" s="173" t="s">
        <v>190</v>
      </c>
      <c r="BE26" s="181"/>
      <c r="BF26" s="120">
        <v>16</v>
      </c>
      <c r="BG26" s="181"/>
      <c r="BH26" s="181"/>
      <c r="BI26" s="120">
        <v>2</v>
      </c>
      <c r="BK26" s="172"/>
      <c r="BL26" s="176" t="s">
        <v>190</v>
      </c>
      <c r="BM26" s="169"/>
      <c r="BN26" s="120">
        <v>8</v>
      </c>
      <c r="BO26" s="169"/>
      <c r="BP26" s="169"/>
      <c r="BQ26" s="120">
        <v>4</v>
      </c>
      <c r="BS26" s="172"/>
      <c r="BT26" s="176"/>
      <c r="BU26" s="169"/>
      <c r="BV26" s="120">
        <v>12</v>
      </c>
      <c r="BW26" s="169"/>
      <c r="BX26" s="169"/>
      <c r="BY26" s="120">
        <v>4</v>
      </c>
      <c r="CA26" s="172"/>
      <c r="CB26" s="176"/>
      <c r="CC26" s="169"/>
      <c r="CD26" s="170"/>
      <c r="CE26" s="169"/>
      <c r="CF26" s="169"/>
      <c r="CG26" s="170"/>
      <c r="CI26" s="172"/>
      <c r="CJ26" s="173" t="s">
        <v>190</v>
      </c>
    </row>
    <row r="27" spans="1:92" ht="15" x14ac:dyDescent="0.25">
      <c r="B27" s="167" t="s">
        <v>188</v>
      </c>
      <c r="C27" s="167" t="s">
        <v>188</v>
      </c>
      <c r="D27" s="167" t="s">
        <v>188</v>
      </c>
      <c r="E27" s="167" t="s">
        <v>188</v>
      </c>
      <c r="F27" s="167" t="s">
        <v>188</v>
      </c>
      <c r="G27" s="167" t="s">
        <v>188</v>
      </c>
      <c r="H27" s="168" t="str">
        <f t="shared" si="0"/>
        <v>6 / 6</v>
      </c>
      <c r="I27" s="169"/>
      <c r="J27" s="170"/>
      <c r="K27" s="169"/>
      <c r="L27" s="169"/>
      <c r="M27" s="170"/>
      <c r="O27" s="172"/>
      <c r="P27" s="173" t="s">
        <v>190</v>
      </c>
      <c r="Q27" s="169"/>
      <c r="R27" s="170">
        <v>4</v>
      </c>
      <c r="S27" s="169"/>
      <c r="T27" s="169"/>
      <c r="U27" s="120">
        <v>2</v>
      </c>
      <c r="W27" s="172"/>
      <c r="X27" s="173" t="s">
        <v>190</v>
      </c>
      <c r="Y27" s="169"/>
      <c r="Z27" s="120">
        <v>12</v>
      </c>
      <c r="AA27" s="169"/>
      <c r="AB27" s="169"/>
      <c r="AC27" s="120">
        <v>2</v>
      </c>
      <c r="AE27" s="172"/>
      <c r="AF27" s="176" t="s">
        <v>190</v>
      </c>
      <c r="AG27" s="169"/>
      <c r="AH27" s="120">
        <v>12</v>
      </c>
      <c r="AI27" s="169"/>
      <c r="AJ27" s="169"/>
      <c r="AK27" s="120">
        <v>6</v>
      </c>
      <c r="AL27" s="172"/>
      <c r="AM27" s="172"/>
      <c r="AN27" s="176" t="s">
        <v>190</v>
      </c>
      <c r="AO27" s="19"/>
      <c r="AP27" s="120"/>
      <c r="AQ27" s="19"/>
      <c r="AR27" s="19"/>
      <c r="AS27" s="120"/>
      <c r="AT27" s="12"/>
      <c r="AU27" s="23"/>
      <c r="AV27" s="173"/>
      <c r="AW27" s="169"/>
      <c r="AX27" s="120">
        <v>8</v>
      </c>
      <c r="AY27" s="169"/>
      <c r="AZ27" s="169"/>
      <c r="BA27" s="120">
        <v>6</v>
      </c>
      <c r="BC27" s="172"/>
      <c r="BD27" s="173"/>
      <c r="BE27" s="181"/>
      <c r="BF27" s="120">
        <v>16</v>
      </c>
      <c r="BG27" s="181"/>
      <c r="BH27" s="181"/>
      <c r="BI27" s="120">
        <v>2</v>
      </c>
      <c r="BK27" s="172"/>
      <c r="BL27" s="176"/>
      <c r="BM27" s="169"/>
      <c r="BN27" s="120">
        <v>8</v>
      </c>
      <c r="BO27" s="169"/>
      <c r="BP27" s="169"/>
      <c r="BQ27" s="120">
        <v>4</v>
      </c>
      <c r="BS27" s="172"/>
      <c r="BT27" s="176" t="s">
        <v>190</v>
      </c>
      <c r="BU27" s="169"/>
      <c r="BV27" s="120">
        <v>12</v>
      </c>
      <c r="BW27" s="169"/>
      <c r="BX27" s="169"/>
      <c r="BY27" s="120">
        <v>4</v>
      </c>
      <c r="CA27" s="172"/>
      <c r="CB27" s="176" t="s">
        <v>190</v>
      </c>
      <c r="CC27" s="169"/>
      <c r="CD27" s="170"/>
      <c r="CE27" s="169"/>
      <c r="CF27" s="169"/>
      <c r="CG27" s="170"/>
      <c r="CI27" s="172"/>
      <c r="CJ27" s="173" t="s">
        <v>190</v>
      </c>
    </row>
    <row r="28" spans="1:92" ht="15" x14ac:dyDescent="0.25">
      <c r="B28" s="167" t="s">
        <v>188</v>
      </c>
      <c r="C28" s="167" t="s">
        <v>188</v>
      </c>
      <c r="D28" s="167" t="s">
        <v>188</v>
      </c>
      <c r="E28" s="167" t="s">
        <v>188</v>
      </c>
      <c r="F28" s="167" t="s">
        <v>188</v>
      </c>
      <c r="G28" s="167" t="s">
        <v>188</v>
      </c>
      <c r="H28" s="168" t="str">
        <f t="shared" si="0"/>
        <v>6 / 6</v>
      </c>
      <c r="I28" s="169"/>
      <c r="J28" s="170"/>
      <c r="K28" s="169"/>
      <c r="L28" s="169"/>
      <c r="M28" s="170"/>
      <c r="O28" s="172"/>
      <c r="P28" s="173" t="s">
        <v>190</v>
      </c>
      <c r="Q28" s="169"/>
      <c r="R28" s="170">
        <v>4</v>
      </c>
      <c r="S28" s="169"/>
      <c r="T28" s="169"/>
      <c r="U28" s="120">
        <v>2</v>
      </c>
      <c r="W28" s="172"/>
      <c r="X28" s="173" t="s">
        <v>190</v>
      </c>
      <c r="Y28" s="169"/>
      <c r="Z28" s="120">
        <v>12</v>
      </c>
      <c r="AA28" s="169"/>
      <c r="AB28" s="169"/>
      <c r="AC28" s="120">
        <v>2</v>
      </c>
      <c r="AE28" s="172"/>
      <c r="AF28" s="176"/>
      <c r="AG28" s="169"/>
      <c r="AH28" s="120">
        <v>12</v>
      </c>
      <c r="AI28" s="169"/>
      <c r="AJ28" s="169"/>
      <c r="AK28" s="120">
        <v>6</v>
      </c>
      <c r="AL28" s="172"/>
      <c r="AM28" s="172"/>
      <c r="AN28" s="176"/>
      <c r="AO28" s="169"/>
      <c r="AP28" s="120">
        <v>8</v>
      </c>
      <c r="AQ28" s="169"/>
      <c r="AR28" s="169"/>
      <c r="AS28" s="120">
        <v>6</v>
      </c>
      <c r="AU28" s="172"/>
      <c r="AV28" s="173"/>
      <c r="AW28" s="169"/>
      <c r="AX28" s="120">
        <v>8</v>
      </c>
      <c r="AY28" s="169"/>
      <c r="AZ28" s="169"/>
      <c r="BA28" s="120">
        <v>6</v>
      </c>
      <c r="BC28" s="172"/>
      <c r="BD28" s="173"/>
      <c r="BE28" s="181"/>
      <c r="BF28" s="120">
        <v>16</v>
      </c>
      <c r="BG28" s="181"/>
      <c r="BH28" s="181"/>
      <c r="BI28" s="120">
        <v>2</v>
      </c>
      <c r="BK28" s="172"/>
      <c r="BL28" s="176"/>
      <c r="BM28" s="169"/>
      <c r="BN28" s="120">
        <v>8</v>
      </c>
      <c r="BO28" s="169"/>
      <c r="BP28" s="169"/>
      <c r="BQ28" s="120">
        <v>4</v>
      </c>
      <c r="BS28" s="172"/>
      <c r="BT28" s="176" t="s">
        <v>190</v>
      </c>
      <c r="BU28" s="169"/>
      <c r="BV28" s="120">
        <v>12</v>
      </c>
      <c r="BW28" s="169"/>
      <c r="BX28" s="169"/>
      <c r="BY28" s="120">
        <v>4</v>
      </c>
      <c r="CA28" s="172"/>
      <c r="CB28" s="176" t="s">
        <v>190</v>
      </c>
      <c r="CC28" s="169"/>
      <c r="CD28" s="170"/>
      <c r="CE28" s="169"/>
      <c r="CF28" s="169"/>
      <c r="CG28" s="170"/>
      <c r="CI28" s="172"/>
      <c r="CJ28" s="173"/>
    </row>
    <row r="29" spans="1:92" ht="15" x14ac:dyDescent="0.25">
      <c r="B29" s="167" t="s">
        <v>188</v>
      </c>
      <c r="C29" s="167" t="s">
        <v>188</v>
      </c>
      <c r="D29" s="167" t="s">
        <v>188</v>
      </c>
      <c r="E29" s="167" t="s">
        <v>188</v>
      </c>
      <c r="F29" s="167" t="s">
        <v>188</v>
      </c>
      <c r="G29" s="167" t="s">
        <v>188</v>
      </c>
      <c r="H29" s="168" t="str">
        <f t="shared" ref="H29:H47" si="1">COUNTIF(A29:G29,"Oui") &amp;" / 6"</f>
        <v>6 / 6</v>
      </c>
      <c r="I29" s="169"/>
      <c r="J29" s="170"/>
      <c r="K29" s="169"/>
      <c r="L29" s="169"/>
      <c r="M29" s="170"/>
      <c r="O29" s="172"/>
      <c r="P29" s="173"/>
      <c r="Q29" s="169"/>
      <c r="R29" s="170">
        <v>4</v>
      </c>
      <c r="S29" s="169"/>
      <c r="T29" s="169"/>
      <c r="U29" s="120">
        <v>2</v>
      </c>
      <c r="W29" s="172"/>
      <c r="X29" s="173"/>
      <c r="Y29" s="169"/>
      <c r="Z29" s="120">
        <v>12</v>
      </c>
      <c r="AA29" s="169"/>
      <c r="AB29" s="169"/>
      <c r="AC29" s="120">
        <v>2</v>
      </c>
      <c r="AE29" s="172"/>
      <c r="AF29" s="176" t="s">
        <v>190</v>
      </c>
      <c r="AG29" s="169"/>
      <c r="AH29" s="120">
        <v>12</v>
      </c>
      <c r="AI29" s="169"/>
      <c r="AJ29" s="169"/>
      <c r="AK29" s="120">
        <v>6</v>
      </c>
      <c r="AL29" s="172"/>
      <c r="AM29" s="172"/>
      <c r="AN29" s="176"/>
      <c r="AO29" s="169"/>
      <c r="AP29" s="120">
        <v>8</v>
      </c>
      <c r="AQ29" s="169"/>
      <c r="AR29" s="169"/>
      <c r="AS29" s="120">
        <v>6</v>
      </c>
      <c r="AU29" s="172"/>
      <c r="AV29" s="173"/>
      <c r="AW29" s="169"/>
      <c r="AX29" s="120">
        <v>8</v>
      </c>
      <c r="AY29" s="169"/>
      <c r="AZ29" s="169"/>
      <c r="BA29" s="120">
        <v>6</v>
      </c>
      <c r="BC29" s="172"/>
      <c r="BD29" s="173"/>
      <c r="BE29" s="181"/>
      <c r="BF29" s="120">
        <v>16</v>
      </c>
      <c r="BG29" s="181"/>
      <c r="BH29" s="181"/>
      <c r="BI29" s="120">
        <v>2</v>
      </c>
      <c r="BK29" s="172"/>
      <c r="BL29" s="176"/>
      <c r="BM29" s="169"/>
      <c r="BN29" s="120">
        <v>8</v>
      </c>
      <c r="BO29" s="169"/>
      <c r="BP29" s="169"/>
      <c r="BQ29" s="120">
        <v>4</v>
      </c>
      <c r="BS29" s="172"/>
      <c r="BT29" s="176"/>
      <c r="BU29" s="169"/>
      <c r="BV29" s="120">
        <v>12</v>
      </c>
      <c r="BW29" s="169"/>
      <c r="BX29" s="169"/>
      <c r="BY29" s="120">
        <v>4</v>
      </c>
      <c r="CA29" s="172"/>
      <c r="CB29" s="176"/>
      <c r="CC29" s="169"/>
      <c r="CD29" s="170"/>
      <c r="CE29" s="169"/>
      <c r="CF29" s="169"/>
      <c r="CG29" s="170"/>
      <c r="CI29" s="172"/>
      <c r="CJ29" s="173"/>
    </row>
    <row r="30" spans="1:92" ht="15" x14ac:dyDescent="0.25">
      <c r="B30" s="167" t="s">
        <v>188</v>
      </c>
      <c r="C30" s="167" t="s">
        <v>188</v>
      </c>
      <c r="D30" s="167" t="s">
        <v>188</v>
      </c>
      <c r="E30" s="167" t="s">
        <v>188</v>
      </c>
      <c r="F30" s="167" t="s">
        <v>188</v>
      </c>
      <c r="G30" s="167" t="s">
        <v>188</v>
      </c>
      <c r="H30" s="168" t="str">
        <f t="shared" si="1"/>
        <v>6 / 6</v>
      </c>
      <c r="I30" s="169"/>
      <c r="J30" s="170"/>
      <c r="K30" s="169"/>
      <c r="L30" s="169"/>
      <c r="M30" s="170"/>
      <c r="O30" s="172"/>
      <c r="P30" s="173" t="s">
        <v>190</v>
      </c>
      <c r="Q30" s="169"/>
      <c r="R30" s="170">
        <v>4</v>
      </c>
      <c r="S30" s="169"/>
      <c r="T30" s="169"/>
      <c r="U30" s="120">
        <v>2</v>
      </c>
      <c r="W30" s="172"/>
      <c r="X30" s="173" t="s">
        <v>190</v>
      </c>
      <c r="Y30" s="169"/>
      <c r="Z30" s="120">
        <v>12</v>
      </c>
      <c r="AA30" s="169"/>
      <c r="AB30" s="169"/>
      <c r="AC30" s="120">
        <v>2</v>
      </c>
      <c r="AE30" s="172"/>
      <c r="AF30" s="176" t="s">
        <v>190</v>
      </c>
      <c r="AG30" s="169"/>
      <c r="AH30" s="120">
        <v>12</v>
      </c>
      <c r="AI30" s="169"/>
      <c r="AJ30" s="169"/>
      <c r="AK30" s="120">
        <v>6</v>
      </c>
      <c r="AL30" s="172"/>
      <c r="AM30" s="172"/>
      <c r="AN30" s="176" t="s">
        <v>190</v>
      </c>
      <c r="AO30" s="19"/>
      <c r="AP30" s="120"/>
      <c r="AQ30" s="19"/>
      <c r="AR30" s="19"/>
      <c r="AS30" s="120"/>
      <c r="AT30" s="12"/>
      <c r="AU30" s="23"/>
      <c r="AV30" s="173"/>
      <c r="AW30" s="169"/>
      <c r="AX30" s="120">
        <v>8</v>
      </c>
      <c r="AY30" s="169"/>
      <c r="AZ30" s="169"/>
      <c r="BA30" s="120">
        <v>6</v>
      </c>
      <c r="BC30" s="172"/>
      <c r="BD30" s="173"/>
      <c r="BE30" s="181"/>
      <c r="BF30" s="120">
        <v>16</v>
      </c>
      <c r="BG30" s="181"/>
      <c r="BH30" s="181"/>
      <c r="BI30" s="120">
        <v>2</v>
      </c>
      <c r="BK30" s="172"/>
      <c r="BL30" s="176"/>
      <c r="BM30" s="169"/>
      <c r="BN30" s="120">
        <v>8</v>
      </c>
      <c r="BO30" s="169"/>
      <c r="BP30" s="169"/>
      <c r="BQ30" s="120">
        <v>4</v>
      </c>
      <c r="BS30" s="172"/>
      <c r="BT30" s="176" t="s">
        <v>190</v>
      </c>
      <c r="BU30" s="169"/>
      <c r="BV30" s="120">
        <v>12</v>
      </c>
      <c r="BW30" s="169"/>
      <c r="BX30" s="169"/>
      <c r="BY30" s="120">
        <v>4</v>
      </c>
      <c r="CA30" s="172"/>
      <c r="CB30" s="176" t="s">
        <v>190</v>
      </c>
      <c r="CC30" s="169"/>
      <c r="CD30" s="170"/>
      <c r="CE30" s="169"/>
      <c r="CF30" s="169"/>
      <c r="CG30" s="170"/>
      <c r="CI30" s="172"/>
      <c r="CJ30" s="173"/>
    </row>
    <row r="31" spans="1:92" ht="15" x14ac:dyDescent="0.25">
      <c r="B31" s="167" t="s">
        <v>188</v>
      </c>
      <c r="C31" s="167" t="s">
        <v>188</v>
      </c>
      <c r="D31" s="167" t="s">
        <v>188</v>
      </c>
      <c r="E31" s="167" t="s">
        <v>188</v>
      </c>
      <c r="F31" s="167" t="s">
        <v>188</v>
      </c>
      <c r="G31" s="167" t="s">
        <v>188</v>
      </c>
      <c r="H31" s="168" t="str">
        <f t="shared" si="1"/>
        <v>6 / 6</v>
      </c>
      <c r="I31" s="169"/>
      <c r="J31" s="170"/>
      <c r="K31" s="169"/>
      <c r="L31" s="169"/>
      <c r="M31" s="170"/>
      <c r="O31" s="172"/>
      <c r="P31" s="173" t="s">
        <v>190</v>
      </c>
      <c r="Q31" s="169"/>
      <c r="R31" s="170">
        <v>4</v>
      </c>
      <c r="S31" s="169"/>
      <c r="T31" s="169"/>
      <c r="U31" s="120">
        <v>2</v>
      </c>
      <c r="W31" s="172"/>
      <c r="X31" s="173"/>
      <c r="Y31" s="169"/>
      <c r="Z31" s="120">
        <v>12</v>
      </c>
      <c r="AA31" s="169"/>
      <c r="AB31" s="169"/>
      <c r="AC31" s="120">
        <v>2</v>
      </c>
      <c r="AE31" s="172"/>
      <c r="AF31" s="176"/>
      <c r="AG31" s="169"/>
      <c r="AH31" s="120">
        <v>12</v>
      </c>
      <c r="AI31" s="169"/>
      <c r="AJ31" s="169"/>
      <c r="AK31" s="120">
        <v>6</v>
      </c>
      <c r="AL31" s="172"/>
      <c r="AM31" s="172"/>
      <c r="AN31" s="176"/>
      <c r="AO31" s="169"/>
      <c r="AP31" s="120">
        <v>8</v>
      </c>
      <c r="AQ31" s="169"/>
      <c r="AR31" s="169"/>
      <c r="AS31" s="120">
        <v>6</v>
      </c>
      <c r="AU31" s="172"/>
      <c r="AV31" s="173"/>
      <c r="AW31" s="169"/>
      <c r="AX31" s="120">
        <v>8</v>
      </c>
      <c r="AY31" s="169"/>
      <c r="AZ31" s="169"/>
      <c r="BA31" s="120">
        <v>6</v>
      </c>
      <c r="BC31" s="172"/>
      <c r="BD31" s="173"/>
      <c r="BE31" s="181"/>
      <c r="BF31" s="120">
        <v>16</v>
      </c>
      <c r="BG31" s="181"/>
      <c r="BH31" s="181"/>
      <c r="BI31" s="120">
        <v>2</v>
      </c>
      <c r="BK31" s="172"/>
      <c r="BL31" s="176"/>
      <c r="BM31" s="169"/>
      <c r="BN31" s="120">
        <v>8</v>
      </c>
      <c r="BO31" s="169"/>
      <c r="BP31" s="169"/>
      <c r="BQ31" s="120">
        <v>4</v>
      </c>
      <c r="BS31" s="172"/>
      <c r="BT31" s="176"/>
      <c r="BU31" s="169"/>
      <c r="BV31" s="120">
        <v>12</v>
      </c>
      <c r="BW31" s="169"/>
      <c r="BX31" s="169"/>
      <c r="BY31" s="120">
        <v>4</v>
      </c>
      <c r="CA31" s="172"/>
      <c r="CB31" s="176"/>
      <c r="CC31" s="169"/>
      <c r="CD31" s="170"/>
      <c r="CE31" s="169"/>
      <c r="CF31" s="169"/>
      <c r="CG31" s="170"/>
      <c r="CI31" s="172"/>
      <c r="CJ31" s="173"/>
    </row>
    <row r="32" spans="1:92" ht="15" x14ac:dyDescent="0.25">
      <c r="B32" s="167" t="s">
        <v>188</v>
      </c>
      <c r="C32" s="167" t="s">
        <v>188</v>
      </c>
      <c r="D32" s="167" t="s">
        <v>188</v>
      </c>
      <c r="E32" s="167" t="s">
        <v>188</v>
      </c>
      <c r="F32" s="167" t="s">
        <v>188</v>
      </c>
      <c r="G32" s="167" t="s">
        <v>188</v>
      </c>
      <c r="H32" s="168" t="str">
        <f t="shared" si="1"/>
        <v>6 / 6</v>
      </c>
      <c r="I32" s="169"/>
      <c r="J32" s="170"/>
      <c r="K32" s="169"/>
      <c r="L32" s="169"/>
      <c r="M32" s="170"/>
      <c r="O32" s="172"/>
      <c r="P32" s="173" t="s">
        <v>190</v>
      </c>
      <c r="Q32" s="169"/>
      <c r="R32" s="170">
        <v>4</v>
      </c>
      <c r="S32" s="169"/>
      <c r="T32" s="169"/>
      <c r="U32" s="120">
        <v>2</v>
      </c>
      <c r="W32" s="172"/>
      <c r="X32" s="173" t="s">
        <v>190</v>
      </c>
      <c r="Y32" s="169"/>
      <c r="Z32" s="120">
        <v>12</v>
      </c>
      <c r="AA32" s="169"/>
      <c r="AB32" s="169"/>
      <c r="AC32" s="120">
        <v>2</v>
      </c>
      <c r="AE32" s="172"/>
      <c r="AF32" s="176"/>
      <c r="AG32" s="169"/>
      <c r="AH32" s="120">
        <v>12</v>
      </c>
      <c r="AI32" s="169"/>
      <c r="AJ32" s="169"/>
      <c r="AK32" s="120">
        <v>6</v>
      </c>
      <c r="AL32" s="172"/>
      <c r="AM32" s="172"/>
      <c r="AN32" s="176" t="s">
        <v>190</v>
      </c>
      <c r="AO32" s="169"/>
      <c r="AP32" s="120">
        <v>8</v>
      </c>
      <c r="AQ32" s="169"/>
      <c r="AR32" s="169"/>
      <c r="AS32" s="120">
        <v>6</v>
      </c>
      <c r="AU32" s="172"/>
      <c r="AV32" s="173"/>
      <c r="AW32" s="169"/>
      <c r="AX32" s="120">
        <v>8</v>
      </c>
      <c r="AY32" s="169"/>
      <c r="AZ32" s="169"/>
      <c r="BA32" s="120">
        <v>6</v>
      </c>
      <c r="BC32" s="172"/>
      <c r="BD32" s="173"/>
      <c r="BE32" s="181"/>
      <c r="BF32" s="120">
        <v>16</v>
      </c>
      <c r="BG32" s="181"/>
      <c r="BH32" s="181"/>
      <c r="BI32" s="120">
        <v>2</v>
      </c>
      <c r="BK32" s="172"/>
      <c r="BL32" s="176"/>
      <c r="BM32" s="169"/>
      <c r="BN32" s="120">
        <v>8</v>
      </c>
      <c r="BO32" s="169"/>
      <c r="BP32" s="169"/>
      <c r="BQ32" s="120">
        <v>4</v>
      </c>
      <c r="BS32" s="172"/>
      <c r="BT32" s="176" t="s">
        <v>190</v>
      </c>
      <c r="BU32" s="169"/>
      <c r="BV32" s="120">
        <v>12</v>
      </c>
      <c r="BW32" s="169"/>
      <c r="BX32" s="169"/>
      <c r="BY32" s="120">
        <v>4</v>
      </c>
      <c r="CA32" s="172"/>
      <c r="CB32" s="176" t="s">
        <v>190</v>
      </c>
      <c r="CC32" s="169"/>
      <c r="CD32" s="170"/>
      <c r="CE32" s="169"/>
      <c r="CF32" s="169"/>
      <c r="CG32" s="170"/>
      <c r="CI32" s="172"/>
      <c r="CJ32" s="173"/>
      <c r="CL32" s="174"/>
      <c r="CM32" s="174"/>
      <c r="CN32" s="174"/>
    </row>
    <row r="33" spans="1:88" ht="15" x14ac:dyDescent="0.25">
      <c r="B33" s="167" t="s">
        <v>188</v>
      </c>
      <c r="C33" s="167" t="s">
        <v>188</v>
      </c>
      <c r="D33" s="167" t="s">
        <v>188</v>
      </c>
      <c r="E33" s="167" t="s">
        <v>188</v>
      </c>
      <c r="F33" s="167" t="s">
        <v>188</v>
      </c>
      <c r="G33" s="167" t="s">
        <v>188</v>
      </c>
      <c r="H33" s="168" t="str">
        <f t="shared" si="1"/>
        <v>6 / 6</v>
      </c>
      <c r="I33" s="169"/>
      <c r="J33" s="170"/>
      <c r="K33" s="169"/>
      <c r="L33" s="169"/>
      <c r="M33" s="170"/>
      <c r="O33" s="172"/>
      <c r="P33" s="173" t="s">
        <v>190</v>
      </c>
      <c r="Q33" s="169"/>
      <c r="R33" s="170">
        <v>4</v>
      </c>
      <c r="S33" s="169"/>
      <c r="T33" s="169"/>
      <c r="U33" s="120">
        <v>2</v>
      </c>
      <c r="W33" s="172"/>
      <c r="X33" s="173"/>
      <c r="Y33" s="169"/>
      <c r="Z33" s="120">
        <v>12</v>
      </c>
      <c r="AA33" s="169"/>
      <c r="AB33" s="169"/>
      <c r="AC33" s="120">
        <v>2</v>
      </c>
      <c r="AE33" s="172"/>
      <c r="AF33" s="176"/>
      <c r="AG33" s="169"/>
      <c r="AH33" s="120">
        <v>12</v>
      </c>
      <c r="AI33" s="169"/>
      <c r="AJ33" s="169"/>
      <c r="AK33" s="120">
        <v>6</v>
      </c>
      <c r="AL33" s="172"/>
      <c r="AM33" s="172"/>
      <c r="AN33" s="176"/>
      <c r="AO33" s="169"/>
      <c r="AP33" s="120">
        <v>8</v>
      </c>
      <c r="AQ33" s="169"/>
      <c r="AR33" s="169"/>
      <c r="AS33" s="120">
        <v>6</v>
      </c>
      <c r="AU33" s="172"/>
      <c r="AV33" s="173"/>
      <c r="AW33" s="169"/>
      <c r="AX33" s="120">
        <v>8</v>
      </c>
      <c r="AY33" s="169"/>
      <c r="AZ33" s="169"/>
      <c r="BA33" s="120">
        <v>6</v>
      </c>
      <c r="BC33" s="172"/>
      <c r="BD33" s="173"/>
      <c r="BE33" s="181"/>
      <c r="BF33" s="120">
        <v>16</v>
      </c>
      <c r="BG33" s="181"/>
      <c r="BH33" s="181"/>
      <c r="BI33" s="120">
        <v>2</v>
      </c>
      <c r="BK33" s="172"/>
      <c r="BL33" s="176"/>
      <c r="BM33" s="169"/>
      <c r="BN33" s="120">
        <v>8</v>
      </c>
      <c r="BO33" s="169"/>
      <c r="BP33" s="169"/>
      <c r="BQ33" s="120">
        <v>4</v>
      </c>
      <c r="BS33" s="172"/>
      <c r="BT33" s="176"/>
      <c r="BU33" s="169"/>
      <c r="BV33" s="120">
        <v>12</v>
      </c>
      <c r="BW33" s="169"/>
      <c r="BX33" s="169"/>
      <c r="BY33" s="120">
        <v>4</v>
      </c>
      <c r="CA33" s="172"/>
      <c r="CB33" s="176"/>
      <c r="CC33" s="169"/>
      <c r="CD33" s="170"/>
      <c r="CE33" s="169"/>
      <c r="CF33" s="169"/>
      <c r="CG33" s="170"/>
      <c r="CI33" s="172"/>
      <c r="CJ33" s="173"/>
    </row>
    <row r="34" spans="1:88" ht="15" x14ac:dyDescent="0.25">
      <c r="B34" s="167" t="s">
        <v>188</v>
      </c>
      <c r="C34" s="167" t="s">
        <v>188</v>
      </c>
      <c r="D34" s="167" t="s">
        <v>188</v>
      </c>
      <c r="E34" s="167" t="s">
        <v>188</v>
      </c>
      <c r="F34" s="167" t="s">
        <v>188</v>
      </c>
      <c r="G34" s="167" t="s">
        <v>188</v>
      </c>
      <c r="H34" s="168" t="str">
        <f t="shared" si="1"/>
        <v>6 / 6</v>
      </c>
      <c r="I34" s="169"/>
      <c r="J34" s="170"/>
      <c r="K34" s="169"/>
      <c r="L34" s="169"/>
      <c r="M34" s="170"/>
      <c r="O34" s="172"/>
      <c r="P34" s="173" t="s">
        <v>190</v>
      </c>
      <c r="Q34" s="169"/>
      <c r="R34" s="170">
        <v>4</v>
      </c>
      <c r="S34" s="169"/>
      <c r="T34" s="169"/>
      <c r="U34" s="120">
        <v>2</v>
      </c>
      <c r="W34" s="172"/>
      <c r="X34" s="173" t="s">
        <v>190</v>
      </c>
      <c r="Y34" s="169"/>
      <c r="Z34" s="120">
        <v>12</v>
      </c>
      <c r="AA34" s="169"/>
      <c r="AB34" s="169"/>
      <c r="AC34" s="120">
        <v>2</v>
      </c>
      <c r="AE34" s="172"/>
      <c r="AF34" s="176" t="s">
        <v>190</v>
      </c>
      <c r="AG34" s="169"/>
      <c r="AH34" s="120">
        <v>12</v>
      </c>
      <c r="AI34" s="169"/>
      <c r="AJ34" s="169"/>
      <c r="AK34" s="120">
        <v>6</v>
      </c>
      <c r="AL34" s="172"/>
      <c r="AM34" s="172"/>
      <c r="AN34" s="176"/>
      <c r="AO34" s="169"/>
      <c r="AP34" s="120">
        <v>8</v>
      </c>
      <c r="AQ34" s="169"/>
      <c r="AR34" s="169"/>
      <c r="AS34" s="120">
        <v>6</v>
      </c>
      <c r="AU34" s="172"/>
      <c r="AV34" s="173"/>
      <c r="AW34" s="169"/>
      <c r="AX34" s="120">
        <v>8</v>
      </c>
      <c r="AY34" s="169"/>
      <c r="AZ34" s="169"/>
      <c r="BA34" s="120">
        <v>6</v>
      </c>
      <c r="BC34" s="172"/>
      <c r="BD34" s="173"/>
      <c r="BE34" s="181"/>
      <c r="BF34" s="120">
        <v>16</v>
      </c>
      <c r="BG34" s="181"/>
      <c r="BH34" s="181"/>
      <c r="BI34" s="120">
        <v>2</v>
      </c>
      <c r="BK34" s="172"/>
      <c r="BL34" s="176"/>
      <c r="BM34" s="169"/>
      <c r="BN34" s="120">
        <v>8</v>
      </c>
      <c r="BO34" s="169"/>
      <c r="BP34" s="169"/>
      <c r="BQ34" s="120">
        <v>4</v>
      </c>
      <c r="BS34" s="172"/>
      <c r="BT34" s="176" t="s">
        <v>190</v>
      </c>
      <c r="BU34" s="169"/>
      <c r="BV34" s="120">
        <v>12</v>
      </c>
      <c r="BW34" s="169"/>
      <c r="BX34" s="169"/>
      <c r="BY34" s="120">
        <v>4</v>
      </c>
      <c r="CA34" s="172"/>
      <c r="CB34" s="176" t="s">
        <v>190</v>
      </c>
      <c r="CC34" s="169"/>
      <c r="CD34" s="170"/>
      <c r="CE34" s="169"/>
      <c r="CF34" s="169"/>
      <c r="CG34" s="170"/>
      <c r="CI34" s="172"/>
      <c r="CJ34" s="173"/>
    </row>
    <row r="35" spans="1:88" ht="15" x14ac:dyDescent="0.25">
      <c r="B35" s="167" t="s">
        <v>188</v>
      </c>
      <c r="C35" s="167" t="s">
        <v>188</v>
      </c>
      <c r="D35" s="167" t="s">
        <v>188</v>
      </c>
      <c r="E35" s="167" t="s">
        <v>188</v>
      </c>
      <c r="F35" s="167" t="s">
        <v>188</v>
      </c>
      <c r="G35" s="167" t="s">
        <v>188</v>
      </c>
      <c r="H35" s="168" t="str">
        <f t="shared" si="1"/>
        <v>6 / 6</v>
      </c>
      <c r="I35" s="169"/>
      <c r="J35" s="170"/>
      <c r="K35" s="169"/>
      <c r="L35" s="169"/>
      <c r="M35" s="170"/>
      <c r="O35" s="172"/>
      <c r="P35" s="173" t="s">
        <v>190</v>
      </c>
      <c r="Q35" s="169"/>
      <c r="R35" s="170">
        <v>4</v>
      </c>
      <c r="S35" s="169"/>
      <c r="T35" s="169"/>
      <c r="U35" s="120">
        <v>2</v>
      </c>
      <c r="W35" s="172"/>
      <c r="X35" s="173" t="s">
        <v>190</v>
      </c>
      <c r="Y35" s="169"/>
      <c r="Z35" s="120">
        <v>12</v>
      </c>
      <c r="AA35" s="169"/>
      <c r="AB35" s="169"/>
      <c r="AC35" s="120">
        <v>2</v>
      </c>
      <c r="AE35" s="172"/>
      <c r="AF35" s="176"/>
      <c r="AG35" s="169"/>
      <c r="AH35" s="120">
        <v>12</v>
      </c>
      <c r="AI35" s="169"/>
      <c r="AJ35" s="169"/>
      <c r="AK35" s="120">
        <v>6</v>
      </c>
      <c r="AL35" s="172"/>
      <c r="AM35" s="172"/>
      <c r="AN35" s="176"/>
      <c r="AO35" s="169"/>
      <c r="AP35" s="120">
        <v>8</v>
      </c>
      <c r="AQ35" s="169"/>
      <c r="AR35" s="169"/>
      <c r="AS35" s="120">
        <v>6</v>
      </c>
      <c r="AU35" s="172"/>
      <c r="AV35" s="173"/>
      <c r="AW35" s="169"/>
      <c r="AX35" s="120">
        <v>8</v>
      </c>
      <c r="AY35" s="169"/>
      <c r="AZ35" s="169"/>
      <c r="BA35" s="120">
        <v>6</v>
      </c>
      <c r="BC35" s="172"/>
      <c r="BD35" s="173"/>
      <c r="BE35" s="181"/>
      <c r="BF35" s="120">
        <v>16</v>
      </c>
      <c r="BG35" s="181"/>
      <c r="BH35" s="181"/>
      <c r="BI35" s="120">
        <v>2</v>
      </c>
      <c r="BK35" s="172"/>
      <c r="BL35" s="176"/>
      <c r="BM35" s="169"/>
      <c r="BN35" s="120">
        <v>8</v>
      </c>
      <c r="BO35" s="169"/>
      <c r="BP35" s="169"/>
      <c r="BQ35" s="120">
        <v>4</v>
      </c>
      <c r="BS35" s="172"/>
      <c r="BT35" s="176" t="s">
        <v>190</v>
      </c>
      <c r="BU35" s="169"/>
      <c r="BV35" s="120">
        <v>12</v>
      </c>
      <c r="BW35" s="169"/>
      <c r="BX35" s="169"/>
      <c r="BY35" s="120">
        <v>4</v>
      </c>
      <c r="CA35" s="172"/>
      <c r="CB35" s="176" t="s">
        <v>190</v>
      </c>
      <c r="CC35" s="169"/>
      <c r="CD35" s="170"/>
      <c r="CE35" s="169"/>
      <c r="CF35" s="169"/>
      <c r="CG35" s="170"/>
      <c r="CI35" s="172"/>
      <c r="CJ35" s="173"/>
    </row>
    <row r="36" spans="1:88" ht="15" x14ac:dyDescent="0.25">
      <c r="B36" s="167" t="s">
        <v>188</v>
      </c>
      <c r="C36" s="167" t="s">
        <v>188</v>
      </c>
      <c r="D36" s="167" t="s">
        <v>188</v>
      </c>
      <c r="E36" s="167" t="s">
        <v>188</v>
      </c>
      <c r="F36" s="167" t="s">
        <v>188</v>
      </c>
      <c r="G36" s="167" t="s">
        <v>188</v>
      </c>
      <c r="H36" s="168" t="str">
        <f t="shared" si="1"/>
        <v>6 / 6</v>
      </c>
      <c r="I36" s="169"/>
      <c r="J36" s="170"/>
      <c r="K36" s="169"/>
      <c r="L36" s="169"/>
      <c r="M36" s="170"/>
      <c r="O36" s="172"/>
      <c r="P36" s="173" t="s">
        <v>190</v>
      </c>
      <c r="Q36" s="169"/>
      <c r="R36" s="170">
        <v>4</v>
      </c>
      <c r="S36" s="169"/>
      <c r="T36" s="169"/>
      <c r="U36" s="120">
        <v>2</v>
      </c>
      <c r="W36" s="172"/>
      <c r="X36" s="173"/>
      <c r="Y36" s="169"/>
      <c r="Z36" s="120">
        <v>12</v>
      </c>
      <c r="AA36" s="169"/>
      <c r="AB36" s="169"/>
      <c r="AC36" s="120">
        <v>2</v>
      </c>
      <c r="AE36" s="172"/>
      <c r="AF36" s="176"/>
      <c r="AG36" s="169"/>
      <c r="AH36" s="120">
        <v>12</v>
      </c>
      <c r="AI36" s="169"/>
      <c r="AJ36" s="169"/>
      <c r="AK36" s="120">
        <v>6</v>
      </c>
      <c r="AL36" s="172"/>
      <c r="AM36" s="172"/>
      <c r="AN36" s="176"/>
      <c r="AO36" s="169"/>
      <c r="AP36" s="120">
        <v>8</v>
      </c>
      <c r="AQ36" s="169"/>
      <c r="AR36" s="169"/>
      <c r="AS36" s="120">
        <v>6</v>
      </c>
      <c r="AU36" s="172"/>
      <c r="AV36" s="173"/>
      <c r="AW36" s="169"/>
      <c r="AX36" s="120">
        <v>8</v>
      </c>
      <c r="AY36" s="169"/>
      <c r="AZ36" s="169"/>
      <c r="BA36" s="120">
        <v>6</v>
      </c>
      <c r="BC36" s="172"/>
      <c r="BD36" s="173"/>
      <c r="BE36" s="181"/>
      <c r="BF36" s="120">
        <v>16</v>
      </c>
      <c r="BG36" s="181"/>
      <c r="BH36" s="181"/>
      <c r="BI36" s="120">
        <v>2</v>
      </c>
      <c r="BK36" s="172"/>
      <c r="BL36" s="176"/>
      <c r="BM36" s="169"/>
      <c r="BN36" s="120">
        <v>8</v>
      </c>
      <c r="BO36" s="169"/>
      <c r="BP36" s="169"/>
      <c r="BQ36" s="120">
        <v>4</v>
      </c>
      <c r="BS36" s="172"/>
      <c r="BT36" s="176"/>
      <c r="BU36" s="169"/>
      <c r="BV36" s="120">
        <v>12</v>
      </c>
      <c r="BW36" s="169"/>
      <c r="BX36" s="169"/>
      <c r="BY36" s="120">
        <v>4</v>
      </c>
      <c r="CA36" s="172"/>
      <c r="CB36" s="176"/>
      <c r="CC36" s="169"/>
      <c r="CD36" s="170"/>
      <c r="CE36" s="169"/>
      <c r="CF36" s="169"/>
      <c r="CG36" s="170"/>
      <c r="CI36" s="172"/>
      <c r="CJ36" s="173"/>
    </row>
    <row r="37" spans="1:88" ht="15" x14ac:dyDescent="0.25">
      <c r="B37" s="167" t="s">
        <v>188</v>
      </c>
      <c r="C37" s="167" t="s">
        <v>188</v>
      </c>
      <c r="D37" s="167" t="s">
        <v>188</v>
      </c>
      <c r="E37" s="167" t="s">
        <v>188</v>
      </c>
      <c r="F37" s="167" t="s">
        <v>188</v>
      </c>
      <c r="G37" s="167" t="s">
        <v>188</v>
      </c>
      <c r="H37" s="168" t="str">
        <f t="shared" si="1"/>
        <v>6 / 6</v>
      </c>
      <c r="I37" s="169"/>
      <c r="J37" s="170"/>
      <c r="K37" s="169"/>
      <c r="L37" s="169"/>
      <c r="M37" s="170"/>
      <c r="N37" s="171"/>
      <c r="O37" s="172"/>
      <c r="P37" s="173" t="s">
        <v>190</v>
      </c>
      <c r="Q37" s="169"/>
      <c r="R37" s="170">
        <v>4</v>
      </c>
      <c r="S37" s="169"/>
      <c r="T37" s="169"/>
      <c r="U37" s="120">
        <v>2</v>
      </c>
      <c r="V37" s="171"/>
      <c r="W37" s="172"/>
      <c r="X37" s="173" t="s">
        <v>190</v>
      </c>
      <c r="Y37" s="169"/>
      <c r="Z37" s="120">
        <v>12</v>
      </c>
      <c r="AA37" s="169"/>
      <c r="AB37" s="169"/>
      <c r="AC37" s="120">
        <v>2</v>
      </c>
      <c r="AD37" s="167"/>
      <c r="AE37" s="172"/>
      <c r="AF37" s="173" t="s">
        <v>190</v>
      </c>
      <c r="AG37" s="169"/>
      <c r="AH37" s="120">
        <v>12</v>
      </c>
      <c r="AI37" s="169"/>
      <c r="AJ37" s="169"/>
      <c r="AK37" s="120">
        <v>6</v>
      </c>
      <c r="AM37" s="172"/>
      <c r="AN37" s="173" t="s">
        <v>190</v>
      </c>
      <c r="AO37" s="169"/>
      <c r="AP37" s="120">
        <v>8</v>
      </c>
      <c r="AQ37" s="169"/>
      <c r="AR37" s="169"/>
      <c r="AS37" s="120">
        <v>6</v>
      </c>
      <c r="AU37" s="172"/>
      <c r="AV37" s="173"/>
      <c r="AW37" s="169"/>
      <c r="AX37" s="120">
        <v>8</v>
      </c>
      <c r="AY37" s="169"/>
      <c r="AZ37" s="169"/>
      <c r="BA37" s="120">
        <v>6</v>
      </c>
      <c r="BC37" s="172"/>
      <c r="BD37" s="173"/>
      <c r="BE37" s="181"/>
      <c r="BF37" s="120">
        <v>16</v>
      </c>
      <c r="BG37" s="181"/>
      <c r="BH37" s="181"/>
      <c r="BI37" s="120">
        <v>2</v>
      </c>
      <c r="BK37" s="172"/>
      <c r="BL37" s="173"/>
      <c r="BM37" s="169"/>
      <c r="BN37" s="120">
        <v>8</v>
      </c>
      <c r="BO37" s="169"/>
      <c r="BP37" s="169"/>
      <c r="BQ37" s="120">
        <v>4</v>
      </c>
      <c r="BS37" s="172"/>
      <c r="BT37" s="173"/>
      <c r="BU37" s="169"/>
      <c r="BV37" s="120">
        <v>12</v>
      </c>
      <c r="BW37" s="169"/>
      <c r="BX37" s="169"/>
      <c r="BY37" s="120">
        <v>4</v>
      </c>
      <c r="CA37" s="172"/>
      <c r="CB37" s="173"/>
      <c r="CC37" s="169"/>
      <c r="CD37" s="170"/>
      <c r="CE37" s="169"/>
      <c r="CF37" s="169"/>
      <c r="CG37" s="170"/>
      <c r="CI37" s="172"/>
      <c r="CJ37" s="173"/>
    </row>
    <row r="38" spans="1:88" ht="15" x14ac:dyDescent="0.25">
      <c r="B38" s="167" t="s">
        <v>188</v>
      </c>
      <c r="C38" s="167" t="s">
        <v>188</v>
      </c>
      <c r="D38" s="167" t="s">
        <v>188</v>
      </c>
      <c r="E38" s="167" t="s">
        <v>188</v>
      </c>
      <c r="F38" s="167" t="s">
        <v>188</v>
      </c>
      <c r="G38" s="167" t="s">
        <v>188</v>
      </c>
      <c r="H38" s="168" t="str">
        <f t="shared" si="1"/>
        <v>6 / 6</v>
      </c>
      <c r="I38" s="169"/>
      <c r="J38" s="170"/>
      <c r="K38" s="169"/>
      <c r="L38" s="169"/>
      <c r="M38" s="170"/>
      <c r="N38" s="171"/>
      <c r="O38" s="172"/>
      <c r="P38" s="173" t="s">
        <v>190</v>
      </c>
      <c r="Q38" s="169"/>
      <c r="R38" s="170">
        <v>4</v>
      </c>
      <c r="S38" s="169"/>
      <c r="T38" s="169"/>
      <c r="U38" s="120">
        <v>2</v>
      </c>
      <c r="V38" s="171"/>
      <c r="W38" s="172"/>
      <c r="X38" s="173"/>
      <c r="Y38" s="169"/>
      <c r="Z38" s="120">
        <v>12</v>
      </c>
      <c r="AA38" s="169"/>
      <c r="AB38" s="169"/>
      <c r="AC38" s="120">
        <v>2</v>
      </c>
      <c r="AD38" s="167"/>
      <c r="AE38" s="172"/>
      <c r="AF38" s="173"/>
      <c r="AG38" s="169"/>
      <c r="AH38" s="120">
        <v>12</v>
      </c>
      <c r="AI38" s="169"/>
      <c r="AJ38" s="169"/>
      <c r="AK38" s="120">
        <v>6</v>
      </c>
      <c r="AM38" s="172"/>
      <c r="AN38" s="173" t="s">
        <v>190</v>
      </c>
      <c r="AO38" s="19">
        <f>COUNTIFS(SUIVIPROD!$E1:$E30000,'Ligne 12'!$A38,SUIVIPROD!$J1:$J30000,'Ligne 12'!$AV$1)</f>
        <v>0</v>
      </c>
      <c r="AP38" s="120">
        <v>8</v>
      </c>
      <c r="AQ38" s="19">
        <f>SUMIFS(SUIVIPROD!$D1:$D30000,SUIVIPROD!$E1:$E30000,'Ligne 12'!$A38,SUIVIPROD!$J1:$J30000,'Ligne 12'!$AV$1)</f>
        <v>0</v>
      </c>
      <c r="AR38" s="19" t="e">
        <f>SUMPRODUCT((SUIVIPROD!$E1:$E30000='Ligne 12'!$A38)*(SUIVIPROD!$J1:$J30000='Ligne 12'!$AV$1)*(SUIVIPROD!$L:$N&lt;&gt;""))</f>
        <v>#N/A</v>
      </c>
      <c r="AS38" s="120">
        <v>6</v>
      </c>
      <c r="AT38" s="12"/>
      <c r="AU38" s="23" t="str">
        <f>IF(COUNTIFS(SUIVIQUALITE!$B1:$B30000,'Ligne 12'!$A38,SUIVIQUALITE!$E1:$E30000,LEFT($AV$1,FIND(" ",$BD$1)-1),SUIVIQUALITE!$F1:$F30000,"Oui")=1,"Oui","#N/A")</f>
        <v>#N/A</v>
      </c>
      <c r="AV38" s="173" t="s">
        <v>312</v>
      </c>
      <c r="AW38" s="169"/>
      <c r="AX38" s="120">
        <v>8</v>
      </c>
      <c r="AY38" s="169"/>
      <c r="AZ38" s="169"/>
      <c r="BA38" s="120">
        <v>6</v>
      </c>
      <c r="BC38" s="172"/>
      <c r="BD38" s="173"/>
      <c r="BE38" s="181"/>
      <c r="BF38" s="120">
        <v>16</v>
      </c>
      <c r="BG38" s="181"/>
      <c r="BH38" s="181"/>
      <c r="BI38" s="120">
        <v>2</v>
      </c>
      <c r="BK38" s="172"/>
      <c r="BL38" s="173"/>
      <c r="BM38" s="169"/>
      <c r="BN38" s="120">
        <v>8</v>
      </c>
      <c r="BO38" s="169"/>
      <c r="BP38" s="169"/>
      <c r="BQ38" s="120">
        <v>4</v>
      </c>
      <c r="BS38" s="172"/>
      <c r="BT38" s="173"/>
      <c r="BU38" s="169"/>
      <c r="BV38" s="120">
        <v>12</v>
      </c>
      <c r="BW38" s="169"/>
      <c r="BX38" s="169"/>
      <c r="BY38" s="120">
        <v>4</v>
      </c>
      <c r="CA38" s="172"/>
      <c r="CB38" s="173"/>
      <c r="CC38" s="169"/>
      <c r="CD38" s="170"/>
      <c r="CE38" s="169"/>
      <c r="CF38" s="169"/>
      <c r="CG38" s="170"/>
      <c r="CI38" s="172"/>
      <c r="CJ38" s="173"/>
    </row>
    <row r="39" spans="1:88" ht="15" x14ac:dyDescent="0.25">
      <c r="B39" s="167" t="s">
        <v>188</v>
      </c>
      <c r="C39" s="167" t="s">
        <v>188</v>
      </c>
      <c r="D39" s="167" t="s">
        <v>188</v>
      </c>
      <c r="E39" s="167" t="s">
        <v>188</v>
      </c>
      <c r="F39" s="167" t="s">
        <v>188</v>
      </c>
      <c r="G39" s="167" t="s">
        <v>188</v>
      </c>
      <c r="H39" s="168" t="str">
        <f t="shared" si="1"/>
        <v>6 / 6</v>
      </c>
      <c r="I39" s="169"/>
      <c r="J39" s="170"/>
      <c r="K39" s="169"/>
      <c r="L39" s="169"/>
      <c r="M39" s="170"/>
      <c r="N39" s="171"/>
      <c r="O39" s="172"/>
      <c r="P39" s="173" t="s">
        <v>190</v>
      </c>
      <c r="Q39" s="169"/>
      <c r="R39" s="170">
        <v>4</v>
      </c>
      <c r="S39" s="169"/>
      <c r="T39" s="169"/>
      <c r="U39" s="120">
        <v>2</v>
      </c>
      <c r="V39" s="171"/>
      <c r="W39" s="172"/>
      <c r="X39" s="173"/>
      <c r="Y39" s="169"/>
      <c r="Z39" s="120">
        <v>12</v>
      </c>
      <c r="AA39" s="169"/>
      <c r="AB39" s="169"/>
      <c r="AC39" s="120">
        <v>2</v>
      </c>
      <c r="AD39" s="167"/>
      <c r="AE39" s="172"/>
      <c r="AF39" s="173"/>
      <c r="AG39" s="169"/>
      <c r="AH39" s="120">
        <v>12</v>
      </c>
      <c r="AI39" s="169"/>
      <c r="AJ39" s="169"/>
      <c r="AK39" s="120">
        <v>6</v>
      </c>
      <c r="AM39" s="172"/>
      <c r="AN39" s="173" t="s">
        <v>190</v>
      </c>
      <c r="AO39" s="19">
        <f>COUNTIFS(SUIVIPROD!$E1:$E30000,'Ligne 12'!$A39,SUIVIPROD!$J1:$J30000,'Ligne 12'!$AV$1)</f>
        <v>0</v>
      </c>
      <c r="AP39" s="120">
        <v>8</v>
      </c>
      <c r="AQ39" s="19">
        <f>SUMIFS(SUIVIPROD!$D1:$D30000,SUIVIPROD!$E1:$E30000,'Ligne 12'!$A39,SUIVIPROD!$J1:$J30000,'Ligne 12'!$AV$1)</f>
        <v>0</v>
      </c>
      <c r="AR39" s="19" t="e">
        <f>SUMPRODUCT((SUIVIPROD!$E1:$E30000='Ligne 12'!$A39)*(SUIVIPROD!$J1:$J30000='Ligne 12'!$AV$1)*(SUIVIPROD!$L:$N&lt;&gt;""))</f>
        <v>#N/A</v>
      </c>
      <c r="AS39" s="120">
        <v>6</v>
      </c>
      <c r="AT39" s="12"/>
      <c r="AU39" s="23" t="str">
        <f>IF(COUNTIFS(SUIVIQUALITE!$B1:$B30000,'Ligne 12'!$A39,SUIVIQUALITE!$E1:$E30000,LEFT($AV$1,FIND(" ",$BD$1)-1),SUIVIQUALITE!$F1:$F30000,"Oui")=1,"Oui","#N/A")</f>
        <v>#N/A</v>
      </c>
      <c r="AV39" s="173" t="s">
        <v>312</v>
      </c>
      <c r="AW39" s="19">
        <f>COUNTIFS(SUIVIPROD!$E1:$E30000,'Ligne 12'!$A37,SUIVIPROD!$J1:$J30000,'Ligne 12'!$BD$1)+9</f>
        <v>9</v>
      </c>
      <c r="AX39" s="120">
        <v>8</v>
      </c>
      <c r="AY39" s="19">
        <v>20</v>
      </c>
      <c r="AZ39" s="19" t="e">
        <f>SUMPRODUCT((SUIVIPROD!$E1:$E30000='Ligne 12'!$A37)*(SUIVIPROD!$J1:$J30000='Ligne 12'!$BD$1)*(SUIVIPROD!$L:$N&lt;&gt;""))</f>
        <v>#N/A</v>
      </c>
      <c r="BA39" s="120">
        <v>6</v>
      </c>
      <c r="BB39" s="12"/>
      <c r="BC39" s="23" t="str">
        <f>IF(COUNTIFS(SUIVIQUALITE!$B1:$B30000,'Ligne 12'!$A39,SUIVIQUALITE!$E1:$E30000,LEFT($BD$1,FIND(" ",$BD$1)-1),SUIVIQUALITE!$F1:$F30000,"Oui")=1,"Oui","#N/A")</f>
        <v>#N/A</v>
      </c>
      <c r="BD39" s="173" t="s">
        <v>189</v>
      </c>
      <c r="BE39" s="19">
        <f>COUNTIFS(SUIVIPROD!$E1:$E30000,'Ligne 12'!$A39,SUIVIPROD!$J1:$J30000,'Ligne 12'!$BL$1)+5</f>
        <v>5</v>
      </c>
      <c r="BF39" s="120">
        <v>16</v>
      </c>
      <c r="BG39" s="19">
        <f>SUMIFS(SUIVIPROD!$D1:$D30000,SUIVIPROD!$E1:$E30000,'Ligne 12'!$A39,SUIVIPROD!$J1:$J30000,'Ligne 12'!$BL$1)+10</f>
        <v>10</v>
      </c>
      <c r="BH39" s="19" t="e">
        <f>SUMPRODUCT((SUIVIPROD!$E1:$E30000='Ligne 12'!$A37)*(SUIVIPROD!$J1:$J30000='Ligne 12'!$BL$1)*(SUIVIPROD!$L:$N&lt;&gt;""))</f>
        <v>#N/A</v>
      </c>
      <c r="BI39" s="120">
        <v>2</v>
      </c>
      <c r="BJ39" s="12"/>
      <c r="BK39" s="23" t="str">
        <f>IF(COUNTIFS(SUIVIQUALITE!$B1:$B30000,'Ligne 12'!$A39,SUIVIQUALITE!$E1:$E30000,LEFT($BL$1,FIND(" ",$BL$1)-1),SUIVIQUALITE!$F1:$F30000,"Oui")=1,"Oui","#N/A")</f>
        <v>#N/A</v>
      </c>
      <c r="BL39" s="173" t="s">
        <v>189</v>
      </c>
      <c r="BM39" s="169"/>
      <c r="BN39" s="120">
        <v>8</v>
      </c>
      <c r="BO39" s="169"/>
      <c r="BP39" s="169"/>
      <c r="BQ39" s="120">
        <v>4</v>
      </c>
      <c r="BS39" s="172"/>
      <c r="BT39" s="173"/>
      <c r="BU39" s="169"/>
      <c r="BV39" s="120">
        <v>12</v>
      </c>
      <c r="BW39" s="169"/>
      <c r="BX39" s="169"/>
      <c r="BY39" s="120">
        <v>4</v>
      </c>
      <c r="CA39" s="172"/>
      <c r="CB39" s="173"/>
      <c r="CC39" s="169"/>
      <c r="CD39" s="170"/>
      <c r="CE39" s="169"/>
      <c r="CF39" s="169"/>
      <c r="CG39" s="170"/>
      <c r="CI39" s="172"/>
      <c r="CJ39" s="173"/>
    </row>
    <row r="40" spans="1:88" s="12" customFormat="1" ht="15" x14ac:dyDescent="0.25">
      <c r="A40" s="174"/>
      <c r="H40" s="96" t="str">
        <f>COUNTIF(A40:G40,"Oui") &amp;" / 6"</f>
        <v>0 / 6</v>
      </c>
      <c r="I40" s="19"/>
      <c r="J40" s="120"/>
      <c r="K40" s="19"/>
      <c r="L40" s="19"/>
      <c r="M40" s="120"/>
      <c r="N40" s="98"/>
      <c r="O40" s="23"/>
      <c r="P40" s="217" t="s">
        <v>190</v>
      </c>
      <c r="Q40" s="19"/>
      <c r="R40" s="120"/>
      <c r="S40" s="19"/>
      <c r="T40" s="19"/>
      <c r="U40" s="120"/>
      <c r="W40" s="23"/>
      <c r="X40" s="217"/>
      <c r="Y40" s="19"/>
      <c r="Z40" s="120"/>
      <c r="AA40" s="19"/>
      <c r="AB40" s="19"/>
      <c r="AC40" s="120"/>
      <c r="AE40" s="23"/>
      <c r="AF40" s="217"/>
      <c r="AG40" s="19"/>
      <c r="AH40" s="120"/>
      <c r="AI40" s="19"/>
      <c r="AJ40" s="19"/>
      <c r="AK40" s="120"/>
      <c r="AM40" s="23"/>
      <c r="AN40" s="217"/>
      <c r="AO40" s="19"/>
      <c r="AP40" s="120"/>
      <c r="AQ40" s="19"/>
      <c r="AR40" s="19"/>
      <c r="AS40" s="120"/>
      <c r="AU40" s="23"/>
      <c r="AV40" s="173"/>
      <c r="AW40" s="19"/>
      <c r="AX40" s="120"/>
      <c r="AY40" s="19"/>
      <c r="AZ40" s="19"/>
      <c r="BA40" s="120"/>
      <c r="BC40" s="23"/>
      <c r="BD40" s="217"/>
      <c r="BE40" s="19"/>
      <c r="BF40" s="120"/>
      <c r="BG40" s="19"/>
      <c r="BH40" s="19"/>
      <c r="BI40" s="120"/>
      <c r="BK40" s="23"/>
      <c r="BL40" s="217"/>
      <c r="BM40" s="19"/>
      <c r="BN40" s="120"/>
      <c r="BO40" s="19"/>
      <c r="BP40" s="19"/>
      <c r="BQ40" s="120"/>
      <c r="BS40" s="23"/>
      <c r="BT40" s="217"/>
      <c r="BU40" s="19"/>
      <c r="BV40" s="120"/>
      <c r="BW40" s="19"/>
      <c r="BX40" s="19"/>
      <c r="BY40" s="120"/>
      <c r="CA40" s="23"/>
      <c r="CB40" s="217"/>
      <c r="CC40" s="19"/>
      <c r="CD40" s="120"/>
      <c r="CE40" s="19"/>
      <c r="CF40" s="19"/>
      <c r="CG40" s="120"/>
      <c r="CI40" s="23"/>
      <c r="CJ40" s="217"/>
    </row>
    <row r="41" spans="1:88" ht="15" x14ac:dyDescent="0.25">
      <c r="B41" s="167" t="s">
        <v>188</v>
      </c>
      <c r="C41" s="167" t="s">
        <v>188</v>
      </c>
      <c r="D41" s="167" t="s">
        <v>188</v>
      </c>
      <c r="E41" s="167" t="s">
        <v>188</v>
      </c>
      <c r="F41" s="167" t="s">
        <v>188</v>
      </c>
      <c r="G41" s="167" t="s">
        <v>188</v>
      </c>
      <c r="H41" s="168" t="str">
        <f t="shared" si="1"/>
        <v>6 / 6</v>
      </c>
      <c r="I41" s="169"/>
      <c r="J41" s="170"/>
      <c r="K41" s="169"/>
      <c r="L41" s="169"/>
      <c r="M41" s="170"/>
      <c r="N41" s="171"/>
      <c r="O41" s="172"/>
      <c r="P41" s="173" t="s">
        <v>190</v>
      </c>
      <c r="Q41" s="169"/>
      <c r="R41" s="170">
        <v>4</v>
      </c>
      <c r="S41" s="169"/>
      <c r="T41" s="169"/>
      <c r="U41" s="120">
        <v>2</v>
      </c>
      <c r="V41" s="171"/>
      <c r="W41" s="172"/>
      <c r="X41" s="173" t="s">
        <v>190</v>
      </c>
      <c r="Y41" s="169"/>
      <c r="Z41" s="120">
        <v>12</v>
      </c>
      <c r="AA41" s="169"/>
      <c r="AB41" s="169"/>
      <c r="AC41" s="120">
        <v>2</v>
      </c>
      <c r="AD41" s="167"/>
      <c r="AE41" s="172"/>
      <c r="AF41" s="173"/>
      <c r="AG41" s="169"/>
      <c r="AH41" s="120">
        <v>12</v>
      </c>
      <c r="AI41" s="169"/>
      <c r="AJ41" s="169"/>
      <c r="AK41" s="120">
        <v>6</v>
      </c>
      <c r="AM41" s="172"/>
      <c r="AN41" s="173" t="s">
        <v>190</v>
      </c>
      <c r="AO41" s="19">
        <f>COUNTIFS(SUIVIPROD!$E1:$E30000,'Ligne 12'!$A41,SUIVIPROD!$J1:$J30000,'Ligne 12'!$AV$1)</f>
        <v>0</v>
      </c>
      <c r="AP41" s="120">
        <v>8</v>
      </c>
      <c r="AQ41" s="19">
        <f>SUMIFS(SUIVIPROD!$D1:$D30000,SUIVIPROD!$E1:$E30000,'Ligne 12'!$A41,SUIVIPROD!$J1:$J30000,'Ligne 12'!$AV$1)</f>
        <v>0</v>
      </c>
      <c r="AR41" s="19" t="e">
        <f>SUMPRODUCT((SUIVIPROD!$E1:$E30000='Ligne 12'!$A41)*(SUIVIPROD!$J1:$J30000='Ligne 12'!$AV$1)*(SUIVIPROD!$L:$N&lt;&gt;""))</f>
        <v>#N/A</v>
      </c>
      <c r="AS41" s="120">
        <v>6</v>
      </c>
      <c r="AT41" s="12"/>
      <c r="AU41" s="23" t="str">
        <f>IF(COUNTIFS(SUIVIQUALITE!$B1:$B30000,'Ligne 12'!$A41,SUIVIQUALITE!$E1:$E30000,LEFT($AV$1,FIND(" ",$BD$1)-1),SUIVIQUALITE!$F1:$F30000,"Oui")=1,"Oui","#N/A")</f>
        <v>#N/A</v>
      </c>
      <c r="AV41" s="173"/>
      <c r="AW41" s="169"/>
      <c r="AX41" s="120">
        <v>8</v>
      </c>
      <c r="AY41" s="169"/>
      <c r="AZ41" s="169"/>
      <c r="BA41" s="120">
        <v>6</v>
      </c>
      <c r="BC41" s="172"/>
      <c r="BD41" s="173" t="s">
        <v>190</v>
      </c>
      <c r="BE41" s="181"/>
      <c r="BF41" s="120">
        <v>16</v>
      </c>
      <c r="BG41" s="181"/>
      <c r="BH41" s="181"/>
      <c r="BI41" s="120">
        <v>2</v>
      </c>
      <c r="BK41" s="172"/>
      <c r="BL41" s="173" t="s">
        <v>190</v>
      </c>
      <c r="BM41" s="169"/>
      <c r="BN41" s="120">
        <v>8</v>
      </c>
      <c r="BO41" s="169"/>
      <c r="BP41" s="169"/>
      <c r="BQ41" s="120">
        <v>4</v>
      </c>
      <c r="BS41" s="172"/>
      <c r="BT41" s="173"/>
      <c r="BU41" s="169"/>
      <c r="BV41" s="120"/>
      <c r="BW41" s="169"/>
      <c r="BX41" s="169"/>
      <c r="BY41" s="120"/>
      <c r="CA41" s="172"/>
      <c r="CB41" s="173"/>
      <c r="CC41" s="169"/>
      <c r="CD41" s="170"/>
      <c r="CE41" s="169"/>
      <c r="CF41" s="169"/>
      <c r="CG41" s="170"/>
      <c r="CI41" s="172"/>
      <c r="CJ41" s="173"/>
    </row>
    <row r="42" spans="1:88" ht="15" x14ac:dyDescent="0.25">
      <c r="B42" s="167" t="s">
        <v>188</v>
      </c>
      <c r="C42" s="167" t="s">
        <v>188</v>
      </c>
      <c r="D42" s="167" t="s">
        <v>188</v>
      </c>
      <c r="E42" s="167" t="s">
        <v>188</v>
      </c>
      <c r="F42" s="167" t="s">
        <v>188</v>
      </c>
      <c r="G42" s="167" t="s">
        <v>188</v>
      </c>
      <c r="H42" s="168" t="str">
        <f t="shared" si="1"/>
        <v>6 / 6</v>
      </c>
      <c r="I42" s="169"/>
      <c r="J42" s="170"/>
      <c r="K42" s="169"/>
      <c r="L42" s="169"/>
      <c r="M42" s="170"/>
      <c r="N42" s="171"/>
      <c r="O42" s="172"/>
      <c r="P42" s="173" t="s">
        <v>190</v>
      </c>
      <c r="Q42" s="169"/>
      <c r="R42" s="170">
        <v>4</v>
      </c>
      <c r="S42" s="169"/>
      <c r="T42" s="169"/>
      <c r="U42" s="120">
        <v>2</v>
      </c>
      <c r="V42" s="171"/>
      <c r="W42" s="172"/>
      <c r="X42" s="173" t="s">
        <v>190</v>
      </c>
      <c r="Y42" s="169"/>
      <c r="Z42" s="120">
        <v>12</v>
      </c>
      <c r="AA42" s="169"/>
      <c r="AB42" s="169"/>
      <c r="AC42" s="120">
        <v>2</v>
      </c>
      <c r="AD42" s="167"/>
      <c r="AE42" s="172"/>
      <c r="AF42" s="173" t="s">
        <v>190</v>
      </c>
      <c r="AG42" s="169"/>
      <c r="AH42" s="120">
        <v>12</v>
      </c>
      <c r="AI42" s="169"/>
      <c r="AJ42" s="169"/>
      <c r="AK42" s="120">
        <v>6</v>
      </c>
      <c r="AM42" s="172"/>
      <c r="AN42" s="173" t="s">
        <v>190</v>
      </c>
      <c r="AO42" s="169"/>
      <c r="AP42" s="120">
        <v>8</v>
      </c>
      <c r="AQ42" s="169"/>
      <c r="AR42" s="169"/>
      <c r="AS42" s="120">
        <v>6</v>
      </c>
      <c r="AU42" s="172"/>
      <c r="AV42" s="173"/>
      <c r="AW42" s="169"/>
      <c r="AX42" s="120">
        <v>8</v>
      </c>
      <c r="AY42" s="169"/>
      <c r="AZ42" s="169"/>
      <c r="BA42" s="120">
        <v>6</v>
      </c>
      <c r="BC42" s="172"/>
      <c r="BD42" s="173"/>
      <c r="BE42" s="181"/>
      <c r="BF42" s="120">
        <v>16</v>
      </c>
      <c r="BG42" s="181"/>
      <c r="BH42" s="181"/>
      <c r="BI42" s="120">
        <v>2</v>
      </c>
      <c r="BK42" s="172"/>
      <c r="BL42" s="173"/>
      <c r="BM42" s="169"/>
      <c r="BN42" s="120">
        <v>8</v>
      </c>
      <c r="BO42" s="169"/>
      <c r="BP42" s="169"/>
      <c r="BQ42" s="120">
        <v>4</v>
      </c>
      <c r="BS42" s="172"/>
      <c r="BT42" s="173"/>
      <c r="BU42" s="169"/>
      <c r="BV42" s="120">
        <v>12</v>
      </c>
      <c r="BW42" s="169"/>
      <c r="BX42" s="169"/>
      <c r="BY42" s="120">
        <v>4</v>
      </c>
      <c r="CA42" s="172"/>
      <c r="CB42" s="173"/>
      <c r="CC42" s="169"/>
      <c r="CD42" s="170"/>
      <c r="CE42" s="169"/>
      <c r="CF42" s="169"/>
      <c r="CG42" s="170"/>
      <c r="CI42" s="172"/>
      <c r="CJ42" s="173"/>
    </row>
    <row r="43" spans="1:88" ht="15" x14ac:dyDescent="0.25">
      <c r="B43" s="167" t="s">
        <v>188</v>
      </c>
      <c r="C43" s="167" t="s">
        <v>188</v>
      </c>
      <c r="D43" s="167" t="s">
        <v>188</v>
      </c>
      <c r="E43" s="167" t="s">
        <v>188</v>
      </c>
      <c r="F43" s="167" t="s">
        <v>188</v>
      </c>
      <c r="G43" s="167" t="s">
        <v>188</v>
      </c>
      <c r="H43" s="168" t="str">
        <f t="shared" si="1"/>
        <v>6 / 6</v>
      </c>
      <c r="I43" s="169"/>
      <c r="J43" s="170"/>
      <c r="K43" s="169"/>
      <c r="L43" s="169"/>
      <c r="M43" s="170"/>
      <c r="N43" s="171"/>
      <c r="O43" s="172"/>
      <c r="P43" s="173" t="s">
        <v>190</v>
      </c>
      <c r="Q43" s="169"/>
      <c r="R43" s="170">
        <v>4</v>
      </c>
      <c r="S43" s="169"/>
      <c r="T43" s="169"/>
      <c r="U43" s="120">
        <v>2</v>
      </c>
      <c r="V43" s="171"/>
      <c r="W43" s="172"/>
      <c r="X43" s="173"/>
      <c r="Y43" s="169"/>
      <c r="Z43" s="120">
        <v>12</v>
      </c>
      <c r="AA43" s="169"/>
      <c r="AB43" s="169"/>
      <c r="AC43" s="120">
        <v>2</v>
      </c>
      <c r="AD43" s="167"/>
      <c r="AE43" s="172"/>
      <c r="AF43" s="173"/>
      <c r="AG43" s="19">
        <f>COUNTIFS(SUIVIPROD!$E1:$E30000,'Ligne 12'!$A41,SUIVIPROD!$J1:$J30000,'Ligne 12'!$AN$1)</f>
        <v>0</v>
      </c>
      <c r="AH43" s="120">
        <v>12</v>
      </c>
      <c r="AI43" s="19">
        <f>SUMIFS(SUIVIPROD!$D1:$D30000,SUIVIPROD!$E1:$E30000,'Ligne 12'!$A41,SUIVIPROD!$J1:$J30000,'Ligne 12'!$AN$1)</f>
        <v>0</v>
      </c>
      <c r="AJ43" s="19" t="e">
        <f>SUMPRODUCT((SUIVIPROD!$E1:$E30000='Ligne 12'!$A41)*(SUIVIPROD!$J1:$J30000='Ligne 12'!$AN$1)*(SUIVIPROD!$L:$N&lt;&gt;""))</f>
        <v>#N/A</v>
      </c>
      <c r="AK43" s="120">
        <v>6</v>
      </c>
      <c r="AL43" s="12"/>
      <c r="AM43" s="23" t="str">
        <f>IF(COUNTIFS(SUIVIQUALITE!$B1:$B30000,'Ligne 12'!$A43,SUIVIQUALITE!$E1:$E30000,LEFT($AN$1,FIND(" ",$AN$1)-1),SUIVIQUALITE!$F1:$F30000,"Oui")=1,"Oui","#N/A")</f>
        <v>#N/A</v>
      </c>
      <c r="AN43" s="173" t="s">
        <v>189</v>
      </c>
      <c r="AO43" s="19">
        <f>COUNTIFS(SUIVIPROD!$E1:$E30000,'Ligne 12'!$A43,SUIVIPROD!$J1:$J30000,'Ligne 12'!$AV$1)</f>
        <v>0</v>
      </c>
      <c r="AP43" s="120">
        <v>8</v>
      </c>
      <c r="AQ43" s="19">
        <f>SUMIFS(SUIVIPROD!$D1:$D30000,SUIVIPROD!$E1:$E30000,'Ligne 12'!$A43,SUIVIPROD!$J1:$J30000,'Ligne 12'!$AV$1)</f>
        <v>0</v>
      </c>
      <c r="AR43" s="19" t="e">
        <f>SUMPRODUCT((SUIVIPROD!$E1:$E30000='Ligne 12'!$A43)*(SUIVIPROD!$J1:$J30000='Ligne 12'!$AV$1)*(SUIVIPROD!$L:$N&lt;&gt;""))</f>
        <v>#N/A</v>
      </c>
      <c r="AS43" s="120">
        <v>6</v>
      </c>
      <c r="AT43" s="12"/>
      <c r="AU43" s="23" t="str">
        <f>IF(COUNTIFS(SUIVIQUALITE!$B1:$B30000,'Ligne 12'!$A43,SUIVIQUALITE!$E1:$E30000,LEFT($AV$1,FIND(" ",$BD$1)-1),SUIVIQUALITE!$F1:$F30000,"Oui")=1,"Oui","#N/A")</f>
        <v>#N/A</v>
      </c>
      <c r="AV43" s="173" t="s">
        <v>312</v>
      </c>
      <c r="AW43" s="19">
        <v>3</v>
      </c>
      <c r="AX43" s="120">
        <v>8</v>
      </c>
      <c r="AY43" s="19">
        <v>6</v>
      </c>
      <c r="AZ43" s="19" t="e">
        <f>SUMPRODUCT((SUIVIPROD!$E1:$E30000='Ligne 12'!$A41)*(SUIVIPROD!$J1:$J30000='Ligne 12'!$BD$1)*(SUIVIPROD!$L:$N&lt;&gt;""))</f>
        <v>#N/A</v>
      </c>
      <c r="BA43" s="120">
        <v>6</v>
      </c>
      <c r="BB43" s="12"/>
      <c r="BC43" s="23" t="str">
        <f>IF(COUNTIFS(SUIVIQUALITE!$B1:$B30000,'Ligne 12'!$A43,SUIVIQUALITE!$E1:$E30000,LEFT($BD$1,FIND(" ",$BD$1)-1),SUIVIQUALITE!$F1:$F30000,"Oui")=1,"Oui","#N/A")</f>
        <v>#N/A</v>
      </c>
      <c r="BD43" s="173" t="s">
        <v>189</v>
      </c>
      <c r="BE43" s="181"/>
      <c r="BF43" s="120">
        <v>16</v>
      </c>
      <c r="BG43" s="181"/>
      <c r="BH43" s="181"/>
      <c r="BI43" s="120">
        <v>2</v>
      </c>
      <c r="BK43" s="172"/>
      <c r="BL43" s="173" t="s">
        <v>190</v>
      </c>
      <c r="BM43" s="169"/>
      <c r="BN43" s="120">
        <v>8</v>
      </c>
      <c r="BO43" s="169"/>
      <c r="BP43" s="169"/>
      <c r="BQ43" s="120">
        <v>4</v>
      </c>
      <c r="BS43" s="172"/>
      <c r="BT43" s="173"/>
      <c r="BU43" s="169"/>
      <c r="BV43" s="120">
        <v>12</v>
      </c>
      <c r="BW43" s="169"/>
      <c r="BX43" s="169"/>
      <c r="BY43" s="120">
        <v>4</v>
      </c>
      <c r="CA43" s="172"/>
      <c r="CB43" s="173"/>
      <c r="CC43" s="169"/>
      <c r="CD43" s="170"/>
      <c r="CE43" s="169"/>
      <c r="CF43" s="169"/>
      <c r="CG43" s="170"/>
      <c r="CI43" s="172"/>
      <c r="CJ43" s="173"/>
    </row>
    <row r="44" spans="1:88" ht="15" x14ac:dyDescent="0.25">
      <c r="B44" s="167" t="s">
        <v>188</v>
      </c>
      <c r="C44" s="167" t="s">
        <v>188</v>
      </c>
      <c r="D44" s="167" t="s">
        <v>188</v>
      </c>
      <c r="E44" s="167" t="s">
        <v>188</v>
      </c>
      <c r="F44" s="167" t="s">
        <v>188</v>
      </c>
      <c r="G44" s="167" t="s">
        <v>188</v>
      </c>
      <c r="H44" s="168" t="str">
        <f t="shared" si="1"/>
        <v>6 / 6</v>
      </c>
      <c r="I44" s="169"/>
      <c r="J44" s="170"/>
      <c r="K44" s="169"/>
      <c r="L44" s="169"/>
      <c r="M44" s="170"/>
      <c r="N44" s="171"/>
      <c r="O44" s="172"/>
      <c r="P44" s="173"/>
      <c r="Q44" s="169"/>
      <c r="R44" s="170">
        <v>4</v>
      </c>
      <c r="S44" s="169"/>
      <c r="T44" s="169"/>
      <c r="U44" s="120">
        <v>2</v>
      </c>
      <c r="V44" s="171"/>
      <c r="W44" s="172"/>
      <c r="X44" s="173"/>
      <c r="Y44" s="169"/>
      <c r="Z44" s="120">
        <v>12</v>
      </c>
      <c r="AA44" s="169"/>
      <c r="AB44" s="169"/>
      <c r="AC44" s="120">
        <v>2</v>
      </c>
      <c r="AD44" s="167"/>
      <c r="AE44" s="172"/>
      <c r="AF44" s="173"/>
      <c r="AG44" s="169"/>
      <c r="AH44" s="120">
        <v>12</v>
      </c>
      <c r="AI44" s="169"/>
      <c r="AJ44" s="169"/>
      <c r="AK44" s="120">
        <v>6</v>
      </c>
      <c r="AM44" s="172"/>
      <c r="AN44" s="173"/>
      <c r="AO44" s="169"/>
      <c r="AP44" s="120">
        <v>8</v>
      </c>
      <c r="AQ44" s="169"/>
      <c r="AR44" s="169"/>
      <c r="AS44" s="120">
        <v>6</v>
      </c>
      <c r="AU44" s="172"/>
      <c r="AV44" s="173"/>
      <c r="AW44" s="169"/>
      <c r="AX44" s="120">
        <v>8</v>
      </c>
      <c r="AY44" s="169"/>
      <c r="AZ44" s="169"/>
      <c r="BA44" s="120">
        <v>6</v>
      </c>
      <c r="BC44" s="172"/>
      <c r="BD44" s="173"/>
      <c r="BE44" s="181"/>
      <c r="BF44" s="120">
        <v>16</v>
      </c>
      <c r="BG44" s="181"/>
      <c r="BH44" s="181"/>
      <c r="BI44" s="120">
        <v>2</v>
      </c>
      <c r="BK44" s="172"/>
      <c r="BL44" s="173"/>
      <c r="BM44" s="169"/>
      <c r="BN44" s="120">
        <v>8</v>
      </c>
      <c r="BO44" s="169"/>
      <c r="BP44" s="169"/>
      <c r="BQ44" s="120">
        <v>4</v>
      </c>
      <c r="BS44" s="172"/>
      <c r="BT44" s="173"/>
      <c r="BU44" s="169"/>
      <c r="BV44" s="120">
        <v>12</v>
      </c>
      <c r="BW44" s="169"/>
      <c r="BX44" s="169"/>
      <c r="BY44" s="120">
        <v>4</v>
      </c>
      <c r="CA44" s="172"/>
      <c r="CB44" s="173"/>
      <c r="CC44" s="169"/>
      <c r="CD44" s="170"/>
      <c r="CE44" s="169"/>
      <c r="CF44" s="169"/>
      <c r="CG44" s="170"/>
      <c r="CI44" s="172"/>
      <c r="CJ44" s="173" t="s">
        <v>190</v>
      </c>
    </row>
    <row r="45" spans="1:88" ht="15" x14ac:dyDescent="0.25">
      <c r="B45" s="167" t="s">
        <v>188</v>
      </c>
      <c r="C45" s="167" t="s">
        <v>188</v>
      </c>
      <c r="D45" s="167" t="s">
        <v>188</v>
      </c>
      <c r="E45" s="167" t="s">
        <v>188</v>
      </c>
      <c r="F45" s="167" t="s">
        <v>188</v>
      </c>
      <c r="G45" s="167" t="s">
        <v>188</v>
      </c>
      <c r="H45" s="168" t="str">
        <f t="shared" si="1"/>
        <v>6 / 6</v>
      </c>
      <c r="I45" s="169"/>
      <c r="J45" s="170"/>
      <c r="K45" s="169"/>
      <c r="L45" s="169"/>
      <c r="M45" s="170"/>
      <c r="N45" s="171"/>
      <c r="O45" s="172"/>
      <c r="P45" s="173" t="s">
        <v>190</v>
      </c>
      <c r="Q45" s="169"/>
      <c r="R45" s="170">
        <v>4</v>
      </c>
      <c r="S45" s="169"/>
      <c r="T45" s="169"/>
      <c r="U45" s="120">
        <v>2</v>
      </c>
      <c r="V45" s="171"/>
      <c r="W45" s="172"/>
      <c r="X45" s="173" t="s">
        <v>190</v>
      </c>
      <c r="Y45" s="169"/>
      <c r="Z45" s="120">
        <v>12</v>
      </c>
      <c r="AA45" s="169"/>
      <c r="AB45" s="169"/>
      <c r="AC45" s="120">
        <v>2</v>
      </c>
      <c r="AD45" s="167"/>
      <c r="AE45" s="172"/>
      <c r="AF45" s="173"/>
      <c r="AG45" s="169"/>
      <c r="AH45" s="120">
        <v>12</v>
      </c>
      <c r="AI45" s="169"/>
      <c r="AJ45" s="169"/>
      <c r="AK45" s="120">
        <v>6</v>
      </c>
      <c r="AM45" s="172"/>
      <c r="AN45" s="173" t="s">
        <v>190</v>
      </c>
      <c r="AO45" s="169"/>
      <c r="AP45" s="120">
        <v>8</v>
      </c>
      <c r="AQ45" s="169"/>
      <c r="AR45" s="169"/>
      <c r="AS45" s="120">
        <v>6</v>
      </c>
      <c r="AU45" s="172"/>
      <c r="AV45" s="173"/>
      <c r="AW45" s="169"/>
      <c r="AX45" s="120">
        <v>8</v>
      </c>
      <c r="AY45" s="169"/>
      <c r="AZ45" s="169"/>
      <c r="BA45" s="120">
        <v>6</v>
      </c>
      <c r="BC45" s="172"/>
      <c r="BD45" s="173" t="s">
        <v>190</v>
      </c>
      <c r="BE45" s="181"/>
      <c r="BF45" s="120">
        <v>16</v>
      </c>
      <c r="BG45" s="181"/>
      <c r="BH45" s="181"/>
      <c r="BI45" s="120">
        <v>2</v>
      </c>
      <c r="BK45" s="172"/>
      <c r="BL45" s="173" t="s">
        <v>190</v>
      </c>
      <c r="BM45" s="169"/>
      <c r="BN45" s="120">
        <v>8</v>
      </c>
      <c r="BO45" s="169"/>
      <c r="BP45" s="169"/>
      <c r="BQ45" s="120">
        <v>4</v>
      </c>
      <c r="BS45" s="172"/>
      <c r="BT45" s="173"/>
      <c r="BU45" s="169"/>
      <c r="BV45" s="120">
        <v>12</v>
      </c>
      <c r="BW45" s="169"/>
      <c r="BX45" s="169"/>
      <c r="BY45" s="120">
        <v>4</v>
      </c>
      <c r="CA45" s="172"/>
      <c r="CB45" s="173"/>
      <c r="CC45" s="169"/>
      <c r="CD45" s="170"/>
      <c r="CE45" s="169"/>
      <c r="CF45" s="169"/>
      <c r="CG45" s="170"/>
      <c r="CI45" s="172"/>
      <c r="CJ45" s="173"/>
    </row>
    <row r="46" spans="1:88" ht="15" x14ac:dyDescent="0.25">
      <c r="B46" s="167" t="s">
        <v>188</v>
      </c>
      <c r="C46" s="167" t="s">
        <v>188</v>
      </c>
      <c r="D46" s="167" t="s">
        <v>188</v>
      </c>
      <c r="E46" s="167" t="s">
        <v>188</v>
      </c>
      <c r="F46" s="167" t="s">
        <v>188</v>
      </c>
      <c r="G46" s="167" t="s">
        <v>188</v>
      </c>
      <c r="H46" s="168" t="str">
        <f t="shared" si="1"/>
        <v>6 / 6</v>
      </c>
      <c r="I46" s="169"/>
      <c r="J46" s="170"/>
      <c r="K46" s="169"/>
      <c r="L46" s="169"/>
      <c r="M46" s="170"/>
      <c r="N46" s="171"/>
      <c r="O46" s="172"/>
      <c r="P46" s="173" t="s">
        <v>190</v>
      </c>
      <c r="Q46" s="169"/>
      <c r="R46" s="170">
        <v>4</v>
      </c>
      <c r="S46" s="169"/>
      <c r="T46" s="169"/>
      <c r="U46" s="120">
        <v>2</v>
      </c>
      <c r="V46" s="171"/>
      <c r="W46" s="172"/>
      <c r="X46" s="173" t="s">
        <v>190</v>
      </c>
      <c r="Y46" s="169"/>
      <c r="Z46" s="120">
        <v>12</v>
      </c>
      <c r="AA46" s="169"/>
      <c r="AB46" s="169"/>
      <c r="AC46" s="120">
        <v>2</v>
      </c>
      <c r="AD46" s="167"/>
      <c r="AE46" s="172"/>
      <c r="AF46" s="173" t="s">
        <v>190</v>
      </c>
      <c r="AG46" s="169"/>
      <c r="AH46" s="120">
        <v>12</v>
      </c>
      <c r="AI46" s="169"/>
      <c r="AJ46" s="169"/>
      <c r="AK46" s="120">
        <v>6</v>
      </c>
      <c r="AM46" s="172"/>
      <c r="AN46" s="173" t="s">
        <v>190</v>
      </c>
      <c r="AO46" s="169"/>
      <c r="AP46" s="120">
        <v>8</v>
      </c>
      <c r="AQ46" s="169"/>
      <c r="AR46" s="169"/>
      <c r="AS46" s="120">
        <v>6</v>
      </c>
      <c r="AU46" s="172"/>
      <c r="AV46" s="173"/>
      <c r="AW46" s="169"/>
      <c r="AX46" s="120">
        <v>8</v>
      </c>
      <c r="AY46" s="169"/>
      <c r="AZ46" s="169"/>
      <c r="BA46" s="120">
        <v>6</v>
      </c>
      <c r="BC46" s="172"/>
      <c r="BD46" s="173"/>
      <c r="BE46" s="181"/>
      <c r="BF46" s="120">
        <v>16</v>
      </c>
      <c r="BG46" s="181"/>
      <c r="BH46" s="181"/>
      <c r="BI46" s="120">
        <v>2</v>
      </c>
      <c r="BK46" s="172"/>
      <c r="BL46" s="173"/>
      <c r="BM46" s="169"/>
      <c r="BN46" s="120">
        <v>8</v>
      </c>
      <c r="BO46" s="169"/>
      <c r="BP46" s="169"/>
      <c r="BQ46" s="120">
        <v>4</v>
      </c>
      <c r="BS46" s="172"/>
      <c r="BT46" s="173"/>
      <c r="BU46" s="169"/>
      <c r="BV46" s="120">
        <v>12</v>
      </c>
      <c r="BW46" s="169"/>
      <c r="BX46" s="169"/>
      <c r="BY46" s="120">
        <v>4</v>
      </c>
      <c r="CA46" s="172"/>
      <c r="CB46" s="173"/>
      <c r="CC46" s="169"/>
      <c r="CD46" s="170"/>
      <c r="CE46" s="169"/>
      <c r="CF46" s="169"/>
      <c r="CG46" s="170"/>
      <c r="CI46" s="172"/>
      <c r="CJ46" s="173"/>
    </row>
    <row r="47" spans="1:88" ht="15" x14ac:dyDescent="0.25">
      <c r="B47" s="167" t="s">
        <v>188</v>
      </c>
      <c r="C47" s="167" t="s">
        <v>188</v>
      </c>
      <c r="D47" s="167" t="s">
        <v>188</v>
      </c>
      <c r="E47" s="167" t="s">
        <v>188</v>
      </c>
      <c r="F47" s="167" t="s">
        <v>188</v>
      </c>
      <c r="G47" s="167" t="s">
        <v>188</v>
      </c>
      <c r="H47" s="168" t="str">
        <f t="shared" si="1"/>
        <v>6 / 6</v>
      </c>
      <c r="I47" s="169"/>
      <c r="J47" s="170"/>
      <c r="K47" s="169"/>
      <c r="L47" s="169"/>
      <c r="M47" s="170"/>
      <c r="N47" s="171"/>
      <c r="O47" s="172"/>
      <c r="P47" s="173" t="s">
        <v>190</v>
      </c>
      <c r="Q47" s="169"/>
      <c r="R47" s="170">
        <v>4</v>
      </c>
      <c r="S47" s="169"/>
      <c r="T47" s="169"/>
      <c r="U47" s="120">
        <v>2</v>
      </c>
      <c r="V47" s="171"/>
      <c r="W47" s="172"/>
      <c r="X47" s="173" t="s">
        <v>190</v>
      </c>
      <c r="Y47" s="169"/>
      <c r="Z47" s="120">
        <v>12</v>
      </c>
      <c r="AA47" s="169"/>
      <c r="AB47" s="169"/>
      <c r="AC47" s="120">
        <v>2</v>
      </c>
      <c r="AD47" s="167"/>
      <c r="AE47" s="172"/>
      <c r="AF47" s="173" t="s">
        <v>190</v>
      </c>
      <c r="AG47" s="169"/>
      <c r="AH47" s="120">
        <v>12</v>
      </c>
      <c r="AI47" s="169"/>
      <c r="AJ47" s="169"/>
      <c r="AK47" s="120">
        <v>6</v>
      </c>
      <c r="AM47" s="172"/>
      <c r="AN47" s="173"/>
      <c r="AO47" s="169"/>
      <c r="AP47" s="120">
        <v>8</v>
      </c>
      <c r="AQ47" s="169"/>
      <c r="AR47" s="169"/>
      <c r="AS47" s="120">
        <v>6</v>
      </c>
      <c r="AU47" s="172"/>
      <c r="AV47" s="173"/>
      <c r="AW47" s="169"/>
      <c r="AX47" s="120">
        <v>8</v>
      </c>
      <c r="AY47" s="169"/>
      <c r="AZ47" s="169"/>
      <c r="BA47" s="120">
        <v>6</v>
      </c>
      <c r="BC47" s="172"/>
      <c r="BD47" s="173"/>
      <c r="BE47" s="181"/>
      <c r="BF47" s="120">
        <v>16</v>
      </c>
      <c r="BG47" s="181"/>
      <c r="BH47" s="181"/>
      <c r="BI47" s="120">
        <v>2</v>
      </c>
      <c r="BK47" s="172"/>
      <c r="BL47" s="173"/>
      <c r="BM47" s="169"/>
      <c r="BN47" s="120">
        <v>8</v>
      </c>
      <c r="BO47" s="169"/>
      <c r="BP47" s="169"/>
      <c r="BQ47" s="120">
        <v>4</v>
      </c>
      <c r="BS47" s="172"/>
      <c r="BT47" s="173" t="s">
        <v>190</v>
      </c>
      <c r="BU47" s="169"/>
      <c r="BV47" s="120">
        <v>12</v>
      </c>
      <c r="BW47" s="169"/>
      <c r="BX47" s="169"/>
      <c r="BY47" s="120">
        <v>4</v>
      </c>
      <c r="CA47" s="172"/>
      <c r="CB47" s="173" t="s">
        <v>190</v>
      </c>
      <c r="CC47" s="169"/>
      <c r="CD47" s="170"/>
      <c r="CE47" s="169"/>
      <c r="CF47" s="169"/>
      <c r="CG47" s="170"/>
      <c r="CI47" s="172"/>
      <c r="CJ47" s="173"/>
    </row>
    <row r="48" spans="1:88" ht="15" x14ac:dyDescent="0.25">
      <c r="P48" s="173"/>
      <c r="Q48" s="169"/>
      <c r="R48" s="170"/>
      <c r="S48" s="169"/>
      <c r="T48" s="169"/>
      <c r="U48" s="170"/>
      <c r="V48" s="171"/>
      <c r="W48" s="172"/>
      <c r="X48" s="173"/>
      <c r="Y48" s="169"/>
      <c r="Z48" s="170"/>
      <c r="AA48" s="169"/>
      <c r="AB48" s="169"/>
      <c r="AC48" s="170"/>
      <c r="AD48" s="167"/>
      <c r="AE48" s="172"/>
      <c r="AF48" s="173"/>
      <c r="AG48" s="169"/>
      <c r="AH48" s="170"/>
      <c r="AI48" s="169"/>
      <c r="AJ48" s="169"/>
      <c r="AK48" s="170"/>
      <c r="AM48" s="172"/>
      <c r="AN48" s="173"/>
      <c r="AO48" s="169"/>
      <c r="AP48" s="170"/>
      <c r="AQ48" s="169"/>
      <c r="AR48" s="169"/>
      <c r="AS48" s="170"/>
      <c r="AU48" s="172"/>
      <c r="AV48" s="173"/>
      <c r="AW48" s="169"/>
      <c r="AX48" s="170"/>
      <c r="AY48" s="169"/>
      <c r="AZ48" s="169"/>
      <c r="BA48" s="170"/>
      <c r="BC48" s="172"/>
      <c r="BD48" s="173"/>
      <c r="BE48" s="181"/>
      <c r="BF48" s="182"/>
      <c r="BG48" s="181"/>
      <c r="BH48" s="181"/>
      <c r="BI48" s="182"/>
      <c r="BK48" s="172"/>
      <c r="BL48" s="173"/>
      <c r="BM48" s="169"/>
      <c r="BN48" s="170"/>
      <c r="BO48" s="169"/>
      <c r="BP48" s="169"/>
      <c r="BQ48" s="170"/>
      <c r="BS48" s="172"/>
      <c r="BT48" s="173"/>
      <c r="BU48" s="169"/>
      <c r="BV48" s="170"/>
      <c r="BW48" s="169"/>
      <c r="BX48" s="169"/>
      <c r="BY48" s="170"/>
      <c r="CA48" s="172"/>
      <c r="CB48" s="173"/>
      <c r="CC48" s="169"/>
      <c r="CD48" s="170"/>
      <c r="CE48" s="169"/>
      <c r="CF48" s="169"/>
      <c r="CG48" s="170"/>
      <c r="CI48" s="172"/>
      <c r="CJ48" s="173"/>
    </row>
    <row r="49" spans="1:88" ht="15" x14ac:dyDescent="0.25">
      <c r="P49" s="173"/>
      <c r="Q49" s="169"/>
      <c r="R49" s="170"/>
      <c r="S49" s="169"/>
      <c r="T49" s="169"/>
      <c r="U49" s="170"/>
      <c r="V49" s="171"/>
      <c r="W49" s="172"/>
      <c r="X49" s="173"/>
      <c r="Y49" s="169"/>
      <c r="Z49" s="170"/>
      <c r="AA49" s="169"/>
      <c r="AB49" s="169"/>
      <c r="AC49" s="170"/>
      <c r="AD49" s="167"/>
      <c r="AE49" s="172"/>
      <c r="AF49" s="173"/>
      <c r="AG49" s="169"/>
      <c r="AH49" s="170"/>
      <c r="AI49" s="169"/>
      <c r="AJ49" s="169"/>
      <c r="AK49" s="170"/>
      <c r="AM49" s="172"/>
      <c r="AN49" s="173"/>
      <c r="AO49" s="169"/>
      <c r="AP49" s="170"/>
      <c r="AQ49" s="169"/>
      <c r="AR49" s="169"/>
      <c r="AS49" s="170"/>
      <c r="AU49" s="172"/>
      <c r="AV49" s="173"/>
      <c r="AW49" s="169"/>
      <c r="AX49" s="170"/>
      <c r="AY49" s="169"/>
      <c r="AZ49" s="169"/>
      <c r="BA49" s="170"/>
      <c r="BC49" s="172"/>
      <c r="BD49" s="173"/>
      <c r="BE49" s="181"/>
      <c r="BF49" s="182"/>
      <c r="BG49" s="181"/>
      <c r="BH49" s="181"/>
      <c r="BI49" s="182"/>
      <c r="BK49" s="172"/>
      <c r="BL49" s="173"/>
      <c r="BM49" s="169"/>
      <c r="BN49" s="170"/>
      <c r="BO49" s="169"/>
      <c r="BP49" s="169"/>
      <c r="BQ49" s="170"/>
      <c r="BS49" s="172"/>
      <c r="BT49" s="173"/>
      <c r="BU49" s="169"/>
      <c r="BV49" s="170"/>
      <c r="BW49" s="169"/>
      <c r="BX49" s="169"/>
      <c r="BY49" s="170"/>
      <c r="CA49" s="172"/>
      <c r="CB49" s="173"/>
      <c r="CC49" s="169"/>
      <c r="CD49" s="170"/>
      <c r="CE49" s="169"/>
      <c r="CF49" s="169"/>
      <c r="CG49" s="170"/>
      <c r="CI49" s="172"/>
      <c r="CJ49" s="173"/>
    </row>
    <row r="50" spans="1:88" ht="15" x14ac:dyDescent="0.25">
      <c r="P50" s="173"/>
      <c r="Q50" s="169"/>
      <c r="R50" s="170"/>
      <c r="S50" s="169"/>
      <c r="T50" s="169"/>
      <c r="U50" s="170"/>
      <c r="V50" s="171"/>
      <c r="W50" s="172"/>
      <c r="X50" s="173"/>
      <c r="Y50" s="169"/>
      <c r="Z50" s="170"/>
      <c r="AA50" s="169"/>
      <c r="AB50" s="169"/>
      <c r="AC50" s="170"/>
      <c r="AD50" s="167"/>
      <c r="AE50" s="172"/>
      <c r="AF50" s="173"/>
      <c r="AG50" s="169"/>
      <c r="AH50" s="170"/>
      <c r="AI50" s="169"/>
      <c r="AJ50" s="169"/>
      <c r="AK50" s="170"/>
      <c r="AM50" s="172"/>
      <c r="AN50" s="173"/>
      <c r="AO50" s="169"/>
      <c r="AP50" s="170"/>
      <c r="AQ50" s="169"/>
      <c r="AR50" s="169"/>
      <c r="AS50" s="170"/>
      <c r="AU50" s="172"/>
      <c r="AV50" s="173"/>
      <c r="AW50" s="169"/>
      <c r="AX50" s="170"/>
      <c r="AY50" s="169"/>
      <c r="AZ50" s="169"/>
      <c r="BA50" s="170"/>
      <c r="BC50" s="172"/>
      <c r="BD50" s="173"/>
      <c r="BE50" s="181"/>
      <c r="BF50" s="182"/>
      <c r="BG50" s="181"/>
      <c r="BH50" s="181"/>
      <c r="BI50" s="182"/>
      <c r="BK50" s="172"/>
      <c r="BL50" s="173"/>
      <c r="BM50" s="169"/>
      <c r="BN50" s="170"/>
      <c r="BO50" s="169"/>
      <c r="BP50" s="169"/>
      <c r="BQ50" s="170"/>
      <c r="BS50" s="172"/>
      <c r="BT50" s="173"/>
      <c r="BU50" s="169"/>
      <c r="BV50" s="170"/>
      <c r="BW50" s="169"/>
      <c r="BX50" s="169"/>
      <c r="BY50" s="170"/>
      <c r="CA50" s="172"/>
      <c r="CB50" s="173"/>
      <c r="CC50" s="169"/>
      <c r="CD50" s="170"/>
      <c r="CE50" s="169"/>
      <c r="CF50" s="169"/>
      <c r="CG50" s="170"/>
      <c r="CI50" s="172"/>
      <c r="CJ50" s="173"/>
    </row>
    <row r="51" spans="1:88" ht="15" x14ac:dyDescent="0.25">
      <c r="P51" s="173"/>
      <c r="Q51" s="169"/>
      <c r="R51" s="170"/>
      <c r="S51" s="169"/>
      <c r="T51" s="169"/>
      <c r="U51" s="170"/>
      <c r="V51" s="171"/>
      <c r="W51" s="172"/>
      <c r="X51" s="173"/>
      <c r="Y51" s="169"/>
      <c r="Z51" s="170"/>
      <c r="AA51" s="169"/>
      <c r="AB51" s="169"/>
      <c r="AC51" s="170"/>
      <c r="AD51" s="167"/>
      <c r="AE51" s="172"/>
      <c r="AF51" s="173"/>
      <c r="AG51" s="169"/>
      <c r="AH51" s="170"/>
      <c r="AI51" s="169"/>
      <c r="AJ51" s="169"/>
      <c r="AK51" s="170"/>
      <c r="AM51" s="172"/>
      <c r="AN51" s="173"/>
      <c r="AO51" s="169"/>
      <c r="AP51" s="170"/>
      <c r="AQ51" s="169"/>
      <c r="AR51" s="169"/>
      <c r="AS51" s="170"/>
      <c r="AU51" s="172"/>
      <c r="AV51" s="173"/>
      <c r="AW51" s="169"/>
      <c r="AX51" s="170"/>
      <c r="AY51" s="169"/>
      <c r="AZ51" s="169"/>
      <c r="BA51" s="170"/>
      <c r="BC51" s="172"/>
      <c r="BD51" s="173"/>
      <c r="BE51" s="181"/>
      <c r="BF51" s="182"/>
      <c r="BG51" s="181"/>
      <c r="BH51" s="181"/>
      <c r="BI51" s="182"/>
      <c r="BK51" s="172"/>
      <c r="BL51" s="173"/>
      <c r="BM51" s="169"/>
      <c r="BN51" s="170"/>
      <c r="BO51" s="169"/>
      <c r="BP51" s="169"/>
      <c r="BQ51" s="170"/>
      <c r="BS51" s="172"/>
      <c r="BT51" s="173"/>
      <c r="BU51" s="169"/>
      <c r="BV51" s="170"/>
      <c r="BW51" s="169"/>
      <c r="BX51" s="169"/>
      <c r="BY51" s="170"/>
      <c r="CA51" s="172"/>
      <c r="CB51" s="173"/>
      <c r="CC51" s="169"/>
      <c r="CD51" s="170"/>
      <c r="CE51" s="169"/>
      <c r="CF51" s="169"/>
      <c r="CG51" s="170"/>
      <c r="CI51" s="172"/>
      <c r="CJ51" s="173"/>
    </row>
    <row r="52" spans="1:88" ht="15" x14ac:dyDescent="0.25">
      <c r="P52" s="173"/>
      <c r="Q52" s="169"/>
      <c r="R52" s="170"/>
      <c r="S52" s="169"/>
      <c r="T52" s="169"/>
      <c r="U52" s="170"/>
      <c r="V52" s="171"/>
      <c r="W52" s="172"/>
      <c r="X52" s="173"/>
      <c r="Y52" s="169"/>
      <c r="Z52" s="170"/>
      <c r="AA52" s="169"/>
      <c r="AB52" s="169"/>
      <c r="AC52" s="170"/>
      <c r="AD52" s="167"/>
      <c r="AE52" s="172"/>
      <c r="AF52" s="173"/>
      <c r="AG52" s="169"/>
      <c r="AH52" s="170"/>
      <c r="AI52" s="169"/>
      <c r="AJ52" s="169"/>
      <c r="AK52" s="170"/>
      <c r="AM52" s="172"/>
      <c r="AN52" s="173"/>
      <c r="AO52" s="169"/>
      <c r="AP52" s="170"/>
      <c r="AQ52" s="169"/>
      <c r="AR52" s="169"/>
      <c r="AS52" s="170"/>
      <c r="AU52" s="172"/>
      <c r="AV52" s="173"/>
      <c r="AW52" s="169"/>
      <c r="AX52" s="170"/>
      <c r="AY52" s="169"/>
      <c r="AZ52" s="169"/>
      <c r="BA52" s="170"/>
      <c r="BC52" s="172"/>
      <c r="BD52" s="173"/>
      <c r="BE52" s="181"/>
      <c r="BF52" s="182"/>
      <c r="BG52" s="181"/>
      <c r="BH52" s="181"/>
      <c r="BI52" s="182"/>
      <c r="BK52" s="172"/>
      <c r="BL52" s="173"/>
      <c r="BM52" s="169"/>
      <c r="BN52" s="170"/>
      <c r="BO52" s="169"/>
      <c r="BP52" s="169"/>
      <c r="BQ52" s="170"/>
      <c r="BS52" s="172"/>
      <c r="BT52" s="173"/>
      <c r="BU52" s="169"/>
      <c r="BV52" s="170"/>
      <c r="BW52" s="169"/>
      <c r="BX52" s="169"/>
      <c r="BY52" s="170"/>
      <c r="CA52" s="172"/>
      <c r="CB52" s="173"/>
      <c r="CC52" s="169"/>
      <c r="CD52" s="170"/>
      <c r="CE52" s="169"/>
      <c r="CF52" s="169"/>
      <c r="CG52" s="170"/>
      <c r="CI52" s="172"/>
      <c r="CJ52" s="173"/>
    </row>
    <row r="53" spans="1:88" ht="15" x14ac:dyDescent="0.25">
      <c r="P53" s="173"/>
      <c r="Q53" s="169"/>
      <c r="R53" s="170"/>
      <c r="S53" s="169"/>
      <c r="T53" s="169"/>
      <c r="U53" s="170"/>
      <c r="V53" s="171"/>
      <c r="W53" s="172"/>
      <c r="X53" s="173"/>
      <c r="Y53" s="169"/>
      <c r="Z53" s="170"/>
      <c r="AA53" s="169"/>
      <c r="AB53" s="169"/>
      <c r="AC53" s="170"/>
      <c r="AD53" s="167"/>
      <c r="AE53" s="172"/>
      <c r="AF53" s="173"/>
      <c r="AG53" s="169"/>
      <c r="AH53" s="170"/>
      <c r="AI53" s="169"/>
      <c r="AJ53" s="169"/>
      <c r="AK53" s="170"/>
      <c r="AM53" s="172"/>
      <c r="AN53" s="173"/>
      <c r="AO53" s="169"/>
      <c r="AP53" s="170"/>
      <c r="AQ53" s="169"/>
      <c r="AR53" s="169"/>
      <c r="AS53" s="170"/>
      <c r="AU53" s="172"/>
      <c r="AV53" s="173"/>
      <c r="AW53" s="169"/>
      <c r="AX53" s="170"/>
      <c r="AY53" s="169"/>
      <c r="AZ53" s="169"/>
      <c r="BA53" s="170"/>
      <c r="BC53" s="172"/>
      <c r="BD53" s="173"/>
      <c r="BE53" s="181"/>
      <c r="BF53" s="182"/>
      <c r="BG53" s="181"/>
      <c r="BH53" s="181"/>
      <c r="BI53" s="182"/>
      <c r="BK53" s="172"/>
      <c r="BL53" s="173"/>
      <c r="BM53" s="169"/>
      <c r="BN53" s="170"/>
      <c r="BO53" s="169"/>
      <c r="BP53" s="169"/>
      <c r="BQ53" s="170"/>
      <c r="BS53" s="172"/>
      <c r="BT53" s="173"/>
      <c r="BU53" s="169"/>
      <c r="BV53" s="170"/>
      <c r="BW53" s="169"/>
      <c r="BX53" s="169"/>
      <c r="BY53" s="170"/>
      <c r="CA53" s="172"/>
      <c r="CB53" s="173"/>
      <c r="CC53" s="169"/>
      <c r="CD53" s="170"/>
      <c r="CE53" s="169"/>
      <c r="CF53" s="169"/>
      <c r="CG53" s="170"/>
      <c r="CI53" s="172"/>
      <c r="CJ53" s="173"/>
    </row>
    <row r="54" spans="1:88" ht="15" x14ac:dyDescent="0.25">
      <c r="P54" s="173"/>
      <c r="Q54" s="169"/>
      <c r="R54" s="170"/>
      <c r="S54" s="169"/>
      <c r="T54" s="169"/>
      <c r="U54" s="170"/>
      <c r="V54" s="171"/>
      <c r="W54" s="172"/>
      <c r="X54" s="173"/>
      <c r="Y54" s="169"/>
      <c r="Z54" s="170"/>
      <c r="AA54" s="169"/>
      <c r="AB54" s="169"/>
      <c r="AC54" s="170"/>
      <c r="AD54" s="167"/>
      <c r="AE54" s="172"/>
      <c r="AF54" s="173"/>
      <c r="AG54" s="169"/>
      <c r="AH54" s="170"/>
      <c r="AI54" s="169"/>
      <c r="AJ54" s="169"/>
      <c r="AK54" s="170"/>
      <c r="AM54" s="172"/>
      <c r="AN54" s="173"/>
      <c r="AO54" s="169"/>
      <c r="AP54" s="170"/>
      <c r="AQ54" s="169"/>
      <c r="AR54" s="169"/>
      <c r="AS54" s="170"/>
      <c r="AU54" s="172"/>
      <c r="AV54" s="173"/>
      <c r="AW54" s="169"/>
      <c r="AX54" s="170"/>
      <c r="AY54" s="169"/>
      <c r="AZ54" s="169"/>
      <c r="BA54" s="170"/>
      <c r="BC54" s="172"/>
      <c r="BD54" s="173"/>
      <c r="BE54" s="181"/>
      <c r="BF54" s="182"/>
      <c r="BG54" s="181"/>
      <c r="BH54" s="181"/>
      <c r="BI54" s="182"/>
      <c r="BK54" s="172"/>
      <c r="BL54" s="173"/>
      <c r="BM54" s="169"/>
      <c r="BN54" s="170"/>
      <c r="BO54" s="169"/>
      <c r="BP54" s="169"/>
      <c r="BQ54" s="170"/>
      <c r="BS54" s="172"/>
      <c r="BT54" s="173"/>
      <c r="BU54" s="169"/>
      <c r="BV54" s="170"/>
      <c r="BW54" s="169"/>
      <c r="BX54" s="169"/>
      <c r="BY54" s="170"/>
      <c r="CA54" s="172"/>
      <c r="CB54" s="173"/>
      <c r="CC54" s="169"/>
      <c r="CD54" s="170"/>
      <c r="CE54" s="169"/>
      <c r="CF54" s="169"/>
      <c r="CG54" s="170"/>
      <c r="CI54" s="172"/>
      <c r="CJ54" s="173"/>
    </row>
    <row r="55" spans="1:88" ht="15" x14ac:dyDescent="0.25">
      <c r="P55" s="173"/>
      <c r="Q55" s="169"/>
      <c r="R55" s="170"/>
      <c r="S55" s="169"/>
      <c r="T55" s="169"/>
      <c r="U55" s="170"/>
      <c r="V55" s="171"/>
      <c r="W55" s="172"/>
      <c r="X55" s="173"/>
      <c r="Y55" s="169"/>
      <c r="Z55" s="170"/>
      <c r="AA55" s="169"/>
      <c r="AB55" s="169"/>
      <c r="AC55" s="170"/>
      <c r="AD55" s="167"/>
      <c r="AE55" s="172"/>
      <c r="AF55" s="173"/>
      <c r="AG55" s="169"/>
      <c r="AH55" s="170"/>
      <c r="AI55" s="169"/>
      <c r="AJ55" s="169"/>
      <c r="AK55" s="170"/>
      <c r="AM55" s="172"/>
      <c r="AN55" s="173"/>
      <c r="AO55" s="169"/>
      <c r="AP55" s="170"/>
      <c r="AQ55" s="169"/>
      <c r="AR55" s="169"/>
      <c r="AS55" s="170"/>
      <c r="AU55" s="172"/>
      <c r="AV55" s="173"/>
      <c r="AW55" s="169"/>
      <c r="AX55" s="170"/>
      <c r="AY55" s="169"/>
      <c r="AZ55" s="169"/>
      <c r="BA55" s="170"/>
      <c r="BC55" s="172"/>
      <c r="BD55" s="173"/>
      <c r="BE55" s="181"/>
      <c r="BF55" s="182"/>
      <c r="BG55" s="181"/>
      <c r="BH55" s="181"/>
      <c r="BI55" s="182"/>
      <c r="BK55" s="172"/>
      <c r="BL55" s="173"/>
      <c r="BM55" s="169"/>
      <c r="BN55" s="170"/>
      <c r="BO55" s="169"/>
      <c r="BP55" s="169"/>
      <c r="BQ55" s="170"/>
      <c r="BS55" s="172"/>
      <c r="BT55" s="173"/>
      <c r="BU55" s="169"/>
      <c r="BV55" s="170"/>
      <c r="BW55" s="169"/>
      <c r="BX55" s="169"/>
      <c r="BY55" s="170"/>
      <c r="CA55" s="172"/>
      <c r="CB55" s="173"/>
      <c r="CC55" s="169"/>
      <c r="CD55" s="170"/>
      <c r="CE55" s="169"/>
      <c r="CF55" s="169"/>
      <c r="CG55" s="170"/>
      <c r="CI55" s="172"/>
      <c r="CJ55" s="173"/>
    </row>
    <row r="56" spans="1:88" x14ac:dyDescent="0.2">
      <c r="A56" s="178"/>
    </row>
  </sheetData>
  <sheetProtection formatCells="0" formatColumns="0" formatRows="0" sort="0" autoFilter="0"/>
  <sortState ref="A3:CB53">
    <sortCondition ref="A3"/>
  </sortState>
  <customSheetViews>
    <customSheetView guid="{15592DE5-C7FF-4B56-A77E-D45893415718}" scale="85" hiddenColumns="1">
      <selection activeCell="A2" sqref="A2"/>
      <pageMargins left="0.7" right="0.7" top="0.75" bottom="0.75" header="0.3" footer="0.3"/>
      <pageSetup paperSize="9" orientation="portrait" r:id="rId1"/>
    </customSheetView>
    <customSheetView guid="{434B6855-F13B-4702-8F4C-6D02421A3BDD}" scale="85" hiddenColumns="1">
      <pane ySplit="1" topLeftCell="A14" activePane="bottomLeft" state="frozen"/>
      <selection pane="bottomLeft" activeCell="A44" sqref="A44:XFD44"/>
      <pageMargins left="0.7" right="0.7" top="0.75" bottom="0.75" header="0.3" footer="0.3"/>
      <pageSetup paperSize="9" orientation="portrait" r:id="rId2"/>
    </customSheetView>
    <customSheetView guid="{3ED02DA8-0013-4C86-B822-FF604B55B0EE}" scale="85" hiddenColumns="1">
      <pane ySplit="1" topLeftCell="A14" activePane="bottomLeft" state="frozen"/>
      <selection pane="bottomLeft" activeCell="A44" sqref="A44:XFD44"/>
      <pageMargins left="0.7" right="0.7" top="0.75" bottom="0.75" header="0.3" footer="0.3"/>
      <pageSetup paperSize="9" orientation="portrait" r:id="rId3"/>
    </customSheetView>
    <customSheetView guid="{A0EEC314-16F1-4DF3-8165-656D359AD9BA}" scale="85" hiddenColumns="1">
      <pane ySplit="1" topLeftCell="A2" activePane="bottomLeft" state="frozen"/>
      <selection pane="bottomLeft" activeCell="H4" sqref="H4"/>
      <pageMargins left="0.7" right="0.7" top="0.75" bottom="0.75" header="0.3" footer="0.3"/>
      <pageSetup paperSize="9" orientation="portrait" r:id="rId4"/>
    </customSheetView>
    <customSheetView guid="{16A98541-5EA7-4645-8B9E-63DA44C6390C}" scale="85" hiddenColumns="1">
      <pane ySplit="1" topLeftCell="A2" activePane="bottomLeft" state="frozen"/>
      <selection pane="bottomLeft" activeCell="H4" sqref="H4"/>
      <pageMargins left="0.7" right="0.7" top="0.75" bottom="0.75" header="0.3" footer="0.3"/>
      <pageSetup paperSize="9" orientation="portrait" r:id="rId5"/>
    </customSheetView>
    <customSheetView guid="{AC76C8A2-0565-4A7F-A8B3-3D24073F25D1}" scale="85" hiddenColumns="1">
      <pane ySplit="1" topLeftCell="A2" activePane="bottomLeft" state="frozen"/>
      <selection pane="bottomLeft" activeCell="CH27" sqref="CH27"/>
      <pageMargins left="0.7" right="0.7" top="0.75" bottom="0.75" header="0.3" footer="0.3"/>
      <pageSetup paperSize="9" orientation="portrait" r:id="rId6"/>
    </customSheetView>
    <customSheetView guid="{4FF0261A-279D-430C-B2DD-E54ED988E313}" scale="85" hiddenColumns="1">
      <pane ySplit="1" topLeftCell="A2" activePane="bottomLeft" state="frozen"/>
      <selection pane="bottomLeft" activeCell="A2" sqref="A2"/>
      <pageMargins left="0.7" right="0.7" top="0.75" bottom="0.75" header="0.3" footer="0.3"/>
      <pageSetup paperSize="9" orientation="portrait" r:id="rId7"/>
    </customSheetView>
  </customSheetViews>
  <conditionalFormatting sqref="AG5:AG12 AW16 Y24:Y31 AW18:AW31 AG14:AG31 AW4:AW14 Y4:Y22 BM4:BM31 BE4:BE31 BU4:BU31 CC4:CC31 Y41:Y44 AG42:AG44 AW42:AW44 BE41:BE44 BM41:BM44 BU41:BU44 CC41:CC44 AO44">
    <cfRule type="dataBar" priority="824">
      <dataBar>
        <cfvo type="num" val="0"/>
        <cfvo type="num" val="$AH$2"/>
        <color rgb="FF00B050"/>
      </dataBar>
      <extLst>
        <ext xmlns:x14="http://schemas.microsoft.com/office/spreadsheetml/2009/9/main" uri="{B025F937-C7B1-47D3-B67F-A62EFF666E3E}">
          <x14:id>{A831C830-4992-4801-8A13-94D2279FE367}</x14:id>
        </ext>
      </extLst>
    </cfRule>
  </conditionalFormatting>
  <conditionalFormatting sqref="AI5:AI12 AY16 AA24:AA31 S16:S31 AY18:AY31 AI14:AI31 AY4:AY14 S4:S14 AA4:AA22 BO4:BO31 BG4:BG31 BW4:BW31 K4:K31 CE4:CE31 K41:K44 S41:S44 AA41:AA44 AI42:AI44 AY42:AY44 BG41:BG44 BO41:BO44 BW41:BW44 CE41:CE44 AQ44">
    <cfRule type="dataBar" priority="823">
      <dataBar>
        <cfvo type="num" val="0"/>
        <cfvo type="num" val="30"/>
        <color rgb="FF00B050"/>
      </dataBar>
      <extLst>
        <ext xmlns:x14="http://schemas.microsoft.com/office/spreadsheetml/2009/9/main" uri="{B025F937-C7B1-47D3-B67F-A62EFF666E3E}">
          <x14:id>{7143A443-3BB3-49B8-93AC-6D6E2C9604F6}</x14:id>
        </ext>
      </extLst>
    </cfRule>
  </conditionalFormatting>
  <conditionalFormatting sqref="AJ5:AJ12 AB24:AB31 T16:T31 AZ16:AZ31 AJ14:AJ31 AJ2:AJ3 AZ2:AZ14 BH2:BH31 BP2:BP31 CF2:CF31 T2:T14 L2:L31 AB2:AB22 BX2:BX31 AR7 AR9:AR11 AR14 AR18:AR20 AR22:AR23 AR25 AR28:AR29 AR31 AR42 AR2:AR3 AZ38:AZ40 AB41:AB44 AJ42:AJ44 AZ42:AZ44 BX41:BX44 AR44 BH38:BH44 BP40:BP44 CF40:CF44 T40:T44 L40:L44">
    <cfRule type="dataBar" priority="825">
      <dataBar>
        <cfvo type="num" val="0"/>
        <cfvo type="num" val="#REF!"/>
        <color rgb="FF00B050"/>
      </dataBar>
      <extLst>
        <ext xmlns:x14="http://schemas.microsoft.com/office/spreadsheetml/2009/9/main" uri="{B025F937-C7B1-47D3-B67F-A62EFF666E3E}">
          <x14:id>{02B3C44E-5CE6-4DCF-AE9B-E08765101B7C}</x14:id>
        </ext>
      </extLst>
    </cfRule>
  </conditionalFormatting>
  <conditionalFormatting sqref="AW3">
    <cfRule type="dataBar" priority="734">
      <dataBar>
        <cfvo type="num" val="0"/>
        <cfvo type="num" val="$AH$2"/>
        <color rgb="FF00B050"/>
      </dataBar>
      <extLst>
        <ext xmlns:x14="http://schemas.microsoft.com/office/spreadsheetml/2009/9/main" uri="{B025F937-C7B1-47D3-B67F-A62EFF666E3E}">
          <x14:id>{F98D2E7F-A0E2-4F86-83F1-3E5D45BAB93C}</x14:id>
        </ext>
      </extLst>
    </cfRule>
  </conditionalFormatting>
  <conditionalFormatting sqref="AY3">
    <cfRule type="dataBar" priority="733">
      <dataBar>
        <cfvo type="num" val="0"/>
        <cfvo type="num" val="30"/>
        <color rgb="FF00B050"/>
      </dataBar>
      <extLst>
        <ext xmlns:x14="http://schemas.microsoft.com/office/spreadsheetml/2009/9/main" uri="{B025F937-C7B1-47D3-B67F-A62EFF666E3E}">
          <x14:id>{2BE88885-2403-40AD-8506-F139C4022178}</x14:id>
        </ext>
      </extLst>
    </cfRule>
  </conditionalFormatting>
  <conditionalFormatting sqref="BE3">
    <cfRule type="dataBar" priority="731">
      <dataBar>
        <cfvo type="num" val="0"/>
        <cfvo type="num" val="$AH$2"/>
        <color rgb="FF00B050"/>
      </dataBar>
      <extLst>
        <ext xmlns:x14="http://schemas.microsoft.com/office/spreadsheetml/2009/9/main" uri="{B025F937-C7B1-47D3-B67F-A62EFF666E3E}">
          <x14:id>{6E7DDC1E-3976-42BD-9D9E-46B93D13B924}</x14:id>
        </ext>
      </extLst>
    </cfRule>
  </conditionalFormatting>
  <conditionalFormatting sqref="BG3">
    <cfRule type="dataBar" priority="730">
      <dataBar>
        <cfvo type="num" val="0"/>
        <cfvo type="num" val="30"/>
        <color rgb="FF00B050"/>
      </dataBar>
      <extLst>
        <ext xmlns:x14="http://schemas.microsoft.com/office/spreadsheetml/2009/9/main" uri="{B025F937-C7B1-47D3-B67F-A62EFF666E3E}">
          <x14:id>{DFA151BC-C780-43D4-97B8-00D57261E64E}</x14:id>
        </ext>
      </extLst>
    </cfRule>
  </conditionalFormatting>
  <conditionalFormatting sqref="BU3">
    <cfRule type="dataBar" priority="728">
      <dataBar>
        <cfvo type="num" val="0"/>
        <cfvo type="num" val="$AH$2"/>
        <color rgb="FF00B050"/>
      </dataBar>
      <extLst>
        <ext xmlns:x14="http://schemas.microsoft.com/office/spreadsheetml/2009/9/main" uri="{B025F937-C7B1-47D3-B67F-A62EFF666E3E}">
          <x14:id>{A4CF5AC6-B8DB-4C91-82DC-6EBF87D3547A}</x14:id>
        </ext>
      </extLst>
    </cfRule>
  </conditionalFormatting>
  <conditionalFormatting sqref="BW3">
    <cfRule type="dataBar" priority="727">
      <dataBar>
        <cfvo type="num" val="0"/>
        <cfvo type="num" val="30"/>
        <color rgb="FF00B050"/>
      </dataBar>
      <extLst>
        <ext xmlns:x14="http://schemas.microsoft.com/office/spreadsheetml/2009/9/main" uri="{B025F937-C7B1-47D3-B67F-A62EFF666E3E}">
          <x14:id>{DC08B206-1592-43BD-A336-601A34A3F78B}</x14:id>
        </ext>
      </extLst>
    </cfRule>
  </conditionalFormatting>
  <conditionalFormatting sqref="Y3">
    <cfRule type="dataBar" priority="725">
      <dataBar>
        <cfvo type="num" val="0"/>
        <cfvo type="num" val="$AH$2"/>
        <color rgb="FF00B050"/>
      </dataBar>
      <extLst>
        <ext xmlns:x14="http://schemas.microsoft.com/office/spreadsheetml/2009/9/main" uri="{B025F937-C7B1-47D3-B67F-A62EFF666E3E}">
          <x14:id>{C08513F7-06C5-42B8-A95D-D6F0CD037A7F}</x14:id>
        </ext>
      </extLst>
    </cfRule>
  </conditionalFormatting>
  <conditionalFormatting sqref="AA3">
    <cfRule type="dataBar" priority="724">
      <dataBar>
        <cfvo type="num" val="0"/>
        <cfvo type="num" val="30"/>
        <color rgb="FF00B050"/>
      </dataBar>
      <extLst>
        <ext xmlns:x14="http://schemas.microsoft.com/office/spreadsheetml/2009/9/main" uri="{B025F937-C7B1-47D3-B67F-A62EFF666E3E}">
          <x14:id>{2432D271-6798-4CD6-A2F5-67D12076ED4D}</x14:id>
        </ext>
      </extLst>
    </cfRule>
  </conditionalFormatting>
  <conditionalFormatting sqref="S3">
    <cfRule type="dataBar" priority="722">
      <dataBar>
        <cfvo type="num" val="0"/>
        <cfvo type="num" val="30"/>
        <color rgb="FF00B050"/>
      </dataBar>
      <extLst>
        <ext xmlns:x14="http://schemas.microsoft.com/office/spreadsheetml/2009/9/main" uri="{B025F937-C7B1-47D3-B67F-A62EFF666E3E}">
          <x14:id>{782B9D16-F137-4188-8968-551FF36E330B}</x14:id>
        </ext>
      </extLst>
    </cfRule>
  </conditionalFormatting>
  <conditionalFormatting sqref="AV14:AV15 X4:X31 BL4:BL31 BD4:BD31 AN4:AN31 CB4:CB31 AF4:AF31 CJ3:CJ32 BT4:BT31 P4:P31 AV4:AV7 P41:P44 X41:X44 AF41:AF44 AN41:AN44 BD41:BD44 BL41:BL44 BT41:BT44 CB41:CB44 CJ41:CJ44 AV44:AV54">
    <cfRule type="containsText" dxfId="1412" priority="805" operator="containsText" text="STOP">
      <formula>NOT(ISERROR(SEARCH("STOP",P3)))</formula>
    </cfRule>
    <cfRule type="containsText" dxfId="1411" priority="806" operator="containsText" text="OK">
      <formula>NOT(ISERROR(SEARCH("OK",P3)))</formula>
    </cfRule>
    <cfRule type="containsText" dxfId="1410" priority="807" operator="containsText" text="A former">
      <formula>NOT(ISERROR(SEARCH("A former",P3)))</formula>
    </cfRule>
    <cfRule type="containsText" dxfId="1409" priority="808" operator="containsText" text="En cours">
      <formula>NOT(ISERROR(SEARCH("En cours",P3)))</formula>
    </cfRule>
  </conditionalFormatting>
  <conditionalFormatting sqref="V4 N4 N41:N44 V41:V44">
    <cfRule type="containsText" dxfId="1408" priority="803" operator="containsText" text="STOP">
      <formula>NOT(ISERROR(SEARCH("STOP",N4)))</formula>
    </cfRule>
    <cfRule type="containsText" dxfId="1407" priority="804" operator="containsText" text="Oui">
      <formula>NOT(ISERROR(SEARCH("Oui",N4)))</formula>
    </cfRule>
  </conditionalFormatting>
  <conditionalFormatting sqref="AF3">
    <cfRule type="containsText" dxfId="1406" priority="712" operator="containsText" text="STOP">
      <formula>NOT(ISERROR(SEARCH("STOP",AF3)))</formula>
    </cfRule>
    <cfRule type="containsText" dxfId="1405" priority="713" operator="containsText" text="OK">
      <formula>NOT(ISERROR(SEARCH("OK",AF3)))</formula>
    </cfRule>
    <cfRule type="containsText" dxfId="1404" priority="714" operator="containsText" text="A former">
      <formula>NOT(ISERROR(SEARCH("A former",AF3)))</formula>
    </cfRule>
    <cfRule type="containsText" dxfId="1403" priority="715" operator="containsText" text="En cours">
      <formula>NOT(ISERROR(SEARCH("En cours",AF3)))</formula>
    </cfRule>
  </conditionalFormatting>
  <conditionalFormatting sqref="AN3">
    <cfRule type="containsText" dxfId="1402" priority="708" operator="containsText" text="STOP">
      <formula>NOT(ISERROR(SEARCH("STOP",AN3)))</formula>
    </cfRule>
    <cfRule type="containsText" dxfId="1401" priority="709" operator="containsText" text="OK">
      <formula>NOT(ISERROR(SEARCH("OK",AN3)))</formula>
    </cfRule>
    <cfRule type="containsText" dxfId="1400" priority="710" operator="containsText" text="A former">
      <formula>NOT(ISERROR(SEARCH("A former",AN3)))</formula>
    </cfRule>
    <cfRule type="containsText" dxfId="1399" priority="711" operator="containsText" text="En cours">
      <formula>NOT(ISERROR(SEARCH("En cours",AN3)))</formula>
    </cfRule>
  </conditionalFormatting>
  <conditionalFormatting sqref="BD3">
    <cfRule type="containsText" dxfId="1398" priority="704" operator="containsText" text="STOP">
      <formula>NOT(ISERROR(SEARCH("STOP",BD3)))</formula>
    </cfRule>
    <cfRule type="containsText" dxfId="1397" priority="705" operator="containsText" text="OK">
      <formula>NOT(ISERROR(SEARCH("OK",BD3)))</formula>
    </cfRule>
    <cfRule type="containsText" dxfId="1396" priority="706" operator="containsText" text="A former">
      <formula>NOT(ISERROR(SEARCH("A former",BD3)))</formula>
    </cfRule>
    <cfRule type="containsText" dxfId="1395" priority="707" operator="containsText" text="En cours">
      <formula>NOT(ISERROR(SEARCH("En cours",BD3)))</formula>
    </cfRule>
  </conditionalFormatting>
  <conditionalFormatting sqref="BL3">
    <cfRule type="containsText" dxfId="1394" priority="700" operator="containsText" text="STOP">
      <formula>NOT(ISERROR(SEARCH("STOP",BL3)))</formula>
    </cfRule>
    <cfRule type="containsText" dxfId="1393" priority="701" operator="containsText" text="OK">
      <formula>NOT(ISERROR(SEARCH("OK",BL3)))</formula>
    </cfRule>
    <cfRule type="containsText" dxfId="1392" priority="702" operator="containsText" text="A former">
      <formula>NOT(ISERROR(SEARCH("A former",BL3)))</formula>
    </cfRule>
    <cfRule type="containsText" dxfId="1391" priority="703" operator="containsText" text="En cours">
      <formula>NOT(ISERROR(SEARCH("En cours",BL3)))</formula>
    </cfRule>
  </conditionalFormatting>
  <conditionalFormatting sqref="CB3">
    <cfRule type="containsText" dxfId="1390" priority="696" operator="containsText" text="STOP">
      <formula>NOT(ISERROR(SEARCH("STOP",CB3)))</formula>
    </cfRule>
    <cfRule type="containsText" dxfId="1389" priority="697" operator="containsText" text="OK">
      <formula>NOT(ISERROR(SEARCH("OK",CB3)))</formula>
    </cfRule>
    <cfRule type="containsText" dxfId="1388" priority="698" operator="containsText" text="A former">
      <formula>NOT(ISERROR(SEARCH("A former",CB3)))</formula>
    </cfRule>
    <cfRule type="containsText" dxfId="1387" priority="699" operator="containsText" text="En cours">
      <formula>NOT(ISERROR(SEARCH("En cours",CB3)))</formula>
    </cfRule>
  </conditionalFormatting>
  <conditionalFormatting sqref="H4:H35 H41:H44">
    <cfRule type="containsText" dxfId="1386" priority="782" operator="containsText" text="6 / 6">
      <formula>NOT(ISERROR(SEARCH("6 / 6",H4)))</formula>
    </cfRule>
  </conditionalFormatting>
  <conditionalFormatting sqref="AG32">
    <cfRule type="dataBar" priority="780">
      <dataBar>
        <cfvo type="num" val="0"/>
        <cfvo type="num" val="$AH$2"/>
        <color rgb="FF00B050"/>
      </dataBar>
      <extLst>
        <ext xmlns:x14="http://schemas.microsoft.com/office/spreadsheetml/2009/9/main" uri="{B025F937-C7B1-47D3-B67F-A62EFF666E3E}">
          <x14:id>{953BB073-0820-43F1-B1BE-C327DF8F5B79}</x14:id>
        </ext>
      </extLst>
    </cfRule>
  </conditionalFormatting>
  <conditionalFormatting sqref="AI32">
    <cfRule type="dataBar" priority="779">
      <dataBar>
        <cfvo type="num" val="0"/>
        <cfvo type="num" val="30"/>
        <color rgb="FF00B050"/>
      </dataBar>
      <extLst>
        <ext xmlns:x14="http://schemas.microsoft.com/office/spreadsheetml/2009/9/main" uri="{B025F937-C7B1-47D3-B67F-A62EFF666E3E}">
          <x14:id>{3B627B0D-4B87-47E9-B7ED-83309AE8337B}</x14:id>
        </ext>
      </extLst>
    </cfRule>
  </conditionalFormatting>
  <conditionalFormatting sqref="AJ32">
    <cfRule type="dataBar" priority="781">
      <dataBar>
        <cfvo type="num" val="0"/>
        <cfvo type="num" val="#REF!"/>
        <color rgb="FF00B050"/>
      </dataBar>
      <extLst>
        <ext xmlns:x14="http://schemas.microsoft.com/office/spreadsheetml/2009/9/main" uri="{B025F937-C7B1-47D3-B67F-A62EFF666E3E}">
          <x14:id>{D9A88565-6FFF-4062-8D91-BF358D93C089}</x14:id>
        </ext>
      </extLst>
    </cfRule>
  </conditionalFormatting>
  <conditionalFormatting sqref="AW32">
    <cfRule type="dataBar" priority="777">
      <dataBar>
        <cfvo type="num" val="0"/>
        <cfvo type="num" val="$AH$2"/>
        <color rgb="FF00B050"/>
      </dataBar>
      <extLst>
        <ext xmlns:x14="http://schemas.microsoft.com/office/spreadsheetml/2009/9/main" uri="{B025F937-C7B1-47D3-B67F-A62EFF666E3E}">
          <x14:id>{25D58E3D-7775-485D-ACBE-83C69CFA14D8}</x14:id>
        </ext>
      </extLst>
    </cfRule>
  </conditionalFormatting>
  <conditionalFormatting sqref="AY32">
    <cfRule type="dataBar" priority="776">
      <dataBar>
        <cfvo type="num" val="0"/>
        <cfvo type="num" val="30"/>
        <color rgb="FF00B050"/>
      </dataBar>
      <extLst>
        <ext xmlns:x14="http://schemas.microsoft.com/office/spreadsheetml/2009/9/main" uri="{B025F937-C7B1-47D3-B67F-A62EFF666E3E}">
          <x14:id>{62B7A2C0-2361-47B6-B315-4E6D26868692}</x14:id>
        </ext>
      </extLst>
    </cfRule>
  </conditionalFormatting>
  <conditionalFormatting sqref="AZ32">
    <cfRule type="dataBar" priority="778">
      <dataBar>
        <cfvo type="num" val="0"/>
        <cfvo type="num" val="#REF!"/>
        <color rgb="FF00B050"/>
      </dataBar>
      <extLst>
        <ext xmlns:x14="http://schemas.microsoft.com/office/spreadsheetml/2009/9/main" uri="{B025F937-C7B1-47D3-B67F-A62EFF666E3E}">
          <x14:id>{D6FF4F50-DDEA-4C7D-A6D8-11C8CEB9AAFA}</x14:id>
        </ext>
      </extLst>
    </cfRule>
  </conditionalFormatting>
  <conditionalFormatting sqref="BE32">
    <cfRule type="dataBar" priority="774">
      <dataBar>
        <cfvo type="num" val="0"/>
        <cfvo type="num" val="$AH$2"/>
        <color rgb="FF00B050"/>
      </dataBar>
      <extLst>
        <ext xmlns:x14="http://schemas.microsoft.com/office/spreadsheetml/2009/9/main" uri="{B025F937-C7B1-47D3-B67F-A62EFF666E3E}">
          <x14:id>{9487A400-F5CD-45AA-A671-8098736BE084}</x14:id>
        </ext>
      </extLst>
    </cfRule>
  </conditionalFormatting>
  <conditionalFormatting sqref="BG32">
    <cfRule type="dataBar" priority="773">
      <dataBar>
        <cfvo type="num" val="0"/>
        <cfvo type="num" val="30"/>
        <color rgb="FF00B050"/>
      </dataBar>
      <extLst>
        <ext xmlns:x14="http://schemas.microsoft.com/office/spreadsheetml/2009/9/main" uri="{B025F937-C7B1-47D3-B67F-A62EFF666E3E}">
          <x14:id>{73FC3F02-E120-4BAF-B3CF-D8DAC5A306B6}</x14:id>
        </ext>
      </extLst>
    </cfRule>
  </conditionalFormatting>
  <conditionalFormatting sqref="BH32">
    <cfRule type="dataBar" priority="775">
      <dataBar>
        <cfvo type="num" val="0"/>
        <cfvo type="num" val="#REF!"/>
        <color rgb="FF00B050"/>
      </dataBar>
      <extLst>
        <ext xmlns:x14="http://schemas.microsoft.com/office/spreadsheetml/2009/9/main" uri="{B025F937-C7B1-47D3-B67F-A62EFF666E3E}">
          <x14:id>{2ABC2A2A-C2B1-461D-B8AA-3E841F1961D9}</x14:id>
        </ext>
      </extLst>
    </cfRule>
  </conditionalFormatting>
  <conditionalFormatting sqref="BU32">
    <cfRule type="dataBar" priority="771">
      <dataBar>
        <cfvo type="num" val="0"/>
        <cfvo type="num" val="$AH$2"/>
        <color rgb="FF00B050"/>
      </dataBar>
      <extLst>
        <ext xmlns:x14="http://schemas.microsoft.com/office/spreadsheetml/2009/9/main" uri="{B025F937-C7B1-47D3-B67F-A62EFF666E3E}">
          <x14:id>{D5220DD3-E680-4D1C-AE0E-90A2E93224D9}</x14:id>
        </ext>
      </extLst>
    </cfRule>
  </conditionalFormatting>
  <conditionalFormatting sqref="BW32">
    <cfRule type="dataBar" priority="770">
      <dataBar>
        <cfvo type="num" val="0"/>
        <cfvo type="num" val="30"/>
        <color rgb="FF00B050"/>
      </dataBar>
      <extLst>
        <ext xmlns:x14="http://schemas.microsoft.com/office/spreadsheetml/2009/9/main" uri="{B025F937-C7B1-47D3-B67F-A62EFF666E3E}">
          <x14:id>{9602BC8A-2EDD-4D3F-AC19-4485221F271F}</x14:id>
        </ext>
      </extLst>
    </cfRule>
  </conditionalFormatting>
  <conditionalFormatting sqref="BX32">
    <cfRule type="dataBar" priority="772">
      <dataBar>
        <cfvo type="num" val="0"/>
        <cfvo type="num" val="#REF!"/>
        <color rgb="FF00B050"/>
      </dataBar>
      <extLst>
        <ext xmlns:x14="http://schemas.microsoft.com/office/spreadsheetml/2009/9/main" uri="{B025F937-C7B1-47D3-B67F-A62EFF666E3E}">
          <x14:id>{0354EEE4-2F18-4D1A-AD1C-F3BF5E43A45F}</x14:id>
        </ext>
      </extLst>
    </cfRule>
  </conditionalFormatting>
  <conditionalFormatting sqref="Y32">
    <cfRule type="dataBar" priority="768">
      <dataBar>
        <cfvo type="num" val="0"/>
        <cfvo type="num" val="$AH$2"/>
        <color rgb="FF00B050"/>
      </dataBar>
      <extLst>
        <ext xmlns:x14="http://schemas.microsoft.com/office/spreadsheetml/2009/9/main" uri="{B025F937-C7B1-47D3-B67F-A62EFF666E3E}">
          <x14:id>{7A028F43-27E4-4358-862A-0806AD222879}</x14:id>
        </ext>
      </extLst>
    </cfRule>
  </conditionalFormatting>
  <conditionalFormatting sqref="AA32">
    <cfRule type="dataBar" priority="767">
      <dataBar>
        <cfvo type="num" val="0"/>
        <cfvo type="num" val="30"/>
        <color rgb="FF00B050"/>
      </dataBar>
      <extLst>
        <ext xmlns:x14="http://schemas.microsoft.com/office/spreadsheetml/2009/9/main" uri="{B025F937-C7B1-47D3-B67F-A62EFF666E3E}">
          <x14:id>{1A46DA3A-83FB-4ED3-BB5E-3EE71E945AAF}</x14:id>
        </ext>
      </extLst>
    </cfRule>
  </conditionalFormatting>
  <conditionalFormatting sqref="AB32">
    <cfRule type="dataBar" priority="769">
      <dataBar>
        <cfvo type="num" val="0"/>
        <cfvo type="num" val="#REF!"/>
        <color rgb="FF00B050"/>
      </dataBar>
      <extLst>
        <ext xmlns:x14="http://schemas.microsoft.com/office/spreadsheetml/2009/9/main" uri="{B025F937-C7B1-47D3-B67F-A62EFF666E3E}">
          <x14:id>{D825F41E-0D8F-44E6-8432-7F1B188661F9}</x14:id>
        </ext>
      </extLst>
    </cfRule>
  </conditionalFormatting>
  <conditionalFormatting sqref="S32">
    <cfRule type="dataBar" priority="765">
      <dataBar>
        <cfvo type="num" val="0"/>
        <cfvo type="num" val="30"/>
        <color rgb="FF00B050"/>
      </dataBar>
      <extLst>
        <ext xmlns:x14="http://schemas.microsoft.com/office/spreadsheetml/2009/9/main" uri="{B025F937-C7B1-47D3-B67F-A62EFF666E3E}">
          <x14:id>{C5649E3B-5079-40B6-BA46-4A1C5456323B}</x14:id>
        </ext>
      </extLst>
    </cfRule>
  </conditionalFormatting>
  <conditionalFormatting sqref="T32">
    <cfRule type="dataBar" priority="766">
      <dataBar>
        <cfvo type="num" val="0"/>
        <cfvo type="num" val="#REF!"/>
        <color rgb="FF00B050"/>
      </dataBar>
      <extLst>
        <ext xmlns:x14="http://schemas.microsoft.com/office/spreadsheetml/2009/9/main" uri="{B025F937-C7B1-47D3-B67F-A62EFF666E3E}">
          <x14:id>{D7B2F416-BA7A-4419-A961-D246495F8456}</x14:id>
        </ext>
      </extLst>
    </cfRule>
  </conditionalFormatting>
  <conditionalFormatting sqref="X32">
    <cfRule type="containsText" dxfId="1385" priority="761" operator="containsText" text="STOP">
      <formula>NOT(ISERROR(SEARCH("STOP",X32)))</formula>
    </cfRule>
    <cfRule type="containsText" dxfId="1384" priority="762" operator="containsText" text="OK">
      <formula>NOT(ISERROR(SEARCH("OK",X32)))</formula>
    </cfRule>
    <cfRule type="containsText" dxfId="1383" priority="763" operator="containsText" text="A former">
      <formula>NOT(ISERROR(SEARCH("A former",X32)))</formula>
    </cfRule>
    <cfRule type="containsText" dxfId="1382" priority="764" operator="containsText" text="En cours">
      <formula>NOT(ISERROR(SEARCH("En cours",X32)))</formula>
    </cfRule>
  </conditionalFormatting>
  <conditionalFormatting sqref="V32">
    <cfRule type="containsText" dxfId="1381" priority="759" operator="containsText" text="STOP">
      <formula>NOT(ISERROR(SEARCH("STOP",V32)))</formula>
    </cfRule>
    <cfRule type="containsText" dxfId="1380" priority="760" operator="containsText" text="Oui">
      <formula>NOT(ISERROR(SEARCH("Oui",V32)))</formula>
    </cfRule>
  </conditionalFormatting>
  <conditionalFormatting sqref="AF32">
    <cfRule type="containsText" dxfId="1379" priority="755" operator="containsText" text="STOP">
      <formula>NOT(ISERROR(SEARCH("STOP",AF32)))</formula>
    </cfRule>
    <cfRule type="containsText" dxfId="1378" priority="756" operator="containsText" text="OK">
      <formula>NOT(ISERROR(SEARCH("OK",AF32)))</formula>
    </cfRule>
    <cfRule type="containsText" dxfId="1377" priority="757" operator="containsText" text="A former">
      <formula>NOT(ISERROR(SEARCH("A former",AF32)))</formula>
    </cfRule>
    <cfRule type="containsText" dxfId="1376" priority="758" operator="containsText" text="En cours">
      <formula>NOT(ISERROR(SEARCH("En cours",AF32)))</formula>
    </cfRule>
  </conditionalFormatting>
  <conditionalFormatting sqref="AN32">
    <cfRule type="containsText" dxfId="1375" priority="751" operator="containsText" text="STOP">
      <formula>NOT(ISERROR(SEARCH("STOP",AN32)))</formula>
    </cfRule>
    <cfRule type="containsText" dxfId="1374" priority="752" operator="containsText" text="OK">
      <formula>NOT(ISERROR(SEARCH("OK",AN32)))</formula>
    </cfRule>
    <cfRule type="containsText" dxfId="1373" priority="753" operator="containsText" text="A former">
      <formula>NOT(ISERROR(SEARCH("A former",AN32)))</formula>
    </cfRule>
    <cfRule type="containsText" dxfId="1372" priority="754" operator="containsText" text="En cours">
      <formula>NOT(ISERROR(SEARCH("En cours",AN32)))</formula>
    </cfRule>
  </conditionalFormatting>
  <conditionalFormatting sqref="BD32">
    <cfRule type="containsText" dxfId="1371" priority="747" operator="containsText" text="STOP">
      <formula>NOT(ISERROR(SEARCH("STOP",BD32)))</formula>
    </cfRule>
    <cfRule type="containsText" dxfId="1370" priority="748" operator="containsText" text="OK">
      <formula>NOT(ISERROR(SEARCH("OK",BD32)))</formula>
    </cfRule>
    <cfRule type="containsText" dxfId="1369" priority="749" operator="containsText" text="A former">
      <formula>NOT(ISERROR(SEARCH("A former",BD32)))</formula>
    </cfRule>
    <cfRule type="containsText" dxfId="1368" priority="750" operator="containsText" text="En cours">
      <formula>NOT(ISERROR(SEARCH("En cours",BD32)))</formula>
    </cfRule>
  </conditionalFormatting>
  <conditionalFormatting sqref="BL32">
    <cfRule type="containsText" dxfId="1367" priority="743" operator="containsText" text="STOP">
      <formula>NOT(ISERROR(SEARCH("STOP",BL32)))</formula>
    </cfRule>
    <cfRule type="containsText" dxfId="1366" priority="744" operator="containsText" text="OK">
      <formula>NOT(ISERROR(SEARCH("OK",BL32)))</formula>
    </cfRule>
    <cfRule type="containsText" dxfId="1365" priority="745" operator="containsText" text="A former">
      <formula>NOT(ISERROR(SEARCH("A former",BL32)))</formula>
    </cfRule>
    <cfRule type="containsText" dxfId="1364" priority="746" operator="containsText" text="En cours">
      <formula>NOT(ISERROR(SEARCH("En cours",BL32)))</formula>
    </cfRule>
  </conditionalFormatting>
  <conditionalFormatting sqref="CB32">
    <cfRule type="containsText" dxfId="1363" priority="739" operator="containsText" text="STOP">
      <formula>NOT(ISERROR(SEARCH("STOP",CB32)))</formula>
    </cfRule>
    <cfRule type="containsText" dxfId="1362" priority="740" operator="containsText" text="OK">
      <formula>NOT(ISERROR(SEARCH("OK",CB32)))</formula>
    </cfRule>
    <cfRule type="containsText" dxfId="1361" priority="741" operator="containsText" text="A former">
      <formula>NOT(ISERROR(SEARCH("A former",CB32)))</formula>
    </cfRule>
    <cfRule type="containsText" dxfId="1360" priority="742" operator="containsText" text="En cours">
      <formula>NOT(ISERROR(SEARCH("En cours",CB32)))</formula>
    </cfRule>
  </conditionalFormatting>
  <conditionalFormatting sqref="AG3">
    <cfRule type="dataBar" priority="737">
      <dataBar>
        <cfvo type="num" val="0"/>
        <cfvo type="num" val="$AH$2"/>
        <color rgb="FF00B050"/>
      </dataBar>
      <extLst>
        <ext xmlns:x14="http://schemas.microsoft.com/office/spreadsheetml/2009/9/main" uri="{B025F937-C7B1-47D3-B67F-A62EFF666E3E}">
          <x14:id>{FBBBA0F7-F3C2-4C00-9364-836AFEF39C6E}</x14:id>
        </ext>
      </extLst>
    </cfRule>
  </conditionalFormatting>
  <conditionalFormatting sqref="AI3">
    <cfRule type="dataBar" priority="736">
      <dataBar>
        <cfvo type="num" val="0"/>
        <cfvo type="num" val="30"/>
        <color rgb="FF00B050"/>
      </dataBar>
      <extLst>
        <ext xmlns:x14="http://schemas.microsoft.com/office/spreadsheetml/2009/9/main" uri="{B025F937-C7B1-47D3-B67F-A62EFF666E3E}">
          <x14:id>{15DBB243-C1D9-4707-B252-BCC06792AA74}</x14:id>
        </ext>
      </extLst>
    </cfRule>
  </conditionalFormatting>
  <conditionalFormatting sqref="X3">
    <cfRule type="containsText" dxfId="1359" priority="718" operator="containsText" text="STOP">
      <formula>NOT(ISERROR(SEARCH("STOP",X3)))</formula>
    </cfRule>
    <cfRule type="containsText" dxfId="1358" priority="719" operator="containsText" text="OK">
      <formula>NOT(ISERROR(SEARCH("OK",X3)))</formula>
    </cfRule>
    <cfRule type="containsText" dxfId="1357" priority="720" operator="containsText" text="A former">
      <formula>NOT(ISERROR(SEARCH("A former",X3)))</formula>
    </cfRule>
    <cfRule type="containsText" dxfId="1356" priority="721" operator="containsText" text="En cours">
      <formula>NOT(ISERROR(SEARCH("En cours",X3)))</formula>
    </cfRule>
  </conditionalFormatting>
  <conditionalFormatting sqref="V3">
    <cfRule type="containsText" dxfId="1355" priority="716" operator="containsText" text="STOP">
      <formula>NOT(ISERROR(SEARCH("STOP",V3)))</formula>
    </cfRule>
    <cfRule type="containsText" dxfId="1354" priority="717" operator="containsText" text="Oui">
      <formula>NOT(ISERROR(SEARCH("Oui",V3)))</formula>
    </cfRule>
  </conditionalFormatting>
  <conditionalFormatting sqref="H3">
    <cfRule type="containsText" dxfId="1353" priority="695" operator="containsText" text="6 / 6">
      <formula>NOT(ISERROR(SEARCH("6 / 6",H3)))</formula>
    </cfRule>
  </conditionalFormatting>
  <conditionalFormatting sqref="BM32">
    <cfRule type="dataBar" priority="679">
      <dataBar>
        <cfvo type="num" val="0"/>
        <cfvo type="num" val="$AH$2"/>
        <color rgb="FF00B050"/>
      </dataBar>
      <extLst>
        <ext xmlns:x14="http://schemas.microsoft.com/office/spreadsheetml/2009/9/main" uri="{B025F937-C7B1-47D3-B67F-A62EFF666E3E}">
          <x14:id>{365986A2-8FD1-4ABB-9AC5-48092FABDD18}</x14:id>
        </ext>
      </extLst>
    </cfRule>
  </conditionalFormatting>
  <conditionalFormatting sqref="BO32">
    <cfRule type="dataBar" priority="678">
      <dataBar>
        <cfvo type="num" val="0"/>
        <cfvo type="num" val="30"/>
        <color rgb="FF00B050"/>
      </dataBar>
      <extLst>
        <ext xmlns:x14="http://schemas.microsoft.com/office/spreadsheetml/2009/9/main" uri="{B025F937-C7B1-47D3-B67F-A62EFF666E3E}">
          <x14:id>{A1E65CF9-69DD-4783-8B33-CA1CB89C72A6}</x14:id>
        </ext>
      </extLst>
    </cfRule>
  </conditionalFormatting>
  <conditionalFormatting sqref="BP32">
    <cfRule type="dataBar" priority="680">
      <dataBar>
        <cfvo type="num" val="0"/>
        <cfvo type="num" val="#REF!"/>
        <color rgb="FF00B050"/>
      </dataBar>
      <extLst>
        <ext xmlns:x14="http://schemas.microsoft.com/office/spreadsheetml/2009/9/main" uri="{B025F937-C7B1-47D3-B67F-A62EFF666E3E}">
          <x14:id>{3AA24D41-D059-4062-8043-FAC11D0231DC}</x14:id>
        </ext>
      </extLst>
    </cfRule>
  </conditionalFormatting>
  <conditionalFormatting sqref="BT32">
    <cfRule type="containsText" dxfId="1352" priority="674" operator="containsText" text="STOP">
      <formula>NOT(ISERROR(SEARCH("STOP",BT32)))</formula>
    </cfRule>
    <cfRule type="containsText" dxfId="1351" priority="675" operator="containsText" text="OK">
      <formula>NOT(ISERROR(SEARCH("OK",BT32)))</formula>
    </cfRule>
    <cfRule type="containsText" dxfId="1350" priority="676" operator="containsText" text="A former">
      <formula>NOT(ISERROR(SEARCH("A former",BT32)))</formula>
    </cfRule>
    <cfRule type="containsText" dxfId="1349" priority="677" operator="containsText" text="En cours">
      <formula>NOT(ISERROR(SEARCH("En cours",BT32)))</formula>
    </cfRule>
  </conditionalFormatting>
  <conditionalFormatting sqref="BM3">
    <cfRule type="dataBar" priority="672">
      <dataBar>
        <cfvo type="num" val="0"/>
        <cfvo type="num" val="$AH$2"/>
        <color rgb="FF00B050"/>
      </dataBar>
      <extLst>
        <ext xmlns:x14="http://schemas.microsoft.com/office/spreadsheetml/2009/9/main" uri="{B025F937-C7B1-47D3-B67F-A62EFF666E3E}">
          <x14:id>{AAA7F4AB-E5C9-473A-8498-B850E2B1E056}</x14:id>
        </ext>
      </extLst>
    </cfRule>
  </conditionalFormatting>
  <conditionalFormatting sqref="BO3">
    <cfRule type="dataBar" priority="671">
      <dataBar>
        <cfvo type="num" val="0"/>
        <cfvo type="num" val="30"/>
        <color rgb="FF00B050"/>
      </dataBar>
      <extLst>
        <ext xmlns:x14="http://schemas.microsoft.com/office/spreadsheetml/2009/9/main" uri="{B025F937-C7B1-47D3-B67F-A62EFF666E3E}">
          <x14:id>{A476FA5D-B0D3-48C9-B3F5-636DC2435016}</x14:id>
        </ext>
      </extLst>
    </cfRule>
  </conditionalFormatting>
  <conditionalFormatting sqref="BT3">
    <cfRule type="containsText" dxfId="1348" priority="667" operator="containsText" text="STOP">
      <formula>NOT(ISERROR(SEARCH("STOP",BT3)))</formula>
    </cfRule>
    <cfRule type="containsText" dxfId="1347" priority="668" operator="containsText" text="OK">
      <formula>NOT(ISERROR(SEARCH("OK",BT3)))</formula>
    </cfRule>
    <cfRule type="containsText" dxfId="1346" priority="669" operator="containsText" text="A former">
      <formula>NOT(ISERROR(SEARCH("A former",BT3)))</formula>
    </cfRule>
    <cfRule type="containsText" dxfId="1345" priority="670" operator="containsText" text="En cours">
      <formula>NOT(ISERROR(SEARCH("En cours",BT3)))</formula>
    </cfRule>
  </conditionalFormatting>
  <conditionalFormatting sqref="K32">
    <cfRule type="dataBar" priority="655">
      <dataBar>
        <cfvo type="num" val="0"/>
        <cfvo type="num" val="30"/>
        <color rgb="FF00B050"/>
      </dataBar>
      <extLst>
        <ext xmlns:x14="http://schemas.microsoft.com/office/spreadsheetml/2009/9/main" uri="{B025F937-C7B1-47D3-B67F-A62EFF666E3E}">
          <x14:id>{281686EC-0CBA-4F83-A24F-CDA7739FFB09}</x14:id>
        </ext>
      </extLst>
    </cfRule>
  </conditionalFormatting>
  <conditionalFormatting sqref="L32">
    <cfRule type="dataBar" priority="656">
      <dataBar>
        <cfvo type="num" val="0"/>
        <cfvo type="num" val="#REF!"/>
        <color rgb="FF00B050"/>
      </dataBar>
      <extLst>
        <ext xmlns:x14="http://schemas.microsoft.com/office/spreadsheetml/2009/9/main" uri="{B025F937-C7B1-47D3-B67F-A62EFF666E3E}">
          <x14:id>{268A3A84-86DF-4FE5-A49F-536043DC8B7B}</x14:id>
        </ext>
      </extLst>
    </cfRule>
  </conditionalFormatting>
  <conditionalFormatting sqref="P32">
    <cfRule type="containsText" dxfId="1344" priority="651" operator="containsText" text="STOP">
      <formula>NOT(ISERROR(SEARCH("STOP",P32)))</formula>
    </cfRule>
    <cfRule type="containsText" dxfId="1343" priority="652" operator="containsText" text="OK">
      <formula>NOT(ISERROR(SEARCH("OK",P32)))</formula>
    </cfRule>
    <cfRule type="containsText" dxfId="1342" priority="653" operator="containsText" text="A former">
      <formula>NOT(ISERROR(SEARCH("A former",P32)))</formula>
    </cfRule>
    <cfRule type="containsText" dxfId="1341" priority="654" operator="containsText" text="En cours">
      <formula>NOT(ISERROR(SEARCH("En cours",P32)))</formula>
    </cfRule>
  </conditionalFormatting>
  <conditionalFormatting sqref="N32">
    <cfRule type="containsText" dxfId="1340" priority="649" operator="containsText" text="STOP">
      <formula>NOT(ISERROR(SEARCH("STOP",N32)))</formula>
    </cfRule>
    <cfRule type="containsText" dxfId="1339" priority="650" operator="containsText" text="Oui">
      <formula>NOT(ISERROR(SEARCH("Oui",N32)))</formula>
    </cfRule>
  </conditionalFormatting>
  <conditionalFormatting sqref="K3">
    <cfRule type="dataBar" priority="647">
      <dataBar>
        <cfvo type="num" val="0"/>
        <cfvo type="num" val="30"/>
        <color rgb="FF00B050"/>
      </dataBar>
      <extLst>
        <ext xmlns:x14="http://schemas.microsoft.com/office/spreadsheetml/2009/9/main" uri="{B025F937-C7B1-47D3-B67F-A62EFF666E3E}">
          <x14:id>{D291E0DA-9AD7-4780-8419-BFF8E4009A0B}</x14:id>
        </ext>
      </extLst>
    </cfRule>
  </conditionalFormatting>
  <conditionalFormatting sqref="P3">
    <cfRule type="containsText" dxfId="1338" priority="643" operator="containsText" text="STOP">
      <formula>NOT(ISERROR(SEARCH("STOP",P3)))</formula>
    </cfRule>
    <cfRule type="containsText" dxfId="1337" priority="644" operator="containsText" text="OK">
      <formula>NOT(ISERROR(SEARCH("OK",P3)))</formula>
    </cfRule>
    <cfRule type="containsText" dxfId="1336" priority="645" operator="containsText" text="A former">
      <formula>NOT(ISERROR(SEARCH("A former",P3)))</formula>
    </cfRule>
    <cfRule type="containsText" dxfId="1335" priority="646" operator="containsText" text="En cours">
      <formula>NOT(ISERROR(SEARCH("En cours",P3)))</formula>
    </cfRule>
  </conditionalFormatting>
  <conditionalFormatting sqref="N3">
    <cfRule type="containsText" dxfId="1334" priority="641" operator="containsText" text="STOP">
      <formula>NOT(ISERROR(SEARCH("STOP",N3)))</formula>
    </cfRule>
    <cfRule type="containsText" dxfId="1333" priority="642" operator="containsText" text="Oui">
      <formula>NOT(ISERROR(SEARCH("Oui",N3)))</formula>
    </cfRule>
  </conditionalFormatting>
  <conditionalFormatting sqref="H36:H39">
    <cfRule type="containsText" dxfId="1332" priority="639" operator="containsText" text="6 / 6">
      <formula>NOT(ISERROR(SEARCH("6 / 6",H36)))</formula>
    </cfRule>
  </conditionalFormatting>
  <conditionalFormatting sqref="K33:K39">
    <cfRule type="dataBar" priority="637">
      <dataBar>
        <cfvo type="num" val="0"/>
        <cfvo type="num" val="30"/>
        <color rgb="FF00B050"/>
      </dataBar>
      <extLst>
        <ext xmlns:x14="http://schemas.microsoft.com/office/spreadsheetml/2009/9/main" uri="{B025F937-C7B1-47D3-B67F-A62EFF666E3E}">
          <x14:id>{4468914A-AC22-4BE7-A19B-7B7CE52E5470}</x14:id>
        </ext>
      </extLst>
    </cfRule>
  </conditionalFormatting>
  <conditionalFormatting sqref="L33:L39">
    <cfRule type="dataBar" priority="638">
      <dataBar>
        <cfvo type="num" val="0"/>
        <cfvo type="num" val="#REF!"/>
        <color rgb="FF00B050"/>
      </dataBar>
      <extLst>
        <ext xmlns:x14="http://schemas.microsoft.com/office/spreadsheetml/2009/9/main" uri="{B025F937-C7B1-47D3-B67F-A62EFF666E3E}">
          <x14:id>{954BAD66-45D1-427D-B83B-EBB22C77D9A8}</x14:id>
        </ext>
      </extLst>
    </cfRule>
  </conditionalFormatting>
  <conditionalFormatting sqref="P33:P39">
    <cfRule type="containsText" dxfId="1331" priority="633" operator="containsText" text="STOP">
      <formula>NOT(ISERROR(SEARCH("STOP",P33)))</formula>
    </cfRule>
    <cfRule type="containsText" dxfId="1330" priority="634" operator="containsText" text="OK">
      <formula>NOT(ISERROR(SEARCH("OK",P33)))</formula>
    </cfRule>
    <cfRule type="containsText" dxfId="1329" priority="635" operator="containsText" text="A former">
      <formula>NOT(ISERROR(SEARCH("A former",P33)))</formula>
    </cfRule>
    <cfRule type="containsText" dxfId="1328" priority="636" operator="containsText" text="En cours">
      <formula>NOT(ISERROR(SEARCH("En cours",P33)))</formula>
    </cfRule>
  </conditionalFormatting>
  <conditionalFormatting sqref="N33:N39">
    <cfRule type="containsText" dxfId="1327" priority="631" operator="containsText" text="STOP">
      <formula>NOT(ISERROR(SEARCH("STOP",N33)))</formula>
    </cfRule>
    <cfRule type="containsText" dxfId="1326" priority="632" operator="containsText" text="Oui">
      <formula>NOT(ISERROR(SEARCH("Oui",N33)))</formula>
    </cfRule>
  </conditionalFormatting>
  <conditionalFormatting sqref="S33:S39">
    <cfRule type="dataBar" priority="629">
      <dataBar>
        <cfvo type="num" val="0"/>
        <cfvo type="num" val="30"/>
        <color rgb="FF00B050"/>
      </dataBar>
      <extLst>
        <ext xmlns:x14="http://schemas.microsoft.com/office/spreadsheetml/2009/9/main" uri="{B025F937-C7B1-47D3-B67F-A62EFF666E3E}">
          <x14:id>{4EA1A880-9CE6-4BFC-95CC-8A679F9F54E6}</x14:id>
        </ext>
      </extLst>
    </cfRule>
  </conditionalFormatting>
  <conditionalFormatting sqref="T33:T39">
    <cfRule type="dataBar" priority="630">
      <dataBar>
        <cfvo type="num" val="0"/>
        <cfvo type="num" val="#REF!"/>
        <color rgb="FF00B050"/>
      </dataBar>
      <extLst>
        <ext xmlns:x14="http://schemas.microsoft.com/office/spreadsheetml/2009/9/main" uri="{B025F937-C7B1-47D3-B67F-A62EFF666E3E}">
          <x14:id>{6DFB3E5E-66CA-4F03-97FC-641443560A75}</x14:id>
        </ext>
      </extLst>
    </cfRule>
  </conditionalFormatting>
  <conditionalFormatting sqref="X33:X39">
    <cfRule type="containsText" dxfId="1325" priority="625" operator="containsText" text="STOP">
      <formula>NOT(ISERROR(SEARCH("STOP",X33)))</formula>
    </cfRule>
    <cfRule type="containsText" dxfId="1324" priority="626" operator="containsText" text="OK">
      <formula>NOT(ISERROR(SEARCH("OK",X33)))</formula>
    </cfRule>
    <cfRule type="containsText" dxfId="1323" priority="627" operator="containsText" text="A former">
      <formula>NOT(ISERROR(SEARCH("A former",X33)))</formula>
    </cfRule>
    <cfRule type="containsText" dxfId="1322" priority="628" operator="containsText" text="En cours">
      <formula>NOT(ISERROR(SEARCH("En cours",X33)))</formula>
    </cfRule>
  </conditionalFormatting>
  <conditionalFormatting sqref="V33:V39">
    <cfRule type="containsText" dxfId="1321" priority="623" operator="containsText" text="STOP">
      <formula>NOT(ISERROR(SEARCH("STOP",V33)))</formula>
    </cfRule>
    <cfRule type="containsText" dxfId="1320" priority="624" operator="containsText" text="Oui">
      <formula>NOT(ISERROR(SEARCH("Oui",V33)))</formula>
    </cfRule>
  </conditionalFormatting>
  <conditionalFormatting sqref="Y33:Y39">
    <cfRule type="dataBar" priority="621">
      <dataBar>
        <cfvo type="num" val="0"/>
        <cfvo type="num" val="$AH$2"/>
        <color rgb="FF00B050"/>
      </dataBar>
      <extLst>
        <ext xmlns:x14="http://schemas.microsoft.com/office/spreadsheetml/2009/9/main" uri="{B025F937-C7B1-47D3-B67F-A62EFF666E3E}">
          <x14:id>{353EFAEF-108A-41C9-B6E6-93E837EB86E5}</x14:id>
        </ext>
      </extLst>
    </cfRule>
  </conditionalFormatting>
  <conditionalFormatting sqref="AA33:AA39">
    <cfRule type="dataBar" priority="620">
      <dataBar>
        <cfvo type="num" val="0"/>
        <cfvo type="num" val="30"/>
        <color rgb="FF00B050"/>
      </dataBar>
      <extLst>
        <ext xmlns:x14="http://schemas.microsoft.com/office/spreadsheetml/2009/9/main" uri="{B025F937-C7B1-47D3-B67F-A62EFF666E3E}">
          <x14:id>{E07C4DCF-1E20-467E-82BB-29FA0EA430EA}</x14:id>
        </ext>
      </extLst>
    </cfRule>
  </conditionalFormatting>
  <conditionalFormatting sqref="AB33:AB39">
    <cfRule type="dataBar" priority="622">
      <dataBar>
        <cfvo type="num" val="0"/>
        <cfvo type="num" val="#REF!"/>
        <color rgb="FF00B050"/>
      </dataBar>
      <extLst>
        <ext xmlns:x14="http://schemas.microsoft.com/office/spreadsheetml/2009/9/main" uri="{B025F937-C7B1-47D3-B67F-A62EFF666E3E}">
          <x14:id>{54F9B08E-07AD-4A95-963C-7054FC20C3EF}</x14:id>
        </ext>
      </extLst>
    </cfRule>
  </conditionalFormatting>
  <conditionalFormatting sqref="AF33:AF39">
    <cfRule type="containsText" dxfId="1319" priority="616" operator="containsText" text="STOP">
      <formula>NOT(ISERROR(SEARCH("STOP",AF33)))</formula>
    </cfRule>
    <cfRule type="containsText" dxfId="1318" priority="617" operator="containsText" text="OK">
      <formula>NOT(ISERROR(SEARCH("OK",AF33)))</formula>
    </cfRule>
    <cfRule type="containsText" dxfId="1317" priority="618" operator="containsText" text="A former">
      <formula>NOT(ISERROR(SEARCH("A former",AF33)))</formula>
    </cfRule>
    <cfRule type="containsText" dxfId="1316" priority="619" operator="containsText" text="En cours">
      <formula>NOT(ISERROR(SEARCH("En cours",AF33)))</formula>
    </cfRule>
  </conditionalFormatting>
  <conditionalFormatting sqref="AG33:AG39">
    <cfRule type="dataBar" priority="614">
      <dataBar>
        <cfvo type="num" val="0"/>
        <cfvo type="num" val="$AH$2"/>
        <color rgb="FF00B050"/>
      </dataBar>
      <extLst>
        <ext xmlns:x14="http://schemas.microsoft.com/office/spreadsheetml/2009/9/main" uri="{B025F937-C7B1-47D3-B67F-A62EFF666E3E}">
          <x14:id>{5A17CFF3-A93B-43E6-9549-38826F4934B4}</x14:id>
        </ext>
      </extLst>
    </cfRule>
  </conditionalFormatting>
  <conditionalFormatting sqref="AI33:AI39">
    <cfRule type="dataBar" priority="613">
      <dataBar>
        <cfvo type="num" val="0"/>
        <cfvo type="num" val="30"/>
        <color rgb="FF00B050"/>
      </dataBar>
      <extLst>
        <ext xmlns:x14="http://schemas.microsoft.com/office/spreadsheetml/2009/9/main" uri="{B025F937-C7B1-47D3-B67F-A62EFF666E3E}">
          <x14:id>{BB26C47A-5733-48DD-9F64-927EBA1E0AE6}</x14:id>
        </ext>
      </extLst>
    </cfRule>
  </conditionalFormatting>
  <conditionalFormatting sqref="AJ33:AJ39">
    <cfRule type="dataBar" priority="615">
      <dataBar>
        <cfvo type="num" val="0"/>
        <cfvo type="num" val="#REF!"/>
        <color rgb="FF00B050"/>
      </dataBar>
      <extLst>
        <ext xmlns:x14="http://schemas.microsoft.com/office/spreadsheetml/2009/9/main" uri="{B025F937-C7B1-47D3-B67F-A62EFF666E3E}">
          <x14:id>{CEF4BA1F-3B6C-4624-9358-8C15ABA19659}</x14:id>
        </ext>
      </extLst>
    </cfRule>
  </conditionalFormatting>
  <conditionalFormatting sqref="AN33:AN39">
    <cfRule type="containsText" dxfId="1315" priority="609" operator="containsText" text="STOP">
      <formula>NOT(ISERROR(SEARCH("STOP",AN33)))</formula>
    </cfRule>
    <cfRule type="containsText" dxfId="1314" priority="610" operator="containsText" text="OK">
      <formula>NOT(ISERROR(SEARCH("OK",AN33)))</formula>
    </cfRule>
    <cfRule type="containsText" dxfId="1313" priority="611" operator="containsText" text="A former">
      <formula>NOT(ISERROR(SEARCH("A former",AN33)))</formula>
    </cfRule>
    <cfRule type="containsText" dxfId="1312" priority="612" operator="containsText" text="En cours">
      <formula>NOT(ISERROR(SEARCH("En cours",AN33)))</formula>
    </cfRule>
  </conditionalFormatting>
  <conditionalFormatting sqref="AW33:AW36 AW38:AW39">
    <cfRule type="dataBar" priority="607">
      <dataBar>
        <cfvo type="num" val="0"/>
        <cfvo type="num" val="$AH$2"/>
        <color rgb="FF00B050"/>
      </dataBar>
      <extLst>
        <ext xmlns:x14="http://schemas.microsoft.com/office/spreadsheetml/2009/9/main" uri="{B025F937-C7B1-47D3-B67F-A62EFF666E3E}">
          <x14:id>{EEB2C856-B7A5-46D9-A072-C392457A228B}</x14:id>
        </ext>
      </extLst>
    </cfRule>
  </conditionalFormatting>
  <conditionalFormatting sqref="AY33:AY36 AY38:AY39">
    <cfRule type="dataBar" priority="606">
      <dataBar>
        <cfvo type="num" val="0"/>
        <cfvo type="num" val="30"/>
        <color rgb="FF00B050"/>
      </dataBar>
      <extLst>
        <ext xmlns:x14="http://schemas.microsoft.com/office/spreadsheetml/2009/9/main" uri="{B025F937-C7B1-47D3-B67F-A62EFF666E3E}">
          <x14:id>{DD8902D7-1368-450E-A7B2-F250403A145F}</x14:id>
        </ext>
      </extLst>
    </cfRule>
  </conditionalFormatting>
  <conditionalFormatting sqref="AZ33:AZ36">
    <cfRule type="dataBar" priority="608">
      <dataBar>
        <cfvo type="num" val="0"/>
        <cfvo type="num" val="#REF!"/>
        <color rgb="FF00B050"/>
      </dataBar>
      <extLst>
        <ext xmlns:x14="http://schemas.microsoft.com/office/spreadsheetml/2009/9/main" uri="{B025F937-C7B1-47D3-B67F-A62EFF666E3E}">
          <x14:id>{1035C92B-6F3B-4C30-8F41-37B1679C4261}</x14:id>
        </ext>
      </extLst>
    </cfRule>
  </conditionalFormatting>
  <conditionalFormatting sqref="BD33:BD39">
    <cfRule type="containsText" dxfId="1311" priority="602" operator="containsText" text="STOP">
      <formula>NOT(ISERROR(SEARCH("STOP",BD33)))</formula>
    </cfRule>
    <cfRule type="containsText" dxfId="1310" priority="603" operator="containsText" text="OK">
      <formula>NOT(ISERROR(SEARCH("OK",BD33)))</formula>
    </cfRule>
    <cfRule type="containsText" dxfId="1309" priority="604" operator="containsText" text="A former">
      <formula>NOT(ISERROR(SEARCH("A former",BD33)))</formula>
    </cfRule>
    <cfRule type="containsText" dxfId="1308" priority="605" operator="containsText" text="En cours">
      <formula>NOT(ISERROR(SEARCH("En cours",BD33)))</formula>
    </cfRule>
  </conditionalFormatting>
  <conditionalFormatting sqref="BE33:BE36 BE38">
    <cfRule type="dataBar" priority="600">
      <dataBar>
        <cfvo type="num" val="0"/>
        <cfvo type="num" val="$AH$2"/>
        <color rgb="FF00B050"/>
      </dataBar>
      <extLst>
        <ext xmlns:x14="http://schemas.microsoft.com/office/spreadsheetml/2009/9/main" uri="{B025F937-C7B1-47D3-B67F-A62EFF666E3E}">
          <x14:id>{7DC9FDDE-4A0A-471D-A312-5BAA0523046E}</x14:id>
        </ext>
      </extLst>
    </cfRule>
  </conditionalFormatting>
  <conditionalFormatting sqref="BG33:BG36 BG38">
    <cfRule type="dataBar" priority="599">
      <dataBar>
        <cfvo type="num" val="0"/>
        <cfvo type="num" val="30"/>
        <color rgb="FF00B050"/>
      </dataBar>
      <extLst>
        <ext xmlns:x14="http://schemas.microsoft.com/office/spreadsheetml/2009/9/main" uri="{B025F937-C7B1-47D3-B67F-A62EFF666E3E}">
          <x14:id>{F47E2701-3B32-4310-8EB4-C91D411F1B00}</x14:id>
        </ext>
      </extLst>
    </cfRule>
  </conditionalFormatting>
  <conditionalFormatting sqref="BH33:BH36">
    <cfRule type="dataBar" priority="601">
      <dataBar>
        <cfvo type="num" val="0"/>
        <cfvo type="num" val="#REF!"/>
        <color rgb="FF00B050"/>
      </dataBar>
      <extLst>
        <ext xmlns:x14="http://schemas.microsoft.com/office/spreadsheetml/2009/9/main" uri="{B025F937-C7B1-47D3-B67F-A62EFF666E3E}">
          <x14:id>{FD099C90-0832-4DFF-9B93-D18B442496BB}</x14:id>
        </ext>
      </extLst>
    </cfRule>
  </conditionalFormatting>
  <conditionalFormatting sqref="BL33:BL39">
    <cfRule type="containsText" dxfId="1307" priority="595" operator="containsText" text="STOP">
      <formula>NOT(ISERROR(SEARCH("STOP",BL33)))</formula>
    </cfRule>
    <cfRule type="containsText" dxfId="1306" priority="596" operator="containsText" text="OK">
      <formula>NOT(ISERROR(SEARCH("OK",BL33)))</formula>
    </cfRule>
    <cfRule type="containsText" dxfId="1305" priority="597" operator="containsText" text="A former">
      <formula>NOT(ISERROR(SEARCH("A former",BL33)))</formula>
    </cfRule>
    <cfRule type="containsText" dxfId="1304" priority="598" operator="containsText" text="En cours">
      <formula>NOT(ISERROR(SEARCH("En cours",BL33)))</formula>
    </cfRule>
  </conditionalFormatting>
  <conditionalFormatting sqref="BM33:BM39">
    <cfRule type="dataBar" priority="593">
      <dataBar>
        <cfvo type="num" val="0"/>
        <cfvo type="num" val="$AH$2"/>
        <color rgb="FF00B050"/>
      </dataBar>
      <extLst>
        <ext xmlns:x14="http://schemas.microsoft.com/office/spreadsheetml/2009/9/main" uri="{B025F937-C7B1-47D3-B67F-A62EFF666E3E}">
          <x14:id>{7AE6C2BF-DF72-4813-BBE0-AF01DFC9DAA3}</x14:id>
        </ext>
      </extLst>
    </cfRule>
  </conditionalFormatting>
  <conditionalFormatting sqref="BO33:BO39">
    <cfRule type="dataBar" priority="592">
      <dataBar>
        <cfvo type="num" val="0"/>
        <cfvo type="num" val="30"/>
        <color rgb="FF00B050"/>
      </dataBar>
      <extLst>
        <ext xmlns:x14="http://schemas.microsoft.com/office/spreadsheetml/2009/9/main" uri="{B025F937-C7B1-47D3-B67F-A62EFF666E3E}">
          <x14:id>{DD372691-D4B4-4F4F-A96F-266059A4E63A}</x14:id>
        </ext>
      </extLst>
    </cfRule>
  </conditionalFormatting>
  <conditionalFormatting sqref="BP33:BP39">
    <cfRule type="dataBar" priority="594">
      <dataBar>
        <cfvo type="num" val="0"/>
        <cfvo type="num" val="#REF!"/>
        <color rgb="FF00B050"/>
      </dataBar>
      <extLst>
        <ext xmlns:x14="http://schemas.microsoft.com/office/spreadsheetml/2009/9/main" uri="{B025F937-C7B1-47D3-B67F-A62EFF666E3E}">
          <x14:id>{654DAF63-6F4C-4AEA-8A7A-EB9E51CD94B4}</x14:id>
        </ext>
      </extLst>
    </cfRule>
  </conditionalFormatting>
  <conditionalFormatting sqref="BT33:BT39">
    <cfRule type="containsText" dxfId="1303" priority="588" operator="containsText" text="STOP">
      <formula>NOT(ISERROR(SEARCH("STOP",BT33)))</formula>
    </cfRule>
    <cfRule type="containsText" dxfId="1302" priority="589" operator="containsText" text="OK">
      <formula>NOT(ISERROR(SEARCH("OK",BT33)))</formula>
    </cfRule>
    <cfRule type="containsText" dxfId="1301" priority="590" operator="containsText" text="A former">
      <formula>NOT(ISERROR(SEARCH("A former",BT33)))</formula>
    </cfRule>
    <cfRule type="containsText" dxfId="1300" priority="591" operator="containsText" text="En cours">
      <formula>NOT(ISERROR(SEARCH("En cours",BT33)))</formula>
    </cfRule>
  </conditionalFormatting>
  <conditionalFormatting sqref="BU33:BU39">
    <cfRule type="dataBar" priority="586">
      <dataBar>
        <cfvo type="num" val="0"/>
        <cfvo type="num" val="$AH$2"/>
        <color rgb="FF00B050"/>
      </dataBar>
      <extLst>
        <ext xmlns:x14="http://schemas.microsoft.com/office/spreadsheetml/2009/9/main" uri="{B025F937-C7B1-47D3-B67F-A62EFF666E3E}">
          <x14:id>{D22A85D9-44F6-44C7-9FF2-5AEF3A44462C}</x14:id>
        </ext>
      </extLst>
    </cfRule>
  </conditionalFormatting>
  <conditionalFormatting sqref="BW33:BW39">
    <cfRule type="dataBar" priority="585">
      <dataBar>
        <cfvo type="num" val="0"/>
        <cfvo type="num" val="30"/>
        <color rgb="FF00B050"/>
      </dataBar>
      <extLst>
        <ext xmlns:x14="http://schemas.microsoft.com/office/spreadsheetml/2009/9/main" uri="{B025F937-C7B1-47D3-B67F-A62EFF666E3E}">
          <x14:id>{1F00DB95-9E82-448A-B982-E8D7716B4648}</x14:id>
        </ext>
      </extLst>
    </cfRule>
  </conditionalFormatting>
  <conditionalFormatting sqref="BX33:BX39">
    <cfRule type="dataBar" priority="587">
      <dataBar>
        <cfvo type="num" val="0"/>
        <cfvo type="num" val="#REF!"/>
        <color rgb="FF00B050"/>
      </dataBar>
      <extLst>
        <ext xmlns:x14="http://schemas.microsoft.com/office/spreadsheetml/2009/9/main" uri="{B025F937-C7B1-47D3-B67F-A62EFF666E3E}">
          <x14:id>{23353691-4DEF-46E3-8FEF-60D5C1E448EF}</x14:id>
        </ext>
      </extLst>
    </cfRule>
  </conditionalFormatting>
  <conditionalFormatting sqref="CB33:CB39">
    <cfRule type="containsText" dxfId="1299" priority="581" operator="containsText" text="STOP">
      <formula>NOT(ISERROR(SEARCH("STOP",CB33)))</formula>
    </cfRule>
    <cfRule type="containsText" dxfId="1298" priority="582" operator="containsText" text="OK">
      <formula>NOT(ISERROR(SEARCH("OK",CB33)))</formula>
    </cfRule>
    <cfRule type="containsText" dxfId="1297" priority="583" operator="containsText" text="A former">
      <formula>NOT(ISERROR(SEARCH("A former",CB33)))</formula>
    </cfRule>
    <cfRule type="containsText" dxfId="1296" priority="584" operator="containsText" text="En cours">
      <formula>NOT(ISERROR(SEARCH("En cours",CB33)))</formula>
    </cfRule>
  </conditionalFormatting>
  <conditionalFormatting sqref="CJ33:CJ39">
    <cfRule type="containsText" dxfId="1295" priority="577" operator="containsText" text="STOP">
      <formula>NOT(ISERROR(SEARCH("STOP",CJ33)))</formula>
    </cfRule>
    <cfRule type="containsText" dxfId="1294" priority="578" operator="containsText" text="OK">
      <formula>NOT(ISERROR(SEARCH("OK",CJ33)))</formula>
    </cfRule>
    <cfRule type="containsText" dxfId="1293" priority="579" operator="containsText" text="A former">
      <formula>NOT(ISERROR(SEARCH("A former",CJ33)))</formula>
    </cfRule>
    <cfRule type="containsText" dxfId="1292" priority="580" operator="containsText" text="En cours">
      <formula>NOT(ISERROR(SEARCH("En cours",CJ33)))</formula>
    </cfRule>
  </conditionalFormatting>
  <conditionalFormatting sqref="AI4">
    <cfRule type="dataBar" priority="426">
      <dataBar>
        <cfvo type="num" val="0"/>
        <cfvo type="num" val="30"/>
        <color rgb="FF00B050"/>
      </dataBar>
      <extLst>
        <ext xmlns:x14="http://schemas.microsoft.com/office/spreadsheetml/2009/9/main" uri="{B025F937-C7B1-47D3-B67F-A62EFF666E3E}">
          <x14:id>{06CEA42F-C0A2-4E6C-9C71-BEE6D61AB53C}</x14:id>
        </ext>
      </extLst>
    </cfRule>
  </conditionalFormatting>
  <conditionalFormatting sqref="CC32">
    <cfRule type="dataBar" priority="569">
      <dataBar>
        <cfvo type="num" val="0"/>
        <cfvo type="num" val="$AH$2"/>
        <color rgb="FF00B050"/>
      </dataBar>
      <extLst>
        <ext xmlns:x14="http://schemas.microsoft.com/office/spreadsheetml/2009/9/main" uri="{B025F937-C7B1-47D3-B67F-A62EFF666E3E}">
          <x14:id>{43FF985D-8374-4BAF-A313-08ED1D2B847D}</x14:id>
        </ext>
      </extLst>
    </cfRule>
  </conditionalFormatting>
  <conditionalFormatting sqref="CE32">
    <cfRule type="dataBar" priority="568">
      <dataBar>
        <cfvo type="num" val="0"/>
        <cfvo type="num" val="30"/>
        <color rgb="FF00B050"/>
      </dataBar>
      <extLst>
        <ext xmlns:x14="http://schemas.microsoft.com/office/spreadsheetml/2009/9/main" uri="{B025F937-C7B1-47D3-B67F-A62EFF666E3E}">
          <x14:id>{576FF2F5-F294-4DE1-ADC3-E425C2A12D32}</x14:id>
        </ext>
      </extLst>
    </cfRule>
  </conditionalFormatting>
  <conditionalFormatting sqref="CF32">
    <cfRule type="dataBar" priority="570">
      <dataBar>
        <cfvo type="num" val="0"/>
        <cfvo type="num" val="#REF!"/>
        <color rgb="FF00B050"/>
      </dataBar>
      <extLst>
        <ext xmlns:x14="http://schemas.microsoft.com/office/spreadsheetml/2009/9/main" uri="{B025F937-C7B1-47D3-B67F-A62EFF666E3E}">
          <x14:id>{271C0B6D-2EE7-4ECD-AEEA-2FDF872987F8}</x14:id>
        </ext>
      </extLst>
    </cfRule>
  </conditionalFormatting>
  <conditionalFormatting sqref="CC3">
    <cfRule type="dataBar" priority="566">
      <dataBar>
        <cfvo type="num" val="0"/>
        <cfvo type="num" val="$AH$2"/>
        <color rgb="FF00B050"/>
      </dataBar>
      <extLst>
        <ext xmlns:x14="http://schemas.microsoft.com/office/spreadsheetml/2009/9/main" uri="{B025F937-C7B1-47D3-B67F-A62EFF666E3E}">
          <x14:id>{6F342F16-3ECD-4DF8-B2ED-9ABDE3A34C24}</x14:id>
        </ext>
      </extLst>
    </cfRule>
  </conditionalFormatting>
  <conditionalFormatting sqref="CE3">
    <cfRule type="dataBar" priority="565">
      <dataBar>
        <cfvo type="num" val="0"/>
        <cfvo type="num" val="30"/>
        <color rgb="FF00B050"/>
      </dataBar>
      <extLst>
        <ext xmlns:x14="http://schemas.microsoft.com/office/spreadsheetml/2009/9/main" uri="{B025F937-C7B1-47D3-B67F-A62EFF666E3E}">
          <x14:id>{907E58CB-53DF-4BC0-8F48-634CD9C6C841}</x14:id>
        </ext>
      </extLst>
    </cfRule>
  </conditionalFormatting>
  <conditionalFormatting sqref="CC33:CC39">
    <cfRule type="dataBar" priority="563">
      <dataBar>
        <cfvo type="num" val="0"/>
        <cfvo type="num" val="$AH$2"/>
        <color rgb="FF00B050"/>
      </dataBar>
      <extLst>
        <ext xmlns:x14="http://schemas.microsoft.com/office/spreadsheetml/2009/9/main" uri="{B025F937-C7B1-47D3-B67F-A62EFF666E3E}">
          <x14:id>{348849E2-DEDD-40F3-A302-9AEC5F90722B}</x14:id>
        </ext>
      </extLst>
    </cfRule>
  </conditionalFormatting>
  <conditionalFormatting sqref="CE33:CE39">
    <cfRule type="dataBar" priority="562">
      <dataBar>
        <cfvo type="num" val="0"/>
        <cfvo type="num" val="30"/>
        <color rgb="FF00B050"/>
      </dataBar>
      <extLst>
        <ext xmlns:x14="http://schemas.microsoft.com/office/spreadsheetml/2009/9/main" uri="{B025F937-C7B1-47D3-B67F-A62EFF666E3E}">
          <x14:id>{49D9A05F-597D-4A8D-AABB-21A700A7F3AC}</x14:id>
        </ext>
      </extLst>
    </cfRule>
  </conditionalFormatting>
  <conditionalFormatting sqref="CF33:CF39">
    <cfRule type="dataBar" priority="564">
      <dataBar>
        <cfvo type="num" val="0"/>
        <cfvo type="num" val="#REF!"/>
        <color rgb="FF00B050"/>
      </dataBar>
      <extLst>
        <ext xmlns:x14="http://schemas.microsoft.com/office/spreadsheetml/2009/9/main" uri="{B025F937-C7B1-47D3-B67F-A62EFF666E3E}">
          <x14:id>{B1A7A138-46D8-470D-9573-09CC8E0ECF8C}</x14:id>
        </ext>
      </extLst>
    </cfRule>
  </conditionalFormatting>
  <conditionalFormatting sqref="H45:H47">
    <cfRule type="containsText" dxfId="1291" priority="561" operator="containsText" text="6 / 6">
      <formula>NOT(ISERROR(SEARCH("6 / 6",H45)))</formula>
    </cfRule>
  </conditionalFormatting>
  <conditionalFormatting sqref="K45">
    <cfRule type="dataBar" priority="559">
      <dataBar>
        <cfvo type="num" val="0"/>
        <cfvo type="num" val="30"/>
        <color rgb="FF00B050"/>
      </dataBar>
      <extLst>
        <ext xmlns:x14="http://schemas.microsoft.com/office/spreadsheetml/2009/9/main" uri="{B025F937-C7B1-47D3-B67F-A62EFF666E3E}">
          <x14:id>{6E1395C4-D056-4E8F-8C13-91E6588E74E8}</x14:id>
        </ext>
      </extLst>
    </cfRule>
  </conditionalFormatting>
  <conditionalFormatting sqref="L45">
    <cfRule type="dataBar" priority="560">
      <dataBar>
        <cfvo type="num" val="0"/>
        <cfvo type="num" val="#REF!"/>
        <color rgb="FF00B050"/>
      </dataBar>
      <extLst>
        <ext xmlns:x14="http://schemas.microsoft.com/office/spreadsheetml/2009/9/main" uri="{B025F937-C7B1-47D3-B67F-A62EFF666E3E}">
          <x14:id>{3B9D8EAE-6269-499F-A956-DDB395C67168}</x14:id>
        </ext>
      </extLst>
    </cfRule>
  </conditionalFormatting>
  <conditionalFormatting sqref="P45:P55">
    <cfRule type="containsText" dxfId="1290" priority="555" operator="containsText" text="STOP">
      <formula>NOT(ISERROR(SEARCH("STOP",P45)))</formula>
    </cfRule>
    <cfRule type="containsText" dxfId="1289" priority="556" operator="containsText" text="OK">
      <formula>NOT(ISERROR(SEARCH("OK",P45)))</formula>
    </cfRule>
    <cfRule type="containsText" dxfId="1288" priority="557" operator="containsText" text="A former">
      <formula>NOT(ISERROR(SEARCH("A former",P45)))</formula>
    </cfRule>
    <cfRule type="containsText" dxfId="1287" priority="558" operator="containsText" text="En cours">
      <formula>NOT(ISERROR(SEARCH("En cours",P45)))</formula>
    </cfRule>
  </conditionalFormatting>
  <conditionalFormatting sqref="N45">
    <cfRule type="containsText" dxfId="1286" priority="553" operator="containsText" text="STOP">
      <formula>NOT(ISERROR(SEARCH("STOP",N45)))</formula>
    </cfRule>
    <cfRule type="containsText" dxfId="1285" priority="554" operator="containsText" text="Oui">
      <formula>NOT(ISERROR(SEARCH("Oui",N45)))</formula>
    </cfRule>
  </conditionalFormatting>
  <conditionalFormatting sqref="S45:S55">
    <cfRule type="dataBar" priority="551">
      <dataBar>
        <cfvo type="num" val="0"/>
        <cfvo type="num" val="30"/>
        <color rgb="FF00B050"/>
      </dataBar>
      <extLst>
        <ext xmlns:x14="http://schemas.microsoft.com/office/spreadsheetml/2009/9/main" uri="{B025F937-C7B1-47D3-B67F-A62EFF666E3E}">
          <x14:id>{73FE01E9-7BDD-4E27-8D91-4DB6FCE4324C}</x14:id>
        </ext>
      </extLst>
    </cfRule>
  </conditionalFormatting>
  <conditionalFormatting sqref="T45:T55">
    <cfRule type="dataBar" priority="552">
      <dataBar>
        <cfvo type="num" val="0"/>
        <cfvo type="num" val="#REF!"/>
        <color rgb="FF00B050"/>
      </dataBar>
      <extLst>
        <ext xmlns:x14="http://schemas.microsoft.com/office/spreadsheetml/2009/9/main" uri="{B025F937-C7B1-47D3-B67F-A62EFF666E3E}">
          <x14:id>{DFA7D194-DC9B-4F0C-8EE3-16DD3E0F3666}</x14:id>
        </ext>
      </extLst>
    </cfRule>
  </conditionalFormatting>
  <conditionalFormatting sqref="X45:X55">
    <cfRule type="containsText" dxfId="1284" priority="547" operator="containsText" text="STOP">
      <formula>NOT(ISERROR(SEARCH("STOP",X45)))</formula>
    </cfRule>
    <cfRule type="containsText" dxfId="1283" priority="548" operator="containsText" text="OK">
      <formula>NOT(ISERROR(SEARCH("OK",X45)))</formula>
    </cfRule>
    <cfRule type="containsText" dxfId="1282" priority="549" operator="containsText" text="A former">
      <formula>NOT(ISERROR(SEARCH("A former",X45)))</formula>
    </cfRule>
    <cfRule type="containsText" dxfId="1281" priority="550" operator="containsText" text="En cours">
      <formula>NOT(ISERROR(SEARCH("En cours",X45)))</formula>
    </cfRule>
  </conditionalFormatting>
  <conditionalFormatting sqref="V45:V55">
    <cfRule type="containsText" dxfId="1280" priority="545" operator="containsText" text="STOP">
      <formula>NOT(ISERROR(SEARCH("STOP",V45)))</formula>
    </cfRule>
    <cfRule type="containsText" dxfId="1279" priority="546" operator="containsText" text="Oui">
      <formula>NOT(ISERROR(SEARCH("Oui",V45)))</formula>
    </cfRule>
  </conditionalFormatting>
  <conditionalFormatting sqref="Y45:Y55">
    <cfRule type="dataBar" priority="543">
      <dataBar>
        <cfvo type="num" val="0"/>
        <cfvo type="num" val="$AH$2"/>
        <color rgb="FF00B050"/>
      </dataBar>
      <extLst>
        <ext xmlns:x14="http://schemas.microsoft.com/office/spreadsheetml/2009/9/main" uri="{B025F937-C7B1-47D3-B67F-A62EFF666E3E}">
          <x14:id>{31194DEB-C4B0-41E0-A443-A2EED0316046}</x14:id>
        </ext>
      </extLst>
    </cfRule>
  </conditionalFormatting>
  <conditionalFormatting sqref="AA45:AA55">
    <cfRule type="dataBar" priority="542">
      <dataBar>
        <cfvo type="num" val="0"/>
        <cfvo type="num" val="30"/>
        <color rgb="FF00B050"/>
      </dataBar>
      <extLst>
        <ext xmlns:x14="http://schemas.microsoft.com/office/spreadsheetml/2009/9/main" uri="{B025F937-C7B1-47D3-B67F-A62EFF666E3E}">
          <x14:id>{AD3F644F-E02F-481B-BDCB-9530923E8606}</x14:id>
        </ext>
      </extLst>
    </cfRule>
  </conditionalFormatting>
  <conditionalFormatting sqref="AB45:AB55">
    <cfRule type="dataBar" priority="544">
      <dataBar>
        <cfvo type="num" val="0"/>
        <cfvo type="num" val="#REF!"/>
        <color rgb="FF00B050"/>
      </dataBar>
      <extLst>
        <ext xmlns:x14="http://schemas.microsoft.com/office/spreadsheetml/2009/9/main" uri="{B025F937-C7B1-47D3-B67F-A62EFF666E3E}">
          <x14:id>{87842104-C2DF-47FE-9934-16C0290B630C}</x14:id>
        </ext>
      </extLst>
    </cfRule>
  </conditionalFormatting>
  <conditionalFormatting sqref="AF45:AF55">
    <cfRule type="containsText" dxfId="1278" priority="538" operator="containsText" text="STOP">
      <formula>NOT(ISERROR(SEARCH("STOP",AF45)))</formula>
    </cfRule>
    <cfRule type="containsText" dxfId="1277" priority="539" operator="containsText" text="OK">
      <formula>NOT(ISERROR(SEARCH("OK",AF45)))</formula>
    </cfRule>
    <cfRule type="containsText" dxfId="1276" priority="540" operator="containsText" text="A former">
      <formula>NOT(ISERROR(SEARCH("A former",AF45)))</formula>
    </cfRule>
    <cfRule type="containsText" dxfId="1275" priority="541" operator="containsText" text="En cours">
      <formula>NOT(ISERROR(SEARCH("En cours",AF45)))</formula>
    </cfRule>
  </conditionalFormatting>
  <conditionalFormatting sqref="AG45:AG55">
    <cfRule type="dataBar" priority="536">
      <dataBar>
        <cfvo type="num" val="0"/>
        <cfvo type="num" val="$AH$2"/>
        <color rgb="FF00B050"/>
      </dataBar>
      <extLst>
        <ext xmlns:x14="http://schemas.microsoft.com/office/spreadsheetml/2009/9/main" uri="{B025F937-C7B1-47D3-B67F-A62EFF666E3E}">
          <x14:id>{7270E26C-5458-4609-81C9-4A8FF959C097}</x14:id>
        </ext>
      </extLst>
    </cfRule>
  </conditionalFormatting>
  <conditionalFormatting sqref="AI45:AI55">
    <cfRule type="dataBar" priority="535">
      <dataBar>
        <cfvo type="num" val="0"/>
        <cfvo type="num" val="30"/>
        <color rgb="FF00B050"/>
      </dataBar>
      <extLst>
        <ext xmlns:x14="http://schemas.microsoft.com/office/spreadsheetml/2009/9/main" uri="{B025F937-C7B1-47D3-B67F-A62EFF666E3E}">
          <x14:id>{6D55784C-AB57-4D5D-BD01-0D7DB2E0E15E}</x14:id>
        </ext>
      </extLst>
    </cfRule>
  </conditionalFormatting>
  <conditionalFormatting sqref="AJ45:AJ55">
    <cfRule type="dataBar" priority="537">
      <dataBar>
        <cfvo type="num" val="0"/>
        <cfvo type="num" val="#REF!"/>
        <color rgb="FF00B050"/>
      </dataBar>
      <extLst>
        <ext xmlns:x14="http://schemas.microsoft.com/office/spreadsheetml/2009/9/main" uri="{B025F937-C7B1-47D3-B67F-A62EFF666E3E}">
          <x14:id>{349CAA3E-692E-4297-8C8E-16317B2D93F9}</x14:id>
        </ext>
      </extLst>
    </cfRule>
  </conditionalFormatting>
  <conditionalFormatting sqref="AN45:AN55">
    <cfRule type="containsText" dxfId="1274" priority="531" operator="containsText" text="STOP">
      <formula>NOT(ISERROR(SEARCH("STOP",AN45)))</formula>
    </cfRule>
    <cfRule type="containsText" dxfId="1273" priority="532" operator="containsText" text="OK">
      <formula>NOT(ISERROR(SEARCH("OK",AN45)))</formula>
    </cfRule>
    <cfRule type="containsText" dxfId="1272" priority="533" operator="containsText" text="A former">
      <formula>NOT(ISERROR(SEARCH("A former",AN45)))</formula>
    </cfRule>
    <cfRule type="containsText" dxfId="1271" priority="534" operator="containsText" text="En cours">
      <formula>NOT(ISERROR(SEARCH("En cours",AN45)))</formula>
    </cfRule>
  </conditionalFormatting>
  <conditionalFormatting sqref="AW45:AW55">
    <cfRule type="dataBar" priority="529">
      <dataBar>
        <cfvo type="num" val="0"/>
        <cfvo type="num" val="$AH$2"/>
        <color rgb="FF00B050"/>
      </dataBar>
      <extLst>
        <ext xmlns:x14="http://schemas.microsoft.com/office/spreadsheetml/2009/9/main" uri="{B025F937-C7B1-47D3-B67F-A62EFF666E3E}">
          <x14:id>{3758D4CF-2760-46A3-B51F-6CA567B25B6D}</x14:id>
        </ext>
      </extLst>
    </cfRule>
  </conditionalFormatting>
  <conditionalFormatting sqref="AY45:AY55">
    <cfRule type="dataBar" priority="528">
      <dataBar>
        <cfvo type="num" val="0"/>
        <cfvo type="num" val="30"/>
        <color rgb="FF00B050"/>
      </dataBar>
      <extLst>
        <ext xmlns:x14="http://schemas.microsoft.com/office/spreadsheetml/2009/9/main" uri="{B025F937-C7B1-47D3-B67F-A62EFF666E3E}">
          <x14:id>{C8F62D01-F883-4174-A1B5-0BEAE1DBD3F9}</x14:id>
        </ext>
      </extLst>
    </cfRule>
  </conditionalFormatting>
  <conditionalFormatting sqref="AZ45:AZ55">
    <cfRule type="dataBar" priority="530">
      <dataBar>
        <cfvo type="num" val="0"/>
        <cfvo type="num" val="#REF!"/>
        <color rgb="FF00B050"/>
      </dataBar>
      <extLst>
        <ext xmlns:x14="http://schemas.microsoft.com/office/spreadsheetml/2009/9/main" uri="{B025F937-C7B1-47D3-B67F-A62EFF666E3E}">
          <x14:id>{0FB9D096-819A-41B3-9294-1A69CF385CF1}</x14:id>
        </ext>
      </extLst>
    </cfRule>
  </conditionalFormatting>
  <conditionalFormatting sqref="BD45:BD55">
    <cfRule type="containsText" dxfId="1270" priority="524" operator="containsText" text="STOP">
      <formula>NOT(ISERROR(SEARCH("STOP",BD45)))</formula>
    </cfRule>
    <cfRule type="containsText" dxfId="1269" priority="525" operator="containsText" text="OK">
      <formula>NOT(ISERROR(SEARCH("OK",BD45)))</formula>
    </cfRule>
    <cfRule type="containsText" dxfId="1268" priority="526" operator="containsText" text="A former">
      <formula>NOT(ISERROR(SEARCH("A former",BD45)))</formula>
    </cfRule>
    <cfRule type="containsText" dxfId="1267" priority="527" operator="containsText" text="En cours">
      <formula>NOT(ISERROR(SEARCH("En cours",BD45)))</formula>
    </cfRule>
  </conditionalFormatting>
  <conditionalFormatting sqref="BE45:BE55">
    <cfRule type="dataBar" priority="522">
      <dataBar>
        <cfvo type="num" val="0"/>
        <cfvo type="num" val="$AH$2"/>
        <color rgb="FF00B050"/>
      </dataBar>
      <extLst>
        <ext xmlns:x14="http://schemas.microsoft.com/office/spreadsheetml/2009/9/main" uri="{B025F937-C7B1-47D3-B67F-A62EFF666E3E}">
          <x14:id>{DDA210F8-9168-406F-851F-DFCCD61E4FC0}</x14:id>
        </ext>
      </extLst>
    </cfRule>
  </conditionalFormatting>
  <conditionalFormatting sqref="BG45:BG55">
    <cfRule type="dataBar" priority="521">
      <dataBar>
        <cfvo type="num" val="0"/>
        <cfvo type="num" val="30"/>
        <color rgb="FF00B050"/>
      </dataBar>
      <extLst>
        <ext xmlns:x14="http://schemas.microsoft.com/office/spreadsheetml/2009/9/main" uri="{B025F937-C7B1-47D3-B67F-A62EFF666E3E}">
          <x14:id>{21035D5C-729C-49CC-B08A-06BCF89422FC}</x14:id>
        </ext>
      </extLst>
    </cfRule>
  </conditionalFormatting>
  <conditionalFormatting sqref="BH45:BH55">
    <cfRule type="dataBar" priority="523">
      <dataBar>
        <cfvo type="num" val="0"/>
        <cfvo type="num" val="#REF!"/>
        <color rgb="FF00B050"/>
      </dataBar>
      <extLst>
        <ext xmlns:x14="http://schemas.microsoft.com/office/spreadsheetml/2009/9/main" uri="{B025F937-C7B1-47D3-B67F-A62EFF666E3E}">
          <x14:id>{7A7CAFCC-58E9-4309-A625-BE4BD4083892}</x14:id>
        </ext>
      </extLst>
    </cfRule>
  </conditionalFormatting>
  <conditionalFormatting sqref="BL45:BL55">
    <cfRule type="containsText" dxfId="1266" priority="517" operator="containsText" text="STOP">
      <formula>NOT(ISERROR(SEARCH("STOP",BL45)))</formula>
    </cfRule>
    <cfRule type="containsText" dxfId="1265" priority="518" operator="containsText" text="OK">
      <formula>NOT(ISERROR(SEARCH("OK",BL45)))</formula>
    </cfRule>
    <cfRule type="containsText" dxfId="1264" priority="519" operator="containsText" text="A former">
      <formula>NOT(ISERROR(SEARCH("A former",BL45)))</formula>
    </cfRule>
    <cfRule type="containsText" dxfId="1263" priority="520" operator="containsText" text="En cours">
      <formula>NOT(ISERROR(SEARCH("En cours",BL45)))</formula>
    </cfRule>
  </conditionalFormatting>
  <conditionalFormatting sqref="BM45:BM55">
    <cfRule type="dataBar" priority="515">
      <dataBar>
        <cfvo type="num" val="0"/>
        <cfvo type="num" val="$AH$2"/>
        <color rgb="FF00B050"/>
      </dataBar>
      <extLst>
        <ext xmlns:x14="http://schemas.microsoft.com/office/spreadsheetml/2009/9/main" uri="{B025F937-C7B1-47D3-B67F-A62EFF666E3E}">
          <x14:id>{0FFD7CA2-8759-4BAF-B62C-BA9107C6C373}</x14:id>
        </ext>
      </extLst>
    </cfRule>
  </conditionalFormatting>
  <conditionalFormatting sqref="BO45:BO55">
    <cfRule type="dataBar" priority="514">
      <dataBar>
        <cfvo type="num" val="0"/>
        <cfvo type="num" val="30"/>
        <color rgb="FF00B050"/>
      </dataBar>
      <extLst>
        <ext xmlns:x14="http://schemas.microsoft.com/office/spreadsheetml/2009/9/main" uri="{B025F937-C7B1-47D3-B67F-A62EFF666E3E}">
          <x14:id>{BB72F0B4-DC9F-4556-8B54-1D3D1186E59C}</x14:id>
        </ext>
      </extLst>
    </cfRule>
  </conditionalFormatting>
  <conditionalFormatting sqref="BP45:BP55">
    <cfRule type="dataBar" priority="516">
      <dataBar>
        <cfvo type="num" val="0"/>
        <cfvo type="num" val="#REF!"/>
        <color rgb="FF00B050"/>
      </dataBar>
      <extLst>
        <ext xmlns:x14="http://schemas.microsoft.com/office/spreadsheetml/2009/9/main" uri="{B025F937-C7B1-47D3-B67F-A62EFF666E3E}">
          <x14:id>{826A7F10-849A-410F-908D-DF487E610644}</x14:id>
        </ext>
      </extLst>
    </cfRule>
  </conditionalFormatting>
  <conditionalFormatting sqref="BT45:BT55">
    <cfRule type="containsText" dxfId="1262" priority="510" operator="containsText" text="STOP">
      <formula>NOT(ISERROR(SEARCH("STOP",BT45)))</formula>
    </cfRule>
    <cfRule type="containsText" dxfId="1261" priority="511" operator="containsText" text="OK">
      <formula>NOT(ISERROR(SEARCH("OK",BT45)))</formula>
    </cfRule>
    <cfRule type="containsText" dxfId="1260" priority="512" operator="containsText" text="A former">
      <formula>NOT(ISERROR(SEARCH("A former",BT45)))</formula>
    </cfRule>
    <cfRule type="containsText" dxfId="1259" priority="513" operator="containsText" text="En cours">
      <formula>NOT(ISERROR(SEARCH("En cours",BT45)))</formula>
    </cfRule>
  </conditionalFormatting>
  <conditionalFormatting sqref="BU45:BU55">
    <cfRule type="dataBar" priority="508">
      <dataBar>
        <cfvo type="num" val="0"/>
        <cfvo type="num" val="$AH$2"/>
        <color rgb="FF00B050"/>
      </dataBar>
      <extLst>
        <ext xmlns:x14="http://schemas.microsoft.com/office/spreadsheetml/2009/9/main" uri="{B025F937-C7B1-47D3-B67F-A62EFF666E3E}">
          <x14:id>{C10253BB-D818-4E99-9FDB-514DF7E86E93}</x14:id>
        </ext>
      </extLst>
    </cfRule>
  </conditionalFormatting>
  <conditionalFormatting sqref="BW45:BW55">
    <cfRule type="dataBar" priority="507">
      <dataBar>
        <cfvo type="num" val="0"/>
        <cfvo type="num" val="30"/>
        <color rgb="FF00B050"/>
      </dataBar>
      <extLst>
        <ext xmlns:x14="http://schemas.microsoft.com/office/spreadsheetml/2009/9/main" uri="{B025F937-C7B1-47D3-B67F-A62EFF666E3E}">
          <x14:id>{6122D3E9-5100-4510-B783-93A3FEFFE4B3}</x14:id>
        </ext>
      </extLst>
    </cfRule>
  </conditionalFormatting>
  <conditionalFormatting sqref="BX45:BX55">
    <cfRule type="dataBar" priority="509">
      <dataBar>
        <cfvo type="num" val="0"/>
        <cfvo type="num" val="#REF!"/>
        <color rgb="FF00B050"/>
      </dataBar>
      <extLst>
        <ext xmlns:x14="http://schemas.microsoft.com/office/spreadsheetml/2009/9/main" uri="{B025F937-C7B1-47D3-B67F-A62EFF666E3E}">
          <x14:id>{BC579052-F60C-45D4-B18A-EAA858E03070}</x14:id>
        </ext>
      </extLst>
    </cfRule>
  </conditionalFormatting>
  <conditionalFormatting sqref="CB45:CB55">
    <cfRule type="containsText" dxfId="1258" priority="503" operator="containsText" text="STOP">
      <formula>NOT(ISERROR(SEARCH("STOP",CB45)))</formula>
    </cfRule>
    <cfRule type="containsText" dxfId="1257" priority="504" operator="containsText" text="OK">
      <formula>NOT(ISERROR(SEARCH("OK",CB45)))</formula>
    </cfRule>
    <cfRule type="containsText" dxfId="1256" priority="505" operator="containsText" text="A former">
      <formula>NOT(ISERROR(SEARCH("A former",CB45)))</formula>
    </cfRule>
    <cfRule type="containsText" dxfId="1255" priority="506" operator="containsText" text="En cours">
      <formula>NOT(ISERROR(SEARCH("En cours",CB45)))</formula>
    </cfRule>
  </conditionalFormatting>
  <conditionalFormatting sqref="CJ45:CJ55">
    <cfRule type="containsText" dxfId="1254" priority="495" operator="containsText" text="STOP">
      <formula>NOT(ISERROR(SEARCH("STOP",CJ45)))</formula>
    </cfRule>
    <cfRule type="containsText" dxfId="1253" priority="496" operator="containsText" text="OK">
      <formula>NOT(ISERROR(SEARCH("OK",CJ45)))</formula>
    </cfRule>
    <cfRule type="containsText" dxfId="1252" priority="497" operator="containsText" text="A former">
      <formula>NOT(ISERROR(SEARCH("A former",CJ45)))</formula>
    </cfRule>
    <cfRule type="containsText" dxfId="1251" priority="498" operator="containsText" text="En cours">
      <formula>NOT(ISERROR(SEARCH("En cours",CJ45)))</formula>
    </cfRule>
  </conditionalFormatting>
  <conditionalFormatting sqref="CC45:CC55">
    <cfRule type="dataBar" priority="493">
      <dataBar>
        <cfvo type="num" val="0"/>
        <cfvo type="num" val="$AH$2"/>
        <color rgb="FF00B050"/>
      </dataBar>
      <extLst>
        <ext xmlns:x14="http://schemas.microsoft.com/office/spreadsheetml/2009/9/main" uri="{B025F937-C7B1-47D3-B67F-A62EFF666E3E}">
          <x14:id>{3F641FC4-9EC5-44EF-A22C-DFB691B059D8}</x14:id>
        </ext>
      </extLst>
    </cfRule>
  </conditionalFormatting>
  <conditionalFormatting sqref="CE45:CE55">
    <cfRule type="dataBar" priority="492">
      <dataBar>
        <cfvo type="num" val="0"/>
        <cfvo type="num" val="30"/>
        <color rgb="FF00B050"/>
      </dataBar>
      <extLst>
        <ext xmlns:x14="http://schemas.microsoft.com/office/spreadsheetml/2009/9/main" uri="{B025F937-C7B1-47D3-B67F-A62EFF666E3E}">
          <x14:id>{6402C6D1-2CD4-4B5F-97A5-9DC28DD1EFF1}</x14:id>
        </ext>
      </extLst>
    </cfRule>
  </conditionalFormatting>
  <conditionalFormatting sqref="CF45:CF55">
    <cfRule type="dataBar" priority="494">
      <dataBar>
        <cfvo type="num" val="0"/>
        <cfvo type="num" val="#REF!"/>
        <color rgb="FF00B050"/>
      </dataBar>
      <extLst>
        <ext xmlns:x14="http://schemas.microsoft.com/office/spreadsheetml/2009/9/main" uri="{B025F937-C7B1-47D3-B67F-A62EFF666E3E}">
          <x14:id>{62FC53C8-16C5-4EA0-956B-7DC553A2C466}</x14:id>
        </ext>
      </extLst>
    </cfRule>
  </conditionalFormatting>
  <conditionalFormatting sqref="AA23">
    <cfRule type="dataBar" priority="429">
      <dataBar>
        <cfvo type="num" val="0"/>
        <cfvo type="num" val="30"/>
        <color rgb="FF00B050"/>
      </dataBar>
      <extLst>
        <ext xmlns:x14="http://schemas.microsoft.com/office/spreadsheetml/2009/9/main" uri="{B025F937-C7B1-47D3-B67F-A62EFF666E3E}">
          <x14:id>{97143303-BBBC-46AE-A83F-67CF9073B429}</x14:id>
        </ext>
      </extLst>
    </cfRule>
  </conditionalFormatting>
  <conditionalFormatting sqref="Q15">
    <cfRule type="dataBar" priority="433">
      <dataBar>
        <cfvo type="num" val="0"/>
        <cfvo type="num" val="$AH$2"/>
        <color rgb="FF00B050"/>
      </dataBar>
      <extLst>
        <ext xmlns:x14="http://schemas.microsoft.com/office/spreadsheetml/2009/9/main" uri="{B025F937-C7B1-47D3-B67F-A62EFF666E3E}">
          <x14:id>{2C0B3F62-A95D-4FE1-AABE-B4765334C38C}</x14:id>
        </ext>
      </extLst>
    </cfRule>
  </conditionalFormatting>
  <conditionalFormatting sqref="T15">
    <cfRule type="dataBar" priority="434">
      <dataBar>
        <cfvo type="num" val="0"/>
        <cfvo type="num" val="#REF!"/>
        <color rgb="FF00B050"/>
      </dataBar>
      <extLst>
        <ext xmlns:x14="http://schemas.microsoft.com/office/spreadsheetml/2009/9/main" uri="{B025F937-C7B1-47D3-B67F-A62EFF666E3E}">
          <x14:id>{97DCB8E8-96BA-4EC2-A1DC-783D3A6AC853}</x14:id>
        </ext>
      </extLst>
    </cfRule>
  </conditionalFormatting>
  <conditionalFormatting sqref="S15">
    <cfRule type="dataBar" priority="432">
      <dataBar>
        <cfvo type="num" val="0"/>
        <cfvo type="num" val="30"/>
        <color rgb="FF00B050"/>
      </dataBar>
      <extLst>
        <ext xmlns:x14="http://schemas.microsoft.com/office/spreadsheetml/2009/9/main" uri="{B025F937-C7B1-47D3-B67F-A62EFF666E3E}">
          <x14:id>{0BE8F6AE-8318-4531-B810-6365214EEB04}</x14:id>
        </ext>
      </extLst>
    </cfRule>
  </conditionalFormatting>
  <conditionalFormatting sqref="Y23">
    <cfRule type="dataBar" priority="430">
      <dataBar>
        <cfvo type="num" val="0"/>
        <cfvo type="num" val="$AH$2"/>
        <color rgb="FF00B050"/>
      </dataBar>
      <extLst>
        <ext xmlns:x14="http://schemas.microsoft.com/office/spreadsheetml/2009/9/main" uri="{B025F937-C7B1-47D3-B67F-A62EFF666E3E}">
          <x14:id>{C6F6B2ED-824D-4930-A004-7EC1735C8FBA}</x14:id>
        </ext>
      </extLst>
    </cfRule>
  </conditionalFormatting>
  <conditionalFormatting sqref="AB23">
    <cfRule type="dataBar" priority="431">
      <dataBar>
        <cfvo type="num" val="0"/>
        <cfvo type="num" val="#REF!"/>
        <color rgb="FF00B050"/>
      </dataBar>
      <extLst>
        <ext xmlns:x14="http://schemas.microsoft.com/office/spreadsheetml/2009/9/main" uri="{B025F937-C7B1-47D3-B67F-A62EFF666E3E}">
          <x14:id>{EDBA76BA-440B-4FBE-9DBC-ED4637C55F34}</x14:id>
        </ext>
      </extLst>
    </cfRule>
  </conditionalFormatting>
  <conditionalFormatting sqref="AG4">
    <cfRule type="dataBar" priority="427">
      <dataBar>
        <cfvo type="num" val="0"/>
        <cfvo type="num" val="$AH$2"/>
        <color rgb="FF00B050"/>
      </dataBar>
      <extLst>
        <ext xmlns:x14="http://schemas.microsoft.com/office/spreadsheetml/2009/9/main" uri="{B025F937-C7B1-47D3-B67F-A62EFF666E3E}">
          <x14:id>{30577673-8628-4A18-97C7-DDBBC1FD53B7}</x14:id>
        </ext>
      </extLst>
    </cfRule>
  </conditionalFormatting>
  <conditionalFormatting sqref="AJ4">
    <cfRule type="dataBar" priority="428">
      <dataBar>
        <cfvo type="num" val="0"/>
        <cfvo type="num" val="#REF!"/>
        <color rgb="FF00B050"/>
      </dataBar>
      <extLst>
        <ext xmlns:x14="http://schemas.microsoft.com/office/spreadsheetml/2009/9/main" uri="{B025F937-C7B1-47D3-B67F-A62EFF666E3E}">
          <x14:id>{BE549373-D4D1-4A5A-8A0B-797145D1725F}</x14:id>
        </ext>
      </extLst>
    </cfRule>
  </conditionalFormatting>
  <conditionalFormatting sqref="AG13">
    <cfRule type="dataBar" priority="424">
      <dataBar>
        <cfvo type="num" val="0"/>
        <cfvo type="num" val="$AH$2"/>
        <color rgb="FF00B050"/>
      </dataBar>
      <extLst>
        <ext xmlns:x14="http://schemas.microsoft.com/office/spreadsheetml/2009/9/main" uri="{B025F937-C7B1-47D3-B67F-A62EFF666E3E}">
          <x14:id>{FC9CA2D3-62BB-4519-888B-D7EA9DF4213C}</x14:id>
        </ext>
      </extLst>
    </cfRule>
  </conditionalFormatting>
  <conditionalFormatting sqref="AI13">
    <cfRule type="dataBar" priority="423">
      <dataBar>
        <cfvo type="num" val="0"/>
        <cfvo type="num" val="30"/>
        <color rgb="FF00B050"/>
      </dataBar>
      <extLst>
        <ext xmlns:x14="http://schemas.microsoft.com/office/spreadsheetml/2009/9/main" uri="{B025F937-C7B1-47D3-B67F-A62EFF666E3E}">
          <x14:id>{4D8F7F03-913E-4EFD-B79B-EB3B82CAB7E6}</x14:id>
        </ext>
      </extLst>
    </cfRule>
  </conditionalFormatting>
  <conditionalFormatting sqref="AJ13">
    <cfRule type="dataBar" priority="425">
      <dataBar>
        <cfvo type="num" val="0"/>
        <cfvo type="num" val="#REF!"/>
        <color rgb="FF00B050"/>
      </dataBar>
      <extLst>
        <ext xmlns:x14="http://schemas.microsoft.com/office/spreadsheetml/2009/9/main" uri="{B025F937-C7B1-47D3-B67F-A62EFF666E3E}">
          <x14:id>{1C2E1502-735D-417B-BACF-211D4EE33686}</x14:id>
        </ext>
      </extLst>
    </cfRule>
  </conditionalFormatting>
  <conditionalFormatting sqref="AG41">
    <cfRule type="dataBar" priority="421">
      <dataBar>
        <cfvo type="num" val="0"/>
        <cfvo type="num" val="$AH$2"/>
        <color rgb="FF00B050"/>
      </dataBar>
      <extLst>
        <ext xmlns:x14="http://schemas.microsoft.com/office/spreadsheetml/2009/9/main" uri="{B025F937-C7B1-47D3-B67F-A62EFF666E3E}">
          <x14:id>{CDEF48EE-F31C-4550-BFBD-5DE6BA0C75AF}</x14:id>
        </ext>
      </extLst>
    </cfRule>
  </conditionalFormatting>
  <conditionalFormatting sqref="AI41">
    <cfRule type="dataBar" priority="420">
      <dataBar>
        <cfvo type="num" val="0"/>
        <cfvo type="num" val="30"/>
        <color rgb="FF00B050"/>
      </dataBar>
      <extLst>
        <ext xmlns:x14="http://schemas.microsoft.com/office/spreadsheetml/2009/9/main" uri="{B025F937-C7B1-47D3-B67F-A62EFF666E3E}">
          <x14:id>{0C090138-F868-4ACE-87E1-9F774E9A274A}</x14:id>
        </ext>
      </extLst>
    </cfRule>
  </conditionalFormatting>
  <conditionalFormatting sqref="AJ41">
    <cfRule type="dataBar" priority="422">
      <dataBar>
        <cfvo type="num" val="0"/>
        <cfvo type="num" val="#REF!"/>
        <color rgb="FF00B050"/>
      </dataBar>
      <extLst>
        <ext xmlns:x14="http://schemas.microsoft.com/office/spreadsheetml/2009/9/main" uri="{B025F937-C7B1-47D3-B67F-A62EFF666E3E}">
          <x14:id>{5874FBCF-9F30-4023-AFC3-9AB7CACBC344}</x14:id>
        </ext>
      </extLst>
    </cfRule>
  </conditionalFormatting>
  <conditionalFormatting sqref="AW15">
    <cfRule type="dataBar" priority="418">
      <dataBar>
        <cfvo type="num" val="0"/>
        <cfvo type="num" val="$AH$2"/>
        <color rgb="FF00B050"/>
      </dataBar>
      <extLst>
        <ext xmlns:x14="http://schemas.microsoft.com/office/spreadsheetml/2009/9/main" uri="{B025F937-C7B1-47D3-B67F-A62EFF666E3E}">
          <x14:id>{FD4473C3-332A-43A8-A18A-E4110B6D5679}</x14:id>
        </ext>
      </extLst>
    </cfRule>
  </conditionalFormatting>
  <conditionalFormatting sqref="AZ15">
    <cfRule type="dataBar" priority="419">
      <dataBar>
        <cfvo type="num" val="0"/>
        <cfvo type="num" val="#REF!"/>
        <color rgb="FF00B050"/>
      </dataBar>
      <extLst>
        <ext xmlns:x14="http://schemas.microsoft.com/office/spreadsheetml/2009/9/main" uri="{B025F937-C7B1-47D3-B67F-A62EFF666E3E}">
          <x14:id>{0C44062F-CD0A-4D5E-BEAE-ED101861AC96}</x14:id>
        </ext>
      </extLst>
    </cfRule>
  </conditionalFormatting>
  <conditionalFormatting sqref="AY15">
    <cfRule type="dataBar" priority="417">
      <dataBar>
        <cfvo type="num" val="0"/>
        <cfvo type="num" val="30"/>
        <color rgb="FF00B050"/>
      </dataBar>
      <extLst>
        <ext xmlns:x14="http://schemas.microsoft.com/office/spreadsheetml/2009/9/main" uri="{B025F937-C7B1-47D3-B67F-A62EFF666E3E}">
          <x14:id>{B2B929FD-EEFC-4A4C-B9D9-A50716A5AD2D}</x14:id>
        </ext>
      </extLst>
    </cfRule>
  </conditionalFormatting>
  <conditionalFormatting sqref="AW37">
    <cfRule type="dataBar" priority="415">
      <dataBar>
        <cfvo type="num" val="0"/>
        <cfvo type="num" val="$AH$2"/>
        <color rgb="FF00B050"/>
      </dataBar>
      <extLst>
        <ext xmlns:x14="http://schemas.microsoft.com/office/spreadsheetml/2009/9/main" uri="{B025F937-C7B1-47D3-B67F-A62EFF666E3E}">
          <x14:id>{9A1FA84F-BC0B-41C7-A2D3-2B1F135BB36D}</x14:id>
        </ext>
      </extLst>
    </cfRule>
  </conditionalFormatting>
  <conditionalFormatting sqref="AZ37">
    <cfRule type="dataBar" priority="416">
      <dataBar>
        <cfvo type="num" val="0"/>
        <cfvo type="num" val="#REF!"/>
        <color rgb="FF00B050"/>
      </dataBar>
      <extLst>
        <ext xmlns:x14="http://schemas.microsoft.com/office/spreadsheetml/2009/9/main" uri="{B025F937-C7B1-47D3-B67F-A62EFF666E3E}">
          <x14:id>{EF703DA5-A0DC-432E-BE10-1E1D5C5203DB}</x14:id>
        </ext>
      </extLst>
    </cfRule>
  </conditionalFormatting>
  <conditionalFormatting sqref="AY37">
    <cfRule type="dataBar" priority="414">
      <dataBar>
        <cfvo type="num" val="0"/>
        <cfvo type="num" val="30"/>
        <color rgb="FF00B050"/>
      </dataBar>
      <extLst>
        <ext xmlns:x14="http://schemas.microsoft.com/office/spreadsheetml/2009/9/main" uri="{B025F937-C7B1-47D3-B67F-A62EFF666E3E}">
          <x14:id>{3E617BDA-B0B4-4AA4-94A9-3F5B4EF348AE}</x14:id>
        </ext>
      </extLst>
    </cfRule>
  </conditionalFormatting>
  <conditionalFormatting sqref="AW41">
    <cfRule type="dataBar" priority="412">
      <dataBar>
        <cfvo type="num" val="0"/>
        <cfvo type="num" val="$AH$2"/>
        <color rgb="FF00B050"/>
      </dataBar>
      <extLst>
        <ext xmlns:x14="http://schemas.microsoft.com/office/spreadsheetml/2009/9/main" uri="{B025F937-C7B1-47D3-B67F-A62EFF666E3E}">
          <x14:id>{3FBBEFF6-87A4-4531-A231-C081D1D95036}</x14:id>
        </ext>
      </extLst>
    </cfRule>
  </conditionalFormatting>
  <conditionalFormatting sqref="AZ41">
    <cfRule type="dataBar" priority="413">
      <dataBar>
        <cfvo type="num" val="0"/>
        <cfvo type="num" val="#REF!"/>
        <color rgb="FF00B050"/>
      </dataBar>
      <extLst>
        <ext xmlns:x14="http://schemas.microsoft.com/office/spreadsheetml/2009/9/main" uri="{B025F937-C7B1-47D3-B67F-A62EFF666E3E}">
          <x14:id>{2BDB308A-3D99-43AC-91F2-FE72B85E5FA0}</x14:id>
        </ext>
      </extLst>
    </cfRule>
  </conditionalFormatting>
  <conditionalFormatting sqref="AY41">
    <cfRule type="dataBar" priority="411">
      <dataBar>
        <cfvo type="num" val="0"/>
        <cfvo type="num" val="30"/>
        <color rgb="FF00B050"/>
      </dataBar>
      <extLst>
        <ext xmlns:x14="http://schemas.microsoft.com/office/spreadsheetml/2009/9/main" uri="{B025F937-C7B1-47D3-B67F-A62EFF666E3E}">
          <x14:id>{3EAEF660-00E1-491C-84F0-1B738826915F}</x14:id>
        </ext>
      </extLst>
    </cfRule>
  </conditionalFormatting>
  <conditionalFormatting sqref="BE37">
    <cfRule type="dataBar" priority="409">
      <dataBar>
        <cfvo type="num" val="0"/>
        <cfvo type="num" val="$AH$2"/>
        <color rgb="FF00B050"/>
      </dataBar>
      <extLst>
        <ext xmlns:x14="http://schemas.microsoft.com/office/spreadsheetml/2009/9/main" uri="{B025F937-C7B1-47D3-B67F-A62EFF666E3E}">
          <x14:id>{8F51D906-6667-4A4D-8691-CFD81379B214}</x14:id>
        </ext>
      </extLst>
    </cfRule>
  </conditionalFormatting>
  <conditionalFormatting sqref="BH37">
    <cfRule type="dataBar" priority="410">
      <dataBar>
        <cfvo type="num" val="0"/>
        <cfvo type="num" val="#REF!"/>
        <color rgb="FF00B050"/>
      </dataBar>
      <extLst>
        <ext xmlns:x14="http://schemas.microsoft.com/office/spreadsheetml/2009/9/main" uri="{B025F937-C7B1-47D3-B67F-A62EFF666E3E}">
          <x14:id>{F8F505F6-65A3-483B-97F7-FE33988B9929}</x14:id>
        </ext>
      </extLst>
    </cfRule>
  </conditionalFormatting>
  <conditionalFormatting sqref="BG37">
    <cfRule type="dataBar" priority="408">
      <dataBar>
        <cfvo type="num" val="0"/>
        <cfvo type="num" val="30"/>
        <color rgb="FF00B050"/>
      </dataBar>
      <extLst>
        <ext xmlns:x14="http://schemas.microsoft.com/office/spreadsheetml/2009/9/main" uri="{B025F937-C7B1-47D3-B67F-A62EFF666E3E}">
          <x14:id>{E3B0B11F-783C-4701-B80F-EC846B0A13E7}</x14:id>
        </ext>
      </extLst>
    </cfRule>
  </conditionalFormatting>
  <conditionalFormatting sqref="BG2">
    <cfRule type="dataBar" priority="400">
      <dataBar>
        <cfvo type="num" val="0"/>
        <cfvo type="num" val="30"/>
        <color rgb="FF00B050"/>
      </dataBar>
      <extLst>
        <ext xmlns:x14="http://schemas.microsoft.com/office/spreadsheetml/2009/9/main" uri="{B025F937-C7B1-47D3-B67F-A62EFF666E3E}">
          <x14:id>{0167E2AE-2026-47AE-BC6C-E957A66A9B7E}</x14:id>
        </ext>
      </extLst>
    </cfRule>
  </conditionalFormatting>
  <conditionalFormatting sqref="AG2 AW2 BE2 BM2 CC2 Q2">
    <cfRule type="dataBar" priority="403">
      <dataBar>
        <cfvo type="num" val="0"/>
        <cfvo type="num" val="$AH$2"/>
        <color rgb="FF00B050"/>
      </dataBar>
      <extLst>
        <ext xmlns:x14="http://schemas.microsoft.com/office/spreadsheetml/2009/9/main" uri="{B025F937-C7B1-47D3-B67F-A62EFF666E3E}">
          <x14:id>{9EC4429A-D206-48C6-A023-2B85E4D99966}</x14:id>
        </ext>
      </extLst>
    </cfRule>
  </conditionalFormatting>
  <conditionalFormatting sqref="AI2">
    <cfRule type="dataBar" priority="402">
      <dataBar>
        <cfvo type="num" val="0"/>
        <cfvo type="num" val="30"/>
        <color rgb="FF00B050"/>
      </dataBar>
      <extLst>
        <ext xmlns:x14="http://schemas.microsoft.com/office/spreadsheetml/2009/9/main" uri="{B025F937-C7B1-47D3-B67F-A62EFF666E3E}">
          <x14:id>{13ECFC3F-579A-44B3-8673-373BA95A87D7}</x14:id>
        </ext>
      </extLst>
    </cfRule>
  </conditionalFormatting>
  <conditionalFormatting sqref="AY2">
    <cfRule type="dataBar" priority="401">
      <dataBar>
        <cfvo type="num" val="0"/>
        <cfvo type="num" val="30"/>
        <color rgb="FF00B050"/>
      </dataBar>
      <extLst>
        <ext xmlns:x14="http://schemas.microsoft.com/office/spreadsheetml/2009/9/main" uri="{B025F937-C7B1-47D3-B67F-A62EFF666E3E}">
          <x14:id>{F6CD08D4-AE36-4DB0-83B3-C4D0B0E52B9E}</x14:id>
        </ext>
      </extLst>
    </cfRule>
  </conditionalFormatting>
  <conditionalFormatting sqref="BO2">
    <cfRule type="dataBar" priority="399">
      <dataBar>
        <cfvo type="num" val="0"/>
        <cfvo type="num" val="30"/>
        <color rgb="FF00B050"/>
      </dataBar>
      <extLst>
        <ext xmlns:x14="http://schemas.microsoft.com/office/spreadsheetml/2009/9/main" uri="{B025F937-C7B1-47D3-B67F-A62EFF666E3E}">
          <x14:id>{227779A1-A9BE-4BD1-891D-973033F3424A}</x14:id>
        </ext>
      </extLst>
    </cfRule>
  </conditionalFormatting>
  <conditionalFormatting sqref="CE2">
    <cfRule type="dataBar" priority="398">
      <dataBar>
        <cfvo type="num" val="0"/>
        <cfvo type="num" val="30"/>
        <color rgb="FF00B050"/>
      </dataBar>
      <extLst>
        <ext xmlns:x14="http://schemas.microsoft.com/office/spreadsheetml/2009/9/main" uri="{B025F937-C7B1-47D3-B67F-A62EFF666E3E}">
          <x14:id>{1AD58598-CC64-4E77-AAFA-17F0191C1AB5}</x14:id>
        </ext>
      </extLst>
    </cfRule>
  </conditionalFormatting>
  <conditionalFormatting sqref="S2">
    <cfRule type="dataBar" priority="397">
      <dataBar>
        <cfvo type="num" val="0"/>
        <cfvo type="num" val="30"/>
        <color rgb="FF00B050"/>
      </dataBar>
      <extLst>
        <ext xmlns:x14="http://schemas.microsoft.com/office/spreadsheetml/2009/9/main" uri="{B025F937-C7B1-47D3-B67F-A62EFF666E3E}">
          <x14:id>{B2A0DBEB-E97B-43B7-9FBA-5FFB09AF4B6F}</x14:id>
        </ext>
      </extLst>
    </cfRule>
  </conditionalFormatting>
  <conditionalFormatting sqref="K2">
    <cfRule type="dataBar" priority="396">
      <dataBar>
        <cfvo type="num" val="0"/>
        <cfvo type="num" val="30"/>
        <color rgb="FF00B050"/>
      </dataBar>
      <extLst>
        <ext xmlns:x14="http://schemas.microsoft.com/office/spreadsheetml/2009/9/main" uri="{B025F937-C7B1-47D3-B67F-A62EFF666E3E}">
          <x14:id>{96D25521-D4A1-4516-B684-4E7035C3D646}</x14:id>
        </ext>
      </extLst>
    </cfRule>
  </conditionalFormatting>
  <conditionalFormatting sqref="P2">
    <cfRule type="containsText" dxfId="1250" priority="392" operator="containsText" text="STOP">
      <formula>NOT(ISERROR(SEARCH("STOP",P2)))</formula>
    </cfRule>
    <cfRule type="containsText" dxfId="1249" priority="393" operator="containsText" text="OK">
      <formula>NOT(ISERROR(SEARCH("OK",P2)))</formula>
    </cfRule>
    <cfRule type="containsText" dxfId="1248" priority="394" operator="containsText" text="A former">
      <formula>NOT(ISERROR(SEARCH("A former",P2)))</formula>
    </cfRule>
    <cfRule type="containsText" dxfId="1247" priority="395" operator="containsText" text="En cours">
      <formula>NOT(ISERROR(SEARCH("En cours",P2)))</formula>
    </cfRule>
  </conditionalFormatting>
  <conditionalFormatting sqref="N2">
    <cfRule type="containsText" dxfId="1246" priority="390" operator="containsText" text="STOP">
      <formula>NOT(ISERROR(SEARCH("STOP",N2)))</formula>
    </cfRule>
    <cfRule type="containsText" dxfId="1245" priority="391" operator="containsText" text="Oui">
      <formula>NOT(ISERROR(SEARCH("Oui",N2)))</formula>
    </cfRule>
  </conditionalFormatting>
  <conditionalFormatting sqref="X2">
    <cfRule type="containsText" dxfId="1244" priority="386" operator="containsText" text="STOP">
      <formula>NOT(ISERROR(SEARCH("STOP",X2)))</formula>
    </cfRule>
    <cfRule type="containsText" dxfId="1243" priority="387" operator="containsText" text="OK">
      <formula>NOT(ISERROR(SEARCH("OK",X2)))</formula>
    </cfRule>
    <cfRule type="containsText" dxfId="1242" priority="388" operator="containsText" text="A former">
      <formula>NOT(ISERROR(SEARCH("A former",X2)))</formula>
    </cfRule>
    <cfRule type="containsText" dxfId="1241" priority="389" operator="containsText" text="En cours">
      <formula>NOT(ISERROR(SEARCH("En cours",X2)))</formula>
    </cfRule>
  </conditionalFormatting>
  <conditionalFormatting sqref="AN2">
    <cfRule type="containsText" dxfId="1240" priority="382" operator="containsText" text="STOP">
      <formula>NOT(ISERROR(SEARCH("STOP",AN2)))</formula>
    </cfRule>
    <cfRule type="containsText" dxfId="1239" priority="383" operator="containsText" text="OK">
      <formula>NOT(ISERROR(SEARCH("OK",AN2)))</formula>
    </cfRule>
    <cfRule type="containsText" dxfId="1238" priority="384" operator="containsText" text="A former">
      <formula>NOT(ISERROR(SEARCH("A former",AN2)))</formula>
    </cfRule>
    <cfRule type="containsText" dxfId="1237" priority="385" operator="containsText" text="En cours">
      <formula>NOT(ISERROR(SEARCH("En cours",AN2)))</formula>
    </cfRule>
  </conditionalFormatting>
  <conditionalFormatting sqref="BD2">
    <cfRule type="containsText" dxfId="1236" priority="378" operator="containsText" text="STOP">
      <formula>NOT(ISERROR(SEARCH("STOP",BD2)))</formula>
    </cfRule>
    <cfRule type="containsText" dxfId="1235" priority="379" operator="containsText" text="OK">
      <formula>NOT(ISERROR(SEARCH("OK",BD2)))</formula>
    </cfRule>
    <cfRule type="containsText" dxfId="1234" priority="380" operator="containsText" text="A former">
      <formula>NOT(ISERROR(SEARCH("A former",BD2)))</formula>
    </cfRule>
    <cfRule type="containsText" dxfId="1233" priority="381" operator="containsText" text="En cours">
      <formula>NOT(ISERROR(SEARCH("En cours",BD2)))</formula>
    </cfRule>
  </conditionalFormatting>
  <conditionalFormatting sqref="BL2">
    <cfRule type="containsText" dxfId="1232" priority="374" operator="containsText" text="STOP">
      <formula>NOT(ISERROR(SEARCH("STOP",BL2)))</formula>
    </cfRule>
    <cfRule type="containsText" dxfId="1231" priority="375" operator="containsText" text="OK">
      <formula>NOT(ISERROR(SEARCH("OK",BL2)))</formula>
    </cfRule>
    <cfRule type="containsText" dxfId="1230" priority="376" operator="containsText" text="A former">
      <formula>NOT(ISERROR(SEARCH("A former",BL2)))</formula>
    </cfRule>
    <cfRule type="containsText" dxfId="1229" priority="377" operator="containsText" text="En cours">
      <formula>NOT(ISERROR(SEARCH("En cours",BL2)))</formula>
    </cfRule>
  </conditionalFormatting>
  <conditionalFormatting sqref="BT2">
    <cfRule type="containsText" dxfId="1228" priority="370" operator="containsText" text="STOP">
      <formula>NOT(ISERROR(SEARCH("STOP",BT2)))</formula>
    </cfRule>
    <cfRule type="containsText" dxfId="1227" priority="371" operator="containsText" text="OK">
      <formula>NOT(ISERROR(SEARCH("OK",BT2)))</formula>
    </cfRule>
    <cfRule type="containsText" dxfId="1226" priority="372" operator="containsText" text="A former">
      <formula>NOT(ISERROR(SEARCH("A former",BT2)))</formula>
    </cfRule>
    <cfRule type="containsText" dxfId="1225" priority="373" operator="containsText" text="En cours">
      <formula>NOT(ISERROR(SEARCH("En cours",BT2)))</formula>
    </cfRule>
  </conditionalFormatting>
  <conditionalFormatting sqref="CJ2">
    <cfRule type="containsText" dxfId="1224" priority="366" operator="containsText" text="STOP">
      <formula>NOT(ISERROR(SEARCH("STOP",CJ2)))</formula>
    </cfRule>
    <cfRule type="containsText" dxfId="1223" priority="367" operator="containsText" text="OK">
      <formula>NOT(ISERROR(SEARCH("OK",CJ2)))</formula>
    </cfRule>
    <cfRule type="containsText" dxfId="1222" priority="368" operator="containsText" text="A former">
      <formula>NOT(ISERROR(SEARCH("A former",CJ2)))</formula>
    </cfRule>
    <cfRule type="containsText" dxfId="1221" priority="369" operator="containsText" text="En cours">
      <formula>NOT(ISERROR(SEARCH("En cours",CJ2)))</formula>
    </cfRule>
  </conditionalFormatting>
  <conditionalFormatting sqref="H2">
    <cfRule type="containsText" dxfId="1220" priority="365" operator="containsText" text="6 / 6">
      <formula>NOT(ISERROR(SEARCH("6 / 6",H2)))</formula>
    </cfRule>
  </conditionalFormatting>
  <conditionalFormatting sqref="Y2">
    <cfRule type="dataBar" priority="363">
      <dataBar>
        <cfvo type="num" val="0"/>
        <cfvo type="num" val="$AH$2"/>
        <color rgb="FF00B050"/>
      </dataBar>
      <extLst>
        <ext xmlns:x14="http://schemas.microsoft.com/office/spreadsheetml/2009/9/main" uri="{B025F937-C7B1-47D3-B67F-A62EFF666E3E}">
          <x14:id>{A78406BB-7E82-4047-BACD-366CB97B7563}</x14:id>
        </ext>
      </extLst>
    </cfRule>
  </conditionalFormatting>
  <conditionalFormatting sqref="AA2">
    <cfRule type="dataBar" priority="362">
      <dataBar>
        <cfvo type="num" val="0"/>
        <cfvo type="num" val="30"/>
        <color rgb="FF00B050"/>
      </dataBar>
      <extLst>
        <ext xmlns:x14="http://schemas.microsoft.com/office/spreadsheetml/2009/9/main" uri="{B025F937-C7B1-47D3-B67F-A62EFF666E3E}">
          <x14:id>{687CF708-DA4F-496D-9A2D-4878AEC6E16D}</x14:id>
        </ext>
      </extLst>
    </cfRule>
  </conditionalFormatting>
  <conditionalFormatting sqref="AF2">
    <cfRule type="containsText" dxfId="1219" priority="358" operator="containsText" text="STOP">
      <formula>NOT(ISERROR(SEARCH("STOP",AF2)))</formula>
    </cfRule>
    <cfRule type="containsText" dxfId="1218" priority="359" operator="containsText" text="OK">
      <formula>NOT(ISERROR(SEARCH("OK",AF2)))</formula>
    </cfRule>
    <cfRule type="containsText" dxfId="1217" priority="360" operator="containsText" text="A former">
      <formula>NOT(ISERROR(SEARCH("A former",AF2)))</formula>
    </cfRule>
    <cfRule type="containsText" dxfId="1216" priority="361" operator="containsText" text="En cours">
      <formula>NOT(ISERROR(SEARCH("En cours",AF2)))</formula>
    </cfRule>
  </conditionalFormatting>
  <conditionalFormatting sqref="BU2">
    <cfRule type="dataBar" priority="356">
      <dataBar>
        <cfvo type="num" val="0"/>
        <cfvo type="num" val="$AH$2"/>
        <color rgb="FF00B050"/>
      </dataBar>
      <extLst>
        <ext xmlns:x14="http://schemas.microsoft.com/office/spreadsheetml/2009/9/main" uri="{B025F937-C7B1-47D3-B67F-A62EFF666E3E}">
          <x14:id>{A6D3ACB6-56E3-41CB-B9EB-9065255C3E05}</x14:id>
        </ext>
      </extLst>
    </cfRule>
  </conditionalFormatting>
  <conditionalFormatting sqref="BW2">
    <cfRule type="dataBar" priority="355">
      <dataBar>
        <cfvo type="num" val="0"/>
        <cfvo type="num" val="30"/>
        <color rgb="FF00B050"/>
      </dataBar>
      <extLst>
        <ext xmlns:x14="http://schemas.microsoft.com/office/spreadsheetml/2009/9/main" uri="{B025F937-C7B1-47D3-B67F-A62EFF666E3E}">
          <x14:id>{F9774DA6-EF35-460E-BDBD-02CBAD55B2B5}</x14:id>
        </ext>
      </extLst>
    </cfRule>
  </conditionalFormatting>
  <conditionalFormatting sqref="CB2">
    <cfRule type="containsText" dxfId="1215" priority="351" operator="containsText" text="STOP">
      <formula>NOT(ISERROR(SEARCH("STOP",CB2)))</formula>
    </cfRule>
    <cfRule type="containsText" dxfId="1214" priority="352" operator="containsText" text="OK">
      <formula>NOT(ISERROR(SEARCH("OK",CB2)))</formula>
    </cfRule>
    <cfRule type="containsText" dxfId="1213" priority="353" operator="containsText" text="A former">
      <formula>NOT(ISERROR(SEARCH("A former",CB2)))</formula>
    </cfRule>
    <cfRule type="containsText" dxfId="1212" priority="354" operator="containsText" text="En cours">
      <formula>NOT(ISERROR(SEARCH("En cours",CB2)))</formula>
    </cfRule>
  </conditionalFormatting>
  <conditionalFormatting sqref="AW17">
    <cfRule type="dataBar" priority="350">
      <dataBar>
        <cfvo type="num" val="0"/>
        <cfvo type="num" val="$AH$2"/>
        <color rgb="FF00B050"/>
      </dataBar>
      <extLst>
        <ext xmlns:x14="http://schemas.microsoft.com/office/spreadsheetml/2009/9/main" uri="{B025F937-C7B1-47D3-B67F-A62EFF666E3E}">
          <x14:id>{6355963B-5A80-4AAE-83EC-F1EF43959BB5}</x14:id>
        </ext>
      </extLst>
    </cfRule>
  </conditionalFormatting>
  <conditionalFormatting sqref="AY17">
    <cfRule type="dataBar" priority="349">
      <dataBar>
        <cfvo type="num" val="0"/>
        <cfvo type="num" val="30"/>
        <color rgb="FF00B050"/>
      </dataBar>
      <extLst>
        <ext xmlns:x14="http://schemas.microsoft.com/office/spreadsheetml/2009/9/main" uri="{B025F937-C7B1-47D3-B67F-A62EFF666E3E}">
          <x14:id>{2DB6CA39-9782-41A7-A2A8-5CE61E274221}</x14:id>
        </ext>
      </extLst>
    </cfRule>
  </conditionalFormatting>
  <conditionalFormatting sqref="BE39">
    <cfRule type="dataBar" priority="348">
      <dataBar>
        <cfvo type="num" val="0"/>
        <cfvo type="num" val="$AH$2"/>
        <color rgb="FF00B050"/>
      </dataBar>
      <extLst>
        <ext xmlns:x14="http://schemas.microsoft.com/office/spreadsheetml/2009/9/main" uri="{B025F937-C7B1-47D3-B67F-A62EFF666E3E}">
          <x14:id>{5F88B8A9-AA11-47E0-BE5A-7B3D285DF456}</x14:id>
        </ext>
      </extLst>
    </cfRule>
  </conditionalFormatting>
  <conditionalFormatting sqref="BG39">
    <cfRule type="dataBar" priority="347">
      <dataBar>
        <cfvo type="num" val="0"/>
        <cfvo type="num" val="30"/>
        <color rgb="FF00B050"/>
      </dataBar>
      <extLst>
        <ext xmlns:x14="http://schemas.microsoft.com/office/spreadsheetml/2009/9/main" uri="{B025F937-C7B1-47D3-B67F-A62EFF666E3E}">
          <x14:id>{BFB22534-63C5-485A-8031-C8BF0963B0CC}</x14:id>
        </ext>
      </extLst>
    </cfRule>
  </conditionalFormatting>
  <conditionalFormatting sqref="AO18:AO20 AO5 AO7 AO9:AO11 AO14 AO22:AO23 AO25 AO28:AO29 AO31">
    <cfRule type="dataBar" priority="345">
      <dataBar>
        <cfvo type="num" val="0"/>
        <cfvo type="num" val="$AH$2"/>
        <color rgb="FF00B050"/>
      </dataBar>
      <extLst>
        <ext xmlns:x14="http://schemas.microsoft.com/office/spreadsheetml/2009/9/main" uri="{B025F937-C7B1-47D3-B67F-A62EFF666E3E}">
          <x14:id>{523108BB-37E2-469D-BFA6-A39022732383}</x14:id>
        </ext>
      </extLst>
    </cfRule>
  </conditionalFormatting>
  <conditionalFormatting sqref="AQ18:AQ20 AQ5 AQ7 AQ9:AQ11 AQ14 AQ22:AQ23 AQ25 AQ28:AQ29 AQ31">
    <cfRule type="dataBar" priority="344">
      <dataBar>
        <cfvo type="num" val="0"/>
        <cfvo type="num" val="30"/>
        <color rgb="FF00B050"/>
      </dataBar>
      <extLst>
        <ext xmlns:x14="http://schemas.microsoft.com/office/spreadsheetml/2009/9/main" uri="{B025F937-C7B1-47D3-B67F-A62EFF666E3E}">
          <x14:id>{6DFE9021-6E96-4F84-A71D-44C5E5E3C97A}</x14:id>
        </ext>
      </extLst>
    </cfRule>
  </conditionalFormatting>
  <conditionalFormatting sqref="AR5">
    <cfRule type="dataBar" priority="346">
      <dataBar>
        <cfvo type="num" val="0"/>
        <cfvo type="num" val="#REF!"/>
        <color rgb="FF00B050"/>
      </dataBar>
      <extLst>
        <ext xmlns:x14="http://schemas.microsoft.com/office/spreadsheetml/2009/9/main" uri="{B025F937-C7B1-47D3-B67F-A62EFF666E3E}">
          <x14:id>{C7DEE6D5-9E19-42D8-8162-47CCC9101BB6}</x14:id>
        </ext>
      </extLst>
    </cfRule>
  </conditionalFormatting>
  <conditionalFormatting sqref="AO32">
    <cfRule type="dataBar" priority="338">
      <dataBar>
        <cfvo type="num" val="0"/>
        <cfvo type="num" val="$AH$2"/>
        <color rgb="FF00B050"/>
      </dataBar>
      <extLst>
        <ext xmlns:x14="http://schemas.microsoft.com/office/spreadsheetml/2009/9/main" uri="{B025F937-C7B1-47D3-B67F-A62EFF666E3E}">
          <x14:id>{67D86F7C-5D73-4C8A-8DDF-D53D29410273}</x14:id>
        </ext>
      </extLst>
    </cfRule>
  </conditionalFormatting>
  <conditionalFormatting sqref="AQ32">
    <cfRule type="dataBar" priority="337">
      <dataBar>
        <cfvo type="num" val="0"/>
        <cfvo type="num" val="30"/>
        <color rgb="FF00B050"/>
      </dataBar>
      <extLst>
        <ext xmlns:x14="http://schemas.microsoft.com/office/spreadsheetml/2009/9/main" uri="{B025F937-C7B1-47D3-B67F-A62EFF666E3E}">
          <x14:id>{6917D4DE-4AEF-470B-8887-009EF08749C7}</x14:id>
        </ext>
      </extLst>
    </cfRule>
  </conditionalFormatting>
  <conditionalFormatting sqref="AR32">
    <cfRule type="dataBar" priority="339">
      <dataBar>
        <cfvo type="num" val="0"/>
        <cfvo type="num" val="#REF!"/>
        <color rgb="FF00B050"/>
      </dataBar>
      <extLst>
        <ext xmlns:x14="http://schemas.microsoft.com/office/spreadsheetml/2009/9/main" uri="{B025F937-C7B1-47D3-B67F-A62EFF666E3E}">
          <x14:id>{24717D61-AD21-4F4C-8442-7CB4EF428E26}</x14:id>
        </ext>
      </extLst>
    </cfRule>
  </conditionalFormatting>
  <conditionalFormatting sqref="AO33:AO36 AO42">
    <cfRule type="dataBar" priority="324">
      <dataBar>
        <cfvo type="num" val="0"/>
        <cfvo type="num" val="$AH$2"/>
        <color rgb="FF00B050"/>
      </dataBar>
      <extLst>
        <ext xmlns:x14="http://schemas.microsoft.com/office/spreadsheetml/2009/9/main" uri="{B025F937-C7B1-47D3-B67F-A62EFF666E3E}">
          <x14:id>{88359A02-CC77-49B1-AF04-DEBE31DA6DBD}</x14:id>
        </ext>
      </extLst>
    </cfRule>
  </conditionalFormatting>
  <conditionalFormatting sqref="AQ33:AQ36 AQ42">
    <cfRule type="dataBar" priority="323">
      <dataBar>
        <cfvo type="num" val="0"/>
        <cfvo type="num" val="30"/>
        <color rgb="FF00B050"/>
      </dataBar>
      <extLst>
        <ext xmlns:x14="http://schemas.microsoft.com/office/spreadsheetml/2009/9/main" uri="{B025F937-C7B1-47D3-B67F-A62EFF666E3E}">
          <x14:id>{8A650F83-3806-42BB-B4DC-2A22C08899D7}</x14:id>
        </ext>
      </extLst>
    </cfRule>
  </conditionalFormatting>
  <conditionalFormatting sqref="AR33:AR36">
    <cfRule type="dataBar" priority="325">
      <dataBar>
        <cfvo type="num" val="0"/>
        <cfvo type="num" val="#REF!"/>
        <color rgb="FF00B050"/>
      </dataBar>
      <extLst>
        <ext xmlns:x14="http://schemas.microsoft.com/office/spreadsheetml/2009/9/main" uri="{B025F937-C7B1-47D3-B67F-A62EFF666E3E}">
          <x14:id>{C7270340-6BFC-4182-A3EB-CD32486BAAF0}</x14:id>
        </ext>
      </extLst>
    </cfRule>
  </conditionalFormatting>
  <conditionalFormatting sqref="AO45:AO55">
    <cfRule type="dataBar" priority="317">
      <dataBar>
        <cfvo type="num" val="0"/>
        <cfvo type="num" val="$AH$2"/>
        <color rgb="FF00B050"/>
      </dataBar>
      <extLst>
        <ext xmlns:x14="http://schemas.microsoft.com/office/spreadsheetml/2009/9/main" uri="{B025F937-C7B1-47D3-B67F-A62EFF666E3E}">
          <x14:id>{E65EE89C-0817-4FFB-864A-03F38F5D353B}</x14:id>
        </ext>
      </extLst>
    </cfRule>
  </conditionalFormatting>
  <conditionalFormatting sqref="AQ45:AQ55">
    <cfRule type="dataBar" priority="316">
      <dataBar>
        <cfvo type="num" val="0"/>
        <cfvo type="num" val="30"/>
        <color rgb="FF00B050"/>
      </dataBar>
      <extLst>
        <ext xmlns:x14="http://schemas.microsoft.com/office/spreadsheetml/2009/9/main" uri="{B025F937-C7B1-47D3-B67F-A62EFF666E3E}">
          <x14:id>{DC43BC86-F070-4CAE-9A1B-BD08598A197F}</x14:id>
        </ext>
      </extLst>
    </cfRule>
  </conditionalFormatting>
  <conditionalFormatting sqref="AR45:AR55">
    <cfRule type="dataBar" priority="318">
      <dataBar>
        <cfvo type="num" val="0"/>
        <cfvo type="num" val="#REF!"/>
        <color rgb="FF00B050"/>
      </dataBar>
      <extLst>
        <ext xmlns:x14="http://schemas.microsoft.com/office/spreadsheetml/2009/9/main" uri="{B025F937-C7B1-47D3-B67F-A62EFF666E3E}">
          <x14:id>{A630473E-B6C9-49E7-AA8D-E522A2383F75}</x14:id>
        </ext>
      </extLst>
    </cfRule>
  </conditionalFormatting>
  <conditionalFormatting sqref="AV55">
    <cfRule type="containsText" dxfId="1211" priority="312" operator="containsText" text="STOP">
      <formula>NOT(ISERROR(SEARCH("STOP",AV55)))</formula>
    </cfRule>
    <cfRule type="containsText" dxfId="1210" priority="313" operator="containsText" text="OK">
      <formula>NOT(ISERROR(SEARCH("OK",AV55)))</formula>
    </cfRule>
    <cfRule type="containsText" dxfId="1209" priority="314" operator="containsText" text="A former">
      <formula>NOT(ISERROR(SEARCH("A former",AV55)))</formula>
    </cfRule>
    <cfRule type="containsText" dxfId="1208" priority="315" operator="containsText" text="En cours">
      <formula>NOT(ISERROR(SEARCH("En cours",AV55)))</formula>
    </cfRule>
  </conditionalFormatting>
  <conditionalFormatting sqref="AO15">
    <cfRule type="dataBar" priority="310">
      <dataBar>
        <cfvo type="num" val="0"/>
        <cfvo type="num" val="$AH$2"/>
        <color rgb="FF00B050"/>
      </dataBar>
      <extLst>
        <ext xmlns:x14="http://schemas.microsoft.com/office/spreadsheetml/2009/9/main" uri="{B025F937-C7B1-47D3-B67F-A62EFF666E3E}">
          <x14:id>{A8A6C386-75AA-4DA3-85DA-904D4C2F375F}</x14:id>
        </ext>
      </extLst>
    </cfRule>
  </conditionalFormatting>
  <conditionalFormatting sqref="AR15">
    <cfRule type="dataBar" priority="311">
      <dataBar>
        <cfvo type="num" val="0"/>
        <cfvo type="num" val="#REF!"/>
        <color rgb="FF00B050"/>
      </dataBar>
      <extLst>
        <ext xmlns:x14="http://schemas.microsoft.com/office/spreadsheetml/2009/9/main" uri="{B025F937-C7B1-47D3-B67F-A62EFF666E3E}">
          <x14:id>{2C0E882A-DC7A-4361-86F0-EE974E5C1296}</x14:id>
        </ext>
      </extLst>
    </cfRule>
  </conditionalFormatting>
  <conditionalFormatting sqref="AQ15">
    <cfRule type="dataBar" priority="309">
      <dataBar>
        <cfvo type="num" val="0"/>
        <cfvo type="num" val="30"/>
        <color rgb="FF00B050"/>
      </dataBar>
      <extLst>
        <ext xmlns:x14="http://schemas.microsoft.com/office/spreadsheetml/2009/9/main" uri="{B025F937-C7B1-47D3-B67F-A62EFF666E3E}">
          <x14:id>{D6463613-D2EE-4D43-977D-1E6AEC3F1312}</x14:id>
        </ext>
      </extLst>
    </cfRule>
  </conditionalFormatting>
  <conditionalFormatting sqref="AO37">
    <cfRule type="dataBar" priority="307">
      <dataBar>
        <cfvo type="num" val="0"/>
        <cfvo type="num" val="$AH$2"/>
        <color rgb="FF00B050"/>
      </dataBar>
      <extLst>
        <ext xmlns:x14="http://schemas.microsoft.com/office/spreadsheetml/2009/9/main" uri="{B025F937-C7B1-47D3-B67F-A62EFF666E3E}">
          <x14:id>{31800088-75A1-4A77-AB6F-6F7A60BBF732}</x14:id>
        </ext>
      </extLst>
    </cfRule>
  </conditionalFormatting>
  <conditionalFormatting sqref="AR37">
    <cfRule type="dataBar" priority="308">
      <dataBar>
        <cfvo type="num" val="0"/>
        <cfvo type="num" val="#REF!"/>
        <color rgb="FF00B050"/>
      </dataBar>
      <extLst>
        <ext xmlns:x14="http://schemas.microsoft.com/office/spreadsheetml/2009/9/main" uri="{B025F937-C7B1-47D3-B67F-A62EFF666E3E}">
          <x14:id>{00572B83-F4AF-4654-BFF9-3F472546BB21}</x14:id>
        </ext>
      </extLst>
    </cfRule>
  </conditionalFormatting>
  <conditionalFormatting sqref="AQ37">
    <cfRule type="dataBar" priority="306">
      <dataBar>
        <cfvo type="num" val="0"/>
        <cfvo type="num" val="30"/>
        <color rgb="FF00B050"/>
      </dataBar>
      <extLst>
        <ext xmlns:x14="http://schemas.microsoft.com/office/spreadsheetml/2009/9/main" uri="{B025F937-C7B1-47D3-B67F-A62EFF666E3E}">
          <x14:id>{F80E7CB9-EDCD-4A40-9654-26ACC6FCC944}</x14:id>
        </ext>
      </extLst>
    </cfRule>
  </conditionalFormatting>
  <conditionalFormatting sqref="AO2">
    <cfRule type="dataBar" priority="301">
      <dataBar>
        <cfvo type="num" val="0"/>
        <cfvo type="num" val="$AH$2"/>
        <color rgb="FF00B050"/>
      </dataBar>
      <extLst>
        <ext xmlns:x14="http://schemas.microsoft.com/office/spreadsheetml/2009/9/main" uri="{B025F937-C7B1-47D3-B67F-A62EFF666E3E}">
          <x14:id>{22DFBC6C-333A-411A-A4C3-A279DC14F14B}</x14:id>
        </ext>
      </extLst>
    </cfRule>
  </conditionalFormatting>
  <conditionalFormatting sqref="AQ2">
    <cfRule type="dataBar" priority="300">
      <dataBar>
        <cfvo type="num" val="0"/>
        <cfvo type="num" val="30"/>
        <color rgb="FF00B050"/>
      </dataBar>
      <extLst>
        <ext xmlns:x14="http://schemas.microsoft.com/office/spreadsheetml/2009/9/main" uri="{B025F937-C7B1-47D3-B67F-A62EFF666E3E}">
          <x14:id>{8933DCAE-DAD1-4111-8CFC-F8E7491C39D6}</x14:id>
        </ext>
      </extLst>
    </cfRule>
  </conditionalFormatting>
  <conditionalFormatting sqref="AV2">
    <cfRule type="containsText" dxfId="1207" priority="233" operator="containsText" text="STOP">
      <formula>NOT(ISERROR(SEARCH("STOP",AV2)))</formula>
    </cfRule>
    <cfRule type="containsText" dxfId="1206" priority="234" operator="containsText" text="OK">
      <formula>NOT(ISERROR(SEARCH("OK",AV2)))</formula>
    </cfRule>
    <cfRule type="containsText" dxfId="1205" priority="235" operator="containsText" text="A former">
      <formula>NOT(ISERROR(SEARCH("A former",AV2)))</formula>
    </cfRule>
    <cfRule type="containsText" dxfId="1204" priority="236" operator="containsText" text="En cours">
      <formula>NOT(ISERROR(SEARCH("En cours",AV2)))</formula>
    </cfRule>
  </conditionalFormatting>
  <conditionalFormatting sqref="AV3">
    <cfRule type="containsText" dxfId="1203" priority="221" operator="containsText" text="STOP">
      <formula>NOT(ISERROR(SEARCH("STOP",AV3)))</formula>
    </cfRule>
    <cfRule type="containsText" dxfId="1202" priority="222" operator="containsText" text="OK">
      <formula>NOT(ISERROR(SEARCH("OK",AV3)))</formula>
    </cfRule>
    <cfRule type="containsText" dxfId="1201" priority="223" operator="containsText" text="A former">
      <formula>NOT(ISERROR(SEARCH("A former",AV3)))</formula>
    </cfRule>
    <cfRule type="containsText" dxfId="1200" priority="224" operator="containsText" text="En cours">
      <formula>NOT(ISERROR(SEARCH("En cours",AV3)))</formula>
    </cfRule>
  </conditionalFormatting>
  <conditionalFormatting sqref="AV8:AV11 AV18:AV20 AV22:AV25 AV27:AV37 AV41:AV42">
    <cfRule type="containsText" dxfId="1199" priority="217" operator="containsText" text="STOP">
      <formula>NOT(ISERROR(SEARCH("STOP",AV8)))</formula>
    </cfRule>
    <cfRule type="containsText" dxfId="1198" priority="218" operator="containsText" text="OK">
      <formula>NOT(ISERROR(SEARCH("OK",AV8)))</formula>
    </cfRule>
    <cfRule type="containsText" dxfId="1197" priority="219" operator="containsText" text="A former">
      <formula>NOT(ISERROR(SEARCH("A former",AV8)))</formula>
    </cfRule>
    <cfRule type="containsText" dxfId="1196" priority="220" operator="containsText" text="En cours">
      <formula>NOT(ISERROR(SEARCH("En cours",AV8)))</formula>
    </cfRule>
  </conditionalFormatting>
  <conditionalFormatting sqref="AO3">
    <cfRule type="dataBar" priority="215">
      <dataBar>
        <cfvo type="num" val="0"/>
        <cfvo type="num" val="$AH$2"/>
        <color rgb="FF00B050"/>
      </dataBar>
      <extLst>
        <ext xmlns:x14="http://schemas.microsoft.com/office/spreadsheetml/2009/9/main" uri="{B025F937-C7B1-47D3-B67F-A62EFF666E3E}">
          <x14:id>{9503145C-AC36-4816-8258-D97C78749423}</x14:id>
        </ext>
      </extLst>
    </cfRule>
  </conditionalFormatting>
  <conditionalFormatting sqref="AQ3">
    <cfRule type="dataBar" priority="214">
      <dataBar>
        <cfvo type="num" val="0"/>
        <cfvo type="num" val="30"/>
        <color rgb="FF00B050"/>
      </dataBar>
      <extLst>
        <ext xmlns:x14="http://schemas.microsoft.com/office/spreadsheetml/2009/9/main" uri="{B025F937-C7B1-47D3-B67F-A62EFF666E3E}">
          <x14:id>{F11597D3-63A6-4370-A580-24C0ACBAA2D1}</x14:id>
        </ext>
      </extLst>
    </cfRule>
  </conditionalFormatting>
  <conditionalFormatting sqref="AO4">
    <cfRule type="dataBar" priority="212">
      <dataBar>
        <cfvo type="num" val="0"/>
        <cfvo type="num" val="$AH$2"/>
        <color rgb="FF00B050"/>
      </dataBar>
      <extLst>
        <ext xmlns:x14="http://schemas.microsoft.com/office/spreadsheetml/2009/9/main" uri="{B025F937-C7B1-47D3-B67F-A62EFF666E3E}">
          <x14:id>{FF1ABFCA-61F2-49C1-B88A-AC7A2ABFBBD8}</x14:id>
        </ext>
      </extLst>
    </cfRule>
  </conditionalFormatting>
  <conditionalFormatting sqref="AR4">
    <cfRule type="dataBar" priority="213">
      <dataBar>
        <cfvo type="num" val="0"/>
        <cfvo type="num" val="#REF!"/>
        <color rgb="FF00B050"/>
      </dataBar>
      <extLst>
        <ext xmlns:x14="http://schemas.microsoft.com/office/spreadsheetml/2009/9/main" uri="{B025F937-C7B1-47D3-B67F-A62EFF666E3E}">
          <x14:id>{7FF20553-DF1A-4198-9FA9-54D7E81B01FB}</x14:id>
        </ext>
      </extLst>
    </cfRule>
  </conditionalFormatting>
  <conditionalFormatting sqref="AQ4">
    <cfRule type="dataBar" priority="211">
      <dataBar>
        <cfvo type="num" val="0"/>
        <cfvo type="num" val="30"/>
        <color rgb="FF00B050"/>
      </dataBar>
      <extLst>
        <ext xmlns:x14="http://schemas.microsoft.com/office/spreadsheetml/2009/9/main" uri="{B025F937-C7B1-47D3-B67F-A62EFF666E3E}">
          <x14:id>{20D8BF54-CC7D-4DA6-AFE6-A5C469C7EFE1}</x14:id>
        </ext>
      </extLst>
    </cfRule>
  </conditionalFormatting>
  <conditionalFormatting sqref="AO6">
    <cfRule type="dataBar" priority="209">
      <dataBar>
        <cfvo type="num" val="0"/>
        <cfvo type="num" val="$AH$2"/>
        <color rgb="FF00B050"/>
      </dataBar>
      <extLst>
        <ext xmlns:x14="http://schemas.microsoft.com/office/spreadsheetml/2009/9/main" uri="{B025F937-C7B1-47D3-B67F-A62EFF666E3E}">
          <x14:id>{84202941-8A6A-4755-B5AB-AF8FD0E598C4}</x14:id>
        </ext>
      </extLst>
    </cfRule>
  </conditionalFormatting>
  <conditionalFormatting sqref="AR6">
    <cfRule type="dataBar" priority="210">
      <dataBar>
        <cfvo type="num" val="0"/>
        <cfvo type="num" val="#REF!"/>
        <color rgb="FF00B050"/>
      </dataBar>
      <extLst>
        <ext xmlns:x14="http://schemas.microsoft.com/office/spreadsheetml/2009/9/main" uri="{B025F937-C7B1-47D3-B67F-A62EFF666E3E}">
          <x14:id>{355CDEC7-0C65-4A9E-B456-6FCEA386EA89}</x14:id>
        </ext>
      </extLst>
    </cfRule>
  </conditionalFormatting>
  <conditionalFormatting sqref="AQ6">
    <cfRule type="dataBar" priority="208">
      <dataBar>
        <cfvo type="num" val="0"/>
        <cfvo type="num" val="30"/>
        <color rgb="FF00B050"/>
      </dataBar>
      <extLst>
        <ext xmlns:x14="http://schemas.microsoft.com/office/spreadsheetml/2009/9/main" uri="{B025F937-C7B1-47D3-B67F-A62EFF666E3E}">
          <x14:id>{E3086D75-7695-43CE-A5ED-57944A317C93}</x14:id>
        </ext>
      </extLst>
    </cfRule>
  </conditionalFormatting>
  <conditionalFormatting sqref="AO8">
    <cfRule type="dataBar" priority="206">
      <dataBar>
        <cfvo type="num" val="0"/>
        <cfvo type="num" val="$AH$2"/>
        <color rgb="FF00B050"/>
      </dataBar>
      <extLst>
        <ext xmlns:x14="http://schemas.microsoft.com/office/spreadsheetml/2009/9/main" uri="{B025F937-C7B1-47D3-B67F-A62EFF666E3E}">
          <x14:id>{881AFF0C-4DA2-4E34-A9B1-71B0FC400F1C}</x14:id>
        </ext>
      </extLst>
    </cfRule>
  </conditionalFormatting>
  <conditionalFormatting sqref="AR8">
    <cfRule type="dataBar" priority="207">
      <dataBar>
        <cfvo type="num" val="0"/>
        <cfvo type="num" val="#REF!"/>
        <color rgb="FF00B050"/>
      </dataBar>
      <extLst>
        <ext xmlns:x14="http://schemas.microsoft.com/office/spreadsheetml/2009/9/main" uri="{B025F937-C7B1-47D3-B67F-A62EFF666E3E}">
          <x14:id>{4FDB2430-D33B-428C-91A4-C94744AA1B2C}</x14:id>
        </ext>
      </extLst>
    </cfRule>
  </conditionalFormatting>
  <conditionalFormatting sqref="AQ8">
    <cfRule type="dataBar" priority="205">
      <dataBar>
        <cfvo type="num" val="0"/>
        <cfvo type="num" val="30"/>
        <color rgb="FF00B050"/>
      </dataBar>
      <extLst>
        <ext xmlns:x14="http://schemas.microsoft.com/office/spreadsheetml/2009/9/main" uri="{B025F937-C7B1-47D3-B67F-A62EFF666E3E}">
          <x14:id>{8490EA3A-B636-42B5-BBAE-5F45F229C3A7}</x14:id>
        </ext>
      </extLst>
    </cfRule>
  </conditionalFormatting>
  <conditionalFormatting sqref="AO12">
    <cfRule type="dataBar" priority="203">
      <dataBar>
        <cfvo type="num" val="0"/>
        <cfvo type="num" val="$AH$2"/>
        <color rgb="FF00B050"/>
      </dataBar>
      <extLst>
        <ext xmlns:x14="http://schemas.microsoft.com/office/spreadsheetml/2009/9/main" uri="{B025F937-C7B1-47D3-B67F-A62EFF666E3E}">
          <x14:id>{31D878BD-1D7D-49B1-9FEC-FEF7735E4D20}</x14:id>
        </ext>
      </extLst>
    </cfRule>
  </conditionalFormatting>
  <conditionalFormatting sqref="AR12">
    <cfRule type="dataBar" priority="204">
      <dataBar>
        <cfvo type="num" val="0"/>
        <cfvo type="num" val="#REF!"/>
        <color rgb="FF00B050"/>
      </dataBar>
      <extLst>
        <ext xmlns:x14="http://schemas.microsoft.com/office/spreadsheetml/2009/9/main" uri="{B025F937-C7B1-47D3-B67F-A62EFF666E3E}">
          <x14:id>{3969596E-D776-4EEA-B9B8-03784FF760F6}</x14:id>
        </ext>
      </extLst>
    </cfRule>
  </conditionalFormatting>
  <conditionalFormatting sqref="AQ12">
    <cfRule type="dataBar" priority="202">
      <dataBar>
        <cfvo type="num" val="0"/>
        <cfvo type="num" val="30"/>
        <color rgb="FF00B050"/>
      </dataBar>
      <extLst>
        <ext xmlns:x14="http://schemas.microsoft.com/office/spreadsheetml/2009/9/main" uri="{B025F937-C7B1-47D3-B67F-A62EFF666E3E}">
          <x14:id>{162BF68C-5114-4839-9FA5-5E9C0489C2B0}</x14:id>
        </ext>
      </extLst>
    </cfRule>
  </conditionalFormatting>
  <conditionalFormatting sqref="AO13">
    <cfRule type="dataBar" priority="200">
      <dataBar>
        <cfvo type="num" val="0"/>
        <cfvo type="num" val="$AH$2"/>
        <color rgb="FF00B050"/>
      </dataBar>
      <extLst>
        <ext xmlns:x14="http://schemas.microsoft.com/office/spreadsheetml/2009/9/main" uri="{B025F937-C7B1-47D3-B67F-A62EFF666E3E}">
          <x14:id>{4A730FEE-1D7E-4DC8-9BA1-63655BD64D0B}</x14:id>
        </ext>
      </extLst>
    </cfRule>
  </conditionalFormatting>
  <conditionalFormatting sqref="AR13">
    <cfRule type="dataBar" priority="201">
      <dataBar>
        <cfvo type="num" val="0"/>
        <cfvo type="num" val="#REF!"/>
        <color rgb="FF00B050"/>
      </dataBar>
      <extLst>
        <ext xmlns:x14="http://schemas.microsoft.com/office/spreadsheetml/2009/9/main" uri="{B025F937-C7B1-47D3-B67F-A62EFF666E3E}">
          <x14:id>{A5557226-49F0-4AF2-8160-48E993C49BA6}</x14:id>
        </ext>
      </extLst>
    </cfRule>
  </conditionalFormatting>
  <conditionalFormatting sqref="AQ13">
    <cfRule type="dataBar" priority="199">
      <dataBar>
        <cfvo type="num" val="0"/>
        <cfvo type="num" val="30"/>
        <color rgb="FF00B050"/>
      </dataBar>
      <extLst>
        <ext xmlns:x14="http://schemas.microsoft.com/office/spreadsheetml/2009/9/main" uri="{B025F937-C7B1-47D3-B67F-A62EFF666E3E}">
          <x14:id>{FCEA9F3C-F851-4836-871C-9651FEEF8C93}</x14:id>
        </ext>
      </extLst>
    </cfRule>
  </conditionalFormatting>
  <conditionalFormatting sqref="AO16">
    <cfRule type="dataBar" priority="194">
      <dataBar>
        <cfvo type="num" val="0"/>
        <cfvo type="num" val="$AH$2"/>
        <color rgb="FF00B050"/>
      </dataBar>
      <extLst>
        <ext xmlns:x14="http://schemas.microsoft.com/office/spreadsheetml/2009/9/main" uri="{B025F937-C7B1-47D3-B67F-A62EFF666E3E}">
          <x14:id>{AE5BC9CE-42FC-4897-AC7E-B17A15D3F7A9}</x14:id>
        </ext>
      </extLst>
    </cfRule>
  </conditionalFormatting>
  <conditionalFormatting sqref="AR16">
    <cfRule type="dataBar" priority="195">
      <dataBar>
        <cfvo type="num" val="0"/>
        <cfvo type="num" val="#REF!"/>
        <color rgb="FF00B050"/>
      </dataBar>
      <extLst>
        <ext xmlns:x14="http://schemas.microsoft.com/office/spreadsheetml/2009/9/main" uri="{B025F937-C7B1-47D3-B67F-A62EFF666E3E}">
          <x14:id>{CC5AE54B-33E4-4AB1-B172-55F263E1A438}</x14:id>
        </ext>
      </extLst>
    </cfRule>
  </conditionalFormatting>
  <conditionalFormatting sqref="AQ16">
    <cfRule type="dataBar" priority="193">
      <dataBar>
        <cfvo type="num" val="0"/>
        <cfvo type="num" val="30"/>
        <color rgb="FF00B050"/>
      </dataBar>
      <extLst>
        <ext xmlns:x14="http://schemas.microsoft.com/office/spreadsheetml/2009/9/main" uri="{B025F937-C7B1-47D3-B67F-A62EFF666E3E}">
          <x14:id>{067EF5AF-121E-4115-8BC9-A82E87C3B6C3}</x14:id>
        </ext>
      </extLst>
    </cfRule>
  </conditionalFormatting>
  <conditionalFormatting sqref="AO17">
    <cfRule type="dataBar" priority="191">
      <dataBar>
        <cfvo type="num" val="0"/>
        <cfvo type="num" val="$AH$2"/>
        <color rgb="FF00B050"/>
      </dataBar>
      <extLst>
        <ext xmlns:x14="http://schemas.microsoft.com/office/spreadsheetml/2009/9/main" uri="{B025F937-C7B1-47D3-B67F-A62EFF666E3E}">
          <x14:id>{C4814267-B269-469B-AD6D-405F07E715A2}</x14:id>
        </ext>
      </extLst>
    </cfRule>
  </conditionalFormatting>
  <conditionalFormatting sqref="AR17">
    <cfRule type="dataBar" priority="192">
      <dataBar>
        <cfvo type="num" val="0"/>
        <cfvo type="num" val="#REF!"/>
        <color rgb="FF00B050"/>
      </dataBar>
      <extLst>
        <ext xmlns:x14="http://schemas.microsoft.com/office/spreadsheetml/2009/9/main" uri="{B025F937-C7B1-47D3-B67F-A62EFF666E3E}">
          <x14:id>{1E4EFEE7-13C6-40D0-A677-AF26F6236517}</x14:id>
        </ext>
      </extLst>
    </cfRule>
  </conditionalFormatting>
  <conditionalFormatting sqref="AQ17">
    <cfRule type="dataBar" priority="190">
      <dataBar>
        <cfvo type="num" val="0"/>
        <cfvo type="num" val="30"/>
        <color rgb="FF00B050"/>
      </dataBar>
      <extLst>
        <ext xmlns:x14="http://schemas.microsoft.com/office/spreadsheetml/2009/9/main" uri="{B025F937-C7B1-47D3-B67F-A62EFF666E3E}">
          <x14:id>{92B98CD4-FCAD-4583-BBBC-529663C3058A}</x14:id>
        </ext>
      </extLst>
    </cfRule>
  </conditionalFormatting>
  <conditionalFormatting sqref="AO21">
    <cfRule type="dataBar" priority="188">
      <dataBar>
        <cfvo type="num" val="0"/>
        <cfvo type="num" val="$AH$2"/>
        <color rgb="FF00B050"/>
      </dataBar>
      <extLst>
        <ext xmlns:x14="http://schemas.microsoft.com/office/spreadsheetml/2009/9/main" uri="{B025F937-C7B1-47D3-B67F-A62EFF666E3E}">
          <x14:id>{C1B118B7-36B4-43A1-9047-F301325E8AE7}</x14:id>
        </ext>
      </extLst>
    </cfRule>
  </conditionalFormatting>
  <conditionalFormatting sqref="AR21">
    <cfRule type="dataBar" priority="189">
      <dataBar>
        <cfvo type="num" val="0"/>
        <cfvo type="num" val="#REF!"/>
        <color rgb="FF00B050"/>
      </dataBar>
      <extLst>
        <ext xmlns:x14="http://schemas.microsoft.com/office/spreadsheetml/2009/9/main" uri="{B025F937-C7B1-47D3-B67F-A62EFF666E3E}">
          <x14:id>{AFC24573-5609-44CB-97A6-A009F81F3E3B}</x14:id>
        </ext>
      </extLst>
    </cfRule>
  </conditionalFormatting>
  <conditionalFormatting sqref="AQ21">
    <cfRule type="dataBar" priority="187">
      <dataBar>
        <cfvo type="num" val="0"/>
        <cfvo type="num" val="30"/>
        <color rgb="FF00B050"/>
      </dataBar>
      <extLst>
        <ext xmlns:x14="http://schemas.microsoft.com/office/spreadsheetml/2009/9/main" uri="{B025F937-C7B1-47D3-B67F-A62EFF666E3E}">
          <x14:id>{3E7CAC1C-3D93-4DE8-AE9E-9F05703C86E3}</x14:id>
        </ext>
      </extLst>
    </cfRule>
  </conditionalFormatting>
  <conditionalFormatting sqref="AO24">
    <cfRule type="dataBar" priority="185">
      <dataBar>
        <cfvo type="num" val="0"/>
        <cfvo type="num" val="$AH$2"/>
        <color rgb="FF00B050"/>
      </dataBar>
      <extLst>
        <ext xmlns:x14="http://schemas.microsoft.com/office/spreadsheetml/2009/9/main" uri="{B025F937-C7B1-47D3-B67F-A62EFF666E3E}">
          <x14:id>{DB739961-14C3-4165-8DE8-DF88C7451713}</x14:id>
        </ext>
      </extLst>
    </cfRule>
  </conditionalFormatting>
  <conditionalFormatting sqref="AR24">
    <cfRule type="dataBar" priority="186">
      <dataBar>
        <cfvo type="num" val="0"/>
        <cfvo type="num" val="#REF!"/>
        <color rgb="FF00B050"/>
      </dataBar>
      <extLst>
        <ext xmlns:x14="http://schemas.microsoft.com/office/spreadsheetml/2009/9/main" uri="{B025F937-C7B1-47D3-B67F-A62EFF666E3E}">
          <x14:id>{9A8DDD6C-62C9-4FF0-8CC8-7DC55A9D54C6}</x14:id>
        </ext>
      </extLst>
    </cfRule>
  </conditionalFormatting>
  <conditionalFormatting sqref="AQ24">
    <cfRule type="dataBar" priority="184">
      <dataBar>
        <cfvo type="num" val="0"/>
        <cfvo type="num" val="30"/>
        <color rgb="FF00B050"/>
      </dataBar>
      <extLst>
        <ext xmlns:x14="http://schemas.microsoft.com/office/spreadsheetml/2009/9/main" uri="{B025F937-C7B1-47D3-B67F-A62EFF666E3E}">
          <x14:id>{85DA50F6-366E-480D-A01B-65BDCC5A0CA5}</x14:id>
        </ext>
      </extLst>
    </cfRule>
  </conditionalFormatting>
  <conditionalFormatting sqref="AO26">
    <cfRule type="dataBar" priority="182">
      <dataBar>
        <cfvo type="num" val="0"/>
        <cfvo type="num" val="$AH$2"/>
        <color rgb="FF00B050"/>
      </dataBar>
      <extLst>
        <ext xmlns:x14="http://schemas.microsoft.com/office/spreadsheetml/2009/9/main" uri="{B025F937-C7B1-47D3-B67F-A62EFF666E3E}">
          <x14:id>{CFA29287-0BCD-4026-BCB2-02FFC274EFAE}</x14:id>
        </ext>
      </extLst>
    </cfRule>
  </conditionalFormatting>
  <conditionalFormatting sqref="AR26">
    <cfRule type="dataBar" priority="183">
      <dataBar>
        <cfvo type="num" val="0"/>
        <cfvo type="num" val="#REF!"/>
        <color rgb="FF00B050"/>
      </dataBar>
      <extLst>
        <ext xmlns:x14="http://schemas.microsoft.com/office/spreadsheetml/2009/9/main" uri="{B025F937-C7B1-47D3-B67F-A62EFF666E3E}">
          <x14:id>{D15B7D92-3ECF-4A77-AC9F-48A3B9BB8438}</x14:id>
        </ext>
      </extLst>
    </cfRule>
  </conditionalFormatting>
  <conditionalFormatting sqref="AQ26">
    <cfRule type="dataBar" priority="181">
      <dataBar>
        <cfvo type="num" val="0"/>
        <cfvo type="num" val="30"/>
        <color rgb="FF00B050"/>
      </dataBar>
      <extLst>
        <ext xmlns:x14="http://schemas.microsoft.com/office/spreadsheetml/2009/9/main" uri="{B025F937-C7B1-47D3-B67F-A62EFF666E3E}">
          <x14:id>{A6D0DC87-2289-45DF-93D5-99876DCCBF2B}</x14:id>
        </ext>
      </extLst>
    </cfRule>
  </conditionalFormatting>
  <conditionalFormatting sqref="AO27">
    <cfRule type="dataBar" priority="179">
      <dataBar>
        <cfvo type="num" val="0"/>
        <cfvo type="num" val="$AH$2"/>
        <color rgb="FF00B050"/>
      </dataBar>
      <extLst>
        <ext xmlns:x14="http://schemas.microsoft.com/office/spreadsheetml/2009/9/main" uri="{B025F937-C7B1-47D3-B67F-A62EFF666E3E}">
          <x14:id>{C6AEA5DA-57EB-47DA-B722-607BD09483F7}</x14:id>
        </ext>
      </extLst>
    </cfRule>
  </conditionalFormatting>
  <conditionalFormatting sqref="AR27">
    <cfRule type="dataBar" priority="180">
      <dataBar>
        <cfvo type="num" val="0"/>
        <cfvo type="num" val="#REF!"/>
        <color rgb="FF00B050"/>
      </dataBar>
      <extLst>
        <ext xmlns:x14="http://schemas.microsoft.com/office/spreadsheetml/2009/9/main" uri="{B025F937-C7B1-47D3-B67F-A62EFF666E3E}">
          <x14:id>{2C8D963C-5FDD-486C-A5DD-04F3583C743B}</x14:id>
        </ext>
      </extLst>
    </cfRule>
  </conditionalFormatting>
  <conditionalFormatting sqref="AQ27">
    <cfRule type="dataBar" priority="178">
      <dataBar>
        <cfvo type="num" val="0"/>
        <cfvo type="num" val="30"/>
        <color rgb="FF00B050"/>
      </dataBar>
      <extLst>
        <ext xmlns:x14="http://schemas.microsoft.com/office/spreadsheetml/2009/9/main" uri="{B025F937-C7B1-47D3-B67F-A62EFF666E3E}">
          <x14:id>{349FD03C-BBFA-41FE-81D7-0E449AD05E03}</x14:id>
        </ext>
      </extLst>
    </cfRule>
  </conditionalFormatting>
  <conditionalFormatting sqref="AO30">
    <cfRule type="dataBar" priority="176">
      <dataBar>
        <cfvo type="num" val="0"/>
        <cfvo type="num" val="$AH$2"/>
        <color rgb="FF00B050"/>
      </dataBar>
      <extLst>
        <ext xmlns:x14="http://schemas.microsoft.com/office/spreadsheetml/2009/9/main" uri="{B025F937-C7B1-47D3-B67F-A62EFF666E3E}">
          <x14:id>{9734BF2F-FE22-49DD-B8B7-328E0C06ED42}</x14:id>
        </ext>
      </extLst>
    </cfRule>
  </conditionalFormatting>
  <conditionalFormatting sqref="AR30">
    <cfRule type="dataBar" priority="177">
      <dataBar>
        <cfvo type="num" val="0"/>
        <cfvo type="num" val="#REF!"/>
        <color rgb="FF00B050"/>
      </dataBar>
      <extLst>
        <ext xmlns:x14="http://schemas.microsoft.com/office/spreadsheetml/2009/9/main" uri="{B025F937-C7B1-47D3-B67F-A62EFF666E3E}">
          <x14:id>{49CC2A2C-1301-4A16-92AC-28D50828FC49}</x14:id>
        </ext>
      </extLst>
    </cfRule>
  </conditionalFormatting>
  <conditionalFormatting sqref="AQ30">
    <cfRule type="dataBar" priority="175">
      <dataBar>
        <cfvo type="num" val="0"/>
        <cfvo type="num" val="30"/>
        <color rgb="FF00B050"/>
      </dataBar>
      <extLst>
        <ext xmlns:x14="http://schemas.microsoft.com/office/spreadsheetml/2009/9/main" uri="{B025F937-C7B1-47D3-B67F-A62EFF666E3E}">
          <x14:id>{FDB0A7D6-6A07-420B-B250-99D54ED2BE04}</x14:id>
        </ext>
      </extLst>
    </cfRule>
  </conditionalFormatting>
  <conditionalFormatting sqref="AO38">
    <cfRule type="dataBar" priority="173">
      <dataBar>
        <cfvo type="num" val="0"/>
        <cfvo type="num" val="$AH$2"/>
        <color rgb="FF00B050"/>
      </dataBar>
      <extLst>
        <ext xmlns:x14="http://schemas.microsoft.com/office/spreadsheetml/2009/9/main" uri="{B025F937-C7B1-47D3-B67F-A62EFF666E3E}">
          <x14:id>{EEF17900-4F60-486B-8BB3-657841B68A5F}</x14:id>
        </ext>
      </extLst>
    </cfRule>
  </conditionalFormatting>
  <conditionalFormatting sqref="AR38">
    <cfRule type="dataBar" priority="174">
      <dataBar>
        <cfvo type="num" val="0"/>
        <cfvo type="num" val="#REF!"/>
        <color rgb="FF00B050"/>
      </dataBar>
      <extLst>
        <ext xmlns:x14="http://schemas.microsoft.com/office/spreadsheetml/2009/9/main" uri="{B025F937-C7B1-47D3-B67F-A62EFF666E3E}">
          <x14:id>{71B3782A-42CE-418F-B570-4A4326B0803C}</x14:id>
        </ext>
      </extLst>
    </cfRule>
  </conditionalFormatting>
  <conditionalFormatting sqref="AQ38">
    <cfRule type="dataBar" priority="172">
      <dataBar>
        <cfvo type="num" val="0"/>
        <cfvo type="num" val="30"/>
        <color rgb="FF00B050"/>
      </dataBar>
      <extLst>
        <ext xmlns:x14="http://schemas.microsoft.com/office/spreadsheetml/2009/9/main" uri="{B025F937-C7B1-47D3-B67F-A62EFF666E3E}">
          <x14:id>{56F32B84-C23F-4E12-98A2-EBD2A608B5AD}</x14:id>
        </ext>
      </extLst>
    </cfRule>
  </conditionalFormatting>
  <conditionalFormatting sqref="AO39">
    <cfRule type="dataBar" priority="170">
      <dataBar>
        <cfvo type="num" val="0"/>
        <cfvo type="num" val="$AH$2"/>
        <color rgb="FF00B050"/>
      </dataBar>
      <extLst>
        <ext xmlns:x14="http://schemas.microsoft.com/office/spreadsheetml/2009/9/main" uri="{B025F937-C7B1-47D3-B67F-A62EFF666E3E}">
          <x14:id>{1FECA39D-A4C0-47FB-8EC4-5F9ACC2743C4}</x14:id>
        </ext>
      </extLst>
    </cfRule>
  </conditionalFormatting>
  <conditionalFormatting sqref="AR39">
    <cfRule type="dataBar" priority="171">
      <dataBar>
        <cfvo type="num" val="0"/>
        <cfvo type="num" val="#REF!"/>
        <color rgb="FF00B050"/>
      </dataBar>
      <extLst>
        <ext xmlns:x14="http://schemas.microsoft.com/office/spreadsheetml/2009/9/main" uri="{B025F937-C7B1-47D3-B67F-A62EFF666E3E}">
          <x14:id>{5E815492-0F66-4113-BDC8-B42A2738A895}</x14:id>
        </ext>
      </extLst>
    </cfRule>
  </conditionalFormatting>
  <conditionalFormatting sqref="AQ39">
    <cfRule type="dataBar" priority="169">
      <dataBar>
        <cfvo type="num" val="0"/>
        <cfvo type="num" val="30"/>
        <color rgb="FF00B050"/>
      </dataBar>
      <extLst>
        <ext xmlns:x14="http://schemas.microsoft.com/office/spreadsheetml/2009/9/main" uri="{B025F937-C7B1-47D3-B67F-A62EFF666E3E}">
          <x14:id>{EDEB7535-6B07-44E6-A4C3-D3258417C451}</x14:id>
        </ext>
      </extLst>
    </cfRule>
  </conditionalFormatting>
  <conditionalFormatting sqref="AO41">
    <cfRule type="dataBar" priority="167">
      <dataBar>
        <cfvo type="num" val="0"/>
        <cfvo type="num" val="$AH$2"/>
        <color rgb="FF00B050"/>
      </dataBar>
      <extLst>
        <ext xmlns:x14="http://schemas.microsoft.com/office/spreadsheetml/2009/9/main" uri="{B025F937-C7B1-47D3-B67F-A62EFF666E3E}">
          <x14:id>{CE09C869-8E05-43EB-A22D-CA06D64D62DD}</x14:id>
        </ext>
      </extLst>
    </cfRule>
  </conditionalFormatting>
  <conditionalFormatting sqref="AR41">
    <cfRule type="dataBar" priority="168">
      <dataBar>
        <cfvo type="num" val="0"/>
        <cfvo type="num" val="#REF!"/>
        <color rgb="FF00B050"/>
      </dataBar>
      <extLst>
        <ext xmlns:x14="http://schemas.microsoft.com/office/spreadsheetml/2009/9/main" uri="{B025F937-C7B1-47D3-B67F-A62EFF666E3E}">
          <x14:id>{4A412F64-C3E2-44A3-B19F-7734BC92946C}</x14:id>
        </ext>
      </extLst>
    </cfRule>
  </conditionalFormatting>
  <conditionalFormatting sqref="AQ41">
    <cfRule type="dataBar" priority="166">
      <dataBar>
        <cfvo type="num" val="0"/>
        <cfvo type="num" val="30"/>
        <color rgb="FF00B050"/>
      </dataBar>
      <extLst>
        <ext xmlns:x14="http://schemas.microsoft.com/office/spreadsheetml/2009/9/main" uri="{B025F937-C7B1-47D3-B67F-A62EFF666E3E}">
          <x14:id>{13AB293B-365E-419A-A9E6-899EB0DE279B}</x14:id>
        </ext>
      </extLst>
    </cfRule>
  </conditionalFormatting>
  <conditionalFormatting sqref="AO43">
    <cfRule type="dataBar" priority="164">
      <dataBar>
        <cfvo type="num" val="0"/>
        <cfvo type="num" val="$AH$2"/>
        <color rgb="FF00B050"/>
      </dataBar>
      <extLst>
        <ext xmlns:x14="http://schemas.microsoft.com/office/spreadsheetml/2009/9/main" uri="{B025F937-C7B1-47D3-B67F-A62EFF666E3E}">
          <x14:id>{A173247E-EB58-4830-805C-7C3D563B1BF4}</x14:id>
        </ext>
      </extLst>
    </cfRule>
  </conditionalFormatting>
  <conditionalFormatting sqref="AR43">
    <cfRule type="dataBar" priority="165">
      <dataBar>
        <cfvo type="num" val="0"/>
        <cfvo type="num" val="#REF!"/>
        <color rgb="FF00B050"/>
      </dataBar>
      <extLst>
        <ext xmlns:x14="http://schemas.microsoft.com/office/spreadsheetml/2009/9/main" uri="{B025F937-C7B1-47D3-B67F-A62EFF666E3E}">
          <x14:id>{77F1F5E7-D635-4E6B-A8C1-2EC976477D61}</x14:id>
        </ext>
      </extLst>
    </cfRule>
  </conditionalFormatting>
  <conditionalFormatting sqref="AQ43">
    <cfRule type="dataBar" priority="163">
      <dataBar>
        <cfvo type="num" val="0"/>
        <cfvo type="num" val="30"/>
        <color rgb="FF00B050"/>
      </dataBar>
      <extLst>
        <ext xmlns:x14="http://schemas.microsoft.com/office/spreadsheetml/2009/9/main" uri="{B025F937-C7B1-47D3-B67F-A62EFF666E3E}">
          <x14:id>{89DC6342-C9A7-41F5-BD6E-01603F495963}</x14:id>
        </ext>
      </extLst>
    </cfRule>
  </conditionalFormatting>
  <conditionalFormatting sqref="AV12">
    <cfRule type="containsText" dxfId="1195" priority="159" operator="containsText" text="STOP">
      <formula>NOT(ISERROR(SEARCH("STOP",AV12)))</formula>
    </cfRule>
    <cfRule type="containsText" dxfId="1194" priority="160" operator="containsText" text="OK">
      <formula>NOT(ISERROR(SEARCH("OK",AV12)))</formula>
    </cfRule>
    <cfRule type="containsText" dxfId="1193" priority="161" operator="containsText" text="A former">
      <formula>NOT(ISERROR(SEARCH("A former",AV12)))</formula>
    </cfRule>
    <cfRule type="containsText" dxfId="1192" priority="162" operator="containsText" text="En cours">
      <formula>NOT(ISERROR(SEARCH("En cours",AV12)))</formula>
    </cfRule>
  </conditionalFormatting>
  <conditionalFormatting sqref="AV13">
    <cfRule type="containsText" dxfId="1191" priority="155" operator="containsText" text="STOP">
      <formula>NOT(ISERROR(SEARCH("STOP",AV13)))</formula>
    </cfRule>
    <cfRule type="containsText" dxfId="1190" priority="156" operator="containsText" text="OK">
      <formula>NOT(ISERROR(SEARCH("OK",AV13)))</formula>
    </cfRule>
    <cfRule type="containsText" dxfId="1189" priority="157" operator="containsText" text="A former">
      <formula>NOT(ISERROR(SEARCH("A former",AV13)))</formula>
    </cfRule>
    <cfRule type="containsText" dxfId="1188" priority="158" operator="containsText" text="En cours">
      <formula>NOT(ISERROR(SEARCH("En cours",AV13)))</formula>
    </cfRule>
  </conditionalFormatting>
  <conditionalFormatting sqref="AV16">
    <cfRule type="containsText" dxfId="1187" priority="151" operator="containsText" text="STOP">
      <formula>NOT(ISERROR(SEARCH("STOP",AV16)))</formula>
    </cfRule>
    <cfRule type="containsText" dxfId="1186" priority="152" operator="containsText" text="OK">
      <formula>NOT(ISERROR(SEARCH("OK",AV16)))</formula>
    </cfRule>
    <cfRule type="containsText" dxfId="1185" priority="153" operator="containsText" text="A former">
      <formula>NOT(ISERROR(SEARCH("A former",AV16)))</formula>
    </cfRule>
    <cfRule type="containsText" dxfId="1184" priority="154" operator="containsText" text="En cours">
      <formula>NOT(ISERROR(SEARCH("En cours",AV16)))</formula>
    </cfRule>
  </conditionalFormatting>
  <conditionalFormatting sqref="AV17">
    <cfRule type="containsText" dxfId="1183" priority="143" operator="containsText" text="STOP">
      <formula>NOT(ISERROR(SEARCH("STOP",AV17)))</formula>
    </cfRule>
    <cfRule type="containsText" dxfId="1182" priority="144" operator="containsText" text="OK">
      <formula>NOT(ISERROR(SEARCH("OK",AV17)))</formula>
    </cfRule>
    <cfRule type="containsText" dxfId="1181" priority="145" operator="containsText" text="A former">
      <formula>NOT(ISERROR(SEARCH("A former",AV17)))</formula>
    </cfRule>
    <cfRule type="containsText" dxfId="1180" priority="146" operator="containsText" text="En cours">
      <formula>NOT(ISERROR(SEARCH("En cours",AV17)))</formula>
    </cfRule>
  </conditionalFormatting>
  <conditionalFormatting sqref="AV21">
    <cfRule type="containsText" dxfId="1179" priority="139" operator="containsText" text="STOP">
      <formula>NOT(ISERROR(SEARCH("STOP",AV21)))</formula>
    </cfRule>
    <cfRule type="containsText" dxfId="1178" priority="140" operator="containsText" text="OK">
      <formula>NOT(ISERROR(SEARCH("OK",AV21)))</formula>
    </cfRule>
    <cfRule type="containsText" dxfId="1177" priority="141" operator="containsText" text="A former">
      <formula>NOT(ISERROR(SEARCH("A former",AV21)))</formula>
    </cfRule>
    <cfRule type="containsText" dxfId="1176" priority="142" operator="containsText" text="En cours">
      <formula>NOT(ISERROR(SEARCH("En cours",AV21)))</formula>
    </cfRule>
  </conditionalFormatting>
  <conditionalFormatting sqref="AV26">
    <cfRule type="containsText" dxfId="1175" priority="135" operator="containsText" text="STOP">
      <formula>NOT(ISERROR(SEARCH("STOP",AV26)))</formula>
    </cfRule>
    <cfRule type="containsText" dxfId="1174" priority="136" operator="containsText" text="OK">
      <formula>NOT(ISERROR(SEARCH("OK",AV26)))</formula>
    </cfRule>
    <cfRule type="containsText" dxfId="1173" priority="137" operator="containsText" text="A former">
      <formula>NOT(ISERROR(SEARCH("A former",AV26)))</formula>
    </cfRule>
    <cfRule type="containsText" dxfId="1172" priority="138" operator="containsText" text="En cours">
      <formula>NOT(ISERROR(SEARCH("En cours",AV26)))</formula>
    </cfRule>
  </conditionalFormatting>
  <conditionalFormatting sqref="AV38">
    <cfRule type="containsText" dxfId="1171" priority="131" operator="containsText" text="STOP">
      <formula>NOT(ISERROR(SEARCH("STOP",AV38)))</formula>
    </cfRule>
    <cfRule type="containsText" dxfId="1170" priority="132" operator="containsText" text="OK">
      <formula>NOT(ISERROR(SEARCH("OK",AV38)))</formula>
    </cfRule>
    <cfRule type="containsText" dxfId="1169" priority="133" operator="containsText" text="A former">
      <formula>NOT(ISERROR(SEARCH("A former",AV38)))</formula>
    </cfRule>
    <cfRule type="containsText" dxfId="1168" priority="134" operator="containsText" text="En cours">
      <formula>NOT(ISERROR(SEARCH("En cours",AV38)))</formula>
    </cfRule>
  </conditionalFormatting>
  <conditionalFormatting sqref="AV39">
    <cfRule type="containsText" dxfId="1167" priority="127" operator="containsText" text="STOP">
      <formula>NOT(ISERROR(SEARCH("STOP",AV39)))</formula>
    </cfRule>
    <cfRule type="containsText" dxfId="1166" priority="128" operator="containsText" text="OK">
      <formula>NOT(ISERROR(SEARCH("OK",AV39)))</formula>
    </cfRule>
    <cfRule type="containsText" dxfId="1165" priority="129" operator="containsText" text="A former">
      <formula>NOT(ISERROR(SEARCH("A former",AV39)))</formula>
    </cfRule>
    <cfRule type="containsText" dxfId="1164" priority="130" operator="containsText" text="En cours">
      <formula>NOT(ISERROR(SEARCH("En cours",AV39)))</formula>
    </cfRule>
  </conditionalFormatting>
  <conditionalFormatting sqref="AV43">
    <cfRule type="containsText" dxfId="1163" priority="123" operator="containsText" text="STOP">
      <formula>NOT(ISERROR(SEARCH("STOP",AV43)))</formula>
    </cfRule>
    <cfRule type="containsText" dxfId="1162" priority="124" operator="containsText" text="OK">
      <formula>NOT(ISERROR(SEARCH("OK",AV43)))</formula>
    </cfRule>
    <cfRule type="containsText" dxfId="1161" priority="125" operator="containsText" text="A former">
      <formula>NOT(ISERROR(SEARCH("A former",AV43)))</formula>
    </cfRule>
    <cfRule type="containsText" dxfId="1160" priority="126" operator="containsText" text="En cours">
      <formula>NOT(ISERROR(SEARCH("En cours",AV43)))</formula>
    </cfRule>
  </conditionalFormatting>
  <conditionalFormatting sqref="BG40">
    <cfRule type="dataBar" priority="57">
      <dataBar>
        <cfvo type="num" val="0"/>
        <cfvo type="num" val="30"/>
        <color rgb="FF00B050"/>
      </dataBar>
      <extLst>
        <ext xmlns:x14="http://schemas.microsoft.com/office/spreadsheetml/2009/9/main" uri="{B025F937-C7B1-47D3-B67F-A62EFF666E3E}">
          <x14:id>{E1F9A77B-35E8-4938-A55E-A544DCC02A5B}</x14:id>
        </ext>
      </extLst>
    </cfRule>
  </conditionalFormatting>
  <conditionalFormatting sqref="AG40 AW40 BE40 BM40 CC40 Q40">
    <cfRule type="dataBar" priority="60">
      <dataBar>
        <cfvo type="num" val="0"/>
        <cfvo type="num" val="$AH$2"/>
        <color rgb="FF00B050"/>
      </dataBar>
      <extLst>
        <ext xmlns:x14="http://schemas.microsoft.com/office/spreadsheetml/2009/9/main" uri="{B025F937-C7B1-47D3-B67F-A62EFF666E3E}">
          <x14:id>{CE7053E3-3916-4BC4-AE42-1249334AFE39}</x14:id>
        </ext>
      </extLst>
    </cfRule>
  </conditionalFormatting>
  <conditionalFormatting sqref="AI40">
    <cfRule type="dataBar" priority="59">
      <dataBar>
        <cfvo type="num" val="0"/>
        <cfvo type="num" val="30"/>
        <color rgb="FF00B050"/>
      </dataBar>
      <extLst>
        <ext xmlns:x14="http://schemas.microsoft.com/office/spreadsheetml/2009/9/main" uri="{B025F937-C7B1-47D3-B67F-A62EFF666E3E}">
          <x14:id>{E5C37861-B791-4370-A322-0EBB652BBFED}</x14:id>
        </ext>
      </extLst>
    </cfRule>
  </conditionalFormatting>
  <conditionalFormatting sqref="AJ40">
    <cfRule type="dataBar" priority="61">
      <dataBar>
        <cfvo type="num" val="0"/>
        <cfvo type="num" val="#REF!"/>
        <color rgb="FF00B050"/>
      </dataBar>
      <extLst>
        <ext xmlns:x14="http://schemas.microsoft.com/office/spreadsheetml/2009/9/main" uri="{B025F937-C7B1-47D3-B67F-A62EFF666E3E}">
          <x14:id>{83F150C0-F620-4111-A65B-284531DA5D74}</x14:id>
        </ext>
      </extLst>
    </cfRule>
  </conditionalFormatting>
  <conditionalFormatting sqref="AY40">
    <cfRule type="dataBar" priority="58">
      <dataBar>
        <cfvo type="num" val="0"/>
        <cfvo type="num" val="30"/>
        <color rgb="FF00B050"/>
      </dataBar>
      <extLst>
        <ext xmlns:x14="http://schemas.microsoft.com/office/spreadsheetml/2009/9/main" uri="{B025F937-C7B1-47D3-B67F-A62EFF666E3E}">
          <x14:id>{CCF8B2CF-41D7-46C5-A88C-815A6EA429F3}</x14:id>
        </ext>
      </extLst>
    </cfRule>
  </conditionalFormatting>
  <conditionalFormatting sqref="BO40">
    <cfRule type="dataBar" priority="56">
      <dataBar>
        <cfvo type="num" val="0"/>
        <cfvo type="num" val="30"/>
        <color rgb="FF00B050"/>
      </dataBar>
      <extLst>
        <ext xmlns:x14="http://schemas.microsoft.com/office/spreadsheetml/2009/9/main" uri="{B025F937-C7B1-47D3-B67F-A62EFF666E3E}">
          <x14:id>{DC4E08D8-005E-4E7E-AD51-90C4CC424959}</x14:id>
        </ext>
      </extLst>
    </cfRule>
  </conditionalFormatting>
  <conditionalFormatting sqref="CE40">
    <cfRule type="dataBar" priority="55">
      <dataBar>
        <cfvo type="num" val="0"/>
        <cfvo type="num" val="30"/>
        <color rgb="FF00B050"/>
      </dataBar>
      <extLst>
        <ext xmlns:x14="http://schemas.microsoft.com/office/spreadsheetml/2009/9/main" uri="{B025F937-C7B1-47D3-B67F-A62EFF666E3E}">
          <x14:id>{FAA75D00-C4E9-477A-B064-C73337EB3C10}</x14:id>
        </ext>
      </extLst>
    </cfRule>
  </conditionalFormatting>
  <conditionalFormatting sqref="S40">
    <cfRule type="dataBar" priority="54">
      <dataBar>
        <cfvo type="num" val="0"/>
        <cfvo type="num" val="30"/>
        <color rgb="FF00B050"/>
      </dataBar>
      <extLst>
        <ext xmlns:x14="http://schemas.microsoft.com/office/spreadsheetml/2009/9/main" uri="{B025F937-C7B1-47D3-B67F-A62EFF666E3E}">
          <x14:id>{6CC3D276-0373-4686-A876-29AAA9FA1A61}</x14:id>
        </ext>
      </extLst>
    </cfRule>
  </conditionalFormatting>
  <conditionalFormatting sqref="K40">
    <cfRule type="dataBar" priority="53">
      <dataBar>
        <cfvo type="num" val="0"/>
        <cfvo type="num" val="30"/>
        <color rgb="FF00B050"/>
      </dataBar>
      <extLst>
        <ext xmlns:x14="http://schemas.microsoft.com/office/spreadsheetml/2009/9/main" uri="{B025F937-C7B1-47D3-B67F-A62EFF666E3E}">
          <x14:id>{507ED7C5-2882-4593-8318-060199DA6A49}</x14:id>
        </ext>
      </extLst>
    </cfRule>
  </conditionalFormatting>
  <conditionalFormatting sqref="P40">
    <cfRule type="containsText" dxfId="1159" priority="49" operator="containsText" text="STOP">
      <formula>NOT(ISERROR(SEARCH("STOP",P40)))</formula>
    </cfRule>
    <cfRule type="containsText" dxfId="1158" priority="50" operator="containsText" text="OK">
      <formula>NOT(ISERROR(SEARCH("OK",P40)))</formula>
    </cfRule>
    <cfRule type="containsText" dxfId="1157" priority="51" operator="containsText" text="A former">
      <formula>NOT(ISERROR(SEARCH("A former",P40)))</formula>
    </cfRule>
    <cfRule type="containsText" dxfId="1156" priority="52" operator="containsText" text="En cours">
      <formula>NOT(ISERROR(SEARCH("En cours",P40)))</formula>
    </cfRule>
  </conditionalFormatting>
  <conditionalFormatting sqref="N40">
    <cfRule type="containsText" dxfId="1155" priority="47" operator="containsText" text="STOP">
      <formula>NOT(ISERROR(SEARCH("STOP",N40)))</formula>
    </cfRule>
    <cfRule type="containsText" dxfId="1154" priority="48" operator="containsText" text="Oui">
      <formula>NOT(ISERROR(SEARCH("Oui",N40)))</formula>
    </cfRule>
  </conditionalFormatting>
  <conditionalFormatting sqref="X40">
    <cfRule type="containsText" dxfId="1153" priority="43" operator="containsText" text="STOP">
      <formula>NOT(ISERROR(SEARCH("STOP",X40)))</formula>
    </cfRule>
    <cfRule type="containsText" dxfId="1152" priority="44" operator="containsText" text="OK">
      <formula>NOT(ISERROR(SEARCH("OK",X40)))</formula>
    </cfRule>
    <cfRule type="containsText" dxfId="1151" priority="45" operator="containsText" text="A former">
      <formula>NOT(ISERROR(SEARCH("A former",X40)))</formula>
    </cfRule>
    <cfRule type="containsText" dxfId="1150" priority="46" operator="containsText" text="En cours">
      <formula>NOT(ISERROR(SEARCH("En cours",X40)))</formula>
    </cfRule>
  </conditionalFormatting>
  <conditionalFormatting sqref="AN40">
    <cfRule type="containsText" dxfId="1149" priority="39" operator="containsText" text="STOP">
      <formula>NOT(ISERROR(SEARCH("STOP",AN40)))</formula>
    </cfRule>
    <cfRule type="containsText" dxfId="1148" priority="40" operator="containsText" text="OK">
      <formula>NOT(ISERROR(SEARCH("OK",AN40)))</formula>
    </cfRule>
    <cfRule type="containsText" dxfId="1147" priority="41" operator="containsText" text="A former">
      <formula>NOT(ISERROR(SEARCH("A former",AN40)))</formula>
    </cfRule>
    <cfRule type="containsText" dxfId="1146" priority="42" operator="containsText" text="En cours">
      <formula>NOT(ISERROR(SEARCH("En cours",AN40)))</formula>
    </cfRule>
  </conditionalFormatting>
  <conditionalFormatting sqref="BD40">
    <cfRule type="containsText" dxfId="1145" priority="35" operator="containsText" text="STOP">
      <formula>NOT(ISERROR(SEARCH("STOP",BD40)))</formula>
    </cfRule>
    <cfRule type="containsText" dxfId="1144" priority="36" operator="containsText" text="OK">
      <formula>NOT(ISERROR(SEARCH("OK",BD40)))</formula>
    </cfRule>
    <cfRule type="containsText" dxfId="1143" priority="37" operator="containsText" text="A former">
      <formula>NOT(ISERROR(SEARCH("A former",BD40)))</formula>
    </cfRule>
    <cfRule type="containsText" dxfId="1142" priority="38" operator="containsText" text="En cours">
      <formula>NOT(ISERROR(SEARCH("En cours",BD40)))</formula>
    </cfRule>
  </conditionalFormatting>
  <conditionalFormatting sqref="BL40">
    <cfRule type="containsText" dxfId="1141" priority="31" operator="containsText" text="STOP">
      <formula>NOT(ISERROR(SEARCH("STOP",BL40)))</formula>
    </cfRule>
    <cfRule type="containsText" dxfId="1140" priority="32" operator="containsText" text="OK">
      <formula>NOT(ISERROR(SEARCH("OK",BL40)))</formula>
    </cfRule>
    <cfRule type="containsText" dxfId="1139" priority="33" operator="containsText" text="A former">
      <formula>NOT(ISERROR(SEARCH("A former",BL40)))</formula>
    </cfRule>
    <cfRule type="containsText" dxfId="1138" priority="34" operator="containsText" text="En cours">
      <formula>NOT(ISERROR(SEARCH("En cours",BL40)))</formula>
    </cfRule>
  </conditionalFormatting>
  <conditionalFormatting sqref="BT40">
    <cfRule type="containsText" dxfId="1137" priority="27" operator="containsText" text="STOP">
      <formula>NOT(ISERROR(SEARCH("STOP",BT40)))</formula>
    </cfRule>
    <cfRule type="containsText" dxfId="1136" priority="28" operator="containsText" text="OK">
      <formula>NOT(ISERROR(SEARCH("OK",BT40)))</formula>
    </cfRule>
    <cfRule type="containsText" dxfId="1135" priority="29" operator="containsText" text="A former">
      <formula>NOT(ISERROR(SEARCH("A former",BT40)))</formula>
    </cfRule>
    <cfRule type="containsText" dxfId="1134" priority="30" operator="containsText" text="En cours">
      <formula>NOT(ISERROR(SEARCH("En cours",BT40)))</formula>
    </cfRule>
  </conditionalFormatting>
  <conditionalFormatting sqref="CJ40">
    <cfRule type="containsText" dxfId="1133" priority="23" operator="containsText" text="STOP">
      <formula>NOT(ISERROR(SEARCH("STOP",CJ40)))</formula>
    </cfRule>
    <cfRule type="containsText" dxfId="1132" priority="24" operator="containsText" text="OK">
      <formula>NOT(ISERROR(SEARCH("OK",CJ40)))</formula>
    </cfRule>
    <cfRule type="containsText" dxfId="1131" priority="25" operator="containsText" text="A former">
      <formula>NOT(ISERROR(SEARCH("A former",CJ40)))</formula>
    </cfRule>
    <cfRule type="containsText" dxfId="1130" priority="26" operator="containsText" text="En cours">
      <formula>NOT(ISERROR(SEARCH("En cours",CJ40)))</formula>
    </cfRule>
  </conditionalFormatting>
  <conditionalFormatting sqref="H40">
    <cfRule type="containsText" dxfId="1129" priority="22" operator="containsText" text="6 / 6">
      <formula>NOT(ISERROR(SEARCH("6 / 6",H40)))</formula>
    </cfRule>
  </conditionalFormatting>
  <conditionalFormatting sqref="Y40">
    <cfRule type="dataBar" priority="20">
      <dataBar>
        <cfvo type="num" val="0"/>
        <cfvo type="num" val="$AH$2"/>
        <color rgb="FF00B050"/>
      </dataBar>
      <extLst>
        <ext xmlns:x14="http://schemas.microsoft.com/office/spreadsheetml/2009/9/main" uri="{B025F937-C7B1-47D3-B67F-A62EFF666E3E}">
          <x14:id>{1484DF90-D47F-4AF2-81F7-D74762B69AFB}</x14:id>
        </ext>
      </extLst>
    </cfRule>
  </conditionalFormatting>
  <conditionalFormatting sqref="AB40">
    <cfRule type="dataBar" priority="21">
      <dataBar>
        <cfvo type="num" val="0"/>
        <cfvo type="num" val="#REF!"/>
        <color rgb="FF00B050"/>
      </dataBar>
      <extLst>
        <ext xmlns:x14="http://schemas.microsoft.com/office/spreadsheetml/2009/9/main" uri="{B025F937-C7B1-47D3-B67F-A62EFF666E3E}">
          <x14:id>{6FFB9402-229F-4873-A5C6-6DA636CA07D0}</x14:id>
        </ext>
      </extLst>
    </cfRule>
  </conditionalFormatting>
  <conditionalFormatting sqref="AA40">
    <cfRule type="dataBar" priority="19">
      <dataBar>
        <cfvo type="num" val="0"/>
        <cfvo type="num" val="30"/>
        <color rgb="FF00B050"/>
      </dataBar>
      <extLst>
        <ext xmlns:x14="http://schemas.microsoft.com/office/spreadsheetml/2009/9/main" uri="{B025F937-C7B1-47D3-B67F-A62EFF666E3E}">
          <x14:id>{BBBE1AE3-4794-406E-8067-A693C6F02566}</x14:id>
        </ext>
      </extLst>
    </cfRule>
  </conditionalFormatting>
  <conditionalFormatting sqref="AF40">
    <cfRule type="containsText" dxfId="1128" priority="15" operator="containsText" text="STOP">
      <formula>NOT(ISERROR(SEARCH("STOP",AF40)))</formula>
    </cfRule>
    <cfRule type="containsText" dxfId="1127" priority="16" operator="containsText" text="OK">
      <formula>NOT(ISERROR(SEARCH("OK",AF40)))</formula>
    </cfRule>
    <cfRule type="containsText" dxfId="1126" priority="17" operator="containsText" text="A former">
      <formula>NOT(ISERROR(SEARCH("A former",AF40)))</formula>
    </cfRule>
    <cfRule type="containsText" dxfId="1125" priority="18" operator="containsText" text="En cours">
      <formula>NOT(ISERROR(SEARCH("En cours",AF40)))</formula>
    </cfRule>
  </conditionalFormatting>
  <conditionalFormatting sqref="BU40">
    <cfRule type="dataBar" priority="13">
      <dataBar>
        <cfvo type="num" val="0"/>
        <cfvo type="num" val="$AH$2"/>
        <color rgb="FF00B050"/>
      </dataBar>
      <extLst>
        <ext xmlns:x14="http://schemas.microsoft.com/office/spreadsheetml/2009/9/main" uri="{B025F937-C7B1-47D3-B67F-A62EFF666E3E}">
          <x14:id>{11B4384E-8C94-4C97-B7F0-0B50F9267248}</x14:id>
        </ext>
      </extLst>
    </cfRule>
  </conditionalFormatting>
  <conditionalFormatting sqref="BX40">
    <cfRule type="dataBar" priority="14">
      <dataBar>
        <cfvo type="num" val="0"/>
        <cfvo type="num" val="#REF!"/>
        <color rgb="FF00B050"/>
      </dataBar>
      <extLst>
        <ext xmlns:x14="http://schemas.microsoft.com/office/spreadsheetml/2009/9/main" uri="{B025F937-C7B1-47D3-B67F-A62EFF666E3E}">
          <x14:id>{87483E95-DC15-4CC8-B5B4-7F8A7794AF78}</x14:id>
        </ext>
      </extLst>
    </cfRule>
  </conditionalFormatting>
  <conditionalFormatting sqref="BW40">
    <cfRule type="dataBar" priority="12">
      <dataBar>
        <cfvo type="num" val="0"/>
        <cfvo type="num" val="30"/>
        <color rgb="FF00B050"/>
      </dataBar>
      <extLst>
        <ext xmlns:x14="http://schemas.microsoft.com/office/spreadsheetml/2009/9/main" uri="{B025F937-C7B1-47D3-B67F-A62EFF666E3E}">
          <x14:id>{E4F5EEA1-57C5-4378-BE99-6D77FD291095}</x14:id>
        </ext>
      </extLst>
    </cfRule>
  </conditionalFormatting>
  <conditionalFormatting sqref="CB40">
    <cfRule type="containsText" dxfId="1124" priority="8" operator="containsText" text="STOP">
      <formula>NOT(ISERROR(SEARCH("STOP",CB40)))</formula>
    </cfRule>
    <cfRule type="containsText" dxfId="1123" priority="9" operator="containsText" text="OK">
      <formula>NOT(ISERROR(SEARCH("OK",CB40)))</formula>
    </cfRule>
    <cfRule type="containsText" dxfId="1122" priority="10" operator="containsText" text="A former">
      <formula>NOT(ISERROR(SEARCH("A former",CB40)))</formula>
    </cfRule>
    <cfRule type="containsText" dxfId="1121" priority="11" operator="containsText" text="En cours">
      <formula>NOT(ISERROR(SEARCH("En cours",CB40)))</formula>
    </cfRule>
  </conditionalFormatting>
  <conditionalFormatting sqref="AO40">
    <cfRule type="dataBar" priority="6">
      <dataBar>
        <cfvo type="num" val="0"/>
        <cfvo type="num" val="$AH$2"/>
        <color rgb="FF00B050"/>
      </dataBar>
      <extLst>
        <ext xmlns:x14="http://schemas.microsoft.com/office/spreadsheetml/2009/9/main" uri="{B025F937-C7B1-47D3-B67F-A62EFF666E3E}">
          <x14:id>{C17FC877-9BF3-46C4-8C68-8F61C0855036}</x14:id>
        </ext>
      </extLst>
    </cfRule>
  </conditionalFormatting>
  <conditionalFormatting sqref="AR40">
    <cfRule type="dataBar" priority="7">
      <dataBar>
        <cfvo type="num" val="0"/>
        <cfvo type="num" val="#REF!"/>
        <color rgb="FF00B050"/>
      </dataBar>
      <extLst>
        <ext xmlns:x14="http://schemas.microsoft.com/office/spreadsheetml/2009/9/main" uri="{B025F937-C7B1-47D3-B67F-A62EFF666E3E}">
          <x14:id>{D90449F4-0214-4107-9556-BF23A2D0D689}</x14:id>
        </ext>
      </extLst>
    </cfRule>
  </conditionalFormatting>
  <conditionalFormatting sqref="AQ40">
    <cfRule type="dataBar" priority="5">
      <dataBar>
        <cfvo type="num" val="0"/>
        <cfvo type="num" val="30"/>
        <color rgb="FF00B050"/>
      </dataBar>
      <extLst>
        <ext xmlns:x14="http://schemas.microsoft.com/office/spreadsheetml/2009/9/main" uri="{B025F937-C7B1-47D3-B67F-A62EFF666E3E}">
          <x14:id>{153404A6-9AF5-4419-9432-E75F992638AE}</x14:id>
        </ext>
      </extLst>
    </cfRule>
  </conditionalFormatting>
  <conditionalFormatting sqref="AV40">
    <cfRule type="containsText" dxfId="1120" priority="1" operator="containsText" text="STOP">
      <formula>NOT(ISERROR(SEARCH("STOP",AV40)))</formula>
    </cfRule>
    <cfRule type="containsText" dxfId="1119" priority="2" operator="containsText" text="OK">
      <formula>NOT(ISERROR(SEARCH("OK",AV40)))</formula>
    </cfRule>
    <cfRule type="containsText" dxfId="1118" priority="3" operator="containsText" text="A former">
      <formula>NOT(ISERROR(SEARCH("A former",AV40)))</formula>
    </cfRule>
    <cfRule type="containsText" dxfId="1117" priority="4" operator="containsText" text="En cours">
      <formula>NOT(ISERROR(SEARCH("En cours",AV40)))</formula>
    </cfRule>
  </conditionalFormatting>
  <dataValidations count="3">
    <dataValidation type="list" allowBlank="1" showInputMessage="1" showErrorMessage="1" sqref="V32:V39 N2:N4 V3:V4 N32:N45 V41:V55">
      <formula1>"Oui, STOP,"</formula1>
    </dataValidation>
    <dataValidation type="list" allowBlank="1" showInputMessage="1" showErrorMessage="1" sqref="BL2:BL55 BD2:BD55 X2:X55 AF2:AF55 CB2:CB55 CJ2:CJ55 BT2:BT55 P2:P55 AN2:AN55 AV2:AV55">
      <formula1>Validations_modules</formula1>
    </dataValidation>
    <dataValidation type="list" allowBlank="1" showInputMessage="1" showErrorMessage="1" sqref="A2:A55">
      <formula1>Personnel_PF</formula1>
    </dataValidation>
  </dataValidations>
  <pageMargins left="0.7" right="0.7" top="0.75" bottom="0.75" header="0.3" footer="0.3"/>
  <pageSetup paperSize="9" orientation="portrait" r:id="rId8"/>
  <legacyDrawing r:id="rId9"/>
  <extLst>
    <ext xmlns:x14="http://schemas.microsoft.com/office/spreadsheetml/2009/9/main" uri="{78C0D931-6437-407d-A8EE-F0AAD7539E65}">
      <x14:conditionalFormattings>
        <x14:conditionalFormatting xmlns:xm="http://schemas.microsoft.com/office/excel/2006/main">
          <x14:cfRule type="dataBar" id="{A831C830-4992-4801-8A13-94D2279FE367}">
            <x14:dataBar minLength="0" maxLength="100">
              <x14:cfvo type="num">
                <xm:f>0</xm:f>
              </x14:cfvo>
              <x14:cfvo type="num">
                <xm:f>$AH$2</xm:f>
              </x14:cfvo>
              <x14:negativeFillColor rgb="FFFF0000"/>
              <x14:axisColor rgb="FF000000"/>
            </x14:dataBar>
          </x14:cfRule>
          <xm:sqref>AG5:AG12 AW16 Y24:Y31 AW18:AW31 AG14:AG31 AW4:AW14 Y4:Y22 BM4:BM31 BE4:BE31 BU4:BU31 CC4:CC31 Y41:Y44 AG42:AG44 AW42:AW44 BE41:BE44 BM41:BM44 BU41:BU44 CC41:CC44 AO44</xm:sqref>
        </x14:conditionalFormatting>
        <x14:conditionalFormatting xmlns:xm="http://schemas.microsoft.com/office/excel/2006/main">
          <x14:cfRule type="dataBar" id="{7143A443-3BB3-49B8-93AC-6D6E2C9604F6}">
            <x14:dataBar minLength="0" maxLength="100">
              <x14:cfvo type="num">
                <xm:f>0</xm:f>
              </x14:cfvo>
              <x14:cfvo type="num">
                <xm:f>30</xm:f>
              </x14:cfvo>
              <x14:negativeFillColor rgb="FFFF0000"/>
              <x14:axisColor rgb="FF000000"/>
            </x14:dataBar>
          </x14:cfRule>
          <xm:sqref>AI5:AI12 AY16 AA24:AA31 S16:S31 AY18:AY31 AI14:AI31 AY4:AY14 S4:S14 AA4:AA22 BO4:BO31 BG4:BG31 BW4:BW31 K4:K31 CE4:CE31 K41:K44 S41:S44 AA41:AA44 AI42:AI44 AY42:AY44 BG41:BG44 BO41:BO44 BW41:BW44 CE41:CE44 AQ44</xm:sqref>
        </x14:conditionalFormatting>
        <x14:conditionalFormatting xmlns:xm="http://schemas.microsoft.com/office/excel/2006/main">
          <x14:cfRule type="dataBar" id="{02B3C44E-5CE6-4DCF-AE9B-E08765101B7C}">
            <x14:dataBar minLength="0" maxLength="100">
              <x14:cfvo type="num">
                <xm:f>0</xm:f>
              </x14:cfvo>
              <x14:cfvo type="num">
                <xm:f>#REF!</xm:f>
              </x14:cfvo>
              <x14:negativeFillColor rgb="FFFF0000"/>
              <x14:axisColor rgb="FF000000"/>
            </x14:dataBar>
          </x14:cfRule>
          <xm:sqref>AJ5:AJ12 AB24:AB31 T16:T31 AZ16:AZ31 AJ14:AJ31 AJ2:AJ3 AZ2:AZ14 BH2:BH31 BP2:BP31 CF2:CF31 T2:T14 L2:L31 AB2:AB22 BX2:BX31 AR7 AR9:AR11 AR14 AR18:AR20 AR22:AR23 AR25 AR28:AR29 AR31 AR42 AR2:AR3 AZ38:AZ40 AB41:AB44 AJ42:AJ44 AZ42:AZ44 BX41:BX44 AR44 BH38:BH44 BP40:BP44 CF40:CF44 T40:T44 L40:L44</xm:sqref>
        </x14:conditionalFormatting>
        <x14:conditionalFormatting xmlns:xm="http://schemas.microsoft.com/office/excel/2006/main">
          <x14:cfRule type="dataBar" id="{F98D2E7F-A0E2-4F86-83F1-3E5D45BAB93C}">
            <x14:dataBar minLength="0" maxLength="100">
              <x14:cfvo type="num">
                <xm:f>0</xm:f>
              </x14:cfvo>
              <x14:cfvo type="num">
                <xm:f>$AH$2</xm:f>
              </x14:cfvo>
              <x14:negativeFillColor rgb="FFFF0000"/>
              <x14:axisColor rgb="FF000000"/>
            </x14:dataBar>
          </x14:cfRule>
          <xm:sqref>AW3</xm:sqref>
        </x14:conditionalFormatting>
        <x14:conditionalFormatting xmlns:xm="http://schemas.microsoft.com/office/excel/2006/main">
          <x14:cfRule type="dataBar" id="{2BE88885-2403-40AD-8506-F139C4022178}">
            <x14:dataBar minLength="0" maxLength="100">
              <x14:cfvo type="num">
                <xm:f>0</xm:f>
              </x14:cfvo>
              <x14:cfvo type="num">
                <xm:f>30</xm:f>
              </x14:cfvo>
              <x14:negativeFillColor rgb="FFFF0000"/>
              <x14:axisColor rgb="FF000000"/>
            </x14:dataBar>
          </x14:cfRule>
          <xm:sqref>AY3</xm:sqref>
        </x14:conditionalFormatting>
        <x14:conditionalFormatting xmlns:xm="http://schemas.microsoft.com/office/excel/2006/main">
          <x14:cfRule type="dataBar" id="{6E7DDC1E-3976-42BD-9D9E-46B93D13B924}">
            <x14:dataBar minLength="0" maxLength="100">
              <x14:cfvo type="num">
                <xm:f>0</xm:f>
              </x14:cfvo>
              <x14:cfvo type="num">
                <xm:f>$AH$2</xm:f>
              </x14:cfvo>
              <x14:negativeFillColor rgb="FFFF0000"/>
              <x14:axisColor rgb="FF000000"/>
            </x14:dataBar>
          </x14:cfRule>
          <xm:sqref>BE3</xm:sqref>
        </x14:conditionalFormatting>
        <x14:conditionalFormatting xmlns:xm="http://schemas.microsoft.com/office/excel/2006/main">
          <x14:cfRule type="dataBar" id="{DFA151BC-C780-43D4-97B8-00D57261E64E}">
            <x14:dataBar minLength="0" maxLength="100">
              <x14:cfvo type="num">
                <xm:f>0</xm:f>
              </x14:cfvo>
              <x14:cfvo type="num">
                <xm:f>30</xm:f>
              </x14:cfvo>
              <x14:negativeFillColor rgb="FFFF0000"/>
              <x14:axisColor rgb="FF000000"/>
            </x14:dataBar>
          </x14:cfRule>
          <xm:sqref>BG3</xm:sqref>
        </x14:conditionalFormatting>
        <x14:conditionalFormatting xmlns:xm="http://schemas.microsoft.com/office/excel/2006/main">
          <x14:cfRule type="dataBar" id="{A4CF5AC6-B8DB-4C91-82DC-6EBF87D3547A}">
            <x14:dataBar minLength="0" maxLength="100">
              <x14:cfvo type="num">
                <xm:f>0</xm:f>
              </x14:cfvo>
              <x14:cfvo type="num">
                <xm:f>$AH$2</xm:f>
              </x14:cfvo>
              <x14:negativeFillColor rgb="FFFF0000"/>
              <x14:axisColor rgb="FF000000"/>
            </x14:dataBar>
          </x14:cfRule>
          <xm:sqref>BU3</xm:sqref>
        </x14:conditionalFormatting>
        <x14:conditionalFormatting xmlns:xm="http://schemas.microsoft.com/office/excel/2006/main">
          <x14:cfRule type="dataBar" id="{DC08B206-1592-43BD-A336-601A34A3F78B}">
            <x14:dataBar minLength="0" maxLength="100">
              <x14:cfvo type="num">
                <xm:f>0</xm:f>
              </x14:cfvo>
              <x14:cfvo type="num">
                <xm:f>30</xm:f>
              </x14:cfvo>
              <x14:negativeFillColor rgb="FFFF0000"/>
              <x14:axisColor rgb="FF000000"/>
            </x14:dataBar>
          </x14:cfRule>
          <xm:sqref>BW3</xm:sqref>
        </x14:conditionalFormatting>
        <x14:conditionalFormatting xmlns:xm="http://schemas.microsoft.com/office/excel/2006/main">
          <x14:cfRule type="dataBar" id="{C08513F7-06C5-42B8-A95D-D6F0CD037A7F}">
            <x14:dataBar minLength="0" maxLength="100">
              <x14:cfvo type="num">
                <xm:f>0</xm:f>
              </x14:cfvo>
              <x14:cfvo type="num">
                <xm:f>$AH$2</xm:f>
              </x14:cfvo>
              <x14:negativeFillColor rgb="FFFF0000"/>
              <x14:axisColor rgb="FF000000"/>
            </x14:dataBar>
          </x14:cfRule>
          <xm:sqref>Y3</xm:sqref>
        </x14:conditionalFormatting>
        <x14:conditionalFormatting xmlns:xm="http://schemas.microsoft.com/office/excel/2006/main">
          <x14:cfRule type="dataBar" id="{2432D271-6798-4CD6-A2F5-67D12076ED4D}">
            <x14:dataBar minLength="0" maxLength="100">
              <x14:cfvo type="num">
                <xm:f>0</xm:f>
              </x14:cfvo>
              <x14:cfvo type="num">
                <xm:f>30</xm:f>
              </x14:cfvo>
              <x14:negativeFillColor rgb="FFFF0000"/>
              <x14:axisColor rgb="FF000000"/>
            </x14:dataBar>
          </x14:cfRule>
          <xm:sqref>AA3</xm:sqref>
        </x14:conditionalFormatting>
        <x14:conditionalFormatting xmlns:xm="http://schemas.microsoft.com/office/excel/2006/main">
          <x14:cfRule type="dataBar" id="{782B9D16-F137-4188-8968-551FF36E330B}">
            <x14:dataBar minLength="0" maxLength="100">
              <x14:cfvo type="num">
                <xm:f>0</xm:f>
              </x14:cfvo>
              <x14:cfvo type="num">
                <xm:f>30</xm:f>
              </x14:cfvo>
              <x14:negativeFillColor rgb="FFFF0000"/>
              <x14:axisColor rgb="FF000000"/>
            </x14:dataBar>
          </x14:cfRule>
          <xm:sqref>S3</xm:sqref>
        </x14:conditionalFormatting>
        <x14:conditionalFormatting xmlns:xm="http://schemas.microsoft.com/office/excel/2006/main">
          <x14:cfRule type="dataBar" id="{953BB073-0820-43F1-B1BE-C327DF8F5B79}">
            <x14:dataBar minLength="0" maxLength="100">
              <x14:cfvo type="num">
                <xm:f>0</xm:f>
              </x14:cfvo>
              <x14:cfvo type="num">
                <xm:f>$AH$2</xm:f>
              </x14:cfvo>
              <x14:negativeFillColor rgb="FFFF0000"/>
              <x14:axisColor rgb="FF000000"/>
            </x14:dataBar>
          </x14:cfRule>
          <xm:sqref>AG32</xm:sqref>
        </x14:conditionalFormatting>
        <x14:conditionalFormatting xmlns:xm="http://schemas.microsoft.com/office/excel/2006/main">
          <x14:cfRule type="dataBar" id="{3B627B0D-4B87-47E9-B7ED-83309AE8337B}">
            <x14:dataBar minLength="0" maxLength="100">
              <x14:cfvo type="num">
                <xm:f>0</xm:f>
              </x14:cfvo>
              <x14:cfvo type="num">
                <xm:f>30</xm:f>
              </x14:cfvo>
              <x14:negativeFillColor rgb="FFFF0000"/>
              <x14:axisColor rgb="FF000000"/>
            </x14:dataBar>
          </x14:cfRule>
          <xm:sqref>AI32</xm:sqref>
        </x14:conditionalFormatting>
        <x14:conditionalFormatting xmlns:xm="http://schemas.microsoft.com/office/excel/2006/main">
          <x14:cfRule type="dataBar" id="{D9A88565-6FFF-4062-8D91-BF358D93C089}">
            <x14:dataBar minLength="0" maxLength="100">
              <x14:cfvo type="num">
                <xm:f>0</xm:f>
              </x14:cfvo>
              <x14:cfvo type="num">
                <xm:f>#REF!</xm:f>
              </x14:cfvo>
              <x14:negativeFillColor rgb="FFFF0000"/>
              <x14:axisColor rgb="FF000000"/>
            </x14:dataBar>
          </x14:cfRule>
          <xm:sqref>AJ32</xm:sqref>
        </x14:conditionalFormatting>
        <x14:conditionalFormatting xmlns:xm="http://schemas.microsoft.com/office/excel/2006/main">
          <x14:cfRule type="dataBar" id="{25D58E3D-7775-485D-ACBE-83C69CFA14D8}">
            <x14:dataBar minLength="0" maxLength="100">
              <x14:cfvo type="num">
                <xm:f>0</xm:f>
              </x14:cfvo>
              <x14:cfvo type="num">
                <xm:f>$AH$2</xm:f>
              </x14:cfvo>
              <x14:negativeFillColor rgb="FFFF0000"/>
              <x14:axisColor rgb="FF000000"/>
            </x14:dataBar>
          </x14:cfRule>
          <xm:sqref>AW32</xm:sqref>
        </x14:conditionalFormatting>
        <x14:conditionalFormatting xmlns:xm="http://schemas.microsoft.com/office/excel/2006/main">
          <x14:cfRule type="dataBar" id="{62B7A2C0-2361-47B6-B315-4E6D26868692}">
            <x14:dataBar minLength="0" maxLength="100">
              <x14:cfvo type="num">
                <xm:f>0</xm:f>
              </x14:cfvo>
              <x14:cfvo type="num">
                <xm:f>30</xm:f>
              </x14:cfvo>
              <x14:negativeFillColor rgb="FFFF0000"/>
              <x14:axisColor rgb="FF000000"/>
            </x14:dataBar>
          </x14:cfRule>
          <xm:sqref>AY32</xm:sqref>
        </x14:conditionalFormatting>
        <x14:conditionalFormatting xmlns:xm="http://schemas.microsoft.com/office/excel/2006/main">
          <x14:cfRule type="dataBar" id="{D6FF4F50-DDEA-4C7D-A6D8-11C8CEB9AAFA}">
            <x14:dataBar minLength="0" maxLength="100">
              <x14:cfvo type="num">
                <xm:f>0</xm:f>
              </x14:cfvo>
              <x14:cfvo type="num">
                <xm:f>#REF!</xm:f>
              </x14:cfvo>
              <x14:negativeFillColor rgb="FFFF0000"/>
              <x14:axisColor rgb="FF000000"/>
            </x14:dataBar>
          </x14:cfRule>
          <xm:sqref>AZ32</xm:sqref>
        </x14:conditionalFormatting>
        <x14:conditionalFormatting xmlns:xm="http://schemas.microsoft.com/office/excel/2006/main">
          <x14:cfRule type="dataBar" id="{9487A400-F5CD-45AA-A671-8098736BE084}">
            <x14:dataBar minLength="0" maxLength="100">
              <x14:cfvo type="num">
                <xm:f>0</xm:f>
              </x14:cfvo>
              <x14:cfvo type="num">
                <xm:f>$AH$2</xm:f>
              </x14:cfvo>
              <x14:negativeFillColor rgb="FFFF0000"/>
              <x14:axisColor rgb="FF000000"/>
            </x14:dataBar>
          </x14:cfRule>
          <xm:sqref>BE32</xm:sqref>
        </x14:conditionalFormatting>
        <x14:conditionalFormatting xmlns:xm="http://schemas.microsoft.com/office/excel/2006/main">
          <x14:cfRule type="dataBar" id="{73FC3F02-E120-4BAF-B3CF-D8DAC5A306B6}">
            <x14:dataBar minLength="0" maxLength="100">
              <x14:cfvo type="num">
                <xm:f>0</xm:f>
              </x14:cfvo>
              <x14:cfvo type="num">
                <xm:f>30</xm:f>
              </x14:cfvo>
              <x14:negativeFillColor rgb="FFFF0000"/>
              <x14:axisColor rgb="FF000000"/>
            </x14:dataBar>
          </x14:cfRule>
          <xm:sqref>BG32</xm:sqref>
        </x14:conditionalFormatting>
        <x14:conditionalFormatting xmlns:xm="http://schemas.microsoft.com/office/excel/2006/main">
          <x14:cfRule type="dataBar" id="{2ABC2A2A-C2B1-461D-B8AA-3E841F1961D9}">
            <x14:dataBar minLength="0" maxLength="100">
              <x14:cfvo type="num">
                <xm:f>0</xm:f>
              </x14:cfvo>
              <x14:cfvo type="num">
                <xm:f>#REF!</xm:f>
              </x14:cfvo>
              <x14:negativeFillColor rgb="FFFF0000"/>
              <x14:axisColor rgb="FF000000"/>
            </x14:dataBar>
          </x14:cfRule>
          <xm:sqref>BH32</xm:sqref>
        </x14:conditionalFormatting>
        <x14:conditionalFormatting xmlns:xm="http://schemas.microsoft.com/office/excel/2006/main">
          <x14:cfRule type="dataBar" id="{D5220DD3-E680-4D1C-AE0E-90A2E93224D9}">
            <x14:dataBar minLength="0" maxLength="100">
              <x14:cfvo type="num">
                <xm:f>0</xm:f>
              </x14:cfvo>
              <x14:cfvo type="num">
                <xm:f>$AH$2</xm:f>
              </x14:cfvo>
              <x14:negativeFillColor rgb="FFFF0000"/>
              <x14:axisColor rgb="FF000000"/>
            </x14:dataBar>
          </x14:cfRule>
          <xm:sqref>BU32</xm:sqref>
        </x14:conditionalFormatting>
        <x14:conditionalFormatting xmlns:xm="http://schemas.microsoft.com/office/excel/2006/main">
          <x14:cfRule type="dataBar" id="{9602BC8A-2EDD-4D3F-AC19-4485221F271F}">
            <x14:dataBar minLength="0" maxLength="100">
              <x14:cfvo type="num">
                <xm:f>0</xm:f>
              </x14:cfvo>
              <x14:cfvo type="num">
                <xm:f>30</xm:f>
              </x14:cfvo>
              <x14:negativeFillColor rgb="FFFF0000"/>
              <x14:axisColor rgb="FF000000"/>
            </x14:dataBar>
          </x14:cfRule>
          <xm:sqref>BW32</xm:sqref>
        </x14:conditionalFormatting>
        <x14:conditionalFormatting xmlns:xm="http://schemas.microsoft.com/office/excel/2006/main">
          <x14:cfRule type="dataBar" id="{0354EEE4-2F18-4D1A-AD1C-F3BF5E43A45F}">
            <x14:dataBar minLength="0" maxLength="100">
              <x14:cfvo type="num">
                <xm:f>0</xm:f>
              </x14:cfvo>
              <x14:cfvo type="num">
                <xm:f>#REF!</xm:f>
              </x14:cfvo>
              <x14:negativeFillColor rgb="FFFF0000"/>
              <x14:axisColor rgb="FF000000"/>
            </x14:dataBar>
          </x14:cfRule>
          <xm:sqref>BX32</xm:sqref>
        </x14:conditionalFormatting>
        <x14:conditionalFormatting xmlns:xm="http://schemas.microsoft.com/office/excel/2006/main">
          <x14:cfRule type="dataBar" id="{7A028F43-27E4-4358-862A-0806AD222879}">
            <x14:dataBar minLength="0" maxLength="100">
              <x14:cfvo type="num">
                <xm:f>0</xm:f>
              </x14:cfvo>
              <x14:cfvo type="num">
                <xm:f>$AH$2</xm:f>
              </x14:cfvo>
              <x14:negativeFillColor rgb="FFFF0000"/>
              <x14:axisColor rgb="FF000000"/>
            </x14:dataBar>
          </x14:cfRule>
          <xm:sqref>Y32</xm:sqref>
        </x14:conditionalFormatting>
        <x14:conditionalFormatting xmlns:xm="http://schemas.microsoft.com/office/excel/2006/main">
          <x14:cfRule type="dataBar" id="{1A46DA3A-83FB-4ED3-BB5E-3EE71E945AAF}">
            <x14:dataBar minLength="0" maxLength="100">
              <x14:cfvo type="num">
                <xm:f>0</xm:f>
              </x14:cfvo>
              <x14:cfvo type="num">
                <xm:f>30</xm:f>
              </x14:cfvo>
              <x14:negativeFillColor rgb="FFFF0000"/>
              <x14:axisColor rgb="FF000000"/>
            </x14:dataBar>
          </x14:cfRule>
          <xm:sqref>AA32</xm:sqref>
        </x14:conditionalFormatting>
        <x14:conditionalFormatting xmlns:xm="http://schemas.microsoft.com/office/excel/2006/main">
          <x14:cfRule type="dataBar" id="{D825F41E-0D8F-44E6-8432-7F1B188661F9}">
            <x14:dataBar minLength="0" maxLength="100">
              <x14:cfvo type="num">
                <xm:f>0</xm:f>
              </x14:cfvo>
              <x14:cfvo type="num">
                <xm:f>#REF!</xm:f>
              </x14:cfvo>
              <x14:negativeFillColor rgb="FFFF0000"/>
              <x14:axisColor rgb="FF000000"/>
            </x14:dataBar>
          </x14:cfRule>
          <xm:sqref>AB32</xm:sqref>
        </x14:conditionalFormatting>
        <x14:conditionalFormatting xmlns:xm="http://schemas.microsoft.com/office/excel/2006/main">
          <x14:cfRule type="dataBar" id="{C5649E3B-5079-40B6-BA46-4A1C5456323B}">
            <x14:dataBar minLength="0" maxLength="100">
              <x14:cfvo type="num">
                <xm:f>0</xm:f>
              </x14:cfvo>
              <x14:cfvo type="num">
                <xm:f>30</xm:f>
              </x14:cfvo>
              <x14:negativeFillColor rgb="FFFF0000"/>
              <x14:axisColor rgb="FF000000"/>
            </x14:dataBar>
          </x14:cfRule>
          <xm:sqref>S32</xm:sqref>
        </x14:conditionalFormatting>
        <x14:conditionalFormatting xmlns:xm="http://schemas.microsoft.com/office/excel/2006/main">
          <x14:cfRule type="dataBar" id="{D7B2F416-BA7A-4419-A961-D246495F8456}">
            <x14:dataBar minLength="0" maxLength="100">
              <x14:cfvo type="num">
                <xm:f>0</xm:f>
              </x14:cfvo>
              <x14:cfvo type="num">
                <xm:f>#REF!</xm:f>
              </x14:cfvo>
              <x14:negativeFillColor rgb="FFFF0000"/>
              <x14:axisColor rgb="FF000000"/>
            </x14:dataBar>
          </x14:cfRule>
          <xm:sqref>T32</xm:sqref>
        </x14:conditionalFormatting>
        <x14:conditionalFormatting xmlns:xm="http://schemas.microsoft.com/office/excel/2006/main">
          <x14:cfRule type="dataBar" id="{FBBBA0F7-F3C2-4C00-9364-836AFEF39C6E}">
            <x14:dataBar minLength="0" maxLength="100">
              <x14:cfvo type="num">
                <xm:f>0</xm:f>
              </x14:cfvo>
              <x14:cfvo type="num">
                <xm:f>$AH$2</xm:f>
              </x14:cfvo>
              <x14:negativeFillColor rgb="FFFF0000"/>
              <x14:axisColor rgb="FF000000"/>
            </x14:dataBar>
          </x14:cfRule>
          <xm:sqref>AG3</xm:sqref>
        </x14:conditionalFormatting>
        <x14:conditionalFormatting xmlns:xm="http://schemas.microsoft.com/office/excel/2006/main">
          <x14:cfRule type="dataBar" id="{15DBB243-C1D9-4707-B252-BCC06792AA74}">
            <x14:dataBar minLength="0" maxLength="100">
              <x14:cfvo type="num">
                <xm:f>0</xm:f>
              </x14:cfvo>
              <x14:cfvo type="num">
                <xm:f>30</xm:f>
              </x14:cfvo>
              <x14:negativeFillColor rgb="FFFF0000"/>
              <x14:axisColor rgb="FF000000"/>
            </x14:dataBar>
          </x14:cfRule>
          <xm:sqref>AI3</xm:sqref>
        </x14:conditionalFormatting>
        <x14:conditionalFormatting xmlns:xm="http://schemas.microsoft.com/office/excel/2006/main">
          <x14:cfRule type="dataBar" id="{365986A2-8FD1-4ABB-9AC5-48092FABDD18}">
            <x14:dataBar minLength="0" maxLength="100">
              <x14:cfvo type="num">
                <xm:f>0</xm:f>
              </x14:cfvo>
              <x14:cfvo type="num">
                <xm:f>$AH$2</xm:f>
              </x14:cfvo>
              <x14:negativeFillColor rgb="FFFF0000"/>
              <x14:axisColor rgb="FF000000"/>
            </x14:dataBar>
          </x14:cfRule>
          <xm:sqref>BM32</xm:sqref>
        </x14:conditionalFormatting>
        <x14:conditionalFormatting xmlns:xm="http://schemas.microsoft.com/office/excel/2006/main">
          <x14:cfRule type="dataBar" id="{A1E65CF9-69DD-4783-8B33-CA1CB89C72A6}">
            <x14:dataBar minLength="0" maxLength="100">
              <x14:cfvo type="num">
                <xm:f>0</xm:f>
              </x14:cfvo>
              <x14:cfvo type="num">
                <xm:f>30</xm:f>
              </x14:cfvo>
              <x14:negativeFillColor rgb="FFFF0000"/>
              <x14:axisColor rgb="FF000000"/>
            </x14:dataBar>
          </x14:cfRule>
          <xm:sqref>BO32</xm:sqref>
        </x14:conditionalFormatting>
        <x14:conditionalFormatting xmlns:xm="http://schemas.microsoft.com/office/excel/2006/main">
          <x14:cfRule type="dataBar" id="{3AA24D41-D059-4062-8043-FAC11D0231DC}">
            <x14:dataBar minLength="0" maxLength="100">
              <x14:cfvo type="num">
                <xm:f>0</xm:f>
              </x14:cfvo>
              <x14:cfvo type="num">
                <xm:f>#REF!</xm:f>
              </x14:cfvo>
              <x14:negativeFillColor rgb="FFFF0000"/>
              <x14:axisColor rgb="FF000000"/>
            </x14:dataBar>
          </x14:cfRule>
          <xm:sqref>BP32</xm:sqref>
        </x14:conditionalFormatting>
        <x14:conditionalFormatting xmlns:xm="http://schemas.microsoft.com/office/excel/2006/main">
          <x14:cfRule type="dataBar" id="{AAA7F4AB-E5C9-473A-8498-B850E2B1E056}">
            <x14:dataBar minLength="0" maxLength="100">
              <x14:cfvo type="num">
                <xm:f>0</xm:f>
              </x14:cfvo>
              <x14:cfvo type="num">
                <xm:f>$AH$2</xm:f>
              </x14:cfvo>
              <x14:negativeFillColor rgb="FFFF0000"/>
              <x14:axisColor rgb="FF000000"/>
            </x14:dataBar>
          </x14:cfRule>
          <xm:sqref>BM3</xm:sqref>
        </x14:conditionalFormatting>
        <x14:conditionalFormatting xmlns:xm="http://schemas.microsoft.com/office/excel/2006/main">
          <x14:cfRule type="dataBar" id="{A476FA5D-B0D3-48C9-B3F5-636DC2435016}">
            <x14:dataBar minLength="0" maxLength="100">
              <x14:cfvo type="num">
                <xm:f>0</xm:f>
              </x14:cfvo>
              <x14:cfvo type="num">
                <xm:f>30</xm:f>
              </x14:cfvo>
              <x14:negativeFillColor rgb="FFFF0000"/>
              <x14:axisColor rgb="FF000000"/>
            </x14:dataBar>
          </x14:cfRule>
          <xm:sqref>BO3</xm:sqref>
        </x14:conditionalFormatting>
        <x14:conditionalFormatting xmlns:xm="http://schemas.microsoft.com/office/excel/2006/main">
          <x14:cfRule type="dataBar" id="{281686EC-0CBA-4F83-A24F-CDA7739FFB09}">
            <x14:dataBar minLength="0" maxLength="100">
              <x14:cfvo type="num">
                <xm:f>0</xm:f>
              </x14:cfvo>
              <x14:cfvo type="num">
                <xm:f>30</xm:f>
              </x14:cfvo>
              <x14:negativeFillColor rgb="FFFF0000"/>
              <x14:axisColor rgb="FF000000"/>
            </x14:dataBar>
          </x14:cfRule>
          <xm:sqref>K32</xm:sqref>
        </x14:conditionalFormatting>
        <x14:conditionalFormatting xmlns:xm="http://schemas.microsoft.com/office/excel/2006/main">
          <x14:cfRule type="dataBar" id="{268A3A84-86DF-4FE5-A49F-536043DC8B7B}">
            <x14:dataBar minLength="0" maxLength="100">
              <x14:cfvo type="num">
                <xm:f>0</xm:f>
              </x14:cfvo>
              <x14:cfvo type="num">
                <xm:f>#REF!</xm:f>
              </x14:cfvo>
              <x14:negativeFillColor rgb="FFFF0000"/>
              <x14:axisColor rgb="FF000000"/>
            </x14:dataBar>
          </x14:cfRule>
          <xm:sqref>L32</xm:sqref>
        </x14:conditionalFormatting>
        <x14:conditionalFormatting xmlns:xm="http://schemas.microsoft.com/office/excel/2006/main">
          <x14:cfRule type="dataBar" id="{D291E0DA-9AD7-4780-8419-BFF8E4009A0B}">
            <x14:dataBar minLength="0" maxLength="100">
              <x14:cfvo type="num">
                <xm:f>0</xm:f>
              </x14:cfvo>
              <x14:cfvo type="num">
                <xm:f>30</xm:f>
              </x14:cfvo>
              <x14:negativeFillColor rgb="FFFF0000"/>
              <x14:axisColor rgb="FF000000"/>
            </x14:dataBar>
          </x14:cfRule>
          <xm:sqref>K3</xm:sqref>
        </x14:conditionalFormatting>
        <x14:conditionalFormatting xmlns:xm="http://schemas.microsoft.com/office/excel/2006/main">
          <x14:cfRule type="dataBar" id="{4468914A-AC22-4BE7-A19B-7B7CE52E5470}">
            <x14:dataBar minLength="0" maxLength="100">
              <x14:cfvo type="num">
                <xm:f>0</xm:f>
              </x14:cfvo>
              <x14:cfvo type="num">
                <xm:f>30</xm:f>
              </x14:cfvo>
              <x14:negativeFillColor rgb="FFFF0000"/>
              <x14:axisColor rgb="FF000000"/>
            </x14:dataBar>
          </x14:cfRule>
          <xm:sqref>K33:K39</xm:sqref>
        </x14:conditionalFormatting>
        <x14:conditionalFormatting xmlns:xm="http://schemas.microsoft.com/office/excel/2006/main">
          <x14:cfRule type="dataBar" id="{954BAD66-45D1-427D-B83B-EBB22C77D9A8}">
            <x14:dataBar minLength="0" maxLength="100">
              <x14:cfvo type="num">
                <xm:f>0</xm:f>
              </x14:cfvo>
              <x14:cfvo type="num">
                <xm:f>#REF!</xm:f>
              </x14:cfvo>
              <x14:negativeFillColor rgb="FFFF0000"/>
              <x14:axisColor rgb="FF000000"/>
            </x14:dataBar>
          </x14:cfRule>
          <xm:sqref>L33:L39</xm:sqref>
        </x14:conditionalFormatting>
        <x14:conditionalFormatting xmlns:xm="http://schemas.microsoft.com/office/excel/2006/main">
          <x14:cfRule type="dataBar" id="{4EA1A880-9CE6-4BFC-95CC-8A679F9F54E6}">
            <x14:dataBar minLength="0" maxLength="100">
              <x14:cfvo type="num">
                <xm:f>0</xm:f>
              </x14:cfvo>
              <x14:cfvo type="num">
                <xm:f>30</xm:f>
              </x14:cfvo>
              <x14:negativeFillColor rgb="FFFF0000"/>
              <x14:axisColor rgb="FF000000"/>
            </x14:dataBar>
          </x14:cfRule>
          <xm:sqref>S33:S39</xm:sqref>
        </x14:conditionalFormatting>
        <x14:conditionalFormatting xmlns:xm="http://schemas.microsoft.com/office/excel/2006/main">
          <x14:cfRule type="dataBar" id="{6DFB3E5E-66CA-4F03-97FC-641443560A75}">
            <x14:dataBar minLength="0" maxLength="100">
              <x14:cfvo type="num">
                <xm:f>0</xm:f>
              </x14:cfvo>
              <x14:cfvo type="num">
                <xm:f>#REF!</xm:f>
              </x14:cfvo>
              <x14:negativeFillColor rgb="FFFF0000"/>
              <x14:axisColor rgb="FF000000"/>
            </x14:dataBar>
          </x14:cfRule>
          <xm:sqref>T33:T39</xm:sqref>
        </x14:conditionalFormatting>
        <x14:conditionalFormatting xmlns:xm="http://schemas.microsoft.com/office/excel/2006/main">
          <x14:cfRule type="dataBar" id="{353EFAEF-108A-41C9-B6E6-93E837EB86E5}">
            <x14:dataBar minLength="0" maxLength="100">
              <x14:cfvo type="num">
                <xm:f>0</xm:f>
              </x14:cfvo>
              <x14:cfvo type="num">
                <xm:f>$AH$2</xm:f>
              </x14:cfvo>
              <x14:negativeFillColor rgb="FFFF0000"/>
              <x14:axisColor rgb="FF000000"/>
            </x14:dataBar>
          </x14:cfRule>
          <xm:sqref>Y33:Y39</xm:sqref>
        </x14:conditionalFormatting>
        <x14:conditionalFormatting xmlns:xm="http://schemas.microsoft.com/office/excel/2006/main">
          <x14:cfRule type="dataBar" id="{E07C4DCF-1E20-467E-82BB-29FA0EA430EA}">
            <x14:dataBar minLength="0" maxLength="100">
              <x14:cfvo type="num">
                <xm:f>0</xm:f>
              </x14:cfvo>
              <x14:cfvo type="num">
                <xm:f>30</xm:f>
              </x14:cfvo>
              <x14:negativeFillColor rgb="FFFF0000"/>
              <x14:axisColor rgb="FF000000"/>
            </x14:dataBar>
          </x14:cfRule>
          <xm:sqref>AA33:AA39</xm:sqref>
        </x14:conditionalFormatting>
        <x14:conditionalFormatting xmlns:xm="http://schemas.microsoft.com/office/excel/2006/main">
          <x14:cfRule type="dataBar" id="{54F9B08E-07AD-4A95-963C-7054FC20C3EF}">
            <x14:dataBar minLength="0" maxLength="100">
              <x14:cfvo type="num">
                <xm:f>0</xm:f>
              </x14:cfvo>
              <x14:cfvo type="num">
                <xm:f>#REF!</xm:f>
              </x14:cfvo>
              <x14:negativeFillColor rgb="FFFF0000"/>
              <x14:axisColor rgb="FF000000"/>
            </x14:dataBar>
          </x14:cfRule>
          <xm:sqref>AB33:AB39</xm:sqref>
        </x14:conditionalFormatting>
        <x14:conditionalFormatting xmlns:xm="http://schemas.microsoft.com/office/excel/2006/main">
          <x14:cfRule type="dataBar" id="{5A17CFF3-A93B-43E6-9549-38826F4934B4}">
            <x14:dataBar minLength="0" maxLength="100">
              <x14:cfvo type="num">
                <xm:f>0</xm:f>
              </x14:cfvo>
              <x14:cfvo type="num">
                <xm:f>$AH$2</xm:f>
              </x14:cfvo>
              <x14:negativeFillColor rgb="FFFF0000"/>
              <x14:axisColor rgb="FF000000"/>
            </x14:dataBar>
          </x14:cfRule>
          <xm:sqref>AG33:AG39</xm:sqref>
        </x14:conditionalFormatting>
        <x14:conditionalFormatting xmlns:xm="http://schemas.microsoft.com/office/excel/2006/main">
          <x14:cfRule type="dataBar" id="{BB26C47A-5733-48DD-9F64-927EBA1E0AE6}">
            <x14:dataBar minLength="0" maxLength="100">
              <x14:cfvo type="num">
                <xm:f>0</xm:f>
              </x14:cfvo>
              <x14:cfvo type="num">
                <xm:f>30</xm:f>
              </x14:cfvo>
              <x14:negativeFillColor rgb="FFFF0000"/>
              <x14:axisColor rgb="FF000000"/>
            </x14:dataBar>
          </x14:cfRule>
          <xm:sqref>AI33:AI39</xm:sqref>
        </x14:conditionalFormatting>
        <x14:conditionalFormatting xmlns:xm="http://schemas.microsoft.com/office/excel/2006/main">
          <x14:cfRule type="dataBar" id="{CEF4BA1F-3B6C-4624-9358-8C15ABA19659}">
            <x14:dataBar minLength="0" maxLength="100">
              <x14:cfvo type="num">
                <xm:f>0</xm:f>
              </x14:cfvo>
              <x14:cfvo type="num">
                <xm:f>#REF!</xm:f>
              </x14:cfvo>
              <x14:negativeFillColor rgb="FFFF0000"/>
              <x14:axisColor rgb="FF000000"/>
            </x14:dataBar>
          </x14:cfRule>
          <xm:sqref>AJ33:AJ39</xm:sqref>
        </x14:conditionalFormatting>
        <x14:conditionalFormatting xmlns:xm="http://schemas.microsoft.com/office/excel/2006/main">
          <x14:cfRule type="dataBar" id="{EEB2C856-B7A5-46D9-A072-C392457A228B}">
            <x14:dataBar minLength="0" maxLength="100">
              <x14:cfvo type="num">
                <xm:f>0</xm:f>
              </x14:cfvo>
              <x14:cfvo type="num">
                <xm:f>$AH$2</xm:f>
              </x14:cfvo>
              <x14:negativeFillColor rgb="FFFF0000"/>
              <x14:axisColor rgb="FF000000"/>
            </x14:dataBar>
          </x14:cfRule>
          <xm:sqref>AW33:AW36 AW38:AW39</xm:sqref>
        </x14:conditionalFormatting>
        <x14:conditionalFormatting xmlns:xm="http://schemas.microsoft.com/office/excel/2006/main">
          <x14:cfRule type="dataBar" id="{DD8902D7-1368-450E-A7B2-F250403A145F}">
            <x14:dataBar minLength="0" maxLength="100">
              <x14:cfvo type="num">
                <xm:f>0</xm:f>
              </x14:cfvo>
              <x14:cfvo type="num">
                <xm:f>30</xm:f>
              </x14:cfvo>
              <x14:negativeFillColor rgb="FFFF0000"/>
              <x14:axisColor rgb="FF000000"/>
            </x14:dataBar>
          </x14:cfRule>
          <xm:sqref>AY33:AY36 AY38:AY39</xm:sqref>
        </x14:conditionalFormatting>
        <x14:conditionalFormatting xmlns:xm="http://schemas.microsoft.com/office/excel/2006/main">
          <x14:cfRule type="dataBar" id="{1035C92B-6F3B-4C30-8F41-37B1679C4261}">
            <x14:dataBar minLength="0" maxLength="100">
              <x14:cfvo type="num">
                <xm:f>0</xm:f>
              </x14:cfvo>
              <x14:cfvo type="num">
                <xm:f>#REF!</xm:f>
              </x14:cfvo>
              <x14:negativeFillColor rgb="FFFF0000"/>
              <x14:axisColor rgb="FF000000"/>
            </x14:dataBar>
          </x14:cfRule>
          <xm:sqref>AZ33:AZ36</xm:sqref>
        </x14:conditionalFormatting>
        <x14:conditionalFormatting xmlns:xm="http://schemas.microsoft.com/office/excel/2006/main">
          <x14:cfRule type="dataBar" id="{7DC9FDDE-4A0A-471D-A312-5BAA0523046E}">
            <x14:dataBar minLength="0" maxLength="100">
              <x14:cfvo type="num">
                <xm:f>0</xm:f>
              </x14:cfvo>
              <x14:cfvo type="num">
                <xm:f>$AH$2</xm:f>
              </x14:cfvo>
              <x14:negativeFillColor rgb="FFFF0000"/>
              <x14:axisColor rgb="FF000000"/>
            </x14:dataBar>
          </x14:cfRule>
          <xm:sqref>BE33:BE36 BE38</xm:sqref>
        </x14:conditionalFormatting>
        <x14:conditionalFormatting xmlns:xm="http://schemas.microsoft.com/office/excel/2006/main">
          <x14:cfRule type="dataBar" id="{F47E2701-3B32-4310-8EB4-C91D411F1B00}">
            <x14:dataBar minLength="0" maxLength="100">
              <x14:cfvo type="num">
                <xm:f>0</xm:f>
              </x14:cfvo>
              <x14:cfvo type="num">
                <xm:f>30</xm:f>
              </x14:cfvo>
              <x14:negativeFillColor rgb="FFFF0000"/>
              <x14:axisColor rgb="FF000000"/>
            </x14:dataBar>
          </x14:cfRule>
          <xm:sqref>BG33:BG36 BG38</xm:sqref>
        </x14:conditionalFormatting>
        <x14:conditionalFormatting xmlns:xm="http://schemas.microsoft.com/office/excel/2006/main">
          <x14:cfRule type="dataBar" id="{FD099C90-0832-4DFF-9B93-D18B442496BB}">
            <x14:dataBar minLength="0" maxLength="100">
              <x14:cfvo type="num">
                <xm:f>0</xm:f>
              </x14:cfvo>
              <x14:cfvo type="num">
                <xm:f>#REF!</xm:f>
              </x14:cfvo>
              <x14:negativeFillColor rgb="FFFF0000"/>
              <x14:axisColor rgb="FF000000"/>
            </x14:dataBar>
          </x14:cfRule>
          <xm:sqref>BH33:BH36</xm:sqref>
        </x14:conditionalFormatting>
        <x14:conditionalFormatting xmlns:xm="http://schemas.microsoft.com/office/excel/2006/main">
          <x14:cfRule type="dataBar" id="{7AE6C2BF-DF72-4813-BBE0-AF01DFC9DAA3}">
            <x14:dataBar minLength="0" maxLength="100">
              <x14:cfvo type="num">
                <xm:f>0</xm:f>
              </x14:cfvo>
              <x14:cfvo type="num">
                <xm:f>$AH$2</xm:f>
              </x14:cfvo>
              <x14:negativeFillColor rgb="FFFF0000"/>
              <x14:axisColor rgb="FF000000"/>
            </x14:dataBar>
          </x14:cfRule>
          <xm:sqref>BM33:BM39</xm:sqref>
        </x14:conditionalFormatting>
        <x14:conditionalFormatting xmlns:xm="http://schemas.microsoft.com/office/excel/2006/main">
          <x14:cfRule type="dataBar" id="{DD372691-D4B4-4F4F-A96F-266059A4E63A}">
            <x14:dataBar minLength="0" maxLength="100">
              <x14:cfvo type="num">
                <xm:f>0</xm:f>
              </x14:cfvo>
              <x14:cfvo type="num">
                <xm:f>30</xm:f>
              </x14:cfvo>
              <x14:negativeFillColor rgb="FFFF0000"/>
              <x14:axisColor rgb="FF000000"/>
            </x14:dataBar>
          </x14:cfRule>
          <xm:sqref>BO33:BO39</xm:sqref>
        </x14:conditionalFormatting>
        <x14:conditionalFormatting xmlns:xm="http://schemas.microsoft.com/office/excel/2006/main">
          <x14:cfRule type="dataBar" id="{654DAF63-6F4C-4AEA-8A7A-EB9E51CD94B4}">
            <x14:dataBar minLength="0" maxLength="100">
              <x14:cfvo type="num">
                <xm:f>0</xm:f>
              </x14:cfvo>
              <x14:cfvo type="num">
                <xm:f>#REF!</xm:f>
              </x14:cfvo>
              <x14:negativeFillColor rgb="FFFF0000"/>
              <x14:axisColor rgb="FF000000"/>
            </x14:dataBar>
          </x14:cfRule>
          <xm:sqref>BP33:BP39</xm:sqref>
        </x14:conditionalFormatting>
        <x14:conditionalFormatting xmlns:xm="http://schemas.microsoft.com/office/excel/2006/main">
          <x14:cfRule type="dataBar" id="{D22A85D9-44F6-44C7-9FF2-5AEF3A44462C}">
            <x14:dataBar minLength="0" maxLength="100">
              <x14:cfvo type="num">
                <xm:f>0</xm:f>
              </x14:cfvo>
              <x14:cfvo type="num">
                <xm:f>$AH$2</xm:f>
              </x14:cfvo>
              <x14:negativeFillColor rgb="FFFF0000"/>
              <x14:axisColor rgb="FF000000"/>
            </x14:dataBar>
          </x14:cfRule>
          <xm:sqref>BU33:BU39</xm:sqref>
        </x14:conditionalFormatting>
        <x14:conditionalFormatting xmlns:xm="http://schemas.microsoft.com/office/excel/2006/main">
          <x14:cfRule type="dataBar" id="{1F00DB95-9E82-448A-B982-E8D7716B4648}">
            <x14:dataBar minLength="0" maxLength="100">
              <x14:cfvo type="num">
                <xm:f>0</xm:f>
              </x14:cfvo>
              <x14:cfvo type="num">
                <xm:f>30</xm:f>
              </x14:cfvo>
              <x14:negativeFillColor rgb="FFFF0000"/>
              <x14:axisColor rgb="FF000000"/>
            </x14:dataBar>
          </x14:cfRule>
          <xm:sqref>BW33:BW39</xm:sqref>
        </x14:conditionalFormatting>
        <x14:conditionalFormatting xmlns:xm="http://schemas.microsoft.com/office/excel/2006/main">
          <x14:cfRule type="dataBar" id="{23353691-4DEF-46E3-8FEF-60D5C1E448EF}">
            <x14:dataBar minLength="0" maxLength="100">
              <x14:cfvo type="num">
                <xm:f>0</xm:f>
              </x14:cfvo>
              <x14:cfvo type="num">
                <xm:f>#REF!</xm:f>
              </x14:cfvo>
              <x14:negativeFillColor rgb="FFFF0000"/>
              <x14:axisColor rgb="FF000000"/>
            </x14:dataBar>
          </x14:cfRule>
          <xm:sqref>BX33:BX39</xm:sqref>
        </x14:conditionalFormatting>
        <x14:conditionalFormatting xmlns:xm="http://schemas.microsoft.com/office/excel/2006/main">
          <x14:cfRule type="dataBar" id="{06CEA42F-C0A2-4E6C-9C71-BEE6D61AB53C}">
            <x14:dataBar minLength="0" maxLength="100">
              <x14:cfvo type="num">
                <xm:f>0</xm:f>
              </x14:cfvo>
              <x14:cfvo type="num">
                <xm:f>30</xm:f>
              </x14:cfvo>
              <x14:negativeFillColor rgb="FFFF0000"/>
              <x14:axisColor rgb="FF000000"/>
            </x14:dataBar>
          </x14:cfRule>
          <xm:sqref>AI4</xm:sqref>
        </x14:conditionalFormatting>
        <x14:conditionalFormatting xmlns:xm="http://schemas.microsoft.com/office/excel/2006/main">
          <x14:cfRule type="dataBar" id="{43FF985D-8374-4BAF-A313-08ED1D2B847D}">
            <x14:dataBar minLength="0" maxLength="100">
              <x14:cfvo type="num">
                <xm:f>0</xm:f>
              </x14:cfvo>
              <x14:cfvo type="num">
                <xm:f>$AH$2</xm:f>
              </x14:cfvo>
              <x14:negativeFillColor rgb="FFFF0000"/>
              <x14:axisColor rgb="FF000000"/>
            </x14:dataBar>
          </x14:cfRule>
          <xm:sqref>CC32</xm:sqref>
        </x14:conditionalFormatting>
        <x14:conditionalFormatting xmlns:xm="http://schemas.microsoft.com/office/excel/2006/main">
          <x14:cfRule type="dataBar" id="{576FF2F5-F294-4DE1-ADC3-E425C2A12D32}">
            <x14:dataBar minLength="0" maxLength="100">
              <x14:cfvo type="num">
                <xm:f>0</xm:f>
              </x14:cfvo>
              <x14:cfvo type="num">
                <xm:f>30</xm:f>
              </x14:cfvo>
              <x14:negativeFillColor rgb="FFFF0000"/>
              <x14:axisColor rgb="FF000000"/>
            </x14:dataBar>
          </x14:cfRule>
          <xm:sqref>CE32</xm:sqref>
        </x14:conditionalFormatting>
        <x14:conditionalFormatting xmlns:xm="http://schemas.microsoft.com/office/excel/2006/main">
          <x14:cfRule type="dataBar" id="{271C0B6D-2EE7-4ECD-AEEA-2FDF872987F8}">
            <x14:dataBar minLength="0" maxLength="100">
              <x14:cfvo type="num">
                <xm:f>0</xm:f>
              </x14:cfvo>
              <x14:cfvo type="num">
                <xm:f>#REF!</xm:f>
              </x14:cfvo>
              <x14:negativeFillColor rgb="FFFF0000"/>
              <x14:axisColor rgb="FF000000"/>
            </x14:dataBar>
          </x14:cfRule>
          <xm:sqref>CF32</xm:sqref>
        </x14:conditionalFormatting>
        <x14:conditionalFormatting xmlns:xm="http://schemas.microsoft.com/office/excel/2006/main">
          <x14:cfRule type="dataBar" id="{6F342F16-3ECD-4DF8-B2ED-9ABDE3A34C24}">
            <x14:dataBar minLength="0" maxLength="100">
              <x14:cfvo type="num">
                <xm:f>0</xm:f>
              </x14:cfvo>
              <x14:cfvo type="num">
                <xm:f>$AH$2</xm:f>
              </x14:cfvo>
              <x14:negativeFillColor rgb="FFFF0000"/>
              <x14:axisColor rgb="FF000000"/>
            </x14:dataBar>
          </x14:cfRule>
          <xm:sqref>CC3</xm:sqref>
        </x14:conditionalFormatting>
        <x14:conditionalFormatting xmlns:xm="http://schemas.microsoft.com/office/excel/2006/main">
          <x14:cfRule type="dataBar" id="{907E58CB-53DF-4BC0-8F48-634CD9C6C841}">
            <x14:dataBar minLength="0" maxLength="100">
              <x14:cfvo type="num">
                <xm:f>0</xm:f>
              </x14:cfvo>
              <x14:cfvo type="num">
                <xm:f>30</xm:f>
              </x14:cfvo>
              <x14:negativeFillColor rgb="FFFF0000"/>
              <x14:axisColor rgb="FF000000"/>
            </x14:dataBar>
          </x14:cfRule>
          <xm:sqref>CE3</xm:sqref>
        </x14:conditionalFormatting>
        <x14:conditionalFormatting xmlns:xm="http://schemas.microsoft.com/office/excel/2006/main">
          <x14:cfRule type="dataBar" id="{348849E2-DEDD-40F3-A302-9AEC5F90722B}">
            <x14:dataBar minLength="0" maxLength="100">
              <x14:cfvo type="num">
                <xm:f>0</xm:f>
              </x14:cfvo>
              <x14:cfvo type="num">
                <xm:f>$AH$2</xm:f>
              </x14:cfvo>
              <x14:negativeFillColor rgb="FFFF0000"/>
              <x14:axisColor rgb="FF000000"/>
            </x14:dataBar>
          </x14:cfRule>
          <xm:sqref>CC33:CC39</xm:sqref>
        </x14:conditionalFormatting>
        <x14:conditionalFormatting xmlns:xm="http://schemas.microsoft.com/office/excel/2006/main">
          <x14:cfRule type="dataBar" id="{49D9A05F-597D-4A8D-AABB-21A700A7F3AC}">
            <x14:dataBar minLength="0" maxLength="100">
              <x14:cfvo type="num">
                <xm:f>0</xm:f>
              </x14:cfvo>
              <x14:cfvo type="num">
                <xm:f>30</xm:f>
              </x14:cfvo>
              <x14:negativeFillColor rgb="FFFF0000"/>
              <x14:axisColor rgb="FF000000"/>
            </x14:dataBar>
          </x14:cfRule>
          <xm:sqref>CE33:CE39</xm:sqref>
        </x14:conditionalFormatting>
        <x14:conditionalFormatting xmlns:xm="http://schemas.microsoft.com/office/excel/2006/main">
          <x14:cfRule type="dataBar" id="{B1A7A138-46D8-470D-9573-09CC8E0ECF8C}">
            <x14:dataBar minLength="0" maxLength="100">
              <x14:cfvo type="num">
                <xm:f>0</xm:f>
              </x14:cfvo>
              <x14:cfvo type="num">
                <xm:f>#REF!</xm:f>
              </x14:cfvo>
              <x14:negativeFillColor rgb="FFFF0000"/>
              <x14:axisColor rgb="FF000000"/>
            </x14:dataBar>
          </x14:cfRule>
          <xm:sqref>CF33:CF39</xm:sqref>
        </x14:conditionalFormatting>
        <x14:conditionalFormatting xmlns:xm="http://schemas.microsoft.com/office/excel/2006/main">
          <x14:cfRule type="dataBar" id="{6E1395C4-D056-4E8F-8C13-91E6588E74E8}">
            <x14:dataBar minLength="0" maxLength="100">
              <x14:cfvo type="num">
                <xm:f>0</xm:f>
              </x14:cfvo>
              <x14:cfvo type="num">
                <xm:f>30</xm:f>
              </x14:cfvo>
              <x14:negativeFillColor rgb="FFFF0000"/>
              <x14:axisColor rgb="FF000000"/>
            </x14:dataBar>
          </x14:cfRule>
          <xm:sqref>K45</xm:sqref>
        </x14:conditionalFormatting>
        <x14:conditionalFormatting xmlns:xm="http://schemas.microsoft.com/office/excel/2006/main">
          <x14:cfRule type="dataBar" id="{3B9D8EAE-6269-499F-A956-DDB395C67168}">
            <x14:dataBar minLength="0" maxLength="100">
              <x14:cfvo type="num">
                <xm:f>0</xm:f>
              </x14:cfvo>
              <x14:cfvo type="num">
                <xm:f>#REF!</xm:f>
              </x14:cfvo>
              <x14:negativeFillColor rgb="FFFF0000"/>
              <x14:axisColor rgb="FF000000"/>
            </x14:dataBar>
          </x14:cfRule>
          <xm:sqref>L45</xm:sqref>
        </x14:conditionalFormatting>
        <x14:conditionalFormatting xmlns:xm="http://schemas.microsoft.com/office/excel/2006/main">
          <x14:cfRule type="dataBar" id="{73FE01E9-7BDD-4E27-8D91-4DB6FCE4324C}">
            <x14:dataBar minLength="0" maxLength="100">
              <x14:cfvo type="num">
                <xm:f>0</xm:f>
              </x14:cfvo>
              <x14:cfvo type="num">
                <xm:f>30</xm:f>
              </x14:cfvo>
              <x14:negativeFillColor rgb="FFFF0000"/>
              <x14:axisColor rgb="FF000000"/>
            </x14:dataBar>
          </x14:cfRule>
          <xm:sqref>S45:S55</xm:sqref>
        </x14:conditionalFormatting>
        <x14:conditionalFormatting xmlns:xm="http://schemas.microsoft.com/office/excel/2006/main">
          <x14:cfRule type="dataBar" id="{DFA7D194-DC9B-4F0C-8EE3-16DD3E0F3666}">
            <x14:dataBar minLength="0" maxLength="100">
              <x14:cfvo type="num">
                <xm:f>0</xm:f>
              </x14:cfvo>
              <x14:cfvo type="num">
                <xm:f>#REF!</xm:f>
              </x14:cfvo>
              <x14:negativeFillColor rgb="FFFF0000"/>
              <x14:axisColor rgb="FF000000"/>
            </x14:dataBar>
          </x14:cfRule>
          <xm:sqref>T45:T55</xm:sqref>
        </x14:conditionalFormatting>
        <x14:conditionalFormatting xmlns:xm="http://schemas.microsoft.com/office/excel/2006/main">
          <x14:cfRule type="dataBar" id="{31194DEB-C4B0-41E0-A443-A2EED0316046}">
            <x14:dataBar minLength="0" maxLength="100">
              <x14:cfvo type="num">
                <xm:f>0</xm:f>
              </x14:cfvo>
              <x14:cfvo type="num">
                <xm:f>$AH$2</xm:f>
              </x14:cfvo>
              <x14:negativeFillColor rgb="FFFF0000"/>
              <x14:axisColor rgb="FF000000"/>
            </x14:dataBar>
          </x14:cfRule>
          <xm:sqref>Y45:Y55</xm:sqref>
        </x14:conditionalFormatting>
        <x14:conditionalFormatting xmlns:xm="http://schemas.microsoft.com/office/excel/2006/main">
          <x14:cfRule type="dataBar" id="{AD3F644F-E02F-481B-BDCB-9530923E8606}">
            <x14:dataBar minLength="0" maxLength="100">
              <x14:cfvo type="num">
                <xm:f>0</xm:f>
              </x14:cfvo>
              <x14:cfvo type="num">
                <xm:f>30</xm:f>
              </x14:cfvo>
              <x14:negativeFillColor rgb="FFFF0000"/>
              <x14:axisColor rgb="FF000000"/>
            </x14:dataBar>
          </x14:cfRule>
          <xm:sqref>AA45:AA55</xm:sqref>
        </x14:conditionalFormatting>
        <x14:conditionalFormatting xmlns:xm="http://schemas.microsoft.com/office/excel/2006/main">
          <x14:cfRule type="dataBar" id="{87842104-C2DF-47FE-9934-16C0290B630C}">
            <x14:dataBar minLength="0" maxLength="100">
              <x14:cfvo type="num">
                <xm:f>0</xm:f>
              </x14:cfvo>
              <x14:cfvo type="num">
                <xm:f>#REF!</xm:f>
              </x14:cfvo>
              <x14:negativeFillColor rgb="FFFF0000"/>
              <x14:axisColor rgb="FF000000"/>
            </x14:dataBar>
          </x14:cfRule>
          <xm:sqref>AB45:AB55</xm:sqref>
        </x14:conditionalFormatting>
        <x14:conditionalFormatting xmlns:xm="http://schemas.microsoft.com/office/excel/2006/main">
          <x14:cfRule type="dataBar" id="{7270E26C-5458-4609-81C9-4A8FF959C097}">
            <x14:dataBar minLength="0" maxLength="100">
              <x14:cfvo type="num">
                <xm:f>0</xm:f>
              </x14:cfvo>
              <x14:cfvo type="num">
                <xm:f>$AH$2</xm:f>
              </x14:cfvo>
              <x14:negativeFillColor rgb="FFFF0000"/>
              <x14:axisColor rgb="FF000000"/>
            </x14:dataBar>
          </x14:cfRule>
          <xm:sqref>AG45:AG55</xm:sqref>
        </x14:conditionalFormatting>
        <x14:conditionalFormatting xmlns:xm="http://schemas.microsoft.com/office/excel/2006/main">
          <x14:cfRule type="dataBar" id="{6D55784C-AB57-4D5D-BD01-0D7DB2E0E15E}">
            <x14:dataBar minLength="0" maxLength="100">
              <x14:cfvo type="num">
                <xm:f>0</xm:f>
              </x14:cfvo>
              <x14:cfvo type="num">
                <xm:f>30</xm:f>
              </x14:cfvo>
              <x14:negativeFillColor rgb="FFFF0000"/>
              <x14:axisColor rgb="FF000000"/>
            </x14:dataBar>
          </x14:cfRule>
          <xm:sqref>AI45:AI55</xm:sqref>
        </x14:conditionalFormatting>
        <x14:conditionalFormatting xmlns:xm="http://schemas.microsoft.com/office/excel/2006/main">
          <x14:cfRule type="dataBar" id="{349CAA3E-692E-4297-8C8E-16317B2D93F9}">
            <x14:dataBar minLength="0" maxLength="100">
              <x14:cfvo type="num">
                <xm:f>0</xm:f>
              </x14:cfvo>
              <x14:cfvo type="num">
                <xm:f>#REF!</xm:f>
              </x14:cfvo>
              <x14:negativeFillColor rgb="FFFF0000"/>
              <x14:axisColor rgb="FF000000"/>
            </x14:dataBar>
          </x14:cfRule>
          <xm:sqref>AJ45:AJ55</xm:sqref>
        </x14:conditionalFormatting>
        <x14:conditionalFormatting xmlns:xm="http://schemas.microsoft.com/office/excel/2006/main">
          <x14:cfRule type="dataBar" id="{3758D4CF-2760-46A3-B51F-6CA567B25B6D}">
            <x14:dataBar minLength="0" maxLength="100">
              <x14:cfvo type="num">
                <xm:f>0</xm:f>
              </x14:cfvo>
              <x14:cfvo type="num">
                <xm:f>$AH$2</xm:f>
              </x14:cfvo>
              <x14:negativeFillColor rgb="FFFF0000"/>
              <x14:axisColor rgb="FF000000"/>
            </x14:dataBar>
          </x14:cfRule>
          <xm:sqref>AW45:AW55</xm:sqref>
        </x14:conditionalFormatting>
        <x14:conditionalFormatting xmlns:xm="http://schemas.microsoft.com/office/excel/2006/main">
          <x14:cfRule type="dataBar" id="{C8F62D01-F883-4174-A1B5-0BEAE1DBD3F9}">
            <x14:dataBar minLength="0" maxLength="100">
              <x14:cfvo type="num">
                <xm:f>0</xm:f>
              </x14:cfvo>
              <x14:cfvo type="num">
                <xm:f>30</xm:f>
              </x14:cfvo>
              <x14:negativeFillColor rgb="FFFF0000"/>
              <x14:axisColor rgb="FF000000"/>
            </x14:dataBar>
          </x14:cfRule>
          <xm:sqref>AY45:AY55</xm:sqref>
        </x14:conditionalFormatting>
        <x14:conditionalFormatting xmlns:xm="http://schemas.microsoft.com/office/excel/2006/main">
          <x14:cfRule type="dataBar" id="{0FB9D096-819A-41B3-9294-1A69CF385CF1}">
            <x14:dataBar minLength="0" maxLength="100">
              <x14:cfvo type="num">
                <xm:f>0</xm:f>
              </x14:cfvo>
              <x14:cfvo type="num">
                <xm:f>#REF!</xm:f>
              </x14:cfvo>
              <x14:negativeFillColor rgb="FFFF0000"/>
              <x14:axisColor rgb="FF000000"/>
            </x14:dataBar>
          </x14:cfRule>
          <xm:sqref>AZ45:AZ55</xm:sqref>
        </x14:conditionalFormatting>
        <x14:conditionalFormatting xmlns:xm="http://schemas.microsoft.com/office/excel/2006/main">
          <x14:cfRule type="dataBar" id="{DDA210F8-9168-406F-851F-DFCCD61E4FC0}">
            <x14:dataBar minLength="0" maxLength="100">
              <x14:cfvo type="num">
                <xm:f>0</xm:f>
              </x14:cfvo>
              <x14:cfvo type="num">
                <xm:f>$AH$2</xm:f>
              </x14:cfvo>
              <x14:negativeFillColor rgb="FFFF0000"/>
              <x14:axisColor rgb="FF000000"/>
            </x14:dataBar>
          </x14:cfRule>
          <xm:sqref>BE45:BE55</xm:sqref>
        </x14:conditionalFormatting>
        <x14:conditionalFormatting xmlns:xm="http://schemas.microsoft.com/office/excel/2006/main">
          <x14:cfRule type="dataBar" id="{21035D5C-729C-49CC-B08A-06BCF89422FC}">
            <x14:dataBar minLength="0" maxLength="100">
              <x14:cfvo type="num">
                <xm:f>0</xm:f>
              </x14:cfvo>
              <x14:cfvo type="num">
                <xm:f>30</xm:f>
              </x14:cfvo>
              <x14:negativeFillColor rgb="FFFF0000"/>
              <x14:axisColor rgb="FF000000"/>
            </x14:dataBar>
          </x14:cfRule>
          <xm:sqref>BG45:BG55</xm:sqref>
        </x14:conditionalFormatting>
        <x14:conditionalFormatting xmlns:xm="http://schemas.microsoft.com/office/excel/2006/main">
          <x14:cfRule type="dataBar" id="{7A7CAFCC-58E9-4309-A625-BE4BD4083892}">
            <x14:dataBar minLength="0" maxLength="100">
              <x14:cfvo type="num">
                <xm:f>0</xm:f>
              </x14:cfvo>
              <x14:cfvo type="num">
                <xm:f>#REF!</xm:f>
              </x14:cfvo>
              <x14:negativeFillColor rgb="FFFF0000"/>
              <x14:axisColor rgb="FF000000"/>
            </x14:dataBar>
          </x14:cfRule>
          <xm:sqref>BH45:BH55</xm:sqref>
        </x14:conditionalFormatting>
        <x14:conditionalFormatting xmlns:xm="http://schemas.microsoft.com/office/excel/2006/main">
          <x14:cfRule type="dataBar" id="{0FFD7CA2-8759-4BAF-B62C-BA9107C6C373}">
            <x14:dataBar minLength="0" maxLength="100">
              <x14:cfvo type="num">
                <xm:f>0</xm:f>
              </x14:cfvo>
              <x14:cfvo type="num">
                <xm:f>$AH$2</xm:f>
              </x14:cfvo>
              <x14:negativeFillColor rgb="FFFF0000"/>
              <x14:axisColor rgb="FF000000"/>
            </x14:dataBar>
          </x14:cfRule>
          <xm:sqref>BM45:BM55</xm:sqref>
        </x14:conditionalFormatting>
        <x14:conditionalFormatting xmlns:xm="http://schemas.microsoft.com/office/excel/2006/main">
          <x14:cfRule type="dataBar" id="{BB72F0B4-DC9F-4556-8B54-1D3D1186E59C}">
            <x14:dataBar minLength="0" maxLength="100">
              <x14:cfvo type="num">
                <xm:f>0</xm:f>
              </x14:cfvo>
              <x14:cfvo type="num">
                <xm:f>30</xm:f>
              </x14:cfvo>
              <x14:negativeFillColor rgb="FFFF0000"/>
              <x14:axisColor rgb="FF000000"/>
            </x14:dataBar>
          </x14:cfRule>
          <xm:sqref>BO45:BO55</xm:sqref>
        </x14:conditionalFormatting>
        <x14:conditionalFormatting xmlns:xm="http://schemas.microsoft.com/office/excel/2006/main">
          <x14:cfRule type="dataBar" id="{826A7F10-849A-410F-908D-DF487E610644}">
            <x14:dataBar minLength="0" maxLength="100">
              <x14:cfvo type="num">
                <xm:f>0</xm:f>
              </x14:cfvo>
              <x14:cfvo type="num">
                <xm:f>#REF!</xm:f>
              </x14:cfvo>
              <x14:negativeFillColor rgb="FFFF0000"/>
              <x14:axisColor rgb="FF000000"/>
            </x14:dataBar>
          </x14:cfRule>
          <xm:sqref>BP45:BP55</xm:sqref>
        </x14:conditionalFormatting>
        <x14:conditionalFormatting xmlns:xm="http://schemas.microsoft.com/office/excel/2006/main">
          <x14:cfRule type="dataBar" id="{C10253BB-D818-4E99-9FDB-514DF7E86E93}">
            <x14:dataBar minLength="0" maxLength="100">
              <x14:cfvo type="num">
                <xm:f>0</xm:f>
              </x14:cfvo>
              <x14:cfvo type="num">
                <xm:f>$AH$2</xm:f>
              </x14:cfvo>
              <x14:negativeFillColor rgb="FFFF0000"/>
              <x14:axisColor rgb="FF000000"/>
            </x14:dataBar>
          </x14:cfRule>
          <xm:sqref>BU45:BU55</xm:sqref>
        </x14:conditionalFormatting>
        <x14:conditionalFormatting xmlns:xm="http://schemas.microsoft.com/office/excel/2006/main">
          <x14:cfRule type="dataBar" id="{6122D3E9-5100-4510-B783-93A3FEFFE4B3}">
            <x14:dataBar minLength="0" maxLength="100">
              <x14:cfvo type="num">
                <xm:f>0</xm:f>
              </x14:cfvo>
              <x14:cfvo type="num">
                <xm:f>30</xm:f>
              </x14:cfvo>
              <x14:negativeFillColor rgb="FFFF0000"/>
              <x14:axisColor rgb="FF000000"/>
            </x14:dataBar>
          </x14:cfRule>
          <xm:sqref>BW45:BW55</xm:sqref>
        </x14:conditionalFormatting>
        <x14:conditionalFormatting xmlns:xm="http://schemas.microsoft.com/office/excel/2006/main">
          <x14:cfRule type="dataBar" id="{BC579052-F60C-45D4-B18A-EAA858E03070}">
            <x14:dataBar minLength="0" maxLength="100">
              <x14:cfvo type="num">
                <xm:f>0</xm:f>
              </x14:cfvo>
              <x14:cfvo type="num">
                <xm:f>#REF!</xm:f>
              </x14:cfvo>
              <x14:negativeFillColor rgb="FFFF0000"/>
              <x14:axisColor rgb="FF000000"/>
            </x14:dataBar>
          </x14:cfRule>
          <xm:sqref>BX45:BX55</xm:sqref>
        </x14:conditionalFormatting>
        <x14:conditionalFormatting xmlns:xm="http://schemas.microsoft.com/office/excel/2006/main">
          <x14:cfRule type="dataBar" id="{3F641FC4-9EC5-44EF-A22C-DFB691B059D8}">
            <x14:dataBar minLength="0" maxLength="100">
              <x14:cfvo type="num">
                <xm:f>0</xm:f>
              </x14:cfvo>
              <x14:cfvo type="num">
                <xm:f>$AH$2</xm:f>
              </x14:cfvo>
              <x14:negativeFillColor rgb="FFFF0000"/>
              <x14:axisColor rgb="FF000000"/>
            </x14:dataBar>
          </x14:cfRule>
          <xm:sqref>CC45:CC55</xm:sqref>
        </x14:conditionalFormatting>
        <x14:conditionalFormatting xmlns:xm="http://schemas.microsoft.com/office/excel/2006/main">
          <x14:cfRule type="dataBar" id="{6402C6D1-2CD4-4B5F-97A5-9DC28DD1EFF1}">
            <x14:dataBar minLength="0" maxLength="100">
              <x14:cfvo type="num">
                <xm:f>0</xm:f>
              </x14:cfvo>
              <x14:cfvo type="num">
                <xm:f>30</xm:f>
              </x14:cfvo>
              <x14:negativeFillColor rgb="FFFF0000"/>
              <x14:axisColor rgb="FF000000"/>
            </x14:dataBar>
          </x14:cfRule>
          <xm:sqref>CE45:CE55</xm:sqref>
        </x14:conditionalFormatting>
        <x14:conditionalFormatting xmlns:xm="http://schemas.microsoft.com/office/excel/2006/main">
          <x14:cfRule type="dataBar" id="{62FC53C8-16C5-4EA0-956B-7DC553A2C466}">
            <x14:dataBar minLength="0" maxLength="100">
              <x14:cfvo type="num">
                <xm:f>0</xm:f>
              </x14:cfvo>
              <x14:cfvo type="num">
                <xm:f>#REF!</xm:f>
              </x14:cfvo>
              <x14:negativeFillColor rgb="FFFF0000"/>
              <x14:axisColor rgb="FF000000"/>
            </x14:dataBar>
          </x14:cfRule>
          <xm:sqref>CF45:CF55</xm:sqref>
        </x14:conditionalFormatting>
        <x14:conditionalFormatting xmlns:xm="http://schemas.microsoft.com/office/excel/2006/main">
          <x14:cfRule type="dataBar" id="{97143303-BBBC-46AE-A83F-67CF9073B429}">
            <x14:dataBar minLength="0" maxLength="100">
              <x14:cfvo type="num">
                <xm:f>0</xm:f>
              </x14:cfvo>
              <x14:cfvo type="num">
                <xm:f>30</xm:f>
              </x14:cfvo>
              <x14:negativeFillColor rgb="FFFF0000"/>
              <x14:axisColor rgb="FF000000"/>
            </x14:dataBar>
          </x14:cfRule>
          <xm:sqref>AA23</xm:sqref>
        </x14:conditionalFormatting>
        <x14:conditionalFormatting xmlns:xm="http://schemas.microsoft.com/office/excel/2006/main">
          <x14:cfRule type="dataBar" id="{2C0B3F62-A95D-4FE1-AABE-B4765334C38C}">
            <x14:dataBar minLength="0" maxLength="100">
              <x14:cfvo type="num">
                <xm:f>0</xm:f>
              </x14:cfvo>
              <x14:cfvo type="num">
                <xm:f>$AH$2</xm:f>
              </x14:cfvo>
              <x14:negativeFillColor rgb="FFFF0000"/>
              <x14:axisColor rgb="FF000000"/>
            </x14:dataBar>
          </x14:cfRule>
          <xm:sqref>Q15</xm:sqref>
        </x14:conditionalFormatting>
        <x14:conditionalFormatting xmlns:xm="http://schemas.microsoft.com/office/excel/2006/main">
          <x14:cfRule type="dataBar" id="{97DCB8E8-96BA-4EC2-A1DC-783D3A6AC853}">
            <x14:dataBar minLength="0" maxLength="100">
              <x14:cfvo type="num">
                <xm:f>0</xm:f>
              </x14:cfvo>
              <x14:cfvo type="num">
                <xm:f>#REF!</xm:f>
              </x14:cfvo>
              <x14:negativeFillColor rgb="FFFF0000"/>
              <x14:axisColor rgb="FF000000"/>
            </x14:dataBar>
          </x14:cfRule>
          <xm:sqref>T15</xm:sqref>
        </x14:conditionalFormatting>
        <x14:conditionalFormatting xmlns:xm="http://schemas.microsoft.com/office/excel/2006/main">
          <x14:cfRule type="dataBar" id="{0BE8F6AE-8318-4531-B810-6365214EEB04}">
            <x14:dataBar minLength="0" maxLength="100">
              <x14:cfvo type="num">
                <xm:f>0</xm:f>
              </x14:cfvo>
              <x14:cfvo type="num">
                <xm:f>30</xm:f>
              </x14:cfvo>
              <x14:negativeFillColor rgb="FFFF0000"/>
              <x14:axisColor rgb="FF000000"/>
            </x14:dataBar>
          </x14:cfRule>
          <xm:sqref>S15</xm:sqref>
        </x14:conditionalFormatting>
        <x14:conditionalFormatting xmlns:xm="http://schemas.microsoft.com/office/excel/2006/main">
          <x14:cfRule type="dataBar" id="{C6F6B2ED-824D-4930-A004-7EC1735C8FBA}">
            <x14:dataBar minLength="0" maxLength="100">
              <x14:cfvo type="num">
                <xm:f>0</xm:f>
              </x14:cfvo>
              <x14:cfvo type="num">
                <xm:f>$AH$2</xm:f>
              </x14:cfvo>
              <x14:negativeFillColor rgb="FFFF0000"/>
              <x14:axisColor rgb="FF000000"/>
            </x14:dataBar>
          </x14:cfRule>
          <xm:sqref>Y23</xm:sqref>
        </x14:conditionalFormatting>
        <x14:conditionalFormatting xmlns:xm="http://schemas.microsoft.com/office/excel/2006/main">
          <x14:cfRule type="dataBar" id="{EDBA76BA-440B-4FBE-9DBC-ED4637C55F34}">
            <x14:dataBar minLength="0" maxLength="100">
              <x14:cfvo type="num">
                <xm:f>0</xm:f>
              </x14:cfvo>
              <x14:cfvo type="num">
                <xm:f>#REF!</xm:f>
              </x14:cfvo>
              <x14:negativeFillColor rgb="FFFF0000"/>
              <x14:axisColor rgb="FF000000"/>
            </x14:dataBar>
          </x14:cfRule>
          <xm:sqref>AB23</xm:sqref>
        </x14:conditionalFormatting>
        <x14:conditionalFormatting xmlns:xm="http://schemas.microsoft.com/office/excel/2006/main">
          <x14:cfRule type="dataBar" id="{30577673-8628-4A18-97C7-DDBBC1FD53B7}">
            <x14:dataBar minLength="0" maxLength="100">
              <x14:cfvo type="num">
                <xm:f>0</xm:f>
              </x14:cfvo>
              <x14:cfvo type="num">
                <xm:f>$AH$2</xm:f>
              </x14:cfvo>
              <x14:negativeFillColor rgb="FFFF0000"/>
              <x14:axisColor rgb="FF000000"/>
            </x14:dataBar>
          </x14:cfRule>
          <xm:sqref>AG4</xm:sqref>
        </x14:conditionalFormatting>
        <x14:conditionalFormatting xmlns:xm="http://schemas.microsoft.com/office/excel/2006/main">
          <x14:cfRule type="dataBar" id="{BE549373-D4D1-4A5A-8A0B-797145D1725F}">
            <x14:dataBar minLength="0" maxLength="100">
              <x14:cfvo type="num">
                <xm:f>0</xm:f>
              </x14:cfvo>
              <x14:cfvo type="num">
                <xm:f>#REF!</xm:f>
              </x14:cfvo>
              <x14:negativeFillColor rgb="FFFF0000"/>
              <x14:axisColor rgb="FF000000"/>
            </x14:dataBar>
          </x14:cfRule>
          <xm:sqref>AJ4</xm:sqref>
        </x14:conditionalFormatting>
        <x14:conditionalFormatting xmlns:xm="http://schemas.microsoft.com/office/excel/2006/main">
          <x14:cfRule type="dataBar" id="{FC9CA2D3-62BB-4519-888B-D7EA9DF4213C}">
            <x14:dataBar minLength="0" maxLength="100">
              <x14:cfvo type="num">
                <xm:f>0</xm:f>
              </x14:cfvo>
              <x14:cfvo type="num">
                <xm:f>$AH$2</xm:f>
              </x14:cfvo>
              <x14:negativeFillColor rgb="FFFF0000"/>
              <x14:axisColor rgb="FF000000"/>
            </x14:dataBar>
          </x14:cfRule>
          <xm:sqref>AG13</xm:sqref>
        </x14:conditionalFormatting>
        <x14:conditionalFormatting xmlns:xm="http://schemas.microsoft.com/office/excel/2006/main">
          <x14:cfRule type="dataBar" id="{4D8F7F03-913E-4EFD-B79B-EB3B82CAB7E6}">
            <x14:dataBar minLength="0" maxLength="100">
              <x14:cfvo type="num">
                <xm:f>0</xm:f>
              </x14:cfvo>
              <x14:cfvo type="num">
                <xm:f>30</xm:f>
              </x14:cfvo>
              <x14:negativeFillColor rgb="FFFF0000"/>
              <x14:axisColor rgb="FF000000"/>
            </x14:dataBar>
          </x14:cfRule>
          <xm:sqref>AI13</xm:sqref>
        </x14:conditionalFormatting>
        <x14:conditionalFormatting xmlns:xm="http://schemas.microsoft.com/office/excel/2006/main">
          <x14:cfRule type="dataBar" id="{1C2E1502-735D-417B-BACF-211D4EE33686}">
            <x14:dataBar minLength="0" maxLength="100">
              <x14:cfvo type="num">
                <xm:f>0</xm:f>
              </x14:cfvo>
              <x14:cfvo type="num">
                <xm:f>#REF!</xm:f>
              </x14:cfvo>
              <x14:negativeFillColor rgb="FFFF0000"/>
              <x14:axisColor rgb="FF000000"/>
            </x14:dataBar>
          </x14:cfRule>
          <xm:sqref>AJ13</xm:sqref>
        </x14:conditionalFormatting>
        <x14:conditionalFormatting xmlns:xm="http://schemas.microsoft.com/office/excel/2006/main">
          <x14:cfRule type="dataBar" id="{CDEF48EE-F31C-4550-BFBD-5DE6BA0C75AF}">
            <x14:dataBar minLength="0" maxLength="100">
              <x14:cfvo type="num">
                <xm:f>0</xm:f>
              </x14:cfvo>
              <x14:cfvo type="num">
                <xm:f>$AH$2</xm:f>
              </x14:cfvo>
              <x14:negativeFillColor rgb="FFFF0000"/>
              <x14:axisColor rgb="FF000000"/>
            </x14:dataBar>
          </x14:cfRule>
          <xm:sqref>AG41</xm:sqref>
        </x14:conditionalFormatting>
        <x14:conditionalFormatting xmlns:xm="http://schemas.microsoft.com/office/excel/2006/main">
          <x14:cfRule type="dataBar" id="{0C090138-F868-4ACE-87E1-9F774E9A274A}">
            <x14:dataBar minLength="0" maxLength="100">
              <x14:cfvo type="num">
                <xm:f>0</xm:f>
              </x14:cfvo>
              <x14:cfvo type="num">
                <xm:f>30</xm:f>
              </x14:cfvo>
              <x14:negativeFillColor rgb="FFFF0000"/>
              <x14:axisColor rgb="FF000000"/>
            </x14:dataBar>
          </x14:cfRule>
          <xm:sqref>AI41</xm:sqref>
        </x14:conditionalFormatting>
        <x14:conditionalFormatting xmlns:xm="http://schemas.microsoft.com/office/excel/2006/main">
          <x14:cfRule type="dataBar" id="{5874FBCF-9F30-4023-AFC3-9AB7CACBC344}">
            <x14:dataBar minLength="0" maxLength="100">
              <x14:cfvo type="num">
                <xm:f>0</xm:f>
              </x14:cfvo>
              <x14:cfvo type="num">
                <xm:f>#REF!</xm:f>
              </x14:cfvo>
              <x14:negativeFillColor rgb="FFFF0000"/>
              <x14:axisColor rgb="FF000000"/>
            </x14:dataBar>
          </x14:cfRule>
          <xm:sqref>AJ41</xm:sqref>
        </x14:conditionalFormatting>
        <x14:conditionalFormatting xmlns:xm="http://schemas.microsoft.com/office/excel/2006/main">
          <x14:cfRule type="dataBar" id="{FD4473C3-332A-43A8-A18A-E4110B6D5679}">
            <x14:dataBar minLength="0" maxLength="100">
              <x14:cfvo type="num">
                <xm:f>0</xm:f>
              </x14:cfvo>
              <x14:cfvo type="num">
                <xm:f>$AH$2</xm:f>
              </x14:cfvo>
              <x14:negativeFillColor rgb="FFFF0000"/>
              <x14:axisColor rgb="FF000000"/>
            </x14:dataBar>
          </x14:cfRule>
          <xm:sqref>AW15</xm:sqref>
        </x14:conditionalFormatting>
        <x14:conditionalFormatting xmlns:xm="http://schemas.microsoft.com/office/excel/2006/main">
          <x14:cfRule type="dataBar" id="{0C44062F-CD0A-4D5E-BEAE-ED101861AC96}">
            <x14:dataBar minLength="0" maxLength="100">
              <x14:cfvo type="num">
                <xm:f>0</xm:f>
              </x14:cfvo>
              <x14:cfvo type="num">
                <xm:f>#REF!</xm:f>
              </x14:cfvo>
              <x14:negativeFillColor rgb="FFFF0000"/>
              <x14:axisColor rgb="FF000000"/>
            </x14:dataBar>
          </x14:cfRule>
          <xm:sqref>AZ15</xm:sqref>
        </x14:conditionalFormatting>
        <x14:conditionalFormatting xmlns:xm="http://schemas.microsoft.com/office/excel/2006/main">
          <x14:cfRule type="dataBar" id="{B2B929FD-EEFC-4A4C-B9D9-A50716A5AD2D}">
            <x14:dataBar minLength="0" maxLength="100">
              <x14:cfvo type="num">
                <xm:f>0</xm:f>
              </x14:cfvo>
              <x14:cfvo type="num">
                <xm:f>30</xm:f>
              </x14:cfvo>
              <x14:negativeFillColor rgb="FFFF0000"/>
              <x14:axisColor rgb="FF000000"/>
            </x14:dataBar>
          </x14:cfRule>
          <xm:sqref>AY15</xm:sqref>
        </x14:conditionalFormatting>
        <x14:conditionalFormatting xmlns:xm="http://schemas.microsoft.com/office/excel/2006/main">
          <x14:cfRule type="dataBar" id="{9A1FA84F-BC0B-41C7-A2D3-2B1F135BB36D}">
            <x14:dataBar minLength="0" maxLength="100">
              <x14:cfvo type="num">
                <xm:f>0</xm:f>
              </x14:cfvo>
              <x14:cfvo type="num">
                <xm:f>$AH$2</xm:f>
              </x14:cfvo>
              <x14:negativeFillColor rgb="FFFF0000"/>
              <x14:axisColor rgb="FF000000"/>
            </x14:dataBar>
          </x14:cfRule>
          <xm:sqref>AW37</xm:sqref>
        </x14:conditionalFormatting>
        <x14:conditionalFormatting xmlns:xm="http://schemas.microsoft.com/office/excel/2006/main">
          <x14:cfRule type="dataBar" id="{EF703DA5-A0DC-432E-BE10-1E1D5C5203DB}">
            <x14:dataBar minLength="0" maxLength="100">
              <x14:cfvo type="num">
                <xm:f>0</xm:f>
              </x14:cfvo>
              <x14:cfvo type="num">
                <xm:f>#REF!</xm:f>
              </x14:cfvo>
              <x14:negativeFillColor rgb="FFFF0000"/>
              <x14:axisColor rgb="FF000000"/>
            </x14:dataBar>
          </x14:cfRule>
          <xm:sqref>AZ37</xm:sqref>
        </x14:conditionalFormatting>
        <x14:conditionalFormatting xmlns:xm="http://schemas.microsoft.com/office/excel/2006/main">
          <x14:cfRule type="dataBar" id="{3E617BDA-B0B4-4AA4-94A9-3F5B4EF348AE}">
            <x14:dataBar minLength="0" maxLength="100">
              <x14:cfvo type="num">
                <xm:f>0</xm:f>
              </x14:cfvo>
              <x14:cfvo type="num">
                <xm:f>30</xm:f>
              </x14:cfvo>
              <x14:negativeFillColor rgb="FFFF0000"/>
              <x14:axisColor rgb="FF000000"/>
            </x14:dataBar>
          </x14:cfRule>
          <xm:sqref>AY37</xm:sqref>
        </x14:conditionalFormatting>
        <x14:conditionalFormatting xmlns:xm="http://schemas.microsoft.com/office/excel/2006/main">
          <x14:cfRule type="dataBar" id="{3FBBEFF6-87A4-4531-A231-C081D1D95036}">
            <x14:dataBar minLength="0" maxLength="100">
              <x14:cfvo type="num">
                <xm:f>0</xm:f>
              </x14:cfvo>
              <x14:cfvo type="num">
                <xm:f>$AH$2</xm:f>
              </x14:cfvo>
              <x14:negativeFillColor rgb="FFFF0000"/>
              <x14:axisColor rgb="FF000000"/>
            </x14:dataBar>
          </x14:cfRule>
          <xm:sqref>AW41</xm:sqref>
        </x14:conditionalFormatting>
        <x14:conditionalFormatting xmlns:xm="http://schemas.microsoft.com/office/excel/2006/main">
          <x14:cfRule type="dataBar" id="{2BDB308A-3D99-43AC-91F2-FE72B85E5FA0}">
            <x14:dataBar minLength="0" maxLength="100">
              <x14:cfvo type="num">
                <xm:f>0</xm:f>
              </x14:cfvo>
              <x14:cfvo type="num">
                <xm:f>#REF!</xm:f>
              </x14:cfvo>
              <x14:negativeFillColor rgb="FFFF0000"/>
              <x14:axisColor rgb="FF000000"/>
            </x14:dataBar>
          </x14:cfRule>
          <xm:sqref>AZ41</xm:sqref>
        </x14:conditionalFormatting>
        <x14:conditionalFormatting xmlns:xm="http://schemas.microsoft.com/office/excel/2006/main">
          <x14:cfRule type="dataBar" id="{3EAEF660-00E1-491C-84F0-1B738826915F}">
            <x14:dataBar minLength="0" maxLength="100">
              <x14:cfvo type="num">
                <xm:f>0</xm:f>
              </x14:cfvo>
              <x14:cfvo type="num">
                <xm:f>30</xm:f>
              </x14:cfvo>
              <x14:negativeFillColor rgb="FFFF0000"/>
              <x14:axisColor rgb="FF000000"/>
            </x14:dataBar>
          </x14:cfRule>
          <xm:sqref>AY41</xm:sqref>
        </x14:conditionalFormatting>
        <x14:conditionalFormatting xmlns:xm="http://schemas.microsoft.com/office/excel/2006/main">
          <x14:cfRule type="dataBar" id="{8F51D906-6667-4A4D-8691-CFD81379B214}">
            <x14:dataBar minLength="0" maxLength="100">
              <x14:cfvo type="num">
                <xm:f>0</xm:f>
              </x14:cfvo>
              <x14:cfvo type="num">
                <xm:f>$AH$2</xm:f>
              </x14:cfvo>
              <x14:negativeFillColor rgb="FFFF0000"/>
              <x14:axisColor rgb="FF000000"/>
            </x14:dataBar>
          </x14:cfRule>
          <xm:sqref>BE37</xm:sqref>
        </x14:conditionalFormatting>
        <x14:conditionalFormatting xmlns:xm="http://schemas.microsoft.com/office/excel/2006/main">
          <x14:cfRule type="dataBar" id="{F8F505F6-65A3-483B-97F7-FE33988B9929}">
            <x14:dataBar minLength="0" maxLength="100">
              <x14:cfvo type="num">
                <xm:f>0</xm:f>
              </x14:cfvo>
              <x14:cfvo type="num">
                <xm:f>#REF!</xm:f>
              </x14:cfvo>
              <x14:negativeFillColor rgb="FFFF0000"/>
              <x14:axisColor rgb="FF000000"/>
            </x14:dataBar>
          </x14:cfRule>
          <xm:sqref>BH37</xm:sqref>
        </x14:conditionalFormatting>
        <x14:conditionalFormatting xmlns:xm="http://schemas.microsoft.com/office/excel/2006/main">
          <x14:cfRule type="dataBar" id="{E3B0B11F-783C-4701-B80F-EC846B0A13E7}">
            <x14:dataBar minLength="0" maxLength="100">
              <x14:cfvo type="num">
                <xm:f>0</xm:f>
              </x14:cfvo>
              <x14:cfvo type="num">
                <xm:f>30</xm:f>
              </x14:cfvo>
              <x14:negativeFillColor rgb="FFFF0000"/>
              <x14:axisColor rgb="FF000000"/>
            </x14:dataBar>
          </x14:cfRule>
          <xm:sqref>BG37</xm:sqref>
        </x14:conditionalFormatting>
        <x14:conditionalFormatting xmlns:xm="http://schemas.microsoft.com/office/excel/2006/main">
          <x14:cfRule type="dataBar" id="{0167E2AE-2026-47AE-BC6C-E957A66A9B7E}">
            <x14:dataBar minLength="0" maxLength="100">
              <x14:cfvo type="num">
                <xm:f>0</xm:f>
              </x14:cfvo>
              <x14:cfvo type="num">
                <xm:f>30</xm:f>
              </x14:cfvo>
              <x14:negativeFillColor rgb="FFFF0000"/>
              <x14:axisColor rgb="FF000000"/>
            </x14:dataBar>
          </x14:cfRule>
          <xm:sqref>BG2</xm:sqref>
        </x14:conditionalFormatting>
        <x14:conditionalFormatting xmlns:xm="http://schemas.microsoft.com/office/excel/2006/main">
          <x14:cfRule type="dataBar" id="{9EC4429A-D206-48C6-A023-2B85E4D99966}">
            <x14:dataBar minLength="0" maxLength="100">
              <x14:cfvo type="num">
                <xm:f>0</xm:f>
              </x14:cfvo>
              <x14:cfvo type="num">
                <xm:f>$AH$2</xm:f>
              </x14:cfvo>
              <x14:negativeFillColor rgb="FFFF0000"/>
              <x14:axisColor rgb="FF000000"/>
            </x14:dataBar>
          </x14:cfRule>
          <xm:sqref>AG2 AW2 BE2 BM2 CC2 Q2</xm:sqref>
        </x14:conditionalFormatting>
        <x14:conditionalFormatting xmlns:xm="http://schemas.microsoft.com/office/excel/2006/main">
          <x14:cfRule type="dataBar" id="{13ECFC3F-579A-44B3-8673-373BA95A87D7}">
            <x14:dataBar minLength="0" maxLength="100">
              <x14:cfvo type="num">
                <xm:f>0</xm:f>
              </x14:cfvo>
              <x14:cfvo type="num">
                <xm:f>30</xm:f>
              </x14:cfvo>
              <x14:negativeFillColor rgb="FFFF0000"/>
              <x14:axisColor rgb="FF000000"/>
            </x14:dataBar>
          </x14:cfRule>
          <xm:sqref>AI2</xm:sqref>
        </x14:conditionalFormatting>
        <x14:conditionalFormatting xmlns:xm="http://schemas.microsoft.com/office/excel/2006/main">
          <x14:cfRule type="dataBar" id="{F6CD08D4-AE36-4DB0-83B3-C4D0B0E52B9E}">
            <x14:dataBar minLength="0" maxLength="100">
              <x14:cfvo type="num">
                <xm:f>0</xm:f>
              </x14:cfvo>
              <x14:cfvo type="num">
                <xm:f>30</xm:f>
              </x14:cfvo>
              <x14:negativeFillColor rgb="FFFF0000"/>
              <x14:axisColor rgb="FF000000"/>
            </x14:dataBar>
          </x14:cfRule>
          <xm:sqref>AY2</xm:sqref>
        </x14:conditionalFormatting>
        <x14:conditionalFormatting xmlns:xm="http://schemas.microsoft.com/office/excel/2006/main">
          <x14:cfRule type="dataBar" id="{227779A1-A9BE-4BD1-891D-973033F3424A}">
            <x14:dataBar minLength="0" maxLength="100">
              <x14:cfvo type="num">
                <xm:f>0</xm:f>
              </x14:cfvo>
              <x14:cfvo type="num">
                <xm:f>30</xm:f>
              </x14:cfvo>
              <x14:negativeFillColor rgb="FFFF0000"/>
              <x14:axisColor rgb="FF000000"/>
            </x14:dataBar>
          </x14:cfRule>
          <xm:sqref>BO2</xm:sqref>
        </x14:conditionalFormatting>
        <x14:conditionalFormatting xmlns:xm="http://schemas.microsoft.com/office/excel/2006/main">
          <x14:cfRule type="dataBar" id="{1AD58598-CC64-4E77-AAFA-17F0191C1AB5}">
            <x14:dataBar minLength="0" maxLength="100">
              <x14:cfvo type="num">
                <xm:f>0</xm:f>
              </x14:cfvo>
              <x14:cfvo type="num">
                <xm:f>30</xm:f>
              </x14:cfvo>
              <x14:negativeFillColor rgb="FFFF0000"/>
              <x14:axisColor rgb="FF000000"/>
            </x14:dataBar>
          </x14:cfRule>
          <xm:sqref>CE2</xm:sqref>
        </x14:conditionalFormatting>
        <x14:conditionalFormatting xmlns:xm="http://schemas.microsoft.com/office/excel/2006/main">
          <x14:cfRule type="dataBar" id="{B2A0DBEB-E97B-43B7-9FBA-5FFB09AF4B6F}">
            <x14:dataBar minLength="0" maxLength="100">
              <x14:cfvo type="num">
                <xm:f>0</xm:f>
              </x14:cfvo>
              <x14:cfvo type="num">
                <xm:f>30</xm:f>
              </x14:cfvo>
              <x14:negativeFillColor rgb="FFFF0000"/>
              <x14:axisColor rgb="FF000000"/>
            </x14:dataBar>
          </x14:cfRule>
          <xm:sqref>S2</xm:sqref>
        </x14:conditionalFormatting>
        <x14:conditionalFormatting xmlns:xm="http://schemas.microsoft.com/office/excel/2006/main">
          <x14:cfRule type="dataBar" id="{96D25521-D4A1-4516-B684-4E7035C3D646}">
            <x14:dataBar minLength="0" maxLength="100">
              <x14:cfvo type="num">
                <xm:f>0</xm:f>
              </x14:cfvo>
              <x14:cfvo type="num">
                <xm:f>30</xm:f>
              </x14:cfvo>
              <x14:negativeFillColor rgb="FFFF0000"/>
              <x14:axisColor rgb="FF000000"/>
            </x14:dataBar>
          </x14:cfRule>
          <xm:sqref>K2</xm:sqref>
        </x14:conditionalFormatting>
        <x14:conditionalFormatting xmlns:xm="http://schemas.microsoft.com/office/excel/2006/main">
          <x14:cfRule type="dataBar" id="{A78406BB-7E82-4047-BACD-366CB97B7563}">
            <x14:dataBar minLength="0" maxLength="100">
              <x14:cfvo type="num">
                <xm:f>0</xm:f>
              </x14:cfvo>
              <x14:cfvo type="num">
                <xm:f>$AH$2</xm:f>
              </x14:cfvo>
              <x14:negativeFillColor rgb="FFFF0000"/>
              <x14:axisColor rgb="FF000000"/>
            </x14:dataBar>
          </x14:cfRule>
          <xm:sqref>Y2</xm:sqref>
        </x14:conditionalFormatting>
        <x14:conditionalFormatting xmlns:xm="http://schemas.microsoft.com/office/excel/2006/main">
          <x14:cfRule type="dataBar" id="{687CF708-DA4F-496D-9A2D-4878AEC6E16D}">
            <x14:dataBar minLength="0" maxLength="100">
              <x14:cfvo type="num">
                <xm:f>0</xm:f>
              </x14:cfvo>
              <x14:cfvo type="num">
                <xm:f>30</xm:f>
              </x14:cfvo>
              <x14:negativeFillColor rgb="FFFF0000"/>
              <x14:axisColor rgb="FF000000"/>
            </x14:dataBar>
          </x14:cfRule>
          <xm:sqref>AA2</xm:sqref>
        </x14:conditionalFormatting>
        <x14:conditionalFormatting xmlns:xm="http://schemas.microsoft.com/office/excel/2006/main">
          <x14:cfRule type="dataBar" id="{A6D3ACB6-56E3-41CB-B9EB-9065255C3E05}">
            <x14:dataBar minLength="0" maxLength="100">
              <x14:cfvo type="num">
                <xm:f>0</xm:f>
              </x14:cfvo>
              <x14:cfvo type="num">
                <xm:f>$AH$2</xm:f>
              </x14:cfvo>
              <x14:negativeFillColor rgb="FFFF0000"/>
              <x14:axisColor rgb="FF000000"/>
            </x14:dataBar>
          </x14:cfRule>
          <xm:sqref>BU2</xm:sqref>
        </x14:conditionalFormatting>
        <x14:conditionalFormatting xmlns:xm="http://schemas.microsoft.com/office/excel/2006/main">
          <x14:cfRule type="dataBar" id="{F9774DA6-EF35-460E-BDBD-02CBAD55B2B5}">
            <x14:dataBar minLength="0" maxLength="100">
              <x14:cfvo type="num">
                <xm:f>0</xm:f>
              </x14:cfvo>
              <x14:cfvo type="num">
                <xm:f>30</xm:f>
              </x14:cfvo>
              <x14:negativeFillColor rgb="FFFF0000"/>
              <x14:axisColor rgb="FF000000"/>
            </x14:dataBar>
          </x14:cfRule>
          <xm:sqref>BW2</xm:sqref>
        </x14:conditionalFormatting>
        <x14:conditionalFormatting xmlns:xm="http://schemas.microsoft.com/office/excel/2006/main">
          <x14:cfRule type="dataBar" id="{6355963B-5A80-4AAE-83EC-F1EF43959BB5}">
            <x14:dataBar minLength="0" maxLength="100">
              <x14:cfvo type="num">
                <xm:f>0</xm:f>
              </x14:cfvo>
              <x14:cfvo type="num">
                <xm:f>$AH$2</xm:f>
              </x14:cfvo>
              <x14:negativeFillColor rgb="FFFF0000"/>
              <x14:axisColor rgb="FF000000"/>
            </x14:dataBar>
          </x14:cfRule>
          <xm:sqref>AW17</xm:sqref>
        </x14:conditionalFormatting>
        <x14:conditionalFormatting xmlns:xm="http://schemas.microsoft.com/office/excel/2006/main">
          <x14:cfRule type="dataBar" id="{2DB6CA39-9782-41A7-A2A8-5CE61E274221}">
            <x14:dataBar minLength="0" maxLength="100">
              <x14:cfvo type="num">
                <xm:f>0</xm:f>
              </x14:cfvo>
              <x14:cfvo type="num">
                <xm:f>30</xm:f>
              </x14:cfvo>
              <x14:negativeFillColor rgb="FFFF0000"/>
              <x14:axisColor rgb="FF000000"/>
            </x14:dataBar>
          </x14:cfRule>
          <xm:sqref>AY17</xm:sqref>
        </x14:conditionalFormatting>
        <x14:conditionalFormatting xmlns:xm="http://schemas.microsoft.com/office/excel/2006/main">
          <x14:cfRule type="dataBar" id="{5F88B8A9-AA11-47E0-BE5A-7B3D285DF456}">
            <x14:dataBar minLength="0" maxLength="100">
              <x14:cfvo type="num">
                <xm:f>0</xm:f>
              </x14:cfvo>
              <x14:cfvo type="num">
                <xm:f>$AH$2</xm:f>
              </x14:cfvo>
              <x14:negativeFillColor rgb="FFFF0000"/>
              <x14:axisColor rgb="FF000000"/>
            </x14:dataBar>
          </x14:cfRule>
          <xm:sqref>BE39</xm:sqref>
        </x14:conditionalFormatting>
        <x14:conditionalFormatting xmlns:xm="http://schemas.microsoft.com/office/excel/2006/main">
          <x14:cfRule type="dataBar" id="{BFB22534-63C5-485A-8031-C8BF0963B0CC}">
            <x14:dataBar minLength="0" maxLength="100">
              <x14:cfvo type="num">
                <xm:f>0</xm:f>
              </x14:cfvo>
              <x14:cfvo type="num">
                <xm:f>30</xm:f>
              </x14:cfvo>
              <x14:negativeFillColor rgb="FFFF0000"/>
              <x14:axisColor rgb="FF000000"/>
            </x14:dataBar>
          </x14:cfRule>
          <xm:sqref>BG39</xm:sqref>
        </x14:conditionalFormatting>
        <x14:conditionalFormatting xmlns:xm="http://schemas.microsoft.com/office/excel/2006/main">
          <x14:cfRule type="dataBar" id="{523108BB-37E2-469D-BFA6-A39022732383}">
            <x14:dataBar minLength="0" maxLength="100">
              <x14:cfvo type="num">
                <xm:f>0</xm:f>
              </x14:cfvo>
              <x14:cfvo type="num">
                <xm:f>$AH$2</xm:f>
              </x14:cfvo>
              <x14:negativeFillColor rgb="FFFF0000"/>
              <x14:axisColor rgb="FF000000"/>
            </x14:dataBar>
          </x14:cfRule>
          <xm:sqref>AO18:AO20 AO5 AO7 AO9:AO11 AO14 AO22:AO23 AO25 AO28:AO29 AO31</xm:sqref>
        </x14:conditionalFormatting>
        <x14:conditionalFormatting xmlns:xm="http://schemas.microsoft.com/office/excel/2006/main">
          <x14:cfRule type="dataBar" id="{6DFE9021-6E96-4F84-A71D-44C5E5E3C97A}">
            <x14:dataBar minLength="0" maxLength="100">
              <x14:cfvo type="num">
                <xm:f>0</xm:f>
              </x14:cfvo>
              <x14:cfvo type="num">
                <xm:f>30</xm:f>
              </x14:cfvo>
              <x14:negativeFillColor rgb="FFFF0000"/>
              <x14:axisColor rgb="FF000000"/>
            </x14:dataBar>
          </x14:cfRule>
          <xm:sqref>AQ18:AQ20 AQ5 AQ7 AQ9:AQ11 AQ14 AQ22:AQ23 AQ25 AQ28:AQ29 AQ31</xm:sqref>
        </x14:conditionalFormatting>
        <x14:conditionalFormatting xmlns:xm="http://schemas.microsoft.com/office/excel/2006/main">
          <x14:cfRule type="dataBar" id="{C7DEE6D5-9E19-42D8-8162-47CCC9101BB6}">
            <x14:dataBar minLength="0" maxLength="100">
              <x14:cfvo type="num">
                <xm:f>0</xm:f>
              </x14:cfvo>
              <x14:cfvo type="num">
                <xm:f>#REF!</xm:f>
              </x14:cfvo>
              <x14:negativeFillColor rgb="FFFF0000"/>
              <x14:axisColor rgb="FF000000"/>
            </x14:dataBar>
          </x14:cfRule>
          <xm:sqref>AR5</xm:sqref>
        </x14:conditionalFormatting>
        <x14:conditionalFormatting xmlns:xm="http://schemas.microsoft.com/office/excel/2006/main">
          <x14:cfRule type="dataBar" id="{67D86F7C-5D73-4C8A-8DDF-D53D29410273}">
            <x14:dataBar minLength="0" maxLength="100">
              <x14:cfvo type="num">
                <xm:f>0</xm:f>
              </x14:cfvo>
              <x14:cfvo type="num">
                <xm:f>$AH$2</xm:f>
              </x14:cfvo>
              <x14:negativeFillColor rgb="FFFF0000"/>
              <x14:axisColor rgb="FF000000"/>
            </x14:dataBar>
          </x14:cfRule>
          <xm:sqref>AO32</xm:sqref>
        </x14:conditionalFormatting>
        <x14:conditionalFormatting xmlns:xm="http://schemas.microsoft.com/office/excel/2006/main">
          <x14:cfRule type="dataBar" id="{6917D4DE-4AEF-470B-8887-009EF08749C7}">
            <x14:dataBar minLength="0" maxLength="100">
              <x14:cfvo type="num">
                <xm:f>0</xm:f>
              </x14:cfvo>
              <x14:cfvo type="num">
                <xm:f>30</xm:f>
              </x14:cfvo>
              <x14:negativeFillColor rgb="FFFF0000"/>
              <x14:axisColor rgb="FF000000"/>
            </x14:dataBar>
          </x14:cfRule>
          <xm:sqref>AQ32</xm:sqref>
        </x14:conditionalFormatting>
        <x14:conditionalFormatting xmlns:xm="http://schemas.microsoft.com/office/excel/2006/main">
          <x14:cfRule type="dataBar" id="{24717D61-AD21-4F4C-8442-7CB4EF428E26}">
            <x14:dataBar minLength="0" maxLength="100">
              <x14:cfvo type="num">
                <xm:f>0</xm:f>
              </x14:cfvo>
              <x14:cfvo type="num">
                <xm:f>#REF!</xm:f>
              </x14:cfvo>
              <x14:negativeFillColor rgb="FFFF0000"/>
              <x14:axisColor rgb="FF000000"/>
            </x14:dataBar>
          </x14:cfRule>
          <xm:sqref>AR32</xm:sqref>
        </x14:conditionalFormatting>
        <x14:conditionalFormatting xmlns:xm="http://schemas.microsoft.com/office/excel/2006/main">
          <x14:cfRule type="dataBar" id="{88359A02-CC77-49B1-AF04-DEBE31DA6DBD}">
            <x14:dataBar minLength="0" maxLength="100">
              <x14:cfvo type="num">
                <xm:f>0</xm:f>
              </x14:cfvo>
              <x14:cfvo type="num">
                <xm:f>$AH$2</xm:f>
              </x14:cfvo>
              <x14:negativeFillColor rgb="FFFF0000"/>
              <x14:axisColor rgb="FF000000"/>
            </x14:dataBar>
          </x14:cfRule>
          <xm:sqref>AO33:AO36 AO42</xm:sqref>
        </x14:conditionalFormatting>
        <x14:conditionalFormatting xmlns:xm="http://schemas.microsoft.com/office/excel/2006/main">
          <x14:cfRule type="dataBar" id="{8A650F83-3806-42BB-B4DC-2A22C08899D7}">
            <x14:dataBar minLength="0" maxLength="100">
              <x14:cfvo type="num">
                <xm:f>0</xm:f>
              </x14:cfvo>
              <x14:cfvo type="num">
                <xm:f>30</xm:f>
              </x14:cfvo>
              <x14:negativeFillColor rgb="FFFF0000"/>
              <x14:axisColor rgb="FF000000"/>
            </x14:dataBar>
          </x14:cfRule>
          <xm:sqref>AQ33:AQ36 AQ42</xm:sqref>
        </x14:conditionalFormatting>
        <x14:conditionalFormatting xmlns:xm="http://schemas.microsoft.com/office/excel/2006/main">
          <x14:cfRule type="dataBar" id="{C7270340-6BFC-4182-A3EB-CD32486BAAF0}">
            <x14:dataBar minLength="0" maxLength="100">
              <x14:cfvo type="num">
                <xm:f>0</xm:f>
              </x14:cfvo>
              <x14:cfvo type="num">
                <xm:f>#REF!</xm:f>
              </x14:cfvo>
              <x14:negativeFillColor rgb="FFFF0000"/>
              <x14:axisColor rgb="FF000000"/>
            </x14:dataBar>
          </x14:cfRule>
          <xm:sqref>AR33:AR36</xm:sqref>
        </x14:conditionalFormatting>
        <x14:conditionalFormatting xmlns:xm="http://schemas.microsoft.com/office/excel/2006/main">
          <x14:cfRule type="dataBar" id="{E65EE89C-0817-4FFB-864A-03F38F5D353B}">
            <x14:dataBar minLength="0" maxLength="100">
              <x14:cfvo type="num">
                <xm:f>0</xm:f>
              </x14:cfvo>
              <x14:cfvo type="num">
                <xm:f>$AH$2</xm:f>
              </x14:cfvo>
              <x14:negativeFillColor rgb="FFFF0000"/>
              <x14:axisColor rgb="FF000000"/>
            </x14:dataBar>
          </x14:cfRule>
          <xm:sqref>AO45:AO55</xm:sqref>
        </x14:conditionalFormatting>
        <x14:conditionalFormatting xmlns:xm="http://schemas.microsoft.com/office/excel/2006/main">
          <x14:cfRule type="dataBar" id="{DC43BC86-F070-4CAE-9A1B-BD08598A197F}">
            <x14:dataBar minLength="0" maxLength="100">
              <x14:cfvo type="num">
                <xm:f>0</xm:f>
              </x14:cfvo>
              <x14:cfvo type="num">
                <xm:f>30</xm:f>
              </x14:cfvo>
              <x14:negativeFillColor rgb="FFFF0000"/>
              <x14:axisColor rgb="FF000000"/>
            </x14:dataBar>
          </x14:cfRule>
          <xm:sqref>AQ45:AQ55</xm:sqref>
        </x14:conditionalFormatting>
        <x14:conditionalFormatting xmlns:xm="http://schemas.microsoft.com/office/excel/2006/main">
          <x14:cfRule type="dataBar" id="{A630473E-B6C9-49E7-AA8D-E522A2383F75}">
            <x14:dataBar minLength="0" maxLength="100">
              <x14:cfvo type="num">
                <xm:f>0</xm:f>
              </x14:cfvo>
              <x14:cfvo type="num">
                <xm:f>#REF!</xm:f>
              </x14:cfvo>
              <x14:negativeFillColor rgb="FFFF0000"/>
              <x14:axisColor rgb="FF000000"/>
            </x14:dataBar>
          </x14:cfRule>
          <xm:sqref>AR45:AR55</xm:sqref>
        </x14:conditionalFormatting>
        <x14:conditionalFormatting xmlns:xm="http://schemas.microsoft.com/office/excel/2006/main">
          <x14:cfRule type="dataBar" id="{A8A6C386-75AA-4DA3-85DA-904D4C2F375F}">
            <x14:dataBar minLength="0" maxLength="100">
              <x14:cfvo type="num">
                <xm:f>0</xm:f>
              </x14:cfvo>
              <x14:cfvo type="num">
                <xm:f>$AH$2</xm:f>
              </x14:cfvo>
              <x14:negativeFillColor rgb="FFFF0000"/>
              <x14:axisColor rgb="FF000000"/>
            </x14:dataBar>
          </x14:cfRule>
          <xm:sqref>AO15</xm:sqref>
        </x14:conditionalFormatting>
        <x14:conditionalFormatting xmlns:xm="http://schemas.microsoft.com/office/excel/2006/main">
          <x14:cfRule type="dataBar" id="{2C0E882A-DC7A-4361-86F0-EE974E5C1296}">
            <x14:dataBar minLength="0" maxLength="100">
              <x14:cfvo type="num">
                <xm:f>0</xm:f>
              </x14:cfvo>
              <x14:cfvo type="num">
                <xm:f>#REF!</xm:f>
              </x14:cfvo>
              <x14:negativeFillColor rgb="FFFF0000"/>
              <x14:axisColor rgb="FF000000"/>
            </x14:dataBar>
          </x14:cfRule>
          <xm:sqref>AR15</xm:sqref>
        </x14:conditionalFormatting>
        <x14:conditionalFormatting xmlns:xm="http://schemas.microsoft.com/office/excel/2006/main">
          <x14:cfRule type="dataBar" id="{D6463613-D2EE-4D43-977D-1E6AEC3F1312}">
            <x14:dataBar minLength="0" maxLength="100">
              <x14:cfvo type="num">
                <xm:f>0</xm:f>
              </x14:cfvo>
              <x14:cfvo type="num">
                <xm:f>30</xm:f>
              </x14:cfvo>
              <x14:negativeFillColor rgb="FFFF0000"/>
              <x14:axisColor rgb="FF000000"/>
            </x14:dataBar>
          </x14:cfRule>
          <xm:sqref>AQ15</xm:sqref>
        </x14:conditionalFormatting>
        <x14:conditionalFormatting xmlns:xm="http://schemas.microsoft.com/office/excel/2006/main">
          <x14:cfRule type="dataBar" id="{31800088-75A1-4A77-AB6F-6F7A60BBF732}">
            <x14:dataBar minLength="0" maxLength="100">
              <x14:cfvo type="num">
                <xm:f>0</xm:f>
              </x14:cfvo>
              <x14:cfvo type="num">
                <xm:f>$AH$2</xm:f>
              </x14:cfvo>
              <x14:negativeFillColor rgb="FFFF0000"/>
              <x14:axisColor rgb="FF000000"/>
            </x14:dataBar>
          </x14:cfRule>
          <xm:sqref>AO37</xm:sqref>
        </x14:conditionalFormatting>
        <x14:conditionalFormatting xmlns:xm="http://schemas.microsoft.com/office/excel/2006/main">
          <x14:cfRule type="dataBar" id="{00572B83-F4AF-4654-BFF9-3F472546BB21}">
            <x14:dataBar minLength="0" maxLength="100">
              <x14:cfvo type="num">
                <xm:f>0</xm:f>
              </x14:cfvo>
              <x14:cfvo type="num">
                <xm:f>#REF!</xm:f>
              </x14:cfvo>
              <x14:negativeFillColor rgb="FFFF0000"/>
              <x14:axisColor rgb="FF000000"/>
            </x14:dataBar>
          </x14:cfRule>
          <xm:sqref>AR37</xm:sqref>
        </x14:conditionalFormatting>
        <x14:conditionalFormatting xmlns:xm="http://schemas.microsoft.com/office/excel/2006/main">
          <x14:cfRule type="dataBar" id="{F80E7CB9-EDCD-4A40-9654-26ACC6FCC944}">
            <x14:dataBar minLength="0" maxLength="100">
              <x14:cfvo type="num">
                <xm:f>0</xm:f>
              </x14:cfvo>
              <x14:cfvo type="num">
                <xm:f>30</xm:f>
              </x14:cfvo>
              <x14:negativeFillColor rgb="FFFF0000"/>
              <x14:axisColor rgb="FF000000"/>
            </x14:dataBar>
          </x14:cfRule>
          <xm:sqref>AQ37</xm:sqref>
        </x14:conditionalFormatting>
        <x14:conditionalFormatting xmlns:xm="http://schemas.microsoft.com/office/excel/2006/main">
          <x14:cfRule type="dataBar" id="{22DFBC6C-333A-411A-A4C3-A279DC14F14B}">
            <x14:dataBar minLength="0" maxLength="100">
              <x14:cfvo type="num">
                <xm:f>0</xm:f>
              </x14:cfvo>
              <x14:cfvo type="num">
                <xm:f>$AH$2</xm:f>
              </x14:cfvo>
              <x14:negativeFillColor rgb="FFFF0000"/>
              <x14:axisColor rgb="FF000000"/>
            </x14:dataBar>
          </x14:cfRule>
          <xm:sqref>AO2</xm:sqref>
        </x14:conditionalFormatting>
        <x14:conditionalFormatting xmlns:xm="http://schemas.microsoft.com/office/excel/2006/main">
          <x14:cfRule type="dataBar" id="{8933DCAE-DAD1-4111-8CFC-F8E7491C39D6}">
            <x14:dataBar minLength="0" maxLength="100">
              <x14:cfvo type="num">
                <xm:f>0</xm:f>
              </x14:cfvo>
              <x14:cfvo type="num">
                <xm:f>30</xm:f>
              </x14:cfvo>
              <x14:negativeFillColor rgb="FFFF0000"/>
              <x14:axisColor rgb="FF000000"/>
            </x14:dataBar>
          </x14:cfRule>
          <xm:sqref>AQ2</xm:sqref>
        </x14:conditionalFormatting>
        <x14:conditionalFormatting xmlns:xm="http://schemas.microsoft.com/office/excel/2006/main">
          <x14:cfRule type="dataBar" id="{9503145C-AC36-4816-8258-D97C78749423}">
            <x14:dataBar minLength="0" maxLength="100">
              <x14:cfvo type="num">
                <xm:f>0</xm:f>
              </x14:cfvo>
              <x14:cfvo type="num">
                <xm:f>$AH$2</xm:f>
              </x14:cfvo>
              <x14:negativeFillColor rgb="FFFF0000"/>
              <x14:axisColor rgb="FF000000"/>
            </x14:dataBar>
          </x14:cfRule>
          <xm:sqref>AO3</xm:sqref>
        </x14:conditionalFormatting>
        <x14:conditionalFormatting xmlns:xm="http://schemas.microsoft.com/office/excel/2006/main">
          <x14:cfRule type="dataBar" id="{F11597D3-63A6-4370-A580-24C0ACBAA2D1}">
            <x14:dataBar minLength="0" maxLength="100">
              <x14:cfvo type="num">
                <xm:f>0</xm:f>
              </x14:cfvo>
              <x14:cfvo type="num">
                <xm:f>30</xm:f>
              </x14:cfvo>
              <x14:negativeFillColor rgb="FFFF0000"/>
              <x14:axisColor rgb="FF000000"/>
            </x14:dataBar>
          </x14:cfRule>
          <xm:sqref>AQ3</xm:sqref>
        </x14:conditionalFormatting>
        <x14:conditionalFormatting xmlns:xm="http://schemas.microsoft.com/office/excel/2006/main">
          <x14:cfRule type="dataBar" id="{FF1ABFCA-61F2-49C1-B88A-AC7A2ABFBBD8}">
            <x14:dataBar minLength="0" maxLength="100">
              <x14:cfvo type="num">
                <xm:f>0</xm:f>
              </x14:cfvo>
              <x14:cfvo type="num">
                <xm:f>$AH$2</xm:f>
              </x14:cfvo>
              <x14:negativeFillColor rgb="FFFF0000"/>
              <x14:axisColor rgb="FF000000"/>
            </x14:dataBar>
          </x14:cfRule>
          <xm:sqref>AO4</xm:sqref>
        </x14:conditionalFormatting>
        <x14:conditionalFormatting xmlns:xm="http://schemas.microsoft.com/office/excel/2006/main">
          <x14:cfRule type="dataBar" id="{7FF20553-DF1A-4198-9FA9-54D7E81B01FB}">
            <x14:dataBar minLength="0" maxLength="100">
              <x14:cfvo type="num">
                <xm:f>0</xm:f>
              </x14:cfvo>
              <x14:cfvo type="num">
                <xm:f>#REF!</xm:f>
              </x14:cfvo>
              <x14:negativeFillColor rgb="FFFF0000"/>
              <x14:axisColor rgb="FF000000"/>
            </x14:dataBar>
          </x14:cfRule>
          <xm:sqref>AR4</xm:sqref>
        </x14:conditionalFormatting>
        <x14:conditionalFormatting xmlns:xm="http://schemas.microsoft.com/office/excel/2006/main">
          <x14:cfRule type="dataBar" id="{20D8BF54-CC7D-4DA6-AFE6-A5C469C7EFE1}">
            <x14:dataBar minLength="0" maxLength="100">
              <x14:cfvo type="num">
                <xm:f>0</xm:f>
              </x14:cfvo>
              <x14:cfvo type="num">
                <xm:f>30</xm:f>
              </x14:cfvo>
              <x14:negativeFillColor rgb="FFFF0000"/>
              <x14:axisColor rgb="FF000000"/>
            </x14:dataBar>
          </x14:cfRule>
          <xm:sqref>AQ4</xm:sqref>
        </x14:conditionalFormatting>
        <x14:conditionalFormatting xmlns:xm="http://schemas.microsoft.com/office/excel/2006/main">
          <x14:cfRule type="dataBar" id="{84202941-8A6A-4755-B5AB-AF8FD0E598C4}">
            <x14:dataBar minLength="0" maxLength="100">
              <x14:cfvo type="num">
                <xm:f>0</xm:f>
              </x14:cfvo>
              <x14:cfvo type="num">
                <xm:f>$AH$2</xm:f>
              </x14:cfvo>
              <x14:negativeFillColor rgb="FFFF0000"/>
              <x14:axisColor rgb="FF000000"/>
            </x14:dataBar>
          </x14:cfRule>
          <xm:sqref>AO6</xm:sqref>
        </x14:conditionalFormatting>
        <x14:conditionalFormatting xmlns:xm="http://schemas.microsoft.com/office/excel/2006/main">
          <x14:cfRule type="dataBar" id="{355CDEC7-0C65-4A9E-B456-6FCEA386EA89}">
            <x14:dataBar minLength="0" maxLength="100">
              <x14:cfvo type="num">
                <xm:f>0</xm:f>
              </x14:cfvo>
              <x14:cfvo type="num">
                <xm:f>#REF!</xm:f>
              </x14:cfvo>
              <x14:negativeFillColor rgb="FFFF0000"/>
              <x14:axisColor rgb="FF000000"/>
            </x14:dataBar>
          </x14:cfRule>
          <xm:sqref>AR6</xm:sqref>
        </x14:conditionalFormatting>
        <x14:conditionalFormatting xmlns:xm="http://schemas.microsoft.com/office/excel/2006/main">
          <x14:cfRule type="dataBar" id="{E3086D75-7695-43CE-A5ED-57944A317C93}">
            <x14:dataBar minLength="0" maxLength="100">
              <x14:cfvo type="num">
                <xm:f>0</xm:f>
              </x14:cfvo>
              <x14:cfvo type="num">
                <xm:f>30</xm:f>
              </x14:cfvo>
              <x14:negativeFillColor rgb="FFFF0000"/>
              <x14:axisColor rgb="FF000000"/>
            </x14:dataBar>
          </x14:cfRule>
          <xm:sqref>AQ6</xm:sqref>
        </x14:conditionalFormatting>
        <x14:conditionalFormatting xmlns:xm="http://schemas.microsoft.com/office/excel/2006/main">
          <x14:cfRule type="dataBar" id="{881AFF0C-4DA2-4E34-A9B1-71B0FC400F1C}">
            <x14:dataBar minLength="0" maxLength="100">
              <x14:cfvo type="num">
                <xm:f>0</xm:f>
              </x14:cfvo>
              <x14:cfvo type="num">
                <xm:f>$AH$2</xm:f>
              </x14:cfvo>
              <x14:negativeFillColor rgb="FFFF0000"/>
              <x14:axisColor rgb="FF000000"/>
            </x14:dataBar>
          </x14:cfRule>
          <xm:sqref>AO8</xm:sqref>
        </x14:conditionalFormatting>
        <x14:conditionalFormatting xmlns:xm="http://schemas.microsoft.com/office/excel/2006/main">
          <x14:cfRule type="dataBar" id="{4FDB2430-D33B-428C-91A4-C94744AA1B2C}">
            <x14:dataBar minLength="0" maxLength="100">
              <x14:cfvo type="num">
                <xm:f>0</xm:f>
              </x14:cfvo>
              <x14:cfvo type="num">
                <xm:f>#REF!</xm:f>
              </x14:cfvo>
              <x14:negativeFillColor rgb="FFFF0000"/>
              <x14:axisColor rgb="FF000000"/>
            </x14:dataBar>
          </x14:cfRule>
          <xm:sqref>AR8</xm:sqref>
        </x14:conditionalFormatting>
        <x14:conditionalFormatting xmlns:xm="http://schemas.microsoft.com/office/excel/2006/main">
          <x14:cfRule type="dataBar" id="{8490EA3A-B636-42B5-BBAE-5F45F229C3A7}">
            <x14:dataBar minLength="0" maxLength="100">
              <x14:cfvo type="num">
                <xm:f>0</xm:f>
              </x14:cfvo>
              <x14:cfvo type="num">
                <xm:f>30</xm:f>
              </x14:cfvo>
              <x14:negativeFillColor rgb="FFFF0000"/>
              <x14:axisColor rgb="FF000000"/>
            </x14:dataBar>
          </x14:cfRule>
          <xm:sqref>AQ8</xm:sqref>
        </x14:conditionalFormatting>
        <x14:conditionalFormatting xmlns:xm="http://schemas.microsoft.com/office/excel/2006/main">
          <x14:cfRule type="dataBar" id="{31D878BD-1D7D-49B1-9FEC-FEF7735E4D20}">
            <x14:dataBar minLength="0" maxLength="100">
              <x14:cfvo type="num">
                <xm:f>0</xm:f>
              </x14:cfvo>
              <x14:cfvo type="num">
                <xm:f>$AH$2</xm:f>
              </x14:cfvo>
              <x14:negativeFillColor rgb="FFFF0000"/>
              <x14:axisColor rgb="FF000000"/>
            </x14:dataBar>
          </x14:cfRule>
          <xm:sqref>AO12</xm:sqref>
        </x14:conditionalFormatting>
        <x14:conditionalFormatting xmlns:xm="http://schemas.microsoft.com/office/excel/2006/main">
          <x14:cfRule type="dataBar" id="{3969596E-D776-4EEA-B9B8-03784FF760F6}">
            <x14:dataBar minLength="0" maxLength="100">
              <x14:cfvo type="num">
                <xm:f>0</xm:f>
              </x14:cfvo>
              <x14:cfvo type="num">
                <xm:f>#REF!</xm:f>
              </x14:cfvo>
              <x14:negativeFillColor rgb="FFFF0000"/>
              <x14:axisColor rgb="FF000000"/>
            </x14:dataBar>
          </x14:cfRule>
          <xm:sqref>AR12</xm:sqref>
        </x14:conditionalFormatting>
        <x14:conditionalFormatting xmlns:xm="http://schemas.microsoft.com/office/excel/2006/main">
          <x14:cfRule type="dataBar" id="{162BF68C-5114-4839-9FA5-5E9C0489C2B0}">
            <x14:dataBar minLength="0" maxLength="100">
              <x14:cfvo type="num">
                <xm:f>0</xm:f>
              </x14:cfvo>
              <x14:cfvo type="num">
                <xm:f>30</xm:f>
              </x14:cfvo>
              <x14:negativeFillColor rgb="FFFF0000"/>
              <x14:axisColor rgb="FF000000"/>
            </x14:dataBar>
          </x14:cfRule>
          <xm:sqref>AQ12</xm:sqref>
        </x14:conditionalFormatting>
        <x14:conditionalFormatting xmlns:xm="http://schemas.microsoft.com/office/excel/2006/main">
          <x14:cfRule type="dataBar" id="{4A730FEE-1D7E-4DC8-9BA1-63655BD64D0B}">
            <x14:dataBar minLength="0" maxLength="100">
              <x14:cfvo type="num">
                <xm:f>0</xm:f>
              </x14:cfvo>
              <x14:cfvo type="num">
                <xm:f>$AH$2</xm:f>
              </x14:cfvo>
              <x14:negativeFillColor rgb="FFFF0000"/>
              <x14:axisColor rgb="FF000000"/>
            </x14:dataBar>
          </x14:cfRule>
          <xm:sqref>AO13</xm:sqref>
        </x14:conditionalFormatting>
        <x14:conditionalFormatting xmlns:xm="http://schemas.microsoft.com/office/excel/2006/main">
          <x14:cfRule type="dataBar" id="{A5557226-49F0-4AF2-8160-48E993C49BA6}">
            <x14:dataBar minLength="0" maxLength="100">
              <x14:cfvo type="num">
                <xm:f>0</xm:f>
              </x14:cfvo>
              <x14:cfvo type="num">
                <xm:f>#REF!</xm:f>
              </x14:cfvo>
              <x14:negativeFillColor rgb="FFFF0000"/>
              <x14:axisColor rgb="FF000000"/>
            </x14:dataBar>
          </x14:cfRule>
          <xm:sqref>AR13</xm:sqref>
        </x14:conditionalFormatting>
        <x14:conditionalFormatting xmlns:xm="http://schemas.microsoft.com/office/excel/2006/main">
          <x14:cfRule type="dataBar" id="{FCEA9F3C-F851-4836-871C-9651FEEF8C93}">
            <x14:dataBar minLength="0" maxLength="100">
              <x14:cfvo type="num">
                <xm:f>0</xm:f>
              </x14:cfvo>
              <x14:cfvo type="num">
                <xm:f>30</xm:f>
              </x14:cfvo>
              <x14:negativeFillColor rgb="FFFF0000"/>
              <x14:axisColor rgb="FF000000"/>
            </x14:dataBar>
          </x14:cfRule>
          <xm:sqref>AQ13</xm:sqref>
        </x14:conditionalFormatting>
        <x14:conditionalFormatting xmlns:xm="http://schemas.microsoft.com/office/excel/2006/main">
          <x14:cfRule type="dataBar" id="{AE5BC9CE-42FC-4897-AC7E-B17A15D3F7A9}">
            <x14:dataBar minLength="0" maxLength="100">
              <x14:cfvo type="num">
                <xm:f>0</xm:f>
              </x14:cfvo>
              <x14:cfvo type="num">
                <xm:f>$AH$2</xm:f>
              </x14:cfvo>
              <x14:negativeFillColor rgb="FFFF0000"/>
              <x14:axisColor rgb="FF000000"/>
            </x14:dataBar>
          </x14:cfRule>
          <xm:sqref>AO16</xm:sqref>
        </x14:conditionalFormatting>
        <x14:conditionalFormatting xmlns:xm="http://schemas.microsoft.com/office/excel/2006/main">
          <x14:cfRule type="dataBar" id="{CC5AE54B-33E4-4AB1-B172-55F263E1A438}">
            <x14:dataBar minLength="0" maxLength="100">
              <x14:cfvo type="num">
                <xm:f>0</xm:f>
              </x14:cfvo>
              <x14:cfvo type="num">
                <xm:f>#REF!</xm:f>
              </x14:cfvo>
              <x14:negativeFillColor rgb="FFFF0000"/>
              <x14:axisColor rgb="FF000000"/>
            </x14:dataBar>
          </x14:cfRule>
          <xm:sqref>AR16</xm:sqref>
        </x14:conditionalFormatting>
        <x14:conditionalFormatting xmlns:xm="http://schemas.microsoft.com/office/excel/2006/main">
          <x14:cfRule type="dataBar" id="{067EF5AF-121E-4115-8BC9-A82E87C3B6C3}">
            <x14:dataBar minLength="0" maxLength="100">
              <x14:cfvo type="num">
                <xm:f>0</xm:f>
              </x14:cfvo>
              <x14:cfvo type="num">
                <xm:f>30</xm:f>
              </x14:cfvo>
              <x14:negativeFillColor rgb="FFFF0000"/>
              <x14:axisColor rgb="FF000000"/>
            </x14:dataBar>
          </x14:cfRule>
          <xm:sqref>AQ16</xm:sqref>
        </x14:conditionalFormatting>
        <x14:conditionalFormatting xmlns:xm="http://schemas.microsoft.com/office/excel/2006/main">
          <x14:cfRule type="dataBar" id="{C4814267-B269-469B-AD6D-405F07E715A2}">
            <x14:dataBar minLength="0" maxLength="100">
              <x14:cfvo type="num">
                <xm:f>0</xm:f>
              </x14:cfvo>
              <x14:cfvo type="num">
                <xm:f>$AH$2</xm:f>
              </x14:cfvo>
              <x14:negativeFillColor rgb="FFFF0000"/>
              <x14:axisColor rgb="FF000000"/>
            </x14:dataBar>
          </x14:cfRule>
          <xm:sqref>AO17</xm:sqref>
        </x14:conditionalFormatting>
        <x14:conditionalFormatting xmlns:xm="http://schemas.microsoft.com/office/excel/2006/main">
          <x14:cfRule type="dataBar" id="{1E4EFEE7-13C6-40D0-A677-AF26F6236517}">
            <x14:dataBar minLength="0" maxLength="100">
              <x14:cfvo type="num">
                <xm:f>0</xm:f>
              </x14:cfvo>
              <x14:cfvo type="num">
                <xm:f>#REF!</xm:f>
              </x14:cfvo>
              <x14:negativeFillColor rgb="FFFF0000"/>
              <x14:axisColor rgb="FF000000"/>
            </x14:dataBar>
          </x14:cfRule>
          <xm:sqref>AR17</xm:sqref>
        </x14:conditionalFormatting>
        <x14:conditionalFormatting xmlns:xm="http://schemas.microsoft.com/office/excel/2006/main">
          <x14:cfRule type="dataBar" id="{92B98CD4-FCAD-4583-BBBC-529663C3058A}">
            <x14:dataBar minLength="0" maxLength="100">
              <x14:cfvo type="num">
                <xm:f>0</xm:f>
              </x14:cfvo>
              <x14:cfvo type="num">
                <xm:f>30</xm:f>
              </x14:cfvo>
              <x14:negativeFillColor rgb="FFFF0000"/>
              <x14:axisColor rgb="FF000000"/>
            </x14:dataBar>
          </x14:cfRule>
          <xm:sqref>AQ17</xm:sqref>
        </x14:conditionalFormatting>
        <x14:conditionalFormatting xmlns:xm="http://schemas.microsoft.com/office/excel/2006/main">
          <x14:cfRule type="dataBar" id="{C1B118B7-36B4-43A1-9047-F301325E8AE7}">
            <x14:dataBar minLength="0" maxLength="100">
              <x14:cfvo type="num">
                <xm:f>0</xm:f>
              </x14:cfvo>
              <x14:cfvo type="num">
                <xm:f>$AH$2</xm:f>
              </x14:cfvo>
              <x14:negativeFillColor rgb="FFFF0000"/>
              <x14:axisColor rgb="FF000000"/>
            </x14:dataBar>
          </x14:cfRule>
          <xm:sqref>AO21</xm:sqref>
        </x14:conditionalFormatting>
        <x14:conditionalFormatting xmlns:xm="http://schemas.microsoft.com/office/excel/2006/main">
          <x14:cfRule type="dataBar" id="{AFC24573-5609-44CB-97A6-A009F81F3E3B}">
            <x14:dataBar minLength="0" maxLength="100">
              <x14:cfvo type="num">
                <xm:f>0</xm:f>
              </x14:cfvo>
              <x14:cfvo type="num">
                <xm:f>#REF!</xm:f>
              </x14:cfvo>
              <x14:negativeFillColor rgb="FFFF0000"/>
              <x14:axisColor rgb="FF000000"/>
            </x14:dataBar>
          </x14:cfRule>
          <xm:sqref>AR21</xm:sqref>
        </x14:conditionalFormatting>
        <x14:conditionalFormatting xmlns:xm="http://schemas.microsoft.com/office/excel/2006/main">
          <x14:cfRule type="dataBar" id="{3E7CAC1C-3D93-4DE8-AE9E-9F05703C86E3}">
            <x14:dataBar minLength="0" maxLength="100">
              <x14:cfvo type="num">
                <xm:f>0</xm:f>
              </x14:cfvo>
              <x14:cfvo type="num">
                <xm:f>30</xm:f>
              </x14:cfvo>
              <x14:negativeFillColor rgb="FFFF0000"/>
              <x14:axisColor rgb="FF000000"/>
            </x14:dataBar>
          </x14:cfRule>
          <xm:sqref>AQ21</xm:sqref>
        </x14:conditionalFormatting>
        <x14:conditionalFormatting xmlns:xm="http://schemas.microsoft.com/office/excel/2006/main">
          <x14:cfRule type="dataBar" id="{DB739961-14C3-4165-8DE8-DF88C7451713}">
            <x14:dataBar minLength="0" maxLength="100">
              <x14:cfvo type="num">
                <xm:f>0</xm:f>
              </x14:cfvo>
              <x14:cfvo type="num">
                <xm:f>$AH$2</xm:f>
              </x14:cfvo>
              <x14:negativeFillColor rgb="FFFF0000"/>
              <x14:axisColor rgb="FF000000"/>
            </x14:dataBar>
          </x14:cfRule>
          <xm:sqref>AO24</xm:sqref>
        </x14:conditionalFormatting>
        <x14:conditionalFormatting xmlns:xm="http://schemas.microsoft.com/office/excel/2006/main">
          <x14:cfRule type="dataBar" id="{9A8DDD6C-62C9-4FF0-8CC8-7DC55A9D54C6}">
            <x14:dataBar minLength="0" maxLength="100">
              <x14:cfvo type="num">
                <xm:f>0</xm:f>
              </x14:cfvo>
              <x14:cfvo type="num">
                <xm:f>#REF!</xm:f>
              </x14:cfvo>
              <x14:negativeFillColor rgb="FFFF0000"/>
              <x14:axisColor rgb="FF000000"/>
            </x14:dataBar>
          </x14:cfRule>
          <xm:sqref>AR24</xm:sqref>
        </x14:conditionalFormatting>
        <x14:conditionalFormatting xmlns:xm="http://schemas.microsoft.com/office/excel/2006/main">
          <x14:cfRule type="dataBar" id="{85DA50F6-366E-480D-A01B-65BDCC5A0CA5}">
            <x14:dataBar minLength="0" maxLength="100">
              <x14:cfvo type="num">
                <xm:f>0</xm:f>
              </x14:cfvo>
              <x14:cfvo type="num">
                <xm:f>30</xm:f>
              </x14:cfvo>
              <x14:negativeFillColor rgb="FFFF0000"/>
              <x14:axisColor rgb="FF000000"/>
            </x14:dataBar>
          </x14:cfRule>
          <xm:sqref>AQ24</xm:sqref>
        </x14:conditionalFormatting>
        <x14:conditionalFormatting xmlns:xm="http://schemas.microsoft.com/office/excel/2006/main">
          <x14:cfRule type="dataBar" id="{CFA29287-0BCD-4026-BCB2-02FFC274EFAE}">
            <x14:dataBar minLength="0" maxLength="100">
              <x14:cfvo type="num">
                <xm:f>0</xm:f>
              </x14:cfvo>
              <x14:cfvo type="num">
                <xm:f>$AH$2</xm:f>
              </x14:cfvo>
              <x14:negativeFillColor rgb="FFFF0000"/>
              <x14:axisColor rgb="FF000000"/>
            </x14:dataBar>
          </x14:cfRule>
          <xm:sqref>AO26</xm:sqref>
        </x14:conditionalFormatting>
        <x14:conditionalFormatting xmlns:xm="http://schemas.microsoft.com/office/excel/2006/main">
          <x14:cfRule type="dataBar" id="{D15B7D92-3ECF-4A77-AC9F-48A3B9BB8438}">
            <x14:dataBar minLength="0" maxLength="100">
              <x14:cfvo type="num">
                <xm:f>0</xm:f>
              </x14:cfvo>
              <x14:cfvo type="num">
                <xm:f>#REF!</xm:f>
              </x14:cfvo>
              <x14:negativeFillColor rgb="FFFF0000"/>
              <x14:axisColor rgb="FF000000"/>
            </x14:dataBar>
          </x14:cfRule>
          <xm:sqref>AR26</xm:sqref>
        </x14:conditionalFormatting>
        <x14:conditionalFormatting xmlns:xm="http://schemas.microsoft.com/office/excel/2006/main">
          <x14:cfRule type="dataBar" id="{A6D0DC87-2289-45DF-93D5-99876DCCBF2B}">
            <x14:dataBar minLength="0" maxLength="100">
              <x14:cfvo type="num">
                <xm:f>0</xm:f>
              </x14:cfvo>
              <x14:cfvo type="num">
                <xm:f>30</xm:f>
              </x14:cfvo>
              <x14:negativeFillColor rgb="FFFF0000"/>
              <x14:axisColor rgb="FF000000"/>
            </x14:dataBar>
          </x14:cfRule>
          <xm:sqref>AQ26</xm:sqref>
        </x14:conditionalFormatting>
        <x14:conditionalFormatting xmlns:xm="http://schemas.microsoft.com/office/excel/2006/main">
          <x14:cfRule type="dataBar" id="{C6AEA5DA-57EB-47DA-B722-607BD09483F7}">
            <x14:dataBar minLength="0" maxLength="100">
              <x14:cfvo type="num">
                <xm:f>0</xm:f>
              </x14:cfvo>
              <x14:cfvo type="num">
                <xm:f>$AH$2</xm:f>
              </x14:cfvo>
              <x14:negativeFillColor rgb="FFFF0000"/>
              <x14:axisColor rgb="FF000000"/>
            </x14:dataBar>
          </x14:cfRule>
          <xm:sqref>AO27</xm:sqref>
        </x14:conditionalFormatting>
        <x14:conditionalFormatting xmlns:xm="http://schemas.microsoft.com/office/excel/2006/main">
          <x14:cfRule type="dataBar" id="{2C8D963C-5FDD-486C-A5DD-04F3583C743B}">
            <x14:dataBar minLength="0" maxLength="100">
              <x14:cfvo type="num">
                <xm:f>0</xm:f>
              </x14:cfvo>
              <x14:cfvo type="num">
                <xm:f>#REF!</xm:f>
              </x14:cfvo>
              <x14:negativeFillColor rgb="FFFF0000"/>
              <x14:axisColor rgb="FF000000"/>
            </x14:dataBar>
          </x14:cfRule>
          <xm:sqref>AR27</xm:sqref>
        </x14:conditionalFormatting>
        <x14:conditionalFormatting xmlns:xm="http://schemas.microsoft.com/office/excel/2006/main">
          <x14:cfRule type="dataBar" id="{349FD03C-BBFA-41FE-81D7-0E449AD05E03}">
            <x14:dataBar minLength="0" maxLength="100">
              <x14:cfvo type="num">
                <xm:f>0</xm:f>
              </x14:cfvo>
              <x14:cfvo type="num">
                <xm:f>30</xm:f>
              </x14:cfvo>
              <x14:negativeFillColor rgb="FFFF0000"/>
              <x14:axisColor rgb="FF000000"/>
            </x14:dataBar>
          </x14:cfRule>
          <xm:sqref>AQ27</xm:sqref>
        </x14:conditionalFormatting>
        <x14:conditionalFormatting xmlns:xm="http://schemas.microsoft.com/office/excel/2006/main">
          <x14:cfRule type="dataBar" id="{9734BF2F-FE22-49DD-B8B7-328E0C06ED42}">
            <x14:dataBar minLength="0" maxLength="100">
              <x14:cfvo type="num">
                <xm:f>0</xm:f>
              </x14:cfvo>
              <x14:cfvo type="num">
                <xm:f>$AH$2</xm:f>
              </x14:cfvo>
              <x14:negativeFillColor rgb="FFFF0000"/>
              <x14:axisColor rgb="FF000000"/>
            </x14:dataBar>
          </x14:cfRule>
          <xm:sqref>AO30</xm:sqref>
        </x14:conditionalFormatting>
        <x14:conditionalFormatting xmlns:xm="http://schemas.microsoft.com/office/excel/2006/main">
          <x14:cfRule type="dataBar" id="{49CC2A2C-1301-4A16-92AC-28D50828FC49}">
            <x14:dataBar minLength="0" maxLength="100">
              <x14:cfvo type="num">
                <xm:f>0</xm:f>
              </x14:cfvo>
              <x14:cfvo type="num">
                <xm:f>#REF!</xm:f>
              </x14:cfvo>
              <x14:negativeFillColor rgb="FFFF0000"/>
              <x14:axisColor rgb="FF000000"/>
            </x14:dataBar>
          </x14:cfRule>
          <xm:sqref>AR30</xm:sqref>
        </x14:conditionalFormatting>
        <x14:conditionalFormatting xmlns:xm="http://schemas.microsoft.com/office/excel/2006/main">
          <x14:cfRule type="dataBar" id="{FDB0A7D6-6A07-420B-B250-99D54ED2BE04}">
            <x14:dataBar minLength="0" maxLength="100">
              <x14:cfvo type="num">
                <xm:f>0</xm:f>
              </x14:cfvo>
              <x14:cfvo type="num">
                <xm:f>30</xm:f>
              </x14:cfvo>
              <x14:negativeFillColor rgb="FFFF0000"/>
              <x14:axisColor rgb="FF000000"/>
            </x14:dataBar>
          </x14:cfRule>
          <xm:sqref>AQ30</xm:sqref>
        </x14:conditionalFormatting>
        <x14:conditionalFormatting xmlns:xm="http://schemas.microsoft.com/office/excel/2006/main">
          <x14:cfRule type="dataBar" id="{EEF17900-4F60-486B-8BB3-657841B68A5F}">
            <x14:dataBar minLength="0" maxLength="100">
              <x14:cfvo type="num">
                <xm:f>0</xm:f>
              </x14:cfvo>
              <x14:cfvo type="num">
                <xm:f>$AH$2</xm:f>
              </x14:cfvo>
              <x14:negativeFillColor rgb="FFFF0000"/>
              <x14:axisColor rgb="FF000000"/>
            </x14:dataBar>
          </x14:cfRule>
          <xm:sqref>AO38</xm:sqref>
        </x14:conditionalFormatting>
        <x14:conditionalFormatting xmlns:xm="http://schemas.microsoft.com/office/excel/2006/main">
          <x14:cfRule type="dataBar" id="{71B3782A-42CE-418F-B570-4A4326B0803C}">
            <x14:dataBar minLength="0" maxLength="100">
              <x14:cfvo type="num">
                <xm:f>0</xm:f>
              </x14:cfvo>
              <x14:cfvo type="num">
                <xm:f>#REF!</xm:f>
              </x14:cfvo>
              <x14:negativeFillColor rgb="FFFF0000"/>
              <x14:axisColor rgb="FF000000"/>
            </x14:dataBar>
          </x14:cfRule>
          <xm:sqref>AR38</xm:sqref>
        </x14:conditionalFormatting>
        <x14:conditionalFormatting xmlns:xm="http://schemas.microsoft.com/office/excel/2006/main">
          <x14:cfRule type="dataBar" id="{56F32B84-C23F-4E12-98A2-EBD2A608B5AD}">
            <x14:dataBar minLength="0" maxLength="100">
              <x14:cfvo type="num">
                <xm:f>0</xm:f>
              </x14:cfvo>
              <x14:cfvo type="num">
                <xm:f>30</xm:f>
              </x14:cfvo>
              <x14:negativeFillColor rgb="FFFF0000"/>
              <x14:axisColor rgb="FF000000"/>
            </x14:dataBar>
          </x14:cfRule>
          <xm:sqref>AQ38</xm:sqref>
        </x14:conditionalFormatting>
        <x14:conditionalFormatting xmlns:xm="http://schemas.microsoft.com/office/excel/2006/main">
          <x14:cfRule type="dataBar" id="{1FECA39D-A4C0-47FB-8EC4-5F9ACC2743C4}">
            <x14:dataBar minLength="0" maxLength="100">
              <x14:cfvo type="num">
                <xm:f>0</xm:f>
              </x14:cfvo>
              <x14:cfvo type="num">
                <xm:f>$AH$2</xm:f>
              </x14:cfvo>
              <x14:negativeFillColor rgb="FFFF0000"/>
              <x14:axisColor rgb="FF000000"/>
            </x14:dataBar>
          </x14:cfRule>
          <xm:sqref>AO39</xm:sqref>
        </x14:conditionalFormatting>
        <x14:conditionalFormatting xmlns:xm="http://schemas.microsoft.com/office/excel/2006/main">
          <x14:cfRule type="dataBar" id="{5E815492-0F66-4113-BDC8-B42A2738A895}">
            <x14:dataBar minLength="0" maxLength="100">
              <x14:cfvo type="num">
                <xm:f>0</xm:f>
              </x14:cfvo>
              <x14:cfvo type="num">
                <xm:f>#REF!</xm:f>
              </x14:cfvo>
              <x14:negativeFillColor rgb="FFFF0000"/>
              <x14:axisColor rgb="FF000000"/>
            </x14:dataBar>
          </x14:cfRule>
          <xm:sqref>AR39</xm:sqref>
        </x14:conditionalFormatting>
        <x14:conditionalFormatting xmlns:xm="http://schemas.microsoft.com/office/excel/2006/main">
          <x14:cfRule type="dataBar" id="{EDEB7535-6B07-44E6-A4C3-D3258417C451}">
            <x14:dataBar minLength="0" maxLength="100">
              <x14:cfvo type="num">
                <xm:f>0</xm:f>
              </x14:cfvo>
              <x14:cfvo type="num">
                <xm:f>30</xm:f>
              </x14:cfvo>
              <x14:negativeFillColor rgb="FFFF0000"/>
              <x14:axisColor rgb="FF000000"/>
            </x14:dataBar>
          </x14:cfRule>
          <xm:sqref>AQ39</xm:sqref>
        </x14:conditionalFormatting>
        <x14:conditionalFormatting xmlns:xm="http://schemas.microsoft.com/office/excel/2006/main">
          <x14:cfRule type="dataBar" id="{CE09C869-8E05-43EB-A22D-CA06D64D62DD}">
            <x14:dataBar minLength="0" maxLength="100">
              <x14:cfvo type="num">
                <xm:f>0</xm:f>
              </x14:cfvo>
              <x14:cfvo type="num">
                <xm:f>$AH$2</xm:f>
              </x14:cfvo>
              <x14:negativeFillColor rgb="FFFF0000"/>
              <x14:axisColor rgb="FF000000"/>
            </x14:dataBar>
          </x14:cfRule>
          <xm:sqref>AO41</xm:sqref>
        </x14:conditionalFormatting>
        <x14:conditionalFormatting xmlns:xm="http://schemas.microsoft.com/office/excel/2006/main">
          <x14:cfRule type="dataBar" id="{4A412F64-C3E2-44A3-B19F-7734BC92946C}">
            <x14:dataBar minLength="0" maxLength="100">
              <x14:cfvo type="num">
                <xm:f>0</xm:f>
              </x14:cfvo>
              <x14:cfvo type="num">
                <xm:f>#REF!</xm:f>
              </x14:cfvo>
              <x14:negativeFillColor rgb="FFFF0000"/>
              <x14:axisColor rgb="FF000000"/>
            </x14:dataBar>
          </x14:cfRule>
          <xm:sqref>AR41</xm:sqref>
        </x14:conditionalFormatting>
        <x14:conditionalFormatting xmlns:xm="http://schemas.microsoft.com/office/excel/2006/main">
          <x14:cfRule type="dataBar" id="{13AB293B-365E-419A-A9E6-899EB0DE279B}">
            <x14:dataBar minLength="0" maxLength="100">
              <x14:cfvo type="num">
                <xm:f>0</xm:f>
              </x14:cfvo>
              <x14:cfvo type="num">
                <xm:f>30</xm:f>
              </x14:cfvo>
              <x14:negativeFillColor rgb="FFFF0000"/>
              <x14:axisColor rgb="FF000000"/>
            </x14:dataBar>
          </x14:cfRule>
          <xm:sqref>AQ41</xm:sqref>
        </x14:conditionalFormatting>
        <x14:conditionalFormatting xmlns:xm="http://schemas.microsoft.com/office/excel/2006/main">
          <x14:cfRule type="dataBar" id="{A173247E-EB58-4830-805C-7C3D563B1BF4}">
            <x14:dataBar minLength="0" maxLength="100">
              <x14:cfvo type="num">
                <xm:f>0</xm:f>
              </x14:cfvo>
              <x14:cfvo type="num">
                <xm:f>$AH$2</xm:f>
              </x14:cfvo>
              <x14:negativeFillColor rgb="FFFF0000"/>
              <x14:axisColor rgb="FF000000"/>
            </x14:dataBar>
          </x14:cfRule>
          <xm:sqref>AO43</xm:sqref>
        </x14:conditionalFormatting>
        <x14:conditionalFormatting xmlns:xm="http://schemas.microsoft.com/office/excel/2006/main">
          <x14:cfRule type="dataBar" id="{77F1F5E7-D635-4E6B-A8C1-2EC976477D61}">
            <x14:dataBar minLength="0" maxLength="100">
              <x14:cfvo type="num">
                <xm:f>0</xm:f>
              </x14:cfvo>
              <x14:cfvo type="num">
                <xm:f>#REF!</xm:f>
              </x14:cfvo>
              <x14:negativeFillColor rgb="FFFF0000"/>
              <x14:axisColor rgb="FF000000"/>
            </x14:dataBar>
          </x14:cfRule>
          <xm:sqref>AR43</xm:sqref>
        </x14:conditionalFormatting>
        <x14:conditionalFormatting xmlns:xm="http://schemas.microsoft.com/office/excel/2006/main">
          <x14:cfRule type="dataBar" id="{89DC6342-C9A7-41F5-BD6E-01603F495963}">
            <x14:dataBar minLength="0" maxLength="100">
              <x14:cfvo type="num">
                <xm:f>0</xm:f>
              </x14:cfvo>
              <x14:cfvo type="num">
                <xm:f>30</xm:f>
              </x14:cfvo>
              <x14:negativeFillColor rgb="FFFF0000"/>
              <x14:axisColor rgb="FF000000"/>
            </x14:dataBar>
          </x14:cfRule>
          <xm:sqref>AQ43</xm:sqref>
        </x14:conditionalFormatting>
        <x14:conditionalFormatting xmlns:xm="http://schemas.microsoft.com/office/excel/2006/main">
          <x14:cfRule type="dataBar" id="{E1F9A77B-35E8-4938-A55E-A544DCC02A5B}">
            <x14:dataBar minLength="0" maxLength="100">
              <x14:cfvo type="num">
                <xm:f>0</xm:f>
              </x14:cfvo>
              <x14:cfvo type="num">
                <xm:f>30</xm:f>
              </x14:cfvo>
              <x14:negativeFillColor rgb="FFFF0000"/>
              <x14:axisColor rgb="FF000000"/>
            </x14:dataBar>
          </x14:cfRule>
          <xm:sqref>BG40</xm:sqref>
        </x14:conditionalFormatting>
        <x14:conditionalFormatting xmlns:xm="http://schemas.microsoft.com/office/excel/2006/main">
          <x14:cfRule type="dataBar" id="{CE7053E3-3916-4BC4-AE42-1249334AFE39}">
            <x14:dataBar minLength="0" maxLength="100">
              <x14:cfvo type="num">
                <xm:f>0</xm:f>
              </x14:cfvo>
              <x14:cfvo type="num">
                <xm:f>$AH$2</xm:f>
              </x14:cfvo>
              <x14:negativeFillColor rgb="FFFF0000"/>
              <x14:axisColor rgb="FF000000"/>
            </x14:dataBar>
          </x14:cfRule>
          <xm:sqref>AG40 AW40 BE40 BM40 CC40 Q40</xm:sqref>
        </x14:conditionalFormatting>
        <x14:conditionalFormatting xmlns:xm="http://schemas.microsoft.com/office/excel/2006/main">
          <x14:cfRule type="dataBar" id="{E5C37861-B791-4370-A322-0EBB652BBFED}">
            <x14:dataBar minLength="0" maxLength="100">
              <x14:cfvo type="num">
                <xm:f>0</xm:f>
              </x14:cfvo>
              <x14:cfvo type="num">
                <xm:f>30</xm:f>
              </x14:cfvo>
              <x14:negativeFillColor rgb="FFFF0000"/>
              <x14:axisColor rgb="FF000000"/>
            </x14:dataBar>
          </x14:cfRule>
          <xm:sqref>AI40</xm:sqref>
        </x14:conditionalFormatting>
        <x14:conditionalFormatting xmlns:xm="http://schemas.microsoft.com/office/excel/2006/main">
          <x14:cfRule type="dataBar" id="{83F150C0-F620-4111-A65B-284531DA5D74}">
            <x14:dataBar minLength="0" maxLength="100">
              <x14:cfvo type="num">
                <xm:f>0</xm:f>
              </x14:cfvo>
              <x14:cfvo type="num">
                <xm:f>#REF!</xm:f>
              </x14:cfvo>
              <x14:negativeFillColor rgb="FFFF0000"/>
              <x14:axisColor rgb="FF000000"/>
            </x14:dataBar>
          </x14:cfRule>
          <xm:sqref>AJ40</xm:sqref>
        </x14:conditionalFormatting>
        <x14:conditionalFormatting xmlns:xm="http://schemas.microsoft.com/office/excel/2006/main">
          <x14:cfRule type="dataBar" id="{CCF8B2CF-41D7-46C5-A88C-815A6EA429F3}">
            <x14:dataBar minLength="0" maxLength="100">
              <x14:cfvo type="num">
                <xm:f>0</xm:f>
              </x14:cfvo>
              <x14:cfvo type="num">
                <xm:f>30</xm:f>
              </x14:cfvo>
              <x14:negativeFillColor rgb="FFFF0000"/>
              <x14:axisColor rgb="FF000000"/>
            </x14:dataBar>
          </x14:cfRule>
          <xm:sqref>AY40</xm:sqref>
        </x14:conditionalFormatting>
        <x14:conditionalFormatting xmlns:xm="http://schemas.microsoft.com/office/excel/2006/main">
          <x14:cfRule type="dataBar" id="{DC4E08D8-005E-4E7E-AD51-90C4CC424959}">
            <x14:dataBar minLength="0" maxLength="100">
              <x14:cfvo type="num">
                <xm:f>0</xm:f>
              </x14:cfvo>
              <x14:cfvo type="num">
                <xm:f>30</xm:f>
              </x14:cfvo>
              <x14:negativeFillColor rgb="FFFF0000"/>
              <x14:axisColor rgb="FF000000"/>
            </x14:dataBar>
          </x14:cfRule>
          <xm:sqref>BO40</xm:sqref>
        </x14:conditionalFormatting>
        <x14:conditionalFormatting xmlns:xm="http://schemas.microsoft.com/office/excel/2006/main">
          <x14:cfRule type="dataBar" id="{FAA75D00-C4E9-477A-B064-C73337EB3C10}">
            <x14:dataBar minLength="0" maxLength="100">
              <x14:cfvo type="num">
                <xm:f>0</xm:f>
              </x14:cfvo>
              <x14:cfvo type="num">
                <xm:f>30</xm:f>
              </x14:cfvo>
              <x14:negativeFillColor rgb="FFFF0000"/>
              <x14:axisColor rgb="FF000000"/>
            </x14:dataBar>
          </x14:cfRule>
          <xm:sqref>CE40</xm:sqref>
        </x14:conditionalFormatting>
        <x14:conditionalFormatting xmlns:xm="http://schemas.microsoft.com/office/excel/2006/main">
          <x14:cfRule type="dataBar" id="{6CC3D276-0373-4686-A876-29AAA9FA1A61}">
            <x14:dataBar minLength="0" maxLength="100">
              <x14:cfvo type="num">
                <xm:f>0</xm:f>
              </x14:cfvo>
              <x14:cfvo type="num">
                <xm:f>30</xm:f>
              </x14:cfvo>
              <x14:negativeFillColor rgb="FFFF0000"/>
              <x14:axisColor rgb="FF000000"/>
            </x14:dataBar>
          </x14:cfRule>
          <xm:sqref>S40</xm:sqref>
        </x14:conditionalFormatting>
        <x14:conditionalFormatting xmlns:xm="http://schemas.microsoft.com/office/excel/2006/main">
          <x14:cfRule type="dataBar" id="{507ED7C5-2882-4593-8318-060199DA6A49}">
            <x14:dataBar minLength="0" maxLength="100">
              <x14:cfvo type="num">
                <xm:f>0</xm:f>
              </x14:cfvo>
              <x14:cfvo type="num">
                <xm:f>30</xm:f>
              </x14:cfvo>
              <x14:negativeFillColor rgb="FFFF0000"/>
              <x14:axisColor rgb="FF000000"/>
            </x14:dataBar>
          </x14:cfRule>
          <xm:sqref>K40</xm:sqref>
        </x14:conditionalFormatting>
        <x14:conditionalFormatting xmlns:xm="http://schemas.microsoft.com/office/excel/2006/main">
          <x14:cfRule type="dataBar" id="{1484DF90-D47F-4AF2-81F7-D74762B69AFB}">
            <x14:dataBar minLength="0" maxLength="100">
              <x14:cfvo type="num">
                <xm:f>0</xm:f>
              </x14:cfvo>
              <x14:cfvo type="num">
                <xm:f>$AH$2</xm:f>
              </x14:cfvo>
              <x14:negativeFillColor rgb="FFFF0000"/>
              <x14:axisColor rgb="FF000000"/>
            </x14:dataBar>
          </x14:cfRule>
          <xm:sqref>Y40</xm:sqref>
        </x14:conditionalFormatting>
        <x14:conditionalFormatting xmlns:xm="http://schemas.microsoft.com/office/excel/2006/main">
          <x14:cfRule type="dataBar" id="{6FFB9402-229F-4873-A5C6-6DA636CA07D0}">
            <x14:dataBar minLength="0" maxLength="100">
              <x14:cfvo type="num">
                <xm:f>0</xm:f>
              </x14:cfvo>
              <x14:cfvo type="num">
                <xm:f>#REF!</xm:f>
              </x14:cfvo>
              <x14:negativeFillColor rgb="FFFF0000"/>
              <x14:axisColor rgb="FF000000"/>
            </x14:dataBar>
          </x14:cfRule>
          <xm:sqref>AB40</xm:sqref>
        </x14:conditionalFormatting>
        <x14:conditionalFormatting xmlns:xm="http://schemas.microsoft.com/office/excel/2006/main">
          <x14:cfRule type="dataBar" id="{BBBE1AE3-4794-406E-8067-A693C6F02566}">
            <x14:dataBar minLength="0" maxLength="100">
              <x14:cfvo type="num">
                <xm:f>0</xm:f>
              </x14:cfvo>
              <x14:cfvo type="num">
                <xm:f>30</xm:f>
              </x14:cfvo>
              <x14:negativeFillColor rgb="FFFF0000"/>
              <x14:axisColor rgb="FF000000"/>
            </x14:dataBar>
          </x14:cfRule>
          <xm:sqref>AA40</xm:sqref>
        </x14:conditionalFormatting>
        <x14:conditionalFormatting xmlns:xm="http://schemas.microsoft.com/office/excel/2006/main">
          <x14:cfRule type="dataBar" id="{11B4384E-8C94-4C97-B7F0-0B50F9267248}">
            <x14:dataBar minLength="0" maxLength="100">
              <x14:cfvo type="num">
                <xm:f>0</xm:f>
              </x14:cfvo>
              <x14:cfvo type="num">
                <xm:f>$AH$2</xm:f>
              </x14:cfvo>
              <x14:negativeFillColor rgb="FFFF0000"/>
              <x14:axisColor rgb="FF000000"/>
            </x14:dataBar>
          </x14:cfRule>
          <xm:sqref>BU40</xm:sqref>
        </x14:conditionalFormatting>
        <x14:conditionalFormatting xmlns:xm="http://schemas.microsoft.com/office/excel/2006/main">
          <x14:cfRule type="dataBar" id="{87483E95-DC15-4CC8-B5B4-7F8A7794AF78}">
            <x14:dataBar minLength="0" maxLength="100">
              <x14:cfvo type="num">
                <xm:f>0</xm:f>
              </x14:cfvo>
              <x14:cfvo type="num">
                <xm:f>#REF!</xm:f>
              </x14:cfvo>
              <x14:negativeFillColor rgb="FFFF0000"/>
              <x14:axisColor rgb="FF000000"/>
            </x14:dataBar>
          </x14:cfRule>
          <xm:sqref>BX40</xm:sqref>
        </x14:conditionalFormatting>
        <x14:conditionalFormatting xmlns:xm="http://schemas.microsoft.com/office/excel/2006/main">
          <x14:cfRule type="dataBar" id="{E4F5EEA1-57C5-4378-BE99-6D77FD291095}">
            <x14:dataBar minLength="0" maxLength="100">
              <x14:cfvo type="num">
                <xm:f>0</xm:f>
              </x14:cfvo>
              <x14:cfvo type="num">
                <xm:f>30</xm:f>
              </x14:cfvo>
              <x14:negativeFillColor rgb="FFFF0000"/>
              <x14:axisColor rgb="FF000000"/>
            </x14:dataBar>
          </x14:cfRule>
          <xm:sqref>BW40</xm:sqref>
        </x14:conditionalFormatting>
        <x14:conditionalFormatting xmlns:xm="http://schemas.microsoft.com/office/excel/2006/main">
          <x14:cfRule type="dataBar" id="{C17FC877-9BF3-46C4-8C68-8F61C0855036}">
            <x14:dataBar minLength="0" maxLength="100">
              <x14:cfvo type="num">
                <xm:f>0</xm:f>
              </x14:cfvo>
              <x14:cfvo type="num">
                <xm:f>$AH$2</xm:f>
              </x14:cfvo>
              <x14:negativeFillColor rgb="FFFF0000"/>
              <x14:axisColor rgb="FF000000"/>
            </x14:dataBar>
          </x14:cfRule>
          <xm:sqref>AO40</xm:sqref>
        </x14:conditionalFormatting>
        <x14:conditionalFormatting xmlns:xm="http://schemas.microsoft.com/office/excel/2006/main">
          <x14:cfRule type="dataBar" id="{D90449F4-0214-4107-9556-BF23A2D0D689}">
            <x14:dataBar minLength="0" maxLength="100">
              <x14:cfvo type="num">
                <xm:f>0</xm:f>
              </x14:cfvo>
              <x14:cfvo type="num">
                <xm:f>#REF!</xm:f>
              </x14:cfvo>
              <x14:negativeFillColor rgb="FFFF0000"/>
              <x14:axisColor rgb="FF000000"/>
            </x14:dataBar>
          </x14:cfRule>
          <xm:sqref>AR40</xm:sqref>
        </x14:conditionalFormatting>
        <x14:conditionalFormatting xmlns:xm="http://schemas.microsoft.com/office/excel/2006/main">
          <x14:cfRule type="dataBar" id="{153404A6-9AF5-4419-9432-E75F992638AE}">
            <x14:dataBar minLength="0" maxLength="100">
              <x14:cfvo type="num">
                <xm:f>0</xm:f>
              </x14:cfvo>
              <x14:cfvo type="num">
                <xm:f>30</xm:f>
              </x14:cfvo>
              <x14:negativeFillColor rgb="FFFF0000"/>
              <x14:axisColor rgb="FF000000"/>
            </x14:dataBar>
          </x14:cfRule>
          <xm:sqref>AQ40</xm:sqref>
        </x14:conditionalFormatting>
      </x14:conditionalFormattings>
    </ext>
  </extLst>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tabColor rgb="FFFFC000"/>
  </sheetPr>
  <dimension ref="A1:AV37"/>
  <sheetViews>
    <sheetView zoomScale="85" zoomScaleNormal="85" workbookViewId="0">
      <pane ySplit="1" topLeftCell="A2" activePane="bottomLeft" state="frozen"/>
      <selection activeCell="I2" sqref="I2"/>
      <selection pane="bottomLeft" activeCell="I2" sqref="I2"/>
    </sheetView>
  </sheetViews>
  <sheetFormatPr baseColWidth="10" defaultColWidth="11.42578125" defaultRowHeight="14.25" outlineLevelCol="1" x14ac:dyDescent="0.2"/>
  <cols>
    <col min="1" max="1" width="33.7109375" style="12" customWidth="1"/>
    <col min="2" max="4" width="13.7109375" style="12" hidden="1" customWidth="1" outlineLevel="1"/>
    <col min="5" max="5" width="6.5703125" style="12" hidden="1" customWidth="1" outlineLevel="1"/>
    <col min="6" max="6" width="6" style="12" hidden="1" customWidth="1" outlineLevel="1"/>
    <col min="7" max="7" width="5.7109375" style="12" hidden="1" customWidth="1" outlineLevel="1"/>
    <col min="8" max="8" width="13.28515625" style="13" customWidth="1" collapsed="1"/>
    <col min="9" max="9" width="10.7109375" style="13" hidden="1" customWidth="1" outlineLevel="1"/>
    <col min="10" max="10" width="9.42578125" style="13" hidden="1" customWidth="1" outlineLevel="1"/>
    <col min="11" max="13" width="10.7109375" style="13" hidden="1" customWidth="1" outlineLevel="1"/>
    <col min="14" max="14" width="11.28515625" style="13" hidden="1" customWidth="1" outlineLevel="1"/>
    <col min="15" max="15" width="12" style="13" hidden="1" customWidth="1" outlineLevel="1"/>
    <col min="16" max="16" width="14" style="13" customWidth="1" collapsed="1"/>
    <col min="17" max="17" width="10.42578125" style="12" hidden="1" customWidth="1" outlineLevel="1"/>
    <col min="18" max="18" width="9.7109375" style="12" hidden="1" customWidth="1" outlineLevel="1"/>
    <col min="19" max="19" width="12" style="12" hidden="1" customWidth="1" outlineLevel="1"/>
    <col min="20" max="20" width="12.42578125" style="12" hidden="1" customWidth="1" outlineLevel="1"/>
    <col min="21" max="21" width="9.5703125" style="12" hidden="1" customWidth="1" outlineLevel="1"/>
    <col min="22" max="22" width="11.42578125" style="12" hidden="1" customWidth="1" outlineLevel="1"/>
    <col min="23" max="23" width="12.7109375" style="12" hidden="1" customWidth="1" outlineLevel="1"/>
    <col min="24" max="24" width="14.7109375" style="13" customWidth="1" collapsed="1"/>
    <col min="25" max="25" width="12.28515625" style="12" hidden="1" customWidth="1" outlineLevel="1"/>
    <col min="26" max="26" width="10.28515625" style="12" hidden="1" customWidth="1" outlineLevel="1"/>
    <col min="27" max="27" width="11.42578125" style="12" hidden="1" customWidth="1" outlineLevel="1"/>
    <col min="28" max="28" width="12.7109375" style="12" hidden="1" customWidth="1" outlineLevel="1"/>
    <col min="29" max="29" width="9.7109375" style="12" hidden="1" customWidth="1" outlineLevel="1"/>
    <col min="30" max="30" width="10.5703125" style="12" hidden="1" customWidth="1" outlineLevel="1"/>
    <col min="31" max="31" width="12.28515625" style="12" hidden="1" customWidth="1" outlineLevel="1"/>
    <col min="32" max="32" width="13.42578125" style="12" customWidth="1" collapsed="1"/>
    <col min="33" max="33" width="12.42578125" style="12" hidden="1" customWidth="1" outlineLevel="1"/>
    <col min="34" max="34" width="10.7109375" style="12" hidden="1" customWidth="1" outlineLevel="1"/>
    <col min="35" max="35" width="11" style="12" hidden="1" customWidth="1" outlineLevel="1"/>
    <col min="36" max="36" width="13" style="12" hidden="1" customWidth="1" outlineLevel="1"/>
    <col min="37" max="38" width="11.42578125" style="12" hidden="1" customWidth="1" outlineLevel="1"/>
    <col min="39" max="39" width="12.5703125" style="12" hidden="1" customWidth="1" outlineLevel="1"/>
    <col min="40" max="40" width="16.7109375" style="12" customWidth="1" collapsed="1"/>
    <col min="41" max="41" width="12.42578125" style="12" hidden="1" customWidth="1" outlineLevel="1"/>
    <col min="42" max="42" width="10.7109375" style="12" hidden="1" customWidth="1" outlineLevel="1"/>
    <col min="43" max="43" width="11" style="12" hidden="1" customWidth="1" outlineLevel="1"/>
    <col min="44" max="44" width="13" style="12" hidden="1" customWidth="1" outlineLevel="1"/>
    <col min="45" max="46" width="11.42578125" style="12" hidden="1" customWidth="1" outlineLevel="1"/>
    <col min="47" max="47" width="12.5703125" style="12" hidden="1" customWidth="1" outlineLevel="1"/>
    <col min="48" max="48" width="18.42578125" style="12" customWidth="1" collapsed="1"/>
    <col min="49" max="16384" width="11.42578125" style="12"/>
  </cols>
  <sheetData>
    <row r="1" spans="1:48" s="140" customFormat="1" ht="48" customHeight="1" x14ac:dyDescent="0.25">
      <c r="A1" s="147" t="s">
        <v>304</v>
      </c>
      <c r="B1" s="135" t="s">
        <v>169</v>
      </c>
      <c r="C1" s="134" t="s">
        <v>170</v>
      </c>
      <c r="D1" s="134" t="s">
        <v>171</v>
      </c>
      <c r="E1" s="4" t="s">
        <v>781</v>
      </c>
      <c r="F1" s="4" t="s">
        <v>782</v>
      </c>
      <c r="G1" s="4" t="s">
        <v>783</v>
      </c>
      <c r="H1" s="11" t="s">
        <v>784</v>
      </c>
      <c r="I1" s="118" t="s">
        <v>172</v>
      </c>
      <c r="J1" s="119" t="s">
        <v>173</v>
      </c>
      <c r="K1" s="118" t="s">
        <v>707</v>
      </c>
      <c r="L1" s="118" t="s">
        <v>174</v>
      </c>
      <c r="M1" s="119" t="s">
        <v>175</v>
      </c>
      <c r="N1" s="118" t="s">
        <v>176</v>
      </c>
      <c r="O1" s="4" t="s">
        <v>177</v>
      </c>
      <c r="P1" s="21" t="s">
        <v>305</v>
      </c>
      <c r="Q1" s="118" t="s">
        <v>172</v>
      </c>
      <c r="R1" s="119" t="s">
        <v>173</v>
      </c>
      <c r="S1" s="118" t="s">
        <v>707</v>
      </c>
      <c r="T1" s="118" t="s">
        <v>174</v>
      </c>
      <c r="U1" s="119" t="s">
        <v>175</v>
      </c>
      <c r="V1" s="4" t="s">
        <v>176</v>
      </c>
      <c r="W1" s="4" t="s">
        <v>177</v>
      </c>
      <c r="X1" s="21" t="s">
        <v>306</v>
      </c>
      <c r="Y1" s="118" t="s">
        <v>172</v>
      </c>
      <c r="Z1" s="119" t="s">
        <v>173</v>
      </c>
      <c r="AA1" s="118" t="s">
        <v>707</v>
      </c>
      <c r="AB1" s="118" t="s">
        <v>174</v>
      </c>
      <c r="AC1" s="119" t="s">
        <v>175</v>
      </c>
      <c r="AD1" s="4" t="s">
        <v>176</v>
      </c>
      <c r="AE1" s="4" t="s">
        <v>177</v>
      </c>
      <c r="AF1" s="21" t="s">
        <v>307</v>
      </c>
      <c r="AG1" s="118" t="s">
        <v>172</v>
      </c>
      <c r="AH1" s="119" t="s">
        <v>173</v>
      </c>
      <c r="AI1" s="118" t="s">
        <v>707</v>
      </c>
      <c r="AJ1" s="118" t="s">
        <v>174</v>
      </c>
      <c r="AK1" s="119" t="s">
        <v>175</v>
      </c>
      <c r="AL1" s="4" t="s">
        <v>176</v>
      </c>
      <c r="AM1" s="4" t="s">
        <v>177</v>
      </c>
      <c r="AN1" s="21" t="s">
        <v>308</v>
      </c>
      <c r="AO1" s="118" t="s">
        <v>172</v>
      </c>
      <c r="AP1" s="119" t="s">
        <v>173</v>
      </c>
      <c r="AQ1" s="118" t="s">
        <v>707</v>
      </c>
      <c r="AR1" s="118" t="s">
        <v>174</v>
      </c>
      <c r="AS1" s="119" t="s">
        <v>175</v>
      </c>
      <c r="AT1" s="4" t="s">
        <v>176</v>
      </c>
      <c r="AU1" s="4" t="s">
        <v>177</v>
      </c>
      <c r="AV1" s="21" t="s">
        <v>309</v>
      </c>
    </row>
    <row r="2" spans="1:48" ht="15" x14ac:dyDescent="0.25">
      <c r="A2" s="136" t="s">
        <v>187</v>
      </c>
      <c r="H2" s="96" t="str">
        <f>COUNTIF(A2:G2,"Oui") &amp;" / 6"</f>
        <v>0 / 6</v>
      </c>
      <c r="I2" s="19">
        <f>COUNTIFS(SUIVIPROD!$E1:$E30000,'Ligne 03'!$A2,SUIVIPROD!$J1:$J30000,'Ligne 03'!$P$1)</f>
        <v>0</v>
      </c>
      <c r="J2" s="120">
        <v>8</v>
      </c>
      <c r="K2" s="19">
        <f>SUMIFS(SUIVIPROD!$D1:$D30000,SUIVIPROD!$E1:$E30000,'Ligne 03'!$A2,SUIVIPROD!$J1:$J30000,'Ligne 03'!$P$1)</f>
        <v>0</v>
      </c>
      <c r="L2" s="19" t="e">
        <f>SUMPRODUCT((SUIVIPROD!$E1:$E30000='Ligne 03'!$A2)*(SUIVIPROD!$J1:$J30000='Ligne 03'!$P$1)*(SUIVIPROD!$L:$N&lt;&gt;""))</f>
        <v>#N/A</v>
      </c>
      <c r="M2" s="120">
        <v>3</v>
      </c>
      <c r="N2" s="98"/>
      <c r="O2" s="23" t="str">
        <f>IF(COUNTIFS(SUIVIQUALITE!$B1:$B30000,'Ligne 03'!$A2,SUIVIQUALITE!$E1:$E30000,LEFT($P$1,FIND(" ",$P$1)-1),SUIVIQUALITE!$F1:$F30000,"Oui")=1,"Oui","#N/A")</f>
        <v>#N/A</v>
      </c>
      <c r="P2" s="206"/>
      <c r="Q2" s="19">
        <f>COUNTIFS(SUIVIPROD!$E1:$E30000,'Ligne 03'!$A2,SUIVIPROD!$J1:$J30000,'Ligne 03'!$X$1)</f>
        <v>0</v>
      </c>
      <c r="R2" s="120">
        <v>12</v>
      </c>
      <c r="S2" s="19">
        <f>SUMIFS(SUIVIPROD!$D1:$D30000,SUIVIPROD!$E1:$E30000,'Ligne 03'!$A2,SUIVIPROD!$J1:$J30000,'Ligne 03'!$X$1)</f>
        <v>0</v>
      </c>
      <c r="T2" s="19" t="e">
        <f>SUMPRODUCT((SUIVIPROD!$E1:$E30000='Ligne 03'!$A2)*(SUIVIPROD!$J1:$J30000='Ligne 03'!$X$1)*(SUIVIPROD!$L:$N&lt;&gt;""))</f>
        <v>#N/A</v>
      </c>
      <c r="U2" s="120">
        <v>6</v>
      </c>
      <c r="W2" s="23" t="str">
        <f>IF(COUNTIFS(SUIVIQUALITE!$B1:$B30000,'Ligne 03'!$A2,SUIVIQUALITE!$E1:$E30000,LEFT($X$1,FIND(" ",$X$1)-1),SUIVIQUALITE!$F1:$F30000,"Oui")=1,"Oui","#N/A")</f>
        <v>#N/A</v>
      </c>
      <c r="X2" s="206"/>
      <c r="Y2" s="19">
        <f>COUNTIFS(SUIVIPROD!$E1:$E30000,'Ligne 03'!$A2,SUIVIPROD!$J1:$J30000,'Ligne 03'!$AF$1)</f>
        <v>0</v>
      </c>
      <c r="Z2" s="120">
        <v>12</v>
      </c>
      <c r="AA2" s="19">
        <f>SUMIFS(SUIVIPROD!$D1:$D30000,SUIVIPROD!$E1:$E30000,'Ligne 03'!$A2,SUIVIPROD!$J1:$J30000,'Ligne 03'!$AF$1)</f>
        <v>0</v>
      </c>
      <c r="AB2" s="19" t="e">
        <f>SUMPRODUCT((SUIVIPROD!$E1:$E30000='Ligne 03'!$A2)*(SUIVIPROD!$J1:$J30000='Ligne 03'!$AF$1)*(SUIVIPROD!$L:$N&lt;&gt;""))</f>
        <v>#N/A</v>
      </c>
      <c r="AC2" s="120">
        <v>8</v>
      </c>
      <c r="AE2" s="23" t="str">
        <f>IF(COUNTIFS(SUIVIQUALITE!$B1:$B30000,'Ligne 03'!$A2,SUIVIQUALITE!$E1:$E30000,LEFT($AF$1,FIND(" ",$AF$1)-1),SUIVIQUALITE!$F1:$F30000,"Oui")=1,"Oui","#N/A")</f>
        <v>#N/A</v>
      </c>
      <c r="AF2" s="206"/>
      <c r="AG2" s="19">
        <f>COUNTIFS(SUIVIPROD!$E1:$E30000,'Ligne 03'!$A2,SUIVIPROD!$J1:$J30000,'Ligne 03'!$AN$1)</f>
        <v>0</v>
      </c>
      <c r="AH2" s="120">
        <v>14</v>
      </c>
      <c r="AI2" s="19">
        <f>SUMIFS(SUIVIPROD!$D1:$D30000,SUIVIPROD!$E1:$E30000,'Ligne 03'!$A2,SUIVIPROD!$J1:$J30000,'Ligne 03'!$AN$1)</f>
        <v>0</v>
      </c>
      <c r="AJ2" s="19" t="e">
        <f>SUMPRODUCT((SUIVIPROD!$E1:$E30000='Ligne 03'!$A2)*(SUIVIPROD!$J1:$J30000='Ligne 03'!$AN$1)*(SUIVIPROD!$L:$N&lt;&gt;""))</f>
        <v>#N/A</v>
      </c>
      <c r="AK2" s="120">
        <v>6</v>
      </c>
      <c r="AM2" s="23" t="str">
        <f>IF(COUNTIFS(SUIVIQUALITE!$B1:$B30000,'Ligne 03'!$A2,SUIVIQUALITE!$E1:$E30000,LEFT($AN$1,FIND(" ",$AN$1)-1),SUIVIQUALITE!$F1:$F30000,"Oui")=1,"Oui","#N/A")</f>
        <v>#N/A</v>
      </c>
      <c r="AN2" s="206"/>
      <c r="AO2" s="19">
        <f>COUNTIFS(SUIVIPROD!$E1:$E30000,'Ligne 03'!$A2,SUIVIPROD!$J1:$J30000,'Ligne 03'!$AV$1)</f>
        <v>0</v>
      </c>
      <c r="AP2" s="120">
        <v>10</v>
      </c>
      <c r="AQ2" s="19">
        <f>SUMIFS(SUIVIPROD!$D1:$D30000,SUIVIPROD!$E1:$E30000,'Ligne 03'!$A2,SUIVIPROD!$J1:$J30000,'Ligne 03'!$AV$1)</f>
        <v>0</v>
      </c>
      <c r="AR2" s="19" t="e">
        <f>SUMPRODUCT((SUIVIPROD!$E1:$E30000='Ligne 03'!$A2)*(SUIVIPROD!$J1:$J30000='Ligne 03'!$AV$1)*(SUIVIPROD!$L:$N&lt;&gt;""))</f>
        <v>#N/A</v>
      </c>
      <c r="AS2" s="120">
        <v>3</v>
      </c>
      <c r="AU2" s="23" t="str">
        <f>IF(COUNTIFS(SUIVIQUALITE!$B1:$B30000,'Ligne 03'!$A2,SUIVIQUALITE!$E1:$E30000,LEFT($AV$1,FIND(" ",$AV$1)-1),SUIVIQUALITE!$F1:$F30000,"Oui")=1,"Oui","#N/A")</f>
        <v>#N/A</v>
      </c>
      <c r="AV2" s="206"/>
    </row>
    <row r="3" spans="1:48" ht="15" x14ac:dyDescent="0.25">
      <c r="B3" s="12" t="s">
        <v>188</v>
      </c>
      <c r="C3" s="12" t="s">
        <v>188</v>
      </c>
      <c r="D3" s="12" t="s">
        <v>188</v>
      </c>
      <c r="E3" s="12" t="s">
        <v>188</v>
      </c>
      <c r="F3" s="12" t="s">
        <v>188</v>
      </c>
      <c r="G3" s="12" t="s">
        <v>188</v>
      </c>
      <c r="H3" s="96" t="str">
        <f t="shared" ref="H3:H25" si="0">COUNTIF(A3:G3,"Oui") &amp;" / 6"</f>
        <v>6 / 6</v>
      </c>
      <c r="I3" s="19"/>
      <c r="J3" s="120">
        <v>8</v>
      </c>
      <c r="K3" s="19"/>
      <c r="L3" s="19"/>
      <c r="M3" s="120">
        <v>3</v>
      </c>
      <c r="N3" s="156"/>
      <c r="O3" s="23"/>
      <c r="P3" s="156"/>
      <c r="Q3" s="19"/>
      <c r="R3" s="120">
        <v>12</v>
      </c>
      <c r="S3" s="19"/>
      <c r="T3" s="19"/>
      <c r="U3" s="120">
        <v>6</v>
      </c>
      <c r="W3" s="23"/>
      <c r="X3" s="97"/>
      <c r="Y3" s="19"/>
      <c r="Z3" s="120">
        <v>12</v>
      </c>
      <c r="AA3" s="19"/>
      <c r="AB3" s="19"/>
      <c r="AC3" s="120">
        <v>8</v>
      </c>
      <c r="AE3" s="23"/>
      <c r="AF3" s="156"/>
      <c r="AG3" s="19">
        <f>COUNTIFS(SUIVIPROD!$E1:$E30000,'Ligne 03'!$A3,SUIVIPROD!$J1:$J30000,'Ligne 03'!$AN$1)+6</f>
        <v>6</v>
      </c>
      <c r="AH3" s="120">
        <v>14</v>
      </c>
      <c r="AI3" s="19">
        <f>SUMIFS(SUIVIPROD!$D1:$D30000,SUIVIPROD!$E1:$E30000,'Ligne 03'!$A3,SUIVIPROD!$J1:$J30000,'Ligne 03'!$AN$1)</f>
        <v>0</v>
      </c>
      <c r="AJ3" s="19" t="e">
        <f>SUMPRODUCT((SUIVIPROD!$E1:$E30000='Ligne 03'!$A3)*(SUIVIPROD!$J1:$J30000='Ligne 03'!$AN$1)*(SUIVIPROD!$L:$N&lt;&gt;""))+1</f>
        <v>#N/A</v>
      </c>
      <c r="AK3" s="120">
        <v>6</v>
      </c>
      <c r="AM3" s="23" t="str">
        <f>IF(COUNTIFS(SUIVIQUALITE!$B1:$B30000,'Ligne 03'!$A3,SUIVIQUALITE!$E1:$E30000,LEFT($AN$1,FIND(" ",$AN$1)-1),SUIVIQUALITE!$F1:$F30000,"Oui")=1,"Oui","#N/A")</f>
        <v>#N/A</v>
      </c>
      <c r="AN3" s="97" t="s">
        <v>189</v>
      </c>
      <c r="AO3" s="19"/>
      <c r="AP3" s="120"/>
      <c r="AQ3" s="19"/>
      <c r="AR3" s="19"/>
      <c r="AS3" s="120"/>
      <c r="AU3" s="23"/>
      <c r="AV3" s="156"/>
    </row>
    <row r="4" spans="1:48" ht="15" x14ac:dyDescent="0.25">
      <c r="B4" s="12" t="s">
        <v>188</v>
      </c>
      <c r="C4" s="12" t="s">
        <v>188</v>
      </c>
      <c r="D4" s="12" t="s">
        <v>188</v>
      </c>
      <c r="E4" s="12" t="s">
        <v>188</v>
      </c>
      <c r="F4" s="12" t="s">
        <v>188</v>
      </c>
      <c r="G4" s="12" t="s">
        <v>188</v>
      </c>
      <c r="H4" s="96" t="str">
        <f t="shared" si="0"/>
        <v>6 / 6</v>
      </c>
      <c r="I4" s="19"/>
      <c r="J4" s="120">
        <v>8</v>
      </c>
      <c r="K4" s="19"/>
      <c r="L4" s="19"/>
      <c r="M4" s="120">
        <v>3</v>
      </c>
      <c r="O4" s="23"/>
      <c r="P4" s="156"/>
      <c r="Q4" s="19"/>
      <c r="R4" s="120">
        <v>12</v>
      </c>
      <c r="S4" s="19"/>
      <c r="T4" s="19"/>
      <c r="U4" s="120">
        <v>6</v>
      </c>
      <c r="V4" s="23"/>
      <c r="W4" s="23"/>
      <c r="X4" s="97"/>
      <c r="Y4" s="19"/>
      <c r="Z4" s="120">
        <v>12</v>
      </c>
      <c r="AA4" s="19"/>
      <c r="AB4" s="19"/>
      <c r="AC4" s="120">
        <v>8</v>
      </c>
      <c r="AE4" s="23"/>
      <c r="AF4" s="156"/>
      <c r="AG4" s="19"/>
      <c r="AH4" s="120">
        <v>14</v>
      </c>
      <c r="AI4" s="19"/>
      <c r="AJ4" s="19"/>
      <c r="AK4" s="120">
        <v>6</v>
      </c>
      <c r="AM4" s="23"/>
      <c r="AN4" s="97"/>
      <c r="AO4" s="19"/>
      <c r="AP4" s="120"/>
      <c r="AQ4" s="19"/>
      <c r="AR4" s="19"/>
      <c r="AS4" s="120"/>
      <c r="AU4" s="23"/>
      <c r="AV4" s="156"/>
    </row>
    <row r="5" spans="1:48" ht="15" x14ac:dyDescent="0.25">
      <c r="A5" s="22"/>
      <c r="B5" s="12" t="s">
        <v>188</v>
      </c>
      <c r="C5" s="12" t="s">
        <v>188</v>
      </c>
      <c r="D5" s="12" t="s">
        <v>188</v>
      </c>
      <c r="E5" s="12" t="s">
        <v>188</v>
      </c>
      <c r="F5" s="12" t="s">
        <v>188</v>
      </c>
      <c r="G5" s="12" t="s">
        <v>188</v>
      </c>
      <c r="H5" s="96" t="str">
        <f t="shared" si="0"/>
        <v>6 / 6</v>
      </c>
      <c r="I5" s="19"/>
      <c r="J5" s="120">
        <v>8</v>
      </c>
      <c r="K5" s="19"/>
      <c r="L5" s="19"/>
      <c r="M5" s="120">
        <v>3</v>
      </c>
      <c r="O5" s="23"/>
      <c r="P5" s="156" t="s">
        <v>190</v>
      </c>
      <c r="Q5" s="19"/>
      <c r="R5" s="120">
        <v>12</v>
      </c>
      <c r="S5" s="19"/>
      <c r="T5" s="19"/>
      <c r="U5" s="120">
        <v>6</v>
      </c>
      <c r="V5" s="23"/>
      <c r="W5" s="23"/>
      <c r="X5" s="97" t="s">
        <v>190</v>
      </c>
      <c r="Y5" s="19"/>
      <c r="Z5" s="120">
        <v>12</v>
      </c>
      <c r="AA5" s="19"/>
      <c r="AB5" s="19"/>
      <c r="AC5" s="120">
        <v>8</v>
      </c>
      <c r="AE5" s="23"/>
      <c r="AF5" s="156" t="s">
        <v>190</v>
      </c>
      <c r="AG5" s="19"/>
      <c r="AH5" s="120">
        <v>14</v>
      </c>
      <c r="AI5" s="19"/>
      <c r="AJ5" s="19"/>
      <c r="AK5" s="120">
        <v>6</v>
      </c>
      <c r="AM5" s="23"/>
      <c r="AN5" s="97" t="s">
        <v>190</v>
      </c>
      <c r="AO5" s="19"/>
      <c r="AP5" s="120"/>
      <c r="AQ5" s="19"/>
      <c r="AR5" s="19"/>
      <c r="AS5" s="120"/>
      <c r="AU5" s="23"/>
      <c r="AV5" s="156"/>
    </row>
    <row r="6" spans="1:48" ht="15" x14ac:dyDescent="0.25">
      <c r="A6" s="22"/>
      <c r="B6" s="12" t="s">
        <v>188</v>
      </c>
      <c r="C6" s="12" t="s">
        <v>188</v>
      </c>
      <c r="D6" s="12" t="s">
        <v>188</v>
      </c>
      <c r="E6" s="12" t="s">
        <v>188</v>
      </c>
      <c r="F6" s="12" t="s">
        <v>188</v>
      </c>
      <c r="G6" s="12" t="s">
        <v>188</v>
      </c>
      <c r="H6" s="96" t="str">
        <f t="shared" si="0"/>
        <v>6 / 6</v>
      </c>
      <c r="I6" s="19"/>
      <c r="J6" s="120">
        <v>8</v>
      </c>
      <c r="K6" s="19"/>
      <c r="L6" s="19"/>
      <c r="M6" s="120">
        <v>3</v>
      </c>
      <c r="O6" s="23"/>
      <c r="P6" s="156"/>
      <c r="Q6" s="19"/>
      <c r="R6" s="120">
        <v>12</v>
      </c>
      <c r="S6" s="19"/>
      <c r="T6" s="19"/>
      <c r="U6" s="120">
        <v>6</v>
      </c>
      <c r="V6" s="23"/>
      <c r="W6" s="23"/>
      <c r="X6" s="97"/>
      <c r="Y6" s="19"/>
      <c r="Z6" s="120">
        <v>12</v>
      </c>
      <c r="AA6" s="19"/>
      <c r="AB6" s="19"/>
      <c r="AC6" s="120">
        <v>8</v>
      </c>
      <c r="AE6" s="23"/>
      <c r="AF6" s="156"/>
      <c r="AG6" s="19">
        <f>COUNTIFS(SUIVIPROD!$E1:$E30000,'Ligne 03'!$A6,SUIVIPROD!$J1:$J30000,'Ligne 03'!$AN$1)</f>
        <v>0</v>
      </c>
      <c r="AH6" s="120">
        <v>14</v>
      </c>
      <c r="AI6" s="19">
        <f>SUMIFS(SUIVIPROD!$D1:$D30000,SUIVIPROD!$E1:$E30000,'Ligne 03'!$A6,SUIVIPROD!$J1:$J30000,'Ligne 03'!$AN$1)</f>
        <v>0</v>
      </c>
      <c r="AJ6" s="19" t="e">
        <f>SUMPRODUCT((SUIVIPROD!$E1:$E30000='Ligne 03'!$A6)*(SUIVIPROD!$J1:$J30000='Ligne 03'!$AN$1)*(SUIVIPROD!$L:$N&lt;&gt;""))+3</f>
        <v>#N/A</v>
      </c>
      <c r="AK6" s="120">
        <v>6</v>
      </c>
      <c r="AM6" s="23" t="str">
        <f>IF(COUNTIFS(SUIVIQUALITE!$B1:$B30000,'Ligne 03'!$A6,SUIVIQUALITE!$E1:$E30000,LEFT($AN$1,FIND(" ",$AN$1)-1),SUIVIQUALITE!$F1:$F30000,"Oui")=1,"Oui","#N/A")</f>
        <v>#N/A</v>
      </c>
      <c r="AN6" s="97" t="s">
        <v>189</v>
      </c>
      <c r="AO6" s="19"/>
      <c r="AP6" s="120"/>
      <c r="AQ6" s="19"/>
      <c r="AR6" s="19"/>
      <c r="AS6" s="120"/>
      <c r="AU6" s="23"/>
      <c r="AV6" s="156"/>
    </row>
    <row r="7" spans="1:48" ht="15" x14ac:dyDescent="0.25">
      <c r="B7" s="12" t="s">
        <v>188</v>
      </c>
      <c r="C7" s="12" t="s">
        <v>188</v>
      </c>
      <c r="D7" s="12" t="s">
        <v>188</v>
      </c>
      <c r="E7" s="12" t="s">
        <v>188</v>
      </c>
      <c r="F7" s="12" t="s">
        <v>188</v>
      </c>
      <c r="G7" s="12" t="s">
        <v>188</v>
      </c>
      <c r="H7" s="96" t="str">
        <f t="shared" si="0"/>
        <v>6 / 6</v>
      </c>
      <c r="I7" s="19"/>
      <c r="J7" s="120">
        <v>8</v>
      </c>
      <c r="K7" s="19"/>
      <c r="L7" s="19"/>
      <c r="M7" s="120">
        <v>3</v>
      </c>
      <c r="O7" s="23"/>
      <c r="P7" s="156"/>
      <c r="Q7" s="19"/>
      <c r="R7" s="120">
        <v>12</v>
      </c>
      <c r="S7" s="19"/>
      <c r="T7" s="19"/>
      <c r="U7" s="120">
        <v>6</v>
      </c>
      <c r="V7" s="23"/>
      <c r="W7" s="23"/>
      <c r="X7" s="97" t="s">
        <v>190</v>
      </c>
      <c r="Y7" s="19"/>
      <c r="Z7" s="120">
        <v>12</v>
      </c>
      <c r="AA7" s="19"/>
      <c r="AB7" s="19"/>
      <c r="AC7" s="120">
        <v>8</v>
      </c>
      <c r="AE7" s="23"/>
      <c r="AF7" s="156"/>
      <c r="AG7" s="19"/>
      <c r="AH7" s="120">
        <v>14</v>
      </c>
      <c r="AI7" s="19"/>
      <c r="AJ7" s="19"/>
      <c r="AK7" s="120">
        <v>6</v>
      </c>
      <c r="AM7" s="23"/>
      <c r="AN7" s="97"/>
      <c r="AO7" s="19"/>
      <c r="AP7" s="120"/>
      <c r="AQ7" s="19"/>
      <c r="AR7" s="19"/>
      <c r="AS7" s="120"/>
      <c r="AU7" s="23"/>
      <c r="AV7" s="156" t="s">
        <v>190</v>
      </c>
    </row>
    <row r="8" spans="1:48" ht="15" x14ac:dyDescent="0.25">
      <c r="B8" s="12" t="s">
        <v>188</v>
      </c>
      <c r="C8" s="12" t="s">
        <v>188</v>
      </c>
      <c r="D8" s="12" t="s">
        <v>188</v>
      </c>
      <c r="E8" s="12" t="s">
        <v>188</v>
      </c>
      <c r="F8" s="12" t="s">
        <v>188</v>
      </c>
      <c r="G8" s="12" t="s">
        <v>188</v>
      </c>
      <c r="H8" s="96" t="str">
        <f t="shared" si="0"/>
        <v>6 / 6</v>
      </c>
      <c r="I8" s="19"/>
      <c r="J8" s="120">
        <v>8</v>
      </c>
      <c r="K8" s="19"/>
      <c r="L8" s="19"/>
      <c r="M8" s="120">
        <v>3</v>
      </c>
      <c r="O8" s="23"/>
      <c r="P8" s="156" t="s">
        <v>190</v>
      </c>
      <c r="Q8" s="19"/>
      <c r="R8" s="120">
        <v>12</v>
      </c>
      <c r="S8" s="19"/>
      <c r="T8" s="19"/>
      <c r="U8" s="120">
        <v>6</v>
      </c>
      <c r="V8" s="23"/>
      <c r="W8" s="23"/>
      <c r="X8" s="97" t="s">
        <v>190</v>
      </c>
      <c r="Y8" s="19"/>
      <c r="Z8" s="120">
        <v>12</v>
      </c>
      <c r="AA8" s="19"/>
      <c r="AB8" s="19"/>
      <c r="AC8" s="120">
        <v>8</v>
      </c>
      <c r="AE8" s="23"/>
      <c r="AF8" s="156" t="s">
        <v>190</v>
      </c>
      <c r="AG8" s="19"/>
      <c r="AH8" s="120">
        <v>14</v>
      </c>
      <c r="AI8" s="19"/>
      <c r="AJ8" s="19"/>
      <c r="AK8" s="120">
        <v>6</v>
      </c>
      <c r="AM8" s="23"/>
      <c r="AN8" s="97" t="s">
        <v>190</v>
      </c>
      <c r="AO8" s="19">
        <f>COUNTIFS(SUIVIPROD!$E1:$E30000,'Ligne 03'!$A8,SUIVIPROD!$J1:$J30000,'Ligne 03'!$AV$1)</f>
        <v>0</v>
      </c>
      <c r="AP8" s="120">
        <v>10</v>
      </c>
      <c r="AQ8" s="19">
        <f>SUMIFS(SUIVIPROD!$D1:$D30000,SUIVIPROD!$E1:$E30000,'Ligne 03'!$A8,SUIVIPROD!$J1:$J30000,'Ligne 03'!$AV$1)</f>
        <v>0</v>
      </c>
      <c r="AR8" s="19" t="e">
        <f>SUMPRODUCT((SUIVIPROD!$E1:$E30000='Ligne 03'!$A8)*(SUIVIPROD!$J1:$J30000='Ligne 03'!$AV$1)*(SUIVIPROD!$L:$N&lt;&gt;""))</f>
        <v>#N/A</v>
      </c>
      <c r="AS8" s="120">
        <v>3</v>
      </c>
      <c r="AU8" s="23" t="str">
        <f>IF(COUNTIFS(SUIVIQUALITE!$B1:$B30000,'Ligne 03'!$A8,SUIVIQUALITE!$E1:$E30000,LEFT($AV$1,FIND(" ",$AV$1)-1),SUIVIQUALITE!$F1:$F30000,"Oui")=1,"Oui","#N/A")</f>
        <v>#N/A</v>
      </c>
      <c r="AV8" s="156" t="s">
        <v>189</v>
      </c>
    </row>
    <row r="9" spans="1:48" ht="15" x14ac:dyDescent="0.25">
      <c r="A9" s="22"/>
      <c r="B9" s="12" t="s">
        <v>188</v>
      </c>
      <c r="C9" s="12" t="s">
        <v>188</v>
      </c>
      <c r="D9" s="12" t="s">
        <v>188</v>
      </c>
      <c r="E9" s="12" t="s">
        <v>188</v>
      </c>
      <c r="F9" s="12" t="s">
        <v>188</v>
      </c>
      <c r="G9" s="12" t="s">
        <v>188</v>
      </c>
      <c r="H9" s="96" t="str">
        <f t="shared" si="0"/>
        <v>6 / 6</v>
      </c>
      <c r="I9" s="19"/>
      <c r="J9" s="120">
        <v>8</v>
      </c>
      <c r="K9" s="19"/>
      <c r="L9" s="19"/>
      <c r="M9" s="120">
        <v>3</v>
      </c>
      <c r="O9" s="23"/>
      <c r="P9" s="156" t="s">
        <v>190</v>
      </c>
      <c r="Q9" s="19"/>
      <c r="R9" s="120">
        <v>12</v>
      </c>
      <c r="S9" s="19"/>
      <c r="T9" s="19"/>
      <c r="U9" s="120">
        <v>6</v>
      </c>
      <c r="V9" s="23"/>
      <c r="W9" s="23"/>
      <c r="X9" s="97" t="s">
        <v>190</v>
      </c>
      <c r="Y9" s="19"/>
      <c r="Z9" s="120">
        <v>12</v>
      </c>
      <c r="AA9" s="19"/>
      <c r="AB9" s="19"/>
      <c r="AC9" s="120">
        <v>8</v>
      </c>
      <c r="AE9" s="23"/>
      <c r="AF9" s="156" t="s">
        <v>190</v>
      </c>
      <c r="AG9" s="19"/>
      <c r="AH9" s="120">
        <v>14</v>
      </c>
      <c r="AI9" s="19"/>
      <c r="AJ9" s="19"/>
      <c r="AK9" s="120">
        <v>6</v>
      </c>
      <c r="AM9" s="23"/>
      <c r="AN9" s="97" t="s">
        <v>190</v>
      </c>
      <c r="AO9" s="19"/>
      <c r="AP9" s="120"/>
      <c r="AQ9" s="19"/>
      <c r="AR9" s="19"/>
      <c r="AS9" s="120"/>
      <c r="AU9" s="23"/>
      <c r="AV9" s="156"/>
    </row>
    <row r="10" spans="1:48" ht="15" x14ac:dyDescent="0.25">
      <c r="A10" s="22"/>
      <c r="B10" s="12" t="s">
        <v>188</v>
      </c>
      <c r="C10" s="12" t="s">
        <v>188</v>
      </c>
      <c r="D10" s="12" t="s">
        <v>188</v>
      </c>
      <c r="E10" s="12" t="s">
        <v>188</v>
      </c>
      <c r="F10" s="12" t="s">
        <v>188</v>
      </c>
      <c r="G10" s="12" t="s">
        <v>188</v>
      </c>
      <c r="H10" s="96" t="str">
        <f t="shared" si="0"/>
        <v>6 / 6</v>
      </c>
      <c r="I10" s="19"/>
      <c r="J10" s="120">
        <v>8</v>
      </c>
      <c r="K10" s="19"/>
      <c r="L10" s="19"/>
      <c r="M10" s="120">
        <v>3</v>
      </c>
      <c r="O10" s="23"/>
      <c r="P10" s="156" t="s">
        <v>190</v>
      </c>
      <c r="Q10" s="19"/>
      <c r="R10" s="120">
        <v>12</v>
      </c>
      <c r="S10" s="19"/>
      <c r="T10" s="19"/>
      <c r="U10" s="120">
        <v>6</v>
      </c>
      <c r="V10" s="23"/>
      <c r="W10" s="23"/>
      <c r="X10" s="97" t="s">
        <v>190</v>
      </c>
      <c r="Y10" s="19"/>
      <c r="Z10" s="120">
        <v>12</v>
      </c>
      <c r="AA10" s="19"/>
      <c r="AB10" s="19"/>
      <c r="AC10" s="120">
        <v>8</v>
      </c>
      <c r="AE10" s="23"/>
      <c r="AF10" s="156" t="s">
        <v>190</v>
      </c>
      <c r="AG10" s="19"/>
      <c r="AH10" s="120">
        <v>14</v>
      </c>
      <c r="AI10" s="19"/>
      <c r="AJ10" s="19"/>
      <c r="AK10" s="120">
        <v>6</v>
      </c>
      <c r="AM10" s="23"/>
      <c r="AN10" s="97" t="s">
        <v>190</v>
      </c>
      <c r="AO10" s="19"/>
      <c r="AP10" s="120"/>
      <c r="AQ10" s="19"/>
      <c r="AR10" s="19"/>
      <c r="AS10" s="120"/>
      <c r="AU10" s="23"/>
      <c r="AV10" s="156" t="s">
        <v>190</v>
      </c>
    </row>
    <row r="11" spans="1:48" ht="15" x14ac:dyDescent="0.25">
      <c r="A11" s="22"/>
      <c r="B11" s="12" t="s">
        <v>188</v>
      </c>
      <c r="C11" s="12" t="s">
        <v>188</v>
      </c>
      <c r="D11" s="12" t="s">
        <v>188</v>
      </c>
      <c r="E11" s="12" t="s">
        <v>188</v>
      </c>
      <c r="F11" s="12" t="s">
        <v>188</v>
      </c>
      <c r="G11" s="12" t="s">
        <v>188</v>
      </c>
      <c r="H11" s="96" t="str">
        <f t="shared" si="0"/>
        <v>6 / 6</v>
      </c>
      <c r="I11" s="19"/>
      <c r="J11" s="120">
        <v>8</v>
      </c>
      <c r="K11" s="19"/>
      <c r="L11" s="19"/>
      <c r="M11" s="120">
        <v>3</v>
      </c>
      <c r="O11" s="23"/>
      <c r="P11" s="156"/>
      <c r="Q11" s="19">
        <f>COUNTIFS(SUIVIPROD!$E1:$E30000,'Ligne 03'!$A11,SUIVIPROD!$J1:$J30000,'Ligne 03'!$X$1)+5</f>
        <v>5</v>
      </c>
      <c r="R11" s="120">
        <v>12</v>
      </c>
      <c r="S11" s="19">
        <f>SUMIFS(SUIVIPROD!$D1:$D30000,SUIVIPROD!$E1:$E30000,'Ligne 03'!$A11,SUIVIPROD!$J1:$J30000,'Ligne 03'!$X$1)</f>
        <v>0</v>
      </c>
      <c r="T11" s="19" t="e">
        <f>SUMPRODUCT((SUIVIPROD!$E1:$E30000='Ligne 03'!$A11)*(SUIVIPROD!$J1:$J30000='Ligne 03'!$X$1)*(SUIVIPROD!$L:$N&lt;&gt;""))+6</f>
        <v>#N/A</v>
      </c>
      <c r="U11" s="120">
        <v>6</v>
      </c>
      <c r="W11" s="23" t="str">
        <f>IF(COUNTIFS(SUIVIQUALITE!$B1:$B30000,'Ligne 03'!$A11,SUIVIQUALITE!$E1:$E30000,LEFT($X$1,FIND(" ",$X$1)-1),SUIVIQUALITE!$F1:$F30000,"Oui")=1,"Oui","#N/A")</f>
        <v>#N/A</v>
      </c>
      <c r="X11" s="97" t="s">
        <v>189</v>
      </c>
      <c r="Y11" s="19"/>
      <c r="Z11" s="120">
        <v>12</v>
      </c>
      <c r="AA11" s="19"/>
      <c r="AB11" s="19"/>
      <c r="AC11" s="120">
        <v>8</v>
      </c>
      <c r="AE11" s="23"/>
      <c r="AF11" s="156" t="s">
        <v>190</v>
      </c>
      <c r="AG11" s="19"/>
      <c r="AH11" s="120">
        <v>14</v>
      </c>
      <c r="AI11" s="19"/>
      <c r="AJ11" s="19"/>
      <c r="AK11" s="120">
        <v>6</v>
      </c>
      <c r="AM11" s="23"/>
      <c r="AN11" s="97"/>
      <c r="AO11" s="19"/>
      <c r="AP11" s="120"/>
      <c r="AQ11" s="19"/>
      <c r="AR11" s="19"/>
      <c r="AS11" s="120"/>
      <c r="AU11" s="23"/>
      <c r="AV11" s="156"/>
    </row>
    <row r="12" spans="1:48" ht="15" x14ac:dyDescent="0.25">
      <c r="A12" s="22"/>
      <c r="B12" s="12" t="s">
        <v>188</v>
      </c>
      <c r="C12" s="12" t="s">
        <v>188</v>
      </c>
      <c r="D12" s="12" t="s">
        <v>188</v>
      </c>
      <c r="E12" s="12" t="s">
        <v>188</v>
      </c>
      <c r="F12" s="12" t="s">
        <v>188</v>
      </c>
      <c r="G12" s="12" t="s">
        <v>188</v>
      </c>
      <c r="H12" s="96" t="str">
        <f t="shared" si="0"/>
        <v>6 / 6</v>
      </c>
      <c r="I12" s="19"/>
      <c r="J12" s="120">
        <v>8</v>
      </c>
      <c r="K12" s="19"/>
      <c r="L12" s="19"/>
      <c r="M12" s="120">
        <v>3</v>
      </c>
      <c r="O12" s="23"/>
      <c r="P12" s="156" t="s">
        <v>190</v>
      </c>
      <c r="Q12" s="19"/>
      <c r="R12" s="120">
        <v>12</v>
      </c>
      <c r="S12" s="19"/>
      <c r="T12" s="19"/>
      <c r="U12" s="120">
        <v>6</v>
      </c>
      <c r="V12" s="23"/>
      <c r="W12" s="23"/>
      <c r="X12" s="97" t="s">
        <v>190</v>
      </c>
      <c r="Y12" s="19"/>
      <c r="Z12" s="120">
        <v>12</v>
      </c>
      <c r="AA12" s="19"/>
      <c r="AB12" s="19"/>
      <c r="AC12" s="120">
        <v>8</v>
      </c>
      <c r="AE12" s="23"/>
      <c r="AF12" s="156" t="s">
        <v>190</v>
      </c>
      <c r="AG12" s="19"/>
      <c r="AH12" s="120">
        <v>14</v>
      </c>
      <c r="AI12" s="19"/>
      <c r="AJ12" s="19"/>
      <c r="AK12" s="120">
        <v>6</v>
      </c>
      <c r="AM12" s="23"/>
      <c r="AN12" s="97" t="s">
        <v>190</v>
      </c>
      <c r="AO12" s="19"/>
      <c r="AP12" s="120"/>
      <c r="AQ12" s="19"/>
      <c r="AR12" s="19"/>
      <c r="AS12" s="120"/>
      <c r="AU12" s="23"/>
      <c r="AV12" s="156"/>
    </row>
    <row r="13" spans="1:48" ht="15" x14ac:dyDescent="0.25">
      <c r="B13" s="12" t="s">
        <v>188</v>
      </c>
      <c r="C13" s="12" t="s">
        <v>188</v>
      </c>
      <c r="D13" s="12" t="s">
        <v>188</v>
      </c>
      <c r="E13" s="12" t="s">
        <v>188</v>
      </c>
      <c r="F13" s="12" t="s">
        <v>188</v>
      </c>
      <c r="G13" s="12" t="s">
        <v>188</v>
      </c>
      <c r="H13" s="96" t="str">
        <f t="shared" si="0"/>
        <v>6 / 6</v>
      </c>
      <c r="I13" s="19"/>
      <c r="J13" s="120">
        <v>8</v>
      </c>
      <c r="K13" s="19"/>
      <c r="L13" s="19"/>
      <c r="M13" s="120">
        <v>3</v>
      </c>
      <c r="O13" s="23"/>
      <c r="P13" s="156"/>
      <c r="Q13" s="19"/>
      <c r="R13" s="120">
        <v>12</v>
      </c>
      <c r="S13" s="19"/>
      <c r="T13" s="19"/>
      <c r="U13" s="120">
        <v>6</v>
      </c>
      <c r="V13" s="23"/>
      <c r="W13" s="23"/>
      <c r="X13" s="97"/>
      <c r="Y13" s="19"/>
      <c r="Z13" s="120">
        <v>12</v>
      </c>
      <c r="AA13" s="19"/>
      <c r="AB13" s="19"/>
      <c r="AC13" s="120">
        <v>8</v>
      </c>
      <c r="AE13" s="23"/>
      <c r="AF13" s="156"/>
      <c r="AG13" s="19">
        <f>COUNTIFS(SUIVIPROD!$E1:$E30000,'Ligne 03'!$A13,SUIVIPROD!$J1:$J30000,'Ligne 03'!$AN$1)</f>
        <v>0</v>
      </c>
      <c r="AH13" s="120">
        <v>14</v>
      </c>
      <c r="AI13" s="19">
        <f>SUMIFS(SUIVIPROD!$D1:$D30000,SUIVIPROD!$E1:$E30000,'Ligne 03'!$A13,SUIVIPROD!$J1:$J30000,'Ligne 03'!$AN$1)</f>
        <v>0</v>
      </c>
      <c r="AJ13" s="19" t="e">
        <f>SUMPRODUCT((SUIVIPROD!$E1:$E30000='Ligne 03'!$A13)*(SUIVIPROD!$J1:$J30000='Ligne 03'!$AN$1)*(SUIVIPROD!$L:$N&lt;&gt;""))+3</f>
        <v>#N/A</v>
      </c>
      <c r="AK13" s="120">
        <v>6</v>
      </c>
      <c r="AM13" s="23" t="str">
        <f>IF(COUNTIFS(SUIVIQUALITE!$B1:$B30000,'Ligne 03'!$A13,SUIVIQUALITE!$E1:$E30000,LEFT($AN$1,FIND(" ",$AN$1)-1),SUIVIQUALITE!$F1:$F30000,"Oui")=1,"Oui","#N/A")</f>
        <v>#N/A</v>
      </c>
      <c r="AN13" s="97" t="s">
        <v>189</v>
      </c>
      <c r="AO13" s="19"/>
      <c r="AP13" s="120"/>
      <c r="AQ13" s="19"/>
      <c r="AR13" s="19"/>
      <c r="AS13" s="120"/>
      <c r="AU13" s="23"/>
      <c r="AV13" s="156"/>
    </row>
    <row r="14" spans="1:48" ht="15" x14ac:dyDescent="0.25">
      <c r="A14" s="22"/>
      <c r="B14" s="12" t="s">
        <v>188</v>
      </c>
      <c r="C14" s="12" t="s">
        <v>188</v>
      </c>
      <c r="D14" s="12" t="s">
        <v>188</v>
      </c>
      <c r="E14" s="12" t="s">
        <v>188</v>
      </c>
      <c r="F14" s="12" t="s">
        <v>188</v>
      </c>
      <c r="G14" s="12" t="s">
        <v>188</v>
      </c>
      <c r="H14" s="96" t="str">
        <f t="shared" si="0"/>
        <v>6 / 6</v>
      </c>
      <c r="I14" s="19"/>
      <c r="J14" s="120">
        <v>8</v>
      </c>
      <c r="K14" s="19"/>
      <c r="L14" s="19"/>
      <c r="M14" s="120">
        <v>3</v>
      </c>
      <c r="O14" s="23"/>
      <c r="P14" s="156" t="s">
        <v>190</v>
      </c>
      <c r="Q14" s="19"/>
      <c r="R14" s="120">
        <v>12</v>
      </c>
      <c r="S14" s="19"/>
      <c r="T14" s="19"/>
      <c r="U14" s="120">
        <v>6</v>
      </c>
      <c r="V14" s="23"/>
      <c r="W14" s="23"/>
      <c r="X14" s="97" t="s">
        <v>190</v>
      </c>
      <c r="Y14" s="19"/>
      <c r="Z14" s="120">
        <v>12</v>
      </c>
      <c r="AA14" s="19"/>
      <c r="AB14" s="19"/>
      <c r="AC14" s="120">
        <v>8</v>
      </c>
      <c r="AE14" s="23"/>
      <c r="AF14" s="156" t="s">
        <v>190</v>
      </c>
      <c r="AG14" s="19"/>
      <c r="AH14" s="120">
        <v>14</v>
      </c>
      <c r="AI14" s="19"/>
      <c r="AJ14" s="19"/>
      <c r="AK14" s="120">
        <v>6</v>
      </c>
      <c r="AM14" s="23"/>
      <c r="AN14" s="97" t="s">
        <v>190</v>
      </c>
      <c r="AO14" s="19">
        <f>COUNTIFS(SUIVIPROD!$E1:$E30000,'Ligne 03'!$A14,SUIVIPROD!$J1:$J30000,'Ligne 03'!$AV$1)</f>
        <v>0</v>
      </c>
      <c r="AP14" s="120">
        <v>10</v>
      </c>
      <c r="AQ14" s="19">
        <f>SUMIFS(SUIVIPROD!$D1:$D30000,SUIVIPROD!$E1:$E30000,'Ligne 03'!$A14,SUIVIPROD!$J1:$J30000,'Ligne 03'!$AV$1)</f>
        <v>0</v>
      </c>
      <c r="AR14" s="19" t="e">
        <f>SUMPRODUCT((SUIVIPROD!$E1:$E30000='Ligne 03'!$A14)*(SUIVIPROD!$J1:$J30000='Ligne 03'!$AV$1)*(SUIVIPROD!$L:$N&lt;&gt;""))</f>
        <v>#N/A</v>
      </c>
      <c r="AS14" s="120">
        <v>3</v>
      </c>
      <c r="AU14" s="23" t="str">
        <f>IF(COUNTIFS(SUIVIQUALITE!$B1:$B30000,'Ligne 03'!$A14,SUIVIQUALITE!$E1:$E30000,LEFT($AV$1,FIND(" ",$AV$1)-1),SUIVIQUALITE!$F1:$F30000,"Oui")=1,"Oui","#N/A")</f>
        <v>#N/A</v>
      </c>
      <c r="AV14" s="230" t="s">
        <v>189</v>
      </c>
    </row>
    <row r="15" spans="1:48" ht="15" x14ac:dyDescent="0.25">
      <c r="B15" s="12" t="s">
        <v>188</v>
      </c>
      <c r="C15" s="12" t="s">
        <v>188</v>
      </c>
      <c r="D15" s="12" t="s">
        <v>188</v>
      </c>
      <c r="E15" s="12" t="s">
        <v>188</v>
      </c>
      <c r="F15" s="12" t="s">
        <v>188</v>
      </c>
      <c r="G15" s="12" t="s">
        <v>188</v>
      </c>
      <c r="H15" s="96" t="str">
        <f t="shared" si="0"/>
        <v>6 / 6</v>
      </c>
      <c r="I15" s="19"/>
      <c r="J15" s="120">
        <v>8</v>
      </c>
      <c r="K15" s="19"/>
      <c r="L15" s="19"/>
      <c r="M15" s="120">
        <v>3</v>
      </c>
      <c r="O15" s="23"/>
      <c r="P15" s="156" t="s">
        <v>190</v>
      </c>
      <c r="Q15" s="19"/>
      <c r="R15" s="120">
        <v>12</v>
      </c>
      <c r="S15" s="19"/>
      <c r="T15" s="19"/>
      <c r="U15" s="120">
        <v>6</v>
      </c>
      <c r="V15" s="23"/>
      <c r="W15" s="23"/>
      <c r="X15" s="97"/>
      <c r="Y15" s="19"/>
      <c r="Z15" s="120">
        <v>12</v>
      </c>
      <c r="AA15" s="19"/>
      <c r="AB15" s="19"/>
      <c r="AC15" s="120">
        <v>8</v>
      </c>
      <c r="AE15" s="23"/>
      <c r="AF15" s="156"/>
      <c r="AG15" s="19"/>
      <c r="AH15" s="120">
        <v>14</v>
      </c>
      <c r="AI15" s="19"/>
      <c r="AJ15" s="19"/>
      <c r="AK15" s="120">
        <v>6</v>
      </c>
      <c r="AM15" s="23"/>
      <c r="AN15" s="97"/>
      <c r="AO15" s="19"/>
      <c r="AP15" s="120"/>
      <c r="AQ15" s="19"/>
      <c r="AR15" s="19"/>
      <c r="AS15" s="120"/>
      <c r="AU15" s="23"/>
      <c r="AV15" s="156"/>
    </row>
    <row r="16" spans="1:48" ht="15" x14ac:dyDescent="0.25">
      <c r="A16" s="22"/>
      <c r="B16" s="12" t="s">
        <v>188</v>
      </c>
      <c r="C16" s="12" t="s">
        <v>188</v>
      </c>
      <c r="D16" s="12" t="s">
        <v>188</v>
      </c>
      <c r="E16" s="12" t="s">
        <v>188</v>
      </c>
      <c r="F16" s="12" t="s">
        <v>188</v>
      </c>
      <c r="G16" s="12" t="s">
        <v>188</v>
      </c>
      <c r="H16" s="96" t="str">
        <f t="shared" si="0"/>
        <v>6 / 6</v>
      </c>
      <c r="I16" s="19"/>
      <c r="J16" s="120">
        <v>8</v>
      </c>
      <c r="K16" s="19"/>
      <c r="L16" s="19"/>
      <c r="M16" s="120">
        <v>3</v>
      </c>
      <c r="O16" s="23"/>
      <c r="P16" s="156"/>
      <c r="Q16" s="19"/>
      <c r="R16" s="120">
        <v>12</v>
      </c>
      <c r="S16" s="19"/>
      <c r="T16" s="19"/>
      <c r="U16" s="120">
        <v>6</v>
      </c>
      <c r="V16" s="23"/>
      <c r="W16" s="23"/>
      <c r="X16" s="97"/>
      <c r="Y16" s="19">
        <f>COUNTIFS(SUIVIPROD!$E1:$E30000,'Ligne 03'!$A16,SUIVIPROD!$J1:$J30000,'Ligne 03'!$AF$1)</f>
        <v>0</v>
      </c>
      <c r="Z16" s="120">
        <v>12</v>
      </c>
      <c r="AA16" s="19">
        <f>SUMIFS(SUIVIPROD!$D1:$D30000,SUIVIPROD!$E1:$E30000,'Ligne 03'!$A16,SUIVIPROD!$J1:$J30000,'Ligne 03'!$AF$1)</f>
        <v>0</v>
      </c>
      <c r="AB16" s="19" t="e">
        <f>SUMPRODUCT((SUIVIPROD!$E1:$E30000='Ligne 03'!$A16)*(SUIVIPROD!$J1:$J30000='Ligne 03'!$AF$1)*(SUIVIPROD!$L:$N&lt;&gt;""))</f>
        <v>#N/A</v>
      </c>
      <c r="AC16" s="120">
        <v>8</v>
      </c>
      <c r="AE16" s="23" t="str">
        <f>IF(COUNTIFS(SUIVIQUALITE!$B1:$B30000,'Ligne 03'!$A16,SUIVIQUALITE!$E1:$E30000,LEFT($AF$1,FIND(" ",$AF$1)-1),SUIVIQUALITE!$F1:$F30000,"Oui")=1,"Oui","#N/A")</f>
        <v>#N/A</v>
      </c>
      <c r="AF16" s="156" t="s">
        <v>189</v>
      </c>
      <c r="AG16" s="19"/>
      <c r="AH16" s="120">
        <v>14</v>
      </c>
      <c r="AI16" s="19"/>
      <c r="AJ16" s="19"/>
      <c r="AK16" s="120">
        <v>6</v>
      </c>
      <c r="AM16" s="23"/>
      <c r="AN16" s="97" t="s">
        <v>190</v>
      </c>
      <c r="AO16" s="19"/>
      <c r="AP16" s="120"/>
      <c r="AQ16" s="19"/>
      <c r="AR16" s="19"/>
      <c r="AS16" s="120"/>
      <c r="AU16" s="23"/>
      <c r="AV16" s="156"/>
    </row>
    <row r="17" spans="1:48" ht="15" x14ac:dyDescent="0.25">
      <c r="A17" s="22"/>
      <c r="B17" s="12" t="s">
        <v>188</v>
      </c>
      <c r="C17" s="12" t="s">
        <v>188</v>
      </c>
      <c r="D17" s="12" t="s">
        <v>188</v>
      </c>
      <c r="E17" s="12" t="s">
        <v>188</v>
      </c>
      <c r="F17" s="12" t="s">
        <v>188</v>
      </c>
      <c r="G17" s="12" t="s">
        <v>188</v>
      </c>
      <c r="H17" s="96" t="str">
        <f t="shared" si="0"/>
        <v>6 / 6</v>
      </c>
      <c r="I17" s="19"/>
      <c r="J17" s="120">
        <v>8</v>
      </c>
      <c r="K17" s="19"/>
      <c r="L17" s="19"/>
      <c r="M17" s="120">
        <v>3</v>
      </c>
      <c r="O17" s="23"/>
      <c r="P17" s="156" t="s">
        <v>190</v>
      </c>
      <c r="Q17" s="19"/>
      <c r="R17" s="120">
        <v>12</v>
      </c>
      <c r="S17" s="19"/>
      <c r="T17" s="19"/>
      <c r="U17" s="120">
        <v>6</v>
      </c>
      <c r="V17" s="23"/>
      <c r="W17" s="23"/>
      <c r="X17" s="97" t="s">
        <v>190</v>
      </c>
      <c r="Y17" s="19"/>
      <c r="Z17" s="120">
        <v>12</v>
      </c>
      <c r="AA17" s="19"/>
      <c r="AB17" s="19"/>
      <c r="AC17" s="120">
        <v>8</v>
      </c>
      <c r="AE17" s="23"/>
      <c r="AF17" s="156" t="s">
        <v>190</v>
      </c>
      <c r="AG17" s="19"/>
      <c r="AH17" s="120">
        <v>14</v>
      </c>
      <c r="AI17" s="19"/>
      <c r="AJ17" s="19"/>
      <c r="AK17" s="120">
        <v>6</v>
      </c>
      <c r="AM17" s="23"/>
      <c r="AN17" s="97" t="s">
        <v>190</v>
      </c>
      <c r="AO17" s="19"/>
      <c r="AP17" s="120"/>
      <c r="AQ17" s="19"/>
      <c r="AR17" s="19"/>
      <c r="AS17" s="120"/>
      <c r="AU17" s="23"/>
      <c r="AV17" s="156" t="s">
        <v>190</v>
      </c>
    </row>
    <row r="18" spans="1:48" ht="15" x14ac:dyDescent="0.25">
      <c r="B18" s="12" t="s">
        <v>188</v>
      </c>
      <c r="C18" s="12" t="s">
        <v>188</v>
      </c>
      <c r="D18" s="12" t="s">
        <v>188</v>
      </c>
      <c r="E18" s="12" t="s">
        <v>188</v>
      </c>
      <c r="F18" s="12" t="s">
        <v>188</v>
      </c>
      <c r="G18" s="12" t="s">
        <v>188</v>
      </c>
      <c r="H18" s="96" t="str">
        <f t="shared" si="0"/>
        <v>6 / 6</v>
      </c>
      <c r="I18" s="19"/>
      <c r="J18" s="120">
        <v>8</v>
      </c>
      <c r="K18" s="19"/>
      <c r="L18" s="19"/>
      <c r="M18" s="120">
        <v>3</v>
      </c>
      <c r="O18" s="23"/>
      <c r="P18" s="156"/>
      <c r="Q18" s="19"/>
      <c r="R18" s="120">
        <v>12</v>
      </c>
      <c r="S18" s="19"/>
      <c r="T18" s="19"/>
      <c r="U18" s="120">
        <v>6</v>
      </c>
      <c r="V18" s="23"/>
      <c r="W18" s="23"/>
      <c r="X18" s="97"/>
      <c r="Y18" s="19"/>
      <c r="Z18" s="120">
        <v>12</v>
      </c>
      <c r="AA18" s="19"/>
      <c r="AB18" s="19"/>
      <c r="AC18" s="120">
        <v>8</v>
      </c>
      <c r="AE18" s="23"/>
      <c r="AF18" s="156" t="s">
        <v>190</v>
      </c>
      <c r="AG18" s="19">
        <f>COUNTIFS(SUIVIPROD!$E1:$E30000,'Ligne 03'!$A18,SUIVIPROD!$J1:$J30000,'Ligne 03'!$AN$1)+2</f>
        <v>2</v>
      </c>
      <c r="AH18" s="120">
        <v>14</v>
      </c>
      <c r="AI18" s="19">
        <f>SUMIFS(SUIVIPROD!$D1:$D30000,SUIVIPROD!$E1:$E30000,'Ligne 03'!$A18,SUIVIPROD!$J1:$J30000,'Ligne 03'!$AN$1)</f>
        <v>0</v>
      </c>
      <c r="AJ18" s="19" t="e">
        <f>SUMPRODUCT((SUIVIPROD!$E1:$E30000='Ligne 03'!$A18)*(SUIVIPROD!$J1:$J30000='Ligne 03'!$AN$1)*(SUIVIPROD!$L:$N&lt;&gt;""))+4</f>
        <v>#N/A</v>
      </c>
      <c r="AK18" s="120">
        <v>6</v>
      </c>
      <c r="AM18" s="23" t="str">
        <f>IF(COUNTIFS(SUIVIQUALITE!$B1:$B30000,'Ligne 03'!$A18,SUIVIQUALITE!$E1:$E30000,LEFT($AN$1,FIND(" ",$AN$1)-1),SUIVIQUALITE!$F1:$F30000,"Oui")=1,"Oui","#N/A")</f>
        <v>#N/A</v>
      </c>
      <c r="AN18" s="97" t="s">
        <v>189</v>
      </c>
      <c r="AO18" s="19"/>
      <c r="AP18" s="120"/>
      <c r="AQ18" s="19"/>
      <c r="AR18" s="19"/>
      <c r="AS18" s="120"/>
      <c r="AU18" s="23"/>
      <c r="AV18" s="156"/>
    </row>
    <row r="19" spans="1:48" ht="15" x14ac:dyDescent="0.25">
      <c r="B19" s="12" t="s">
        <v>188</v>
      </c>
      <c r="C19" s="12" t="s">
        <v>188</v>
      </c>
      <c r="D19" s="12" t="s">
        <v>188</v>
      </c>
      <c r="E19" s="12" t="s">
        <v>188</v>
      </c>
      <c r="F19" s="12" t="s">
        <v>188</v>
      </c>
      <c r="G19" s="12" t="s">
        <v>188</v>
      </c>
      <c r="H19" s="96" t="str">
        <f t="shared" si="0"/>
        <v>6 / 6</v>
      </c>
      <c r="I19" s="19"/>
      <c r="J19" s="120">
        <v>8</v>
      </c>
      <c r="K19" s="19"/>
      <c r="L19" s="19"/>
      <c r="M19" s="120">
        <v>3</v>
      </c>
      <c r="O19" s="23"/>
      <c r="P19" s="156" t="s">
        <v>312</v>
      </c>
      <c r="Q19" s="19"/>
      <c r="R19" s="120">
        <v>12</v>
      </c>
      <c r="S19" s="19"/>
      <c r="T19" s="19"/>
      <c r="U19" s="120">
        <v>6</v>
      </c>
      <c r="V19" s="23"/>
      <c r="W19" s="23"/>
      <c r="X19" s="97" t="s">
        <v>312</v>
      </c>
      <c r="Y19" s="19"/>
      <c r="Z19" s="120">
        <v>12</v>
      </c>
      <c r="AA19" s="19"/>
      <c r="AB19" s="19"/>
      <c r="AC19" s="120">
        <v>8</v>
      </c>
      <c r="AE19" s="23"/>
      <c r="AF19" s="156" t="s">
        <v>190</v>
      </c>
      <c r="AG19" s="19"/>
      <c r="AH19" s="120">
        <v>14</v>
      </c>
      <c r="AI19" s="19"/>
      <c r="AJ19" s="19"/>
      <c r="AK19" s="120">
        <v>6</v>
      </c>
      <c r="AM19" s="23"/>
      <c r="AN19" s="97" t="s">
        <v>190</v>
      </c>
      <c r="AO19" s="19"/>
      <c r="AP19" s="120"/>
      <c r="AQ19" s="19"/>
      <c r="AR19" s="19"/>
      <c r="AS19" s="120"/>
      <c r="AU19" s="23"/>
      <c r="AV19" s="156"/>
    </row>
    <row r="20" spans="1:48" ht="15" x14ac:dyDescent="0.25">
      <c r="B20" s="12" t="s">
        <v>188</v>
      </c>
      <c r="C20" s="12" t="s">
        <v>188</v>
      </c>
      <c r="D20" s="12" t="s">
        <v>188</v>
      </c>
      <c r="E20" s="12" t="s">
        <v>188</v>
      </c>
      <c r="F20" s="12" t="s">
        <v>188</v>
      </c>
      <c r="G20" s="12" t="s">
        <v>188</v>
      </c>
      <c r="H20" s="96" t="str">
        <f t="shared" si="0"/>
        <v>6 / 6</v>
      </c>
      <c r="I20" s="19">
        <f>COUNTIFS(SUIVIPROD!$E1:$E30000,'Ligne 03'!$A20,SUIVIPROD!$J1:$J30000,'Ligne 03'!$P$1)</f>
        <v>0</v>
      </c>
      <c r="J20" s="120">
        <v>8</v>
      </c>
      <c r="K20" s="19">
        <f>SUMIFS(SUIVIPROD!$D1:$D30000,SUIVIPROD!$E1:$E30000,'Ligne 03'!$A20,SUIVIPROD!$J1:$J30000,'Ligne 03'!$P$1)</f>
        <v>0</v>
      </c>
      <c r="L20" s="19" t="e">
        <f>SUMPRODUCT((SUIVIPROD!$E1:$E30000='Ligne 03'!$A20)*(SUIVIPROD!$J1:$J30000='Ligne 03'!$P$1)*(SUIVIPROD!$L:$N&lt;&gt;""))</f>
        <v>#N/A</v>
      </c>
      <c r="M20" s="120">
        <v>3</v>
      </c>
      <c r="N20" s="98"/>
      <c r="O20" s="23" t="str">
        <f>IF(COUNTIFS(SUIVIQUALITE!$B1:$B30000,'Ligne 03'!$A20,SUIVIQUALITE!$E1:$E30000,LEFT($P$1,FIND(" ",$P$1)-1),SUIVIQUALITE!$F1:$F30000,"Oui")=1,"Oui","#N/A")</f>
        <v>#N/A</v>
      </c>
      <c r="P20" s="156" t="s">
        <v>189</v>
      </c>
      <c r="Q20" s="19"/>
      <c r="R20" s="120">
        <v>12</v>
      </c>
      <c r="S20" s="19"/>
      <c r="T20" s="19"/>
      <c r="U20" s="120">
        <v>6</v>
      </c>
      <c r="V20" s="23"/>
      <c r="W20" s="23"/>
      <c r="X20" s="97"/>
      <c r="Y20" s="19"/>
      <c r="Z20" s="120">
        <v>12</v>
      </c>
      <c r="AA20" s="19"/>
      <c r="AB20" s="19"/>
      <c r="AC20" s="120">
        <v>8</v>
      </c>
      <c r="AE20" s="23"/>
      <c r="AF20" s="156"/>
      <c r="AG20" s="19"/>
      <c r="AH20" s="120">
        <v>14</v>
      </c>
      <c r="AI20" s="19"/>
      <c r="AJ20" s="19"/>
      <c r="AK20" s="120">
        <v>6</v>
      </c>
      <c r="AM20" s="23"/>
      <c r="AN20" s="97"/>
      <c r="AO20" s="19"/>
      <c r="AP20" s="120"/>
      <c r="AQ20" s="19"/>
      <c r="AR20" s="19"/>
      <c r="AS20" s="120"/>
      <c r="AU20" s="23"/>
      <c r="AV20" s="156"/>
    </row>
    <row r="21" spans="1:48" ht="15" x14ac:dyDescent="0.25">
      <c r="B21" s="12" t="s">
        <v>188</v>
      </c>
      <c r="C21" s="12" t="s">
        <v>188</v>
      </c>
      <c r="D21" s="12" t="s">
        <v>188</v>
      </c>
      <c r="E21" s="12" t="s">
        <v>188</v>
      </c>
      <c r="F21" s="12" t="s">
        <v>188</v>
      </c>
      <c r="G21" s="12" t="s">
        <v>188</v>
      </c>
      <c r="H21" s="96" t="str">
        <f t="shared" si="0"/>
        <v>6 / 6</v>
      </c>
      <c r="I21" s="19"/>
      <c r="J21" s="120">
        <v>8</v>
      </c>
      <c r="K21" s="19"/>
      <c r="L21" s="19"/>
      <c r="M21" s="120">
        <v>3</v>
      </c>
      <c r="O21" s="23"/>
      <c r="P21" s="156" t="s">
        <v>190</v>
      </c>
      <c r="Q21" s="19"/>
      <c r="R21" s="120">
        <v>12</v>
      </c>
      <c r="S21" s="19"/>
      <c r="T21" s="19"/>
      <c r="U21" s="120">
        <v>6</v>
      </c>
      <c r="V21" s="23"/>
      <c r="W21" s="23"/>
      <c r="X21" s="97" t="s">
        <v>190</v>
      </c>
      <c r="Y21" s="19"/>
      <c r="Z21" s="120">
        <v>12</v>
      </c>
      <c r="AA21" s="19"/>
      <c r="AB21" s="19"/>
      <c r="AC21" s="120">
        <v>8</v>
      </c>
      <c r="AE21" s="23"/>
      <c r="AF21" s="156" t="s">
        <v>190</v>
      </c>
      <c r="AG21" s="19"/>
      <c r="AH21" s="120">
        <v>14</v>
      </c>
      <c r="AI21" s="19"/>
      <c r="AJ21" s="19"/>
      <c r="AK21" s="120">
        <v>6</v>
      </c>
      <c r="AM21" s="23"/>
      <c r="AN21" s="97" t="s">
        <v>190</v>
      </c>
      <c r="AO21" s="19"/>
      <c r="AP21" s="120"/>
      <c r="AQ21" s="19"/>
      <c r="AR21" s="19"/>
      <c r="AS21" s="120"/>
      <c r="AU21" s="23"/>
      <c r="AV21" s="156"/>
    </row>
    <row r="22" spans="1:48" ht="15" x14ac:dyDescent="0.25">
      <c r="B22" s="12" t="s">
        <v>188</v>
      </c>
      <c r="C22" s="12" t="s">
        <v>188</v>
      </c>
      <c r="D22" s="12" t="s">
        <v>188</v>
      </c>
      <c r="E22" s="12" t="s">
        <v>188</v>
      </c>
      <c r="F22" s="12" t="s">
        <v>188</v>
      </c>
      <c r="G22" s="12" t="s">
        <v>188</v>
      </c>
      <c r="H22" s="96" t="str">
        <f t="shared" si="0"/>
        <v>6 / 6</v>
      </c>
      <c r="I22" s="19"/>
      <c r="J22" s="120">
        <v>8</v>
      </c>
      <c r="K22" s="19"/>
      <c r="L22" s="19"/>
      <c r="M22" s="120">
        <v>3</v>
      </c>
      <c r="O22" s="23"/>
      <c r="P22" s="156" t="s">
        <v>190</v>
      </c>
      <c r="Q22" s="19"/>
      <c r="R22" s="120">
        <v>12</v>
      </c>
      <c r="S22" s="19"/>
      <c r="T22" s="19"/>
      <c r="U22" s="120">
        <v>6</v>
      </c>
      <c r="V22" s="23"/>
      <c r="W22" s="23"/>
      <c r="X22" s="97" t="s">
        <v>190</v>
      </c>
      <c r="Y22" s="19"/>
      <c r="Z22" s="120">
        <v>12</v>
      </c>
      <c r="AA22" s="19"/>
      <c r="AB22" s="19"/>
      <c r="AC22" s="120">
        <v>8</v>
      </c>
      <c r="AE22" s="23"/>
      <c r="AF22" s="156" t="s">
        <v>190</v>
      </c>
      <c r="AG22" s="19"/>
      <c r="AH22" s="120">
        <v>14</v>
      </c>
      <c r="AI22" s="19"/>
      <c r="AJ22" s="19"/>
      <c r="AK22" s="120">
        <v>6</v>
      </c>
      <c r="AM22" s="23"/>
      <c r="AN22" s="97" t="s">
        <v>190</v>
      </c>
      <c r="AO22" s="19"/>
      <c r="AP22" s="120"/>
      <c r="AQ22" s="19"/>
      <c r="AR22" s="19"/>
      <c r="AS22" s="120"/>
      <c r="AU22" s="23"/>
      <c r="AV22" s="156"/>
    </row>
    <row r="23" spans="1:48" ht="15" x14ac:dyDescent="0.25">
      <c r="B23" s="12" t="s">
        <v>188</v>
      </c>
      <c r="C23" s="12" t="s">
        <v>188</v>
      </c>
      <c r="D23" s="12" t="s">
        <v>188</v>
      </c>
      <c r="E23" s="12" t="s">
        <v>188</v>
      </c>
      <c r="F23" s="12" t="s">
        <v>188</v>
      </c>
      <c r="G23" s="12" t="s">
        <v>188</v>
      </c>
      <c r="H23" s="96" t="str">
        <f t="shared" si="0"/>
        <v>6 / 6</v>
      </c>
      <c r="I23" s="19"/>
      <c r="J23" s="120">
        <v>8</v>
      </c>
      <c r="K23" s="19"/>
      <c r="L23" s="19"/>
      <c r="M23" s="120">
        <v>3</v>
      </c>
      <c r="O23" s="23"/>
      <c r="P23" s="156"/>
      <c r="Q23" s="19"/>
      <c r="R23" s="120">
        <v>12</v>
      </c>
      <c r="S23" s="19"/>
      <c r="T23" s="19"/>
      <c r="U23" s="120">
        <v>6</v>
      </c>
      <c r="V23" s="23"/>
      <c r="W23" s="23"/>
      <c r="X23" s="97"/>
      <c r="Y23" s="19"/>
      <c r="Z23" s="120">
        <v>12</v>
      </c>
      <c r="AA23" s="19"/>
      <c r="AB23" s="19"/>
      <c r="AC23" s="120">
        <v>8</v>
      </c>
      <c r="AE23" s="23"/>
      <c r="AF23" s="156"/>
      <c r="AG23" s="19"/>
      <c r="AH23" s="120">
        <v>14</v>
      </c>
      <c r="AI23" s="19"/>
      <c r="AJ23" s="19"/>
      <c r="AK23" s="120">
        <v>6</v>
      </c>
      <c r="AM23" s="23"/>
      <c r="AN23" s="97"/>
      <c r="AO23" s="19"/>
      <c r="AP23" s="120"/>
      <c r="AQ23" s="19"/>
      <c r="AR23" s="19"/>
      <c r="AS23" s="120"/>
      <c r="AU23" s="23"/>
      <c r="AV23" s="156" t="s">
        <v>190</v>
      </c>
    </row>
    <row r="24" spans="1:48" ht="15" x14ac:dyDescent="0.25">
      <c r="B24" s="12" t="s">
        <v>188</v>
      </c>
      <c r="C24" s="12" t="s">
        <v>188</v>
      </c>
      <c r="D24" s="12" t="s">
        <v>188</v>
      </c>
      <c r="E24" s="12" t="s">
        <v>188</v>
      </c>
      <c r="F24" s="12" t="s">
        <v>188</v>
      </c>
      <c r="G24" s="12" t="s">
        <v>188</v>
      </c>
      <c r="H24" s="96" t="str">
        <f t="shared" si="0"/>
        <v>6 / 6</v>
      </c>
      <c r="I24" s="19"/>
      <c r="J24" s="120">
        <v>8</v>
      </c>
      <c r="K24" s="19"/>
      <c r="L24" s="19"/>
      <c r="M24" s="120">
        <v>3</v>
      </c>
      <c r="O24" s="23"/>
      <c r="P24" s="156"/>
      <c r="Q24" s="19"/>
      <c r="R24" s="120">
        <v>12</v>
      </c>
      <c r="S24" s="19"/>
      <c r="T24" s="19"/>
      <c r="U24" s="120">
        <v>6</v>
      </c>
      <c r="V24" s="23"/>
      <c r="W24" s="23"/>
      <c r="X24" s="97"/>
      <c r="Y24" s="19"/>
      <c r="Z24" s="120">
        <v>12</v>
      </c>
      <c r="AA24" s="19"/>
      <c r="AB24" s="19"/>
      <c r="AC24" s="120">
        <v>8</v>
      </c>
      <c r="AE24" s="23"/>
      <c r="AF24" s="156"/>
      <c r="AG24" s="19"/>
      <c r="AH24" s="120">
        <v>14</v>
      </c>
      <c r="AI24" s="19"/>
      <c r="AJ24" s="19"/>
      <c r="AK24" s="120">
        <v>6</v>
      </c>
      <c r="AM24" s="23"/>
      <c r="AN24" s="97"/>
      <c r="AO24" s="19"/>
      <c r="AP24" s="120"/>
      <c r="AQ24" s="19"/>
      <c r="AR24" s="19"/>
      <c r="AS24" s="120"/>
      <c r="AU24" s="23"/>
      <c r="AV24" s="156" t="s">
        <v>190</v>
      </c>
    </row>
    <row r="25" spans="1:48" ht="15" x14ac:dyDescent="0.25">
      <c r="B25" s="12" t="s">
        <v>188</v>
      </c>
      <c r="C25" s="12" t="s">
        <v>188</v>
      </c>
      <c r="D25" s="12" t="s">
        <v>188</v>
      </c>
      <c r="E25" s="12" t="s">
        <v>188</v>
      </c>
      <c r="F25" s="12" t="s">
        <v>188</v>
      </c>
      <c r="G25" s="12" t="s">
        <v>188</v>
      </c>
      <c r="H25" s="96" t="str">
        <f t="shared" si="0"/>
        <v>6 / 6</v>
      </c>
      <c r="I25" s="19"/>
      <c r="J25" s="120">
        <v>8</v>
      </c>
      <c r="K25" s="19"/>
      <c r="L25" s="19"/>
      <c r="M25" s="120">
        <v>3</v>
      </c>
      <c r="O25" s="23"/>
      <c r="P25" s="156" t="s">
        <v>190</v>
      </c>
      <c r="Q25" s="19"/>
      <c r="R25" s="120">
        <v>12</v>
      </c>
      <c r="S25" s="19"/>
      <c r="T25" s="19"/>
      <c r="U25" s="120">
        <v>6</v>
      </c>
      <c r="V25" s="23"/>
      <c r="W25" s="23"/>
      <c r="X25" s="97" t="s">
        <v>190</v>
      </c>
      <c r="Y25" s="19"/>
      <c r="Z25" s="120">
        <v>12</v>
      </c>
      <c r="AA25" s="19"/>
      <c r="AB25" s="19"/>
      <c r="AC25" s="120">
        <v>8</v>
      </c>
      <c r="AE25" s="23"/>
      <c r="AF25" s="156" t="s">
        <v>190</v>
      </c>
      <c r="AG25" s="19"/>
      <c r="AH25" s="120">
        <v>14</v>
      </c>
      <c r="AI25" s="19"/>
      <c r="AJ25" s="19"/>
      <c r="AK25" s="120">
        <v>6</v>
      </c>
      <c r="AM25" s="23"/>
      <c r="AN25" s="97" t="s">
        <v>190</v>
      </c>
      <c r="AO25" s="19"/>
      <c r="AP25" s="120"/>
      <c r="AQ25" s="19"/>
      <c r="AR25" s="19"/>
      <c r="AS25" s="120"/>
      <c r="AU25" s="23"/>
      <c r="AV25" s="156"/>
    </row>
    <row r="26" spans="1:48" ht="15" x14ac:dyDescent="0.25">
      <c r="B26" s="12" t="s">
        <v>188</v>
      </c>
      <c r="C26" s="12" t="s">
        <v>188</v>
      </c>
      <c r="D26" s="12" t="s">
        <v>188</v>
      </c>
      <c r="E26" s="12" t="s">
        <v>188</v>
      </c>
      <c r="F26" s="12" t="s">
        <v>188</v>
      </c>
      <c r="G26" s="12" t="s">
        <v>188</v>
      </c>
      <c r="H26" s="96" t="str">
        <f>COUNTIF(A26:G26,"Oui") &amp;" / 6"</f>
        <v>6 / 6</v>
      </c>
      <c r="I26" s="19"/>
      <c r="J26" s="120">
        <v>8</v>
      </c>
      <c r="K26" s="19"/>
      <c r="L26" s="19"/>
      <c r="M26" s="120">
        <v>3</v>
      </c>
      <c r="N26" s="98"/>
      <c r="O26" s="23"/>
      <c r="P26" s="218"/>
      <c r="Q26" s="19">
        <f>COUNTIFS(SUIVIPROD!$E1:$E30000,'Ligne 03'!$A26,SUIVIPROD!$J1:$J30000,'Ligne 03'!$X$1)</f>
        <v>0</v>
      </c>
      <c r="R26" s="120">
        <v>12</v>
      </c>
      <c r="S26" s="19">
        <f>SUMIFS(SUIVIPROD!$D1:$D30000,SUIVIPROD!$E1:$E30000,'Ligne 03'!$A26,SUIVIPROD!$J1:$J30000,'Ligne 03'!$X$1)</f>
        <v>0</v>
      </c>
      <c r="T26" s="19">
        <v>7</v>
      </c>
      <c r="U26" s="120">
        <v>6</v>
      </c>
      <c r="W26" s="23" t="str">
        <f>IF(COUNTIFS(SUIVIQUALITE!$B1:$B30000,'Ligne 03'!$A26,SUIVIQUALITE!$E1:$E30000,LEFT($X$1,FIND(" ",$X$1)-1),SUIVIQUALITE!$F1:$F30000,"Oui")=1,"Oui","#N/A")</f>
        <v>#N/A</v>
      </c>
      <c r="X26" s="218" t="s">
        <v>190</v>
      </c>
      <c r="Y26" s="19"/>
      <c r="Z26" s="120">
        <v>12</v>
      </c>
      <c r="AA26" s="19"/>
      <c r="AB26" s="19"/>
      <c r="AC26" s="120">
        <v>8</v>
      </c>
      <c r="AE26" s="23"/>
      <c r="AF26" s="218"/>
      <c r="AG26" s="19"/>
      <c r="AH26" s="120">
        <v>14</v>
      </c>
      <c r="AI26" s="19"/>
      <c r="AJ26" s="19"/>
      <c r="AK26" s="120">
        <v>6</v>
      </c>
      <c r="AM26" s="23"/>
      <c r="AN26" s="218"/>
      <c r="AO26" s="19"/>
      <c r="AP26" s="120"/>
      <c r="AQ26" s="19"/>
      <c r="AR26" s="19"/>
      <c r="AS26" s="120"/>
      <c r="AU26" s="23"/>
      <c r="AV26" s="218"/>
    </row>
    <row r="27" spans="1:48" ht="15" x14ac:dyDescent="0.25">
      <c r="H27" s="96" t="str">
        <f>COUNTIF(A27:G27,"Oui") &amp;" / 6"</f>
        <v>0 / 6</v>
      </c>
      <c r="I27" s="19"/>
      <c r="J27" s="120">
        <v>8</v>
      </c>
      <c r="K27" s="19"/>
      <c r="L27" s="19"/>
      <c r="M27" s="120">
        <v>3</v>
      </c>
      <c r="N27" s="98"/>
      <c r="O27" s="23"/>
      <c r="P27" s="221"/>
      <c r="Q27" s="19"/>
      <c r="R27" s="120">
        <v>12</v>
      </c>
      <c r="S27" s="19"/>
      <c r="T27" s="19"/>
      <c r="U27" s="120">
        <v>6</v>
      </c>
      <c r="W27" s="23"/>
      <c r="X27" s="221"/>
      <c r="Y27" s="19"/>
      <c r="Z27" s="120">
        <v>12</v>
      </c>
      <c r="AA27" s="19"/>
      <c r="AB27" s="19"/>
      <c r="AC27" s="120">
        <v>8</v>
      </c>
      <c r="AE27" s="23"/>
      <c r="AF27" s="221"/>
      <c r="AG27" s="19">
        <f>COUNTIFS(SUIVIPROD!$E1:$E30000,'Ligne 03'!$A27,SUIVIPROD!$J1:$J30000,'Ligne 03'!$AN$1)</f>
        <v>0</v>
      </c>
      <c r="AH27" s="120">
        <v>14</v>
      </c>
      <c r="AI27" s="19">
        <f>SUMIFS(SUIVIPROD!$D1:$D30000,SUIVIPROD!$E1:$E30000,'Ligne 03'!$A27,SUIVIPROD!$J1:$J30000,'Ligne 03'!$AN$1)</f>
        <v>0</v>
      </c>
      <c r="AJ27" s="19" t="e">
        <f>SUMPRODUCT((SUIVIPROD!$E1:$E30000='Ligne 03'!$A27)*(SUIVIPROD!$J1:$J30000='Ligne 03'!$AN$1)*(SUIVIPROD!$L:$N&lt;&gt;""))</f>
        <v>#N/A</v>
      </c>
      <c r="AK27" s="120">
        <v>6</v>
      </c>
      <c r="AM27" s="23" t="str">
        <f>IF(COUNTIFS(SUIVIQUALITE!$B1:$B30000,'Ligne 03'!$A27,SUIVIQUALITE!$E1:$E30000,LEFT($AN$1,FIND(" ",$AN$1)-1),SUIVIQUALITE!$F1:$F30000,"Oui")=1,"Oui","#N/A")</f>
        <v>#N/A</v>
      </c>
      <c r="AN27" s="221" t="s">
        <v>189</v>
      </c>
      <c r="AO27" s="19"/>
      <c r="AP27" s="120"/>
      <c r="AQ27" s="19"/>
      <c r="AR27" s="19"/>
      <c r="AS27" s="120"/>
      <c r="AU27" s="23"/>
      <c r="AV27" s="221"/>
    </row>
    <row r="28" spans="1:48" ht="15" x14ac:dyDescent="0.25">
      <c r="H28" s="96" t="str">
        <f>COUNTIF(A28:G28,"Oui") &amp;" / 6"</f>
        <v>0 / 6</v>
      </c>
      <c r="I28" s="19">
        <f>COUNTIFS(SUIVIPROD!$E1:$E30000,'Ligne 03'!$A28,SUIVIPROD!$J1:$J30000,'Ligne 03'!$P$1)</f>
        <v>0</v>
      </c>
      <c r="J28" s="120">
        <v>8</v>
      </c>
      <c r="K28" s="19">
        <f>SUMIFS(SUIVIPROD!$D1:$D30000,SUIVIPROD!$E1:$E30000,'Ligne 03'!$A28,SUIVIPROD!$J1:$J30000,'Ligne 03'!$P$1)</f>
        <v>0</v>
      </c>
      <c r="L28" s="19" t="e">
        <f>SUMPRODUCT((SUIVIPROD!$E1:$E30000='Ligne 03'!$A28)*(SUIVIPROD!$J1:$J30000='Ligne 03'!$P$1)*(SUIVIPROD!$L:$N&lt;&gt;""))</f>
        <v>#N/A</v>
      </c>
      <c r="M28" s="120">
        <v>3</v>
      </c>
      <c r="N28" s="98"/>
      <c r="O28" s="23" t="str">
        <f>IF(COUNTIFS(SUIVIQUALITE!$B1:$B30000,'Ligne 03'!$A28,SUIVIQUALITE!$E1:$E30000,LEFT($P$1,FIND(" ",$P$1)-1),SUIVIQUALITE!$F1:$F30000,"Oui")=1,"Oui","#N/A")</f>
        <v>#N/A</v>
      </c>
      <c r="P28" s="231" t="s">
        <v>189</v>
      </c>
      <c r="Q28" s="19">
        <f>COUNTIFS(SUIVIPROD!$E1:$E30000,'Ligne 03'!$A28,SUIVIPROD!$J1:$J30000,'Ligne 03'!$X$1)</f>
        <v>0</v>
      </c>
      <c r="R28" s="120">
        <v>12</v>
      </c>
      <c r="S28" s="19">
        <f>SUMIFS(SUIVIPROD!$D1:$D30000,SUIVIPROD!$E1:$E30000,'Ligne 03'!$A28,SUIVIPROD!$J1:$J30000,'Ligne 03'!$X$1)</f>
        <v>0</v>
      </c>
      <c r="T28" s="19" t="e">
        <f>SUMPRODUCT((SUIVIPROD!$E1:$E30000='Ligne 03'!$A28)*(SUIVIPROD!$J1:$J30000='Ligne 03'!$X$1)*(SUIVIPROD!$L:$N&lt;&gt;""))</f>
        <v>#N/A</v>
      </c>
      <c r="U28" s="120">
        <v>6</v>
      </c>
      <c r="W28" s="23" t="str">
        <f>IF(COUNTIFS(SUIVIQUALITE!$B1:$B30000,'Ligne 03'!$A28,SUIVIQUALITE!$E1:$E30000,LEFT($X$1,FIND(" ",$X$1)-1),SUIVIQUALITE!$F1:$F30000,"Oui")=1,"Oui","#N/A")</f>
        <v>#N/A</v>
      </c>
      <c r="X28" s="231"/>
      <c r="Y28" s="19">
        <f>COUNTIFS(SUIVIPROD!$E1:$E30000,'Ligne 03'!$A28,SUIVIPROD!$J1:$J30000,'Ligne 03'!$AF$1)</f>
        <v>0</v>
      </c>
      <c r="Z28" s="120">
        <v>12</v>
      </c>
      <c r="AA28" s="19">
        <f>SUMIFS(SUIVIPROD!$D1:$D30000,SUIVIPROD!$E1:$E30000,'Ligne 03'!$A28,SUIVIPROD!$J1:$J30000,'Ligne 03'!$AF$1)</f>
        <v>0</v>
      </c>
      <c r="AB28" s="19" t="e">
        <f>SUMPRODUCT((SUIVIPROD!$E1:$E30000='Ligne 03'!$A28)*(SUIVIPROD!$J1:$J30000='Ligne 03'!$AF$1)*(SUIVIPROD!$L:$N&lt;&gt;""))</f>
        <v>#N/A</v>
      </c>
      <c r="AC28" s="120">
        <v>8</v>
      </c>
      <c r="AE28" s="23" t="str">
        <f>IF(COUNTIFS(SUIVIQUALITE!$B1:$B30000,'Ligne 03'!$A28,SUIVIQUALITE!$E1:$E30000,LEFT($AF$1,FIND(" ",$AF$1)-1),SUIVIQUALITE!$F1:$F30000,"Oui")=1,"Oui","#N/A")</f>
        <v>#N/A</v>
      </c>
      <c r="AF28" s="231"/>
      <c r="AG28" s="19">
        <f>COUNTIFS(SUIVIPROD!$E1:$E30000,'Ligne 03'!$A28,SUIVIPROD!$J1:$J30000,'Ligne 03'!$AN$1)</f>
        <v>0</v>
      </c>
      <c r="AH28" s="120">
        <v>14</v>
      </c>
      <c r="AI28" s="19">
        <f>SUMIFS(SUIVIPROD!$D1:$D30000,SUIVIPROD!$E1:$E30000,'Ligne 03'!$A28,SUIVIPROD!$J1:$J30000,'Ligne 03'!$AN$1)</f>
        <v>0</v>
      </c>
      <c r="AJ28" s="19" t="e">
        <f>SUMPRODUCT((SUIVIPROD!$E1:$E30000='Ligne 03'!$A28)*(SUIVIPROD!$J1:$J30000='Ligne 03'!$AN$1)*(SUIVIPROD!$L:$N&lt;&gt;""))</f>
        <v>#N/A</v>
      </c>
      <c r="AK28" s="120">
        <v>6</v>
      </c>
      <c r="AM28" s="23" t="str">
        <f>IF(COUNTIFS(SUIVIQUALITE!$B1:$B30000,'Ligne 03'!$A28,SUIVIQUALITE!$E1:$E30000,LEFT($AN$1,FIND(" ",$AN$1)-1),SUIVIQUALITE!$F1:$F30000,"Oui")=1,"Oui","#N/A")</f>
        <v>#N/A</v>
      </c>
      <c r="AN28" s="231"/>
      <c r="AO28" s="19">
        <f>COUNTIFS(SUIVIPROD!$E1:$E30000,'Ligne 03'!$A28,SUIVIPROD!$J1:$J30000,'Ligne 03'!$AV$1)</f>
        <v>0</v>
      </c>
      <c r="AP28" s="120">
        <v>10</v>
      </c>
      <c r="AQ28" s="19">
        <f>SUMIFS(SUIVIPROD!$D1:$D30000,SUIVIPROD!$E1:$E30000,'Ligne 03'!$A28,SUIVIPROD!$J1:$J30000,'Ligne 03'!$AV$1)</f>
        <v>0</v>
      </c>
      <c r="AR28" s="19" t="e">
        <f>SUMPRODUCT((SUIVIPROD!$E1:$E30000='Ligne 03'!$A28)*(SUIVIPROD!$J1:$J30000='Ligne 03'!$AV$1)*(SUIVIPROD!$L:$N&lt;&gt;""))</f>
        <v>#N/A</v>
      </c>
      <c r="AS28" s="120">
        <v>3</v>
      </c>
      <c r="AU28" s="23" t="str">
        <f>IF(COUNTIFS(SUIVIQUALITE!$B1:$B30000,'Ligne 03'!$A28,SUIVIQUALITE!$E1:$E30000,LEFT($AV$1,FIND(" ",$AV$1)-1),SUIVIQUALITE!$F1:$F30000,"Oui")=1,"Oui","#N/A")</f>
        <v>#N/A</v>
      </c>
      <c r="AV28" s="231"/>
    </row>
    <row r="29" spans="1:48" ht="15" x14ac:dyDescent="0.25">
      <c r="H29" s="96" t="str">
        <f>COUNTIF(A29:G29,"Oui") &amp;" / 6"</f>
        <v>0 / 6</v>
      </c>
      <c r="I29" s="19">
        <f>COUNTIFS(SUIVIPROD!$E1:$E30000,'Ligne 03'!$A29,SUIVIPROD!$J1:$J30000,'Ligne 03'!$P$1)</f>
        <v>0</v>
      </c>
      <c r="J29" s="120">
        <v>8</v>
      </c>
      <c r="K29" s="19">
        <f>SUMIFS(SUIVIPROD!$D1:$D30000,SUIVIPROD!$E1:$E30000,'Ligne 03'!$A29,SUIVIPROD!$J1:$J30000,'Ligne 03'!$P$1)</f>
        <v>0</v>
      </c>
      <c r="L29" s="19" t="e">
        <f>SUMPRODUCT((SUIVIPROD!$E1:$E30000='Ligne 03'!$A29)*(SUIVIPROD!$J1:$J30000='Ligne 03'!$P$1)*(SUIVIPROD!$L:$N&lt;&gt;""))</f>
        <v>#N/A</v>
      </c>
      <c r="M29" s="120">
        <v>3</v>
      </c>
      <c r="N29" s="98"/>
      <c r="O29" s="23" t="str">
        <f>IF(COUNTIFS(SUIVIQUALITE!$B1:$B30000,'Ligne 03'!$A29,SUIVIQUALITE!$E1:$E30000,LEFT($P$1,FIND(" ",$P$1)-1),SUIVIQUALITE!$F1:$F30000,"Oui")=1,"Oui","#N/A")</f>
        <v>#N/A</v>
      </c>
      <c r="P29" s="231"/>
      <c r="Q29" s="19">
        <f>COUNTIFS(SUIVIPROD!$E1:$E30000,'Ligne 03'!$A29,SUIVIPROD!$J1:$J30000,'Ligne 03'!$X$1)</f>
        <v>0</v>
      </c>
      <c r="R29" s="120">
        <v>12</v>
      </c>
      <c r="S29" s="19">
        <f>SUMIFS(SUIVIPROD!$D1:$D30000,SUIVIPROD!$E1:$E30000,'Ligne 03'!$A29,SUIVIPROD!$J1:$J30000,'Ligne 03'!$X$1)</f>
        <v>0</v>
      </c>
      <c r="T29" s="19" t="e">
        <f>SUMPRODUCT((SUIVIPROD!$E1:$E30000='Ligne 03'!$A29)*(SUIVIPROD!$J1:$J30000='Ligne 03'!$X$1)*(SUIVIPROD!$L:$N&lt;&gt;""))</f>
        <v>#N/A</v>
      </c>
      <c r="U29" s="120">
        <v>6</v>
      </c>
      <c r="W29" s="23" t="str">
        <f>IF(COUNTIFS(SUIVIQUALITE!$B1:$B30000,'Ligne 03'!$A29,SUIVIQUALITE!$E1:$E30000,LEFT($X$1,FIND(" ",$X$1)-1),SUIVIQUALITE!$F1:$F30000,"Oui")=1,"Oui","#N/A")</f>
        <v>#N/A</v>
      </c>
      <c r="X29" s="231"/>
      <c r="Y29" s="19">
        <f>COUNTIFS(SUIVIPROD!$E1:$E30000,'Ligne 03'!$A29,SUIVIPROD!$J1:$J30000,'Ligne 03'!$AF$1)</f>
        <v>0</v>
      </c>
      <c r="Z29" s="120">
        <v>12</v>
      </c>
      <c r="AA29" s="19">
        <f>SUMIFS(SUIVIPROD!$D1:$D30000,SUIVIPROD!$E1:$E30000,'Ligne 03'!$A29,SUIVIPROD!$J1:$J30000,'Ligne 03'!$AF$1)</f>
        <v>0</v>
      </c>
      <c r="AB29" s="19" t="e">
        <f>SUMPRODUCT((SUIVIPROD!$E1:$E30000='Ligne 03'!$A29)*(SUIVIPROD!$J1:$J30000='Ligne 03'!$AF$1)*(SUIVIPROD!$L:$N&lt;&gt;""))</f>
        <v>#N/A</v>
      </c>
      <c r="AC29" s="120">
        <v>8</v>
      </c>
      <c r="AE29" s="23" t="str">
        <f>IF(COUNTIFS(SUIVIQUALITE!$B1:$B30000,'Ligne 03'!$A29,SUIVIQUALITE!$E1:$E30000,LEFT($AF$1,FIND(" ",$AF$1)-1),SUIVIQUALITE!$F1:$F30000,"Oui")=1,"Oui","#N/A")</f>
        <v>#N/A</v>
      </c>
      <c r="AF29" s="231" t="s">
        <v>189</v>
      </c>
      <c r="AG29" s="19">
        <f>COUNTIFS(SUIVIPROD!$E1:$E30000,'Ligne 03'!$A29,SUIVIPROD!$J1:$J30000,'Ligne 03'!$AN$1)</f>
        <v>0</v>
      </c>
      <c r="AH29" s="120">
        <v>14</v>
      </c>
      <c r="AI29" s="19">
        <f>SUMIFS(SUIVIPROD!$D1:$D30000,SUIVIPROD!$E1:$E30000,'Ligne 03'!$A29,SUIVIPROD!$J1:$J30000,'Ligne 03'!$AN$1)</f>
        <v>0</v>
      </c>
      <c r="AJ29" s="19" t="e">
        <f>SUMPRODUCT((SUIVIPROD!$E1:$E30000='Ligne 03'!$A29)*(SUIVIPROD!$J1:$J30000='Ligne 03'!$AN$1)*(SUIVIPROD!$L:$N&lt;&gt;""))</f>
        <v>#N/A</v>
      </c>
      <c r="AK29" s="120">
        <v>6</v>
      </c>
      <c r="AM29" s="23" t="str">
        <f>IF(COUNTIFS(SUIVIQUALITE!$B1:$B30000,'Ligne 03'!$A29,SUIVIQUALITE!$E1:$E30000,LEFT($AN$1,FIND(" ",$AN$1)-1),SUIVIQUALITE!$F1:$F30000,"Oui")=1,"Oui","#N/A")</f>
        <v>#N/A</v>
      </c>
      <c r="AN29" s="231"/>
      <c r="AO29" s="19">
        <f>COUNTIFS(SUIVIPROD!$E1:$E30000,'Ligne 03'!$A29,SUIVIPROD!$J1:$J30000,'Ligne 03'!$AV$1)</f>
        <v>0</v>
      </c>
      <c r="AP29" s="120">
        <v>10</v>
      </c>
      <c r="AQ29" s="19">
        <f>SUMIFS(SUIVIPROD!$D1:$D30000,SUIVIPROD!$E1:$E30000,'Ligne 03'!$A29,SUIVIPROD!$J1:$J30000,'Ligne 03'!$AV$1)</f>
        <v>0</v>
      </c>
      <c r="AR29" s="19" t="e">
        <f>SUMPRODUCT((SUIVIPROD!$E1:$E30000='Ligne 03'!$A29)*(SUIVIPROD!$J1:$J30000='Ligne 03'!$AV$1)*(SUIVIPROD!$L:$N&lt;&gt;""))</f>
        <v>#N/A</v>
      </c>
      <c r="AS29" s="120">
        <v>3</v>
      </c>
      <c r="AU29" s="23" t="str">
        <f>IF(COUNTIFS(SUIVIQUALITE!$B1:$B30000,'Ligne 03'!$A29,SUIVIQUALITE!$E1:$E30000,LEFT($AV$1,FIND(" ",$AV$1)-1),SUIVIQUALITE!$F1:$F30000,"Oui")=1,"Oui","#N/A")</f>
        <v>#N/A</v>
      </c>
      <c r="AV29" s="231"/>
    </row>
    <row r="30" spans="1:48" ht="15" x14ac:dyDescent="0.25">
      <c r="H30" s="96"/>
      <c r="I30" s="19"/>
      <c r="J30" s="120">
        <v>8</v>
      </c>
      <c r="K30" s="19"/>
      <c r="L30" s="19"/>
      <c r="M30" s="120">
        <v>3</v>
      </c>
      <c r="O30" s="23"/>
      <c r="P30" s="188"/>
      <c r="Q30" s="19"/>
      <c r="R30" s="120">
        <v>12</v>
      </c>
      <c r="S30" s="19"/>
      <c r="T30" s="19"/>
      <c r="U30" s="120">
        <v>6</v>
      </c>
      <c r="V30" s="23"/>
      <c r="W30" s="23"/>
      <c r="X30" s="97"/>
      <c r="Y30" s="19"/>
      <c r="Z30" s="120">
        <v>12</v>
      </c>
      <c r="AA30" s="19"/>
      <c r="AB30" s="19"/>
      <c r="AC30" s="120">
        <v>8</v>
      </c>
      <c r="AE30" s="23"/>
      <c r="AF30" s="188"/>
      <c r="AG30" s="19"/>
      <c r="AH30" s="120"/>
      <c r="AI30" s="19"/>
      <c r="AJ30" s="19"/>
      <c r="AK30" s="120"/>
      <c r="AM30" s="23"/>
      <c r="AN30" s="97"/>
      <c r="AO30" s="19"/>
      <c r="AP30" s="120"/>
      <c r="AQ30" s="19"/>
      <c r="AR30" s="19"/>
      <c r="AS30" s="120"/>
      <c r="AU30" s="23"/>
      <c r="AV30" s="188"/>
    </row>
    <row r="31" spans="1:48" ht="15" x14ac:dyDescent="0.25">
      <c r="H31" s="96"/>
      <c r="I31" s="19"/>
      <c r="J31" s="120">
        <v>8</v>
      </c>
      <c r="K31" s="19"/>
      <c r="L31" s="19"/>
      <c r="M31" s="120">
        <v>3</v>
      </c>
      <c r="O31" s="23"/>
      <c r="P31" s="188"/>
      <c r="Q31" s="19"/>
      <c r="R31" s="120">
        <v>12</v>
      </c>
      <c r="S31" s="19"/>
      <c r="T31" s="19"/>
      <c r="U31" s="120">
        <v>6</v>
      </c>
      <c r="V31" s="23"/>
      <c r="W31" s="23"/>
      <c r="X31" s="97"/>
      <c r="Y31" s="19"/>
      <c r="Z31" s="120">
        <v>12</v>
      </c>
      <c r="AA31" s="19"/>
      <c r="AB31" s="19"/>
      <c r="AC31" s="120">
        <v>8</v>
      </c>
      <c r="AE31" s="23"/>
      <c r="AF31" s="188"/>
      <c r="AG31" s="19"/>
      <c r="AH31" s="120"/>
      <c r="AI31" s="19"/>
      <c r="AJ31" s="19"/>
      <c r="AK31" s="120"/>
      <c r="AM31" s="23"/>
      <c r="AN31" s="97"/>
      <c r="AO31" s="19"/>
      <c r="AP31" s="120"/>
      <c r="AQ31" s="19"/>
      <c r="AR31" s="19"/>
      <c r="AS31" s="120"/>
      <c r="AU31" s="23"/>
      <c r="AV31" s="188"/>
    </row>
    <row r="32" spans="1:48" ht="15" x14ac:dyDescent="0.25">
      <c r="H32" s="96"/>
      <c r="I32" s="19"/>
      <c r="J32" s="120">
        <v>8</v>
      </c>
      <c r="K32" s="19"/>
      <c r="L32" s="19"/>
      <c r="M32" s="120">
        <v>3</v>
      </c>
      <c r="O32" s="23"/>
      <c r="P32" s="188"/>
      <c r="Q32" s="19"/>
      <c r="R32" s="120">
        <v>12</v>
      </c>
      <c r="S32" s="19"/>
      <c r="T32" s="19"/>
      <c r="U32" s="120">
        <v>6</v>
      </c>
      <c r="V32" s="23"/>
      <c r="W32" s="23"/>
      <c r="X32" s="97"/>
      <c r="Y32" s="19"/>
      <c r="Z32" s="120">
        <v>12</v>
      </c>
      <c r="AA32" s="19"/>
      <c r="AB32" s="19"/>
      <c r="AC32" s="120">
        <v>8</v>
      </c>
      <c r="AE32" s="23"/>
      <c r="AF32" s="188"/>
      <c r="AG32" s="19"/>
      <c r="AH32" s="120"/>
      <c r="AI32" s="19"/>
      <c r="AJ32" s="19"/>
      <c r="AK32" s="120"/>
      <c r="AM32" s="23"/>
      <c r="AN32" s="97"/>
      <c r="AO32" s="19"/>
      <c r="AP32" s="120"/>
      <c r="AQ32" s="19"/>
      <c r="AR32" s="19"/>
      <c r="AS32" s="120"/>
      <c r="AU32" s="23"/>
      <c r="AV32" s="188"/>
    </row>
    <row r="33" spans="1:48" ht="15" x14ac:dyDescent="0.25">
      <c r="H33" s="96"/>
      <c r="I33" s="19"/>
      <c r="J33" s="120">
        <v>8</v>
      </c>
      <c r="K33" s="19"/>
      <c r="L33" s="19"/>
      <c r="M33" s="120">
        <v>3</v>
      </c>
      <c r="N33" s="98"/>
      <c r="O33" s="23"/>
      <c r="P33" s="188"/>
      <c r="Q33" s="19"/>
      <c r="R33" s="120">
        <v>12</v>
      </c>
      <c r="S33" s="19"/>
      <c r="T33" s="19"/>
      <c r="U33" s="120">
        <v>6</v>
      </c>
      <c r="V33" s="23"/>
      <c r="W33" s="23"/>
      <c r="X33" s="97"/>
      <c r="Y33" s="19"/>
      <c r="Z33" s="120">
        <v>12</v>
      </c>
      <c r="AA33" s="19"/>
      <c r="AB33" s="19"/>
      <c r="AC33" s="120">
        <v>8</v>
      </c>
      <c r="AE33" s="23"/>
      <c r="AF33" s="188"/>
      <c r="AG33" s="19"/>
      <c r="AH33" s="120"/>
      <c r="AI33" s="19"/>
      <c r="AJ33" s="19"/>
      <c r="AK33" s="120"/>
      <c r="AM33" s="23"/>
      <c r="AN33" s="97"/>
      <c r="AO33" s="19"/>
      <c r="AP33" s="120"/>
      <c r="AQ33" s="19"/>
      <c r="AR33" s="19"/>
      <c r="AS33" s="120"/>
      <c r="AU33" s="23"/>
      <c r="AV33" s="188"/>
    </row>
    <row r="34" spans="1:48" ht="15" x14ac:dyDescent="0.25">
      <c r="P34" s="188"/>
      <c r="Q34" s="19"/>
      <c r="R34" s="120">
        <v>12</v>
      </c>
      <c r="S34" s="19"/>
      <c r="T34" s="19"/>
      <c r="U34" s="120">
        <v>6</v>
      </c>
      <c r="V34" s="23"/>
      <c r="W34" s="23"/>
      <c r="X34" s="97"/>
      <c r="Y34" s="19"/>
      <c r="Z34" s="120">
        <v>12</v>
      </c>
      <c r="AA34" s="19"/>
      <c r="AB34" s="19"/>
      <c r="AC34" s="120">
        <v>8</v>
      </c>
      <c r="AE34" s="23"/>
      <c r="AF34" s="188"/>
      <c r="AG34" s="19"/>
      <c r="AH34" s="120"/>
      <c r="AI34" s="19"/>
      <c r="AJ34" s="19"/>
      <c r="AK34" s="120"/>
      <c r="AM34" s="23"/>
      <c r="AN34" s="97"/>
      <c r="AO34" s="19"/>
      <c r="AP34" s="120"/>
      <c r="AQ34" s="19"/>
      <c r="AR34" s="19"/>
      <c r="AS34" s="120"/>
      <c r="AU34" s="23"/>
      <c r="AV34" s="188"/>
    </row>
    <row r="35" spans="1:48" ht="15" x14ac:dyDescent="0.25">
      <c r="P35" s="188"/>
      <c r="Q35" s="19"/>
      <c r="R35" s="120">
        <v>12</v>
      </c>
      <c r="S35" s="19"/>
      <c r="T35" s="19"/>
      <c r="U35" s="120">
        <v>6</v>
      </c>
      <c r="V35" s="23"/>
      <c r="W35" s="23"/>
      <c r="X35" s="97"/>
      <c r="Y35" s="19"/>
      <c r="Z35" s="120">
        <v>12</v>
      </c>
      <c r="AA35" s="19"/>
      <c r="AB35" s="19"/>
      <c r="AC35" s="120">
        <v>8</v>
      </c>
      <c r="AE35" s="23"/>
      <c r="AF35" s="188"/>
      <c r="AG35" s="19"/>
      <c r="AH35" s="120"/>
      <c r="AI35" s="19"/>
      <c r="AJ35" s="19"/>
      <c r="AK35" s="120"/>
      <c r="AM35" s="23"/>
      <c r="AN35" s="97"/>
      <c r="AO35" s="19"/>
      <c r="AP35" s="120"/>
      <c r="AQ35" s="19"/>
      <c r="AR35" s="19"/>
      <c r="AS35" s="120"/>
      <c r="AU35" s="23"/>
      <c r="AV35" s="188"/>
    </row>
    <row r="36" spans="1:48" ht="15" x14ac:dyDescent="0.25">
      <c r="P36" s="188"/>
      <c r="Q36" s="19"/>
      <c r="R36" s="120">
        <v>12</v>
      </c>
      <c r="S36" s="19"/>
      <c r="T36" s="19"/>
      <c r="U36" s="120">
        <v>6</v>
      </c>
      <c r="V36" s="23"/>
      <c r="W36" s="23"/>
      <c r="X36" s="97"/>
      <c r="Y36" s="19"/>
      <c r="Z36" s="120">
        <v>12</v>
      </c>
      <c r="AA36" s="19"/>
      <c r="AB36" s="19"/>
      <c r="AC36" s="120">
        <v>8</v>
      </c>
      <c r="AE36" s="23"/>
      <c r="AF36" s="188"/>
      <c r="AG36" s="19"/>
      <c r="AH36" s="120"/>
      <c r="AI36" s="19"/>
      <c r="AJ36" s="19"/>
      <c r="AK36" s="120"/>
      <c r="AM36" s="23"/>
      <c r="AN36" s="97"/>
      <c r="AO36" s="19"/>
      <c r="AP36" s="120"/>
      <c r="AQ36" s="19"/>
      <c r="AR36" s="19"/>
      <c r="AS36" s="120"/>
      <c r="AU36" s="23"/>
      <c r="AV36" s="188"/>
    </row>
    <row r="37" spans="1:48" x14ac:dyDescent="0.2">
      <c r="A37" s="125"/>
    </row>
  </sheetData>
  <sortState ref="A3:A30">
    <sortCondition ref="A3:A30"/>
  </sortState>
  <customSheetViews>
    <customSheetView guid="{15592DE5-C7FF-4B56-A77E-D45893415718}" scale="85" hiddenColumns="1">
      <selection activeCell="AV2" sqref="AV2"/>
      <pageMargins left="0.7" right="0.7" top="0.75" bottom="0.75" header="0.3" footer="0.3"/>
      <pageSetup paperSize="9" orientation="portrait" r:id="rId1"/>
    </customSheetView>
    <customSheetView guid="{434B6855-F13B-4702-8F4C-6D02421A3BDD}" scale="85" hiddenColumns="1">
      <pane ySplit="1" topLeftCell="A5" activePane="bottomLeft" state="frozen"/>
      <selection pane="bottomLeft" activeCell="P30" sqref="P30"/>
      <pageMargins left="0.7" right="0.7" top="0.75" bottom="0.75" header="0.3" footer="0.3"/>
      <pageSetup paperSize="9" orientation="portrait" r:id="rId2"/>
    </customSheetView>
    <customSheetView guid="{3ED02DA8-0013-4C86-B822-FF604B55B0EE}" scale="85" hiddenColumns="1">
      <pane ySplit="1" topLeftCell="A5" activePane="bottomLeft" state="frozen"/>
      <selection pane="bottomLeft" activeCell="P30" sqref="P30"/>
      <pageMargins left="0.7" right="0.7" top="0.75" bottom="0.75" header="0.3" footer="0.3"/>
      <pageSetup paperSize="9" orientation="portrait" r:id="rId3"/>
    </customSheetView>
    <customSheetView guid="{A0EEC314-16F1-4DF3-8165-656D359AD9BA}" scale="85" hiddenColumns="1">
      <pane ySplit="1" topLeftCell="A2" activePane="bottomLeft" state="frozen"/>
      <selection pane="bottomLeft" activeCell="AV35" sqref="AV35"/>
      <pageMargins left="0.7" right="0.7" top="0.75" bottom="0.75" header="0.3" footer="0.3"/>
      <pageSetup paperSize="9" orientation="portrait" r:id="rId4"/>
    </customSheetView>
    <customSheetView guid="{16A98541-5EA7-4645-8B9E-63DA44C6390C}" scale="85" hiddenColumns="1">
      <pane ySplit="1" topLeftCell="A2" activePane="bottomLeft" state="frozen"/>
      <selection pane="bottomLeft" activeCell="AV35" sqref="AV35"/>
      <pageMargins left="0.7" right="0.7" top="0.75" bottom="0.75" header="0.3" footer="0.3"/>
      <pageSetup paperSize="9" orientation="portrait" r:id="rId5"/>
    </customSheetView>
    <customSheetView guid="{AC76C8A2-0565-4A7F-A8B3-3D24073F25D1}" scale="85" hiddenColumns="1">
      <pane ySplit="1" topLeftCell="A2" activePane="bottomLeft" state="frozen"/>
      <selection pane="bottomLeft" activeCell="AE4" sqref="AE4"/>
      <pageMargins left="0.7" right="0.7" top="0.75" bottom="0.75" header="0.3" footer="0.3"/>
      <pageSetup paperSize="9" orientation="portrait" r:id="rId6"/>
    </customSheetView>
    <customSheetView guid="{4FF0261A-279D-430C-B2DD-E54ED988E313}" scale="85" hiddenColumns="1">
      <pane ySplit="1" topLeftCell="A2" activePane="bottomLeft" state="frozen"/>
      <selection pane="bottomLeft" activeCell="AV2" sqref="AV2"/>
      <pageMargins left="0.7" right="0.7" top="0.75" bottom="0.75" header="0.3" footer="0.3"/>
      <pageSetup paperSize="9" orientation="portrait" r:id="rId7"/>
    </customSheetView>
  </customSheetViews>
  <conditionalFormatting sqref="Q3:Q10 AG7:AG12 AG14:AG17 AG4:AG5 AO3:AO7 AG19:AG25 Q12:Q25 AO9:AO13 Y3:Y25 Y30:Y36 AO30:AO36 Q30:Q36 AG30:AG36 AO15:AO25">
    <cfRule type="dataBar" priority="420">
      <dataBar>
        <cfvo type="num" val="0"/>
        <cfvo type="num" val="$R$2"/>
        <color rgb="FF00B050"/>
      </dataBar>
      <extLst>
        <ext xmlns:x14="http://schemas.microsoft.com/office/spreadsheetml/2009/9/main" uri="{B025F937-C7B1-47D3-B67F-A62EFF666E3E}">
          <x14:id>{F9356DA1-6D52-4E94-B498-EB42A3BA3FFB}</x14:id>
        </ext>
      </extLst>
    </cfRule>
  </conditionalFormatting>
  <conditionalFormatting sqref="S3:S10 AI7:AI12 AI14:AI17 AI4:AI5 K3:K19 AQ3:AQ7 AI19:AI25 K21:K25 S12:S25 AQ9:AQ13 AA3:AA25 AA30:AA36 AQ30:AQ36 S30:S36 K30:K32 AI30:AI36 AQ15:AQ25">
    <cfRule type="dataBar" priority="419">
      <dataBar>
        <cfvo type="num" val="0"/>
        <cfvo type="num" val="30"/>
        <color rgb="FF00B050"/>
      </dataBar>
      <extLst>
        <ext xmlns:x14="http://schemas.microsoft.com/office/spreadsheetml/2009/9/main" uri="{B025F937-C7B1-47D3-B67F-A62EFF666E3E}">
          <x14:id>{3F4D5808-FFDD-43DF-A71F-849F817D6EF7}</x14:id>
        </ext>
      </extLst>
    </cfRule>
  </conditionalFormatting>
  <conditionalFormatting sqref="T3:T10 AJ7:AJ12 AJ14:AJ17 AJ4:AJ5 L3:L19 AR3:AR7 AJ19:AJ25 L21:L25 T12:T25 AR9:AR13 AB3:AB25 AB30:AB36 AR30:AR36 T30:T36 L30:L32 AJ30:AJ36 AR15:AR25">
    <cfRule type="dataBar" priority="421">
      <dataBar>
        <cfvo type="num" val="0"/>
        <cfvo type="num" val="$U$3"/>
        <color rgb="FF00B050"/>
      </dataBar>
      <extLst>
        <ext xmlns:x14="http://schemas.microsoft.com/office/spreadsheetml/2009/9/main" uri="{B025F937-C7B1-47D3-B67F-A62EFF666E3E}">
          <x14:id>{5EBB1F61-BF83-4EFE-8148-ECC3026BCEE3}</x14:id>
        </ext>
      </extLst>
    </cfRule>
  </conditionalFormatting>
  <conditionalFormatting sqref="P3:P25 AF3:AF25 X3:X25 AN3:AN25 AV3:AV13 AV30:AV36 AN30:AN36 X30:X36 AF30:AF36 P30:P36 AV15:AV25">
    <cfRule type="containsText" dxfId="1116" priority="401" operator="containsText" text="STOP">
      <formula>NOT(ISERROR(SEARCH("STOP",P3)))</formula>
    </cfRule>
    <cfRule type="containsText" dxfId="1115" priority="402" operator="containsText" text="OK">
      <formula>NOT(ISERROR(SEARCH("OK",P3)))</formula>
    </cfRule>
    <cfRule type="containsText" dxfId="1114" priority="403" operator="containsText" text="A former">
      <formula>NOT(ISERROR(SEARCH("A former",P3)))</formula>
    </cfRule>
    <cfRule type="containsText" dxfId="1113" priority="404" operator="containsText" text="En cours">
      <formula>NOT(ISERROR(SEARCH("En cours",P3)))</formula>
    </cfRule>
  </conditionalFormatting>
  <conditionalFormatting sqref="N3">
    <cfRule type="containsText" dxfId="1112" priority="399" operator="containsText" text="STOP">
      <formula>NOT(ISERROR(SEARCH("STOP",N3)))</formula>
    </cfRule>
    <cfRule type="containsText" dxfId="1111" priority="400" operator="containsText" text="Oui">
      <formula>NOT(ISERROR(SEARCH("Oui",N3)))</formula>
    </cfRule>
  </conditionalFormatting>
  <conditionalFormatting sqref="H3:H25 H30:H33">
    <cfRule type="containsText" dxfId="1110" priority="378" operator="containsText" text="6 / 6">
      <formula>NOT(ISERROR(SEARCH("6 / 6",H3)))</formula>
    </cfRule>
  </conditionalFormatting>
  <conditionalFormatting sqref="K33">
    <cfRule type="dataBar" priority="361">
      <dataBar>
        <cfvo type="num" val="0"/>
        <cfvo type="num" val="30"/>
        <color rgb="FF00B050"/>
      </dataBar>
      <extLst>
        <ext xmlns:x14="http://schemas.microsoft.com/office/spreadsheetml/2009/9/main" uri="{B025F937-C7B1-47D3-B67F-A62EFF666E3E}">
          <x14:id>{B664D3AE-85F2-4158-8AD8-E227F0E35D0C}</x14:id>
        </ext>
      </extLst>
    </cfRule>
  </conditionalFormatting>
  <conditionalFormatting sqref="L33">
    <cfRule type="dataBar" priority="362">
      <dataBar>
        <cfvo type="num" val="0"/>
        <cfvo type="num" val="$U$3"/>
        <color rgb="FF00B050"/>
      </dataBar>
      <extLst>
        <ext xmlns:x14="http://schemas.microsoft.com/office/spreadsheetml/2009/9/main" uri="{B025F937-C7B1-47D3-B67F-A62EFF666E3E}">
          <x14:id>{A6DA6154-A5D5-4837-8D61-CD4648C7BA88}</x14:id>
        </ext>
      </extLst>
    </cfRule>
  </conditionalFormatting>
  <conditionalFormatting sqref="N33">
    <cfRule type="containsText" dxfId="1109" priority="355" operator="containsText" text="STOP">
      <formula>NOT(ISERROR(SEARCH("STOP",N33)))</formula>
    </cfRule>
    <cfRule type="containsText" dxfId="1108" priority="356" operator="containsText" text="Oui">
      <formula>NOT(ISERROR(SEARCH("Oui",N33)))</formula>
    </cfRule>
  </conditionalFormatting>
  <conditionalFormatting sqref="AI18">
    <cfRule type="dataBar" priority="200">
      <dataBar>
        <cfvo type="num" val="0"/>
        <cfvo type="num" val="30"/>
        <color rgb="FF00B050"/>
      </dataBar>
      <extLst>
        <ext xmlns:x14="http://schemas.microsoft.com/office/spreadsheetml/2009/9/main" uri="{B025F937-C7B1-47D3-B67F-A62EFF666E3E}">
          <x14:id>{5FB283FB-3962-48A3-848C-C469B1A301C1}</x14:id>
        </ext>
      </extLst>
    </cfRule>
  </conditionalFormatting>
  <conditionalFormatting sqref="K20">
    <cfRule type="dataBar" priority="220">
      <dataBar>
        <cfvo type="num" val="0"/>
        <cfvo type="num" val="30"/>
        <color rgb="FF00B050"/>
      </dataBar>
      <extLst>
        <ext xmlns:x14="http://schemas.microsoft.com/office/spreadsheetml/2009/9/main" uri="{B025F937-C7B1-47D3-B67F-A62EFF666E3E}">
          <x14:id>{2AE8C50F-4B8C-4806-86E1-5D77B558F4FB}</x14:id>
        </ext>
      </extLst>
    </cfRule>
  </conditionalFormatting>
  <conditionalFormatting sqref="AR2 L20 T2 L2">
    <cfRule type="dataBar" priority="221">
      <dataBar>
        <cfvo type="num" val="0"/>
        <cfvo type="num" val="$AK$3"/>
        <color rgb="FF00B050"/>
      </dataBar>
      <extLst>
        <ext xmlns:x14="http://schemas.microsoft.com/office/spreadsheetml/2009/9/main" uri="{B025F937-C7B1-47D3-B67F-A62EFF666E3E}">
          <x14:id>{4DB0E2AC-6D2A-4665-9939-F953CAA9BB88}</x14:id>
        </ext>
      </extLst>
    </cfRule>
  </conditionalFormatting>
  <conditionalFormatting sqref="N20">
    <cfRule type="containsText" dxfId="1107" priority="218" operator="containsText" text="STOP">
      <formula>NOT(ISERROR(SEARCH("STOP",N20)))</formula>
    </cfRule>
    <cfRule type="containsText" dxfId="1106" priority="219" operator="containsText" text="Oui">
      <formula>NOT(ISERROR(SEARCH("Oui",N20)))</formula>
    </cfRule>
  </conditionalFormatting>
  <conditionalFormatting sqref="Q11">
    <cfRule type="dataBar" priority="213">
      <dataBar>
        <cfvo type="num" val="0"/>
        <cfvo type="num" val="$AH$2"/>
        <color rgb="FF00B050"/>
      </dataBar>
      <extLst>
        <ext xmlns:x14="http://schemas.microsoft.com/office/spreadsheetml/2009/9/main" uri="{B025F937-C7B1-47D3-B67F-A62EFF666E3E}">
          <x14:id>{3DBEB7BF-B166-49D4-9A04-827A62915685}</x14:id>
        </ext>
      </extLst>
    </cfRule>
  </conditionalFormatting>
  <conditionalFormatting sqref="T11">
    <cfRule type="dataBar" priority="214">
      <dataBar>
        <cfvo type="num" val="0"/>
        <cfvo type="num" val="$AK$3"/>
        <color rgb="FF00B050"/>
      </dataBar>
      <extLst>
        <ext xmlns:x14="http://schemas.microsoft.com/office/spreadsheetml/2009/9/main" uri="{B025F937-C7B1-47D3-B67F-A62EFF666E3E}">
          <x14:id>{74960C0E-4800-4257-A14C-2D7DEA4430B1}</x14:id>
        </ext>
      </extLst>
    </cfRule>
  </conditionalFormatting>
  <conditionalFormatting sqref="S11">
    <cfRule type="dataBar" priority="212">
      <dataBar>
        <cfvo type="num" val="0"/>
        <cfvo type="num" val="30"/>
        <color rgb="FF00B050"/>
      </dataBar>
      <extLst>
        <ext xmlns:x14="http://schemas.microsoft.com/office/spreadsheetml/2009/9/main" uri="{B025F937-C7B1-47D3-B67F-A62EFF666E3E}">
          <x14:id>{497CB797-290C-4C82-B3F3-AF63ACF306F2}</x14:id>
        </ext>
      </extLst>
    </cfRule>
  </conditionalFormatting>
  <conditionalFormatting sqref="AG3">
    <cfRule type="dataBar" priority="210">
      <dataBar>
        <cfvo type="num" val="0"/>
        <cfvo type="num" val="$AH$2"/>
        <color rgb="FF00B050"/>
      </dataBar>
      <extLst>
        <ext xmlns:x14="http://schemas.microsoft.com/office/spreadsheetml/2009/9/main" uri="{B025F937-C7B1-47D3-B67F-A62EFF666E3E}">
          <x14:id>{9CBB0A91-0FF5-40F9-8E56-13C69565D968}</x14:id>
        </ext>
      </extLst>
    </cfRule>
  </conditionalFormatting>
  <conditionalFormatting sqref="AI3">
    <cfRule type="dataBar" priority="209">
      <dataBar>
        <cfvo type="num" val="0"/>
        <cfvo type="num" val="30"/>
        <color rgb="FF00B050"/>
      </dataBar>
      <extLst>
        <ext xmlns:x14="http://schemas.microsoft.com/office/spreadsheetml/2009/9/main" uri="{B025F937-C7B1-47D3-B67F-A62EFF666E3E}">
          <x14:id>{7CBAF8C5-666D-4229-ABC5-79310FEAB7F0}</x14:id>
        </ext>
      </extLst>
    </cfRule>
  </conditionalFormatting>
  <conditionalFormatting sqref="AJ3">
    <cfRule type="dataBar" priority="211">
      <dataBar>
        <cfvo type="num" val="0"/>
        <cfvo type="num" val="$AK$3"/>
        <color rgb="FF00B050"/>
      </dataBar>
      <extLst>
        <ext xmlns:x14="http://schemas.microsoft.com/office/spreadsheetml/2009/9/main" uri="{B025F937-C7B1-47D3-B67F-A62EFF666E3E}">
          <x14:id>{79C7C56C-B976-49FE-AFDA-8D086272A058}</x14:id>
        </ext>
      </extLst>
    </cfRule>
  </conditionalFormatting>
  <conditionalFormatting sqref="AG6">
    <cfRule type="dataBar" priority="207">
      <dataBar>
        <cfvo type="num" val="0"/>
        <cfvo type="num" val="$AH$2"/>
        <color rgb="FF00B050"/>
      </dataBar>
      <extLst>
        <ext xmlns:x14="http://schemas.microsoft.com/office/spreadsheetml/2009/9/main" uri="{B025F937-C7B1-47D3-B67F-A62EFF666E3E}">
          <x14:id>{5CDB7420-5699-4AB3-ABA9-54F4200A7055}</x14:id>
        </ext>
      </extLst>
    </cfRule>
  </conditionalFormatting>
  <conditionalFormatting sqref="AI6">
    <cfRule type="dataBar" priority="206">
      <dataBar>
        <cfvo type="num" val="0"/>
        <cfvo type="num" val="30"/>
        <color rgb="FF00B050"/>
      </dataBar>
      <extLst>
        <ext xmlns:x14="http://schemas.microsoft.com/office/spreadsheetml/2009/9/main" uri="{B025F937-C7B1-47D3-B67F-A62EFF666E3E}">
          <x14:id>{0CF87CDC-57AC-4131-BCFD-35966BD998D2}</x14:id>
        </ext>
      </extLst>
    </cfRule>
  </conditionalFormatting>
  <conditionalFormatting sqref="AJ6">
    <cfRule type="dataBar" priority="208">
      <dataBar>
        <cfvo type="num" val="0"/>
        <cfvo type="num" val="$AK$3"/>
        <color rgb="FF00B050"/>
      </dataBar>
      <extLst>
        <ext xmlns:x14="http://schemas.microsoft.com/office/spreadsheetml/2009/9/main" uri="{B025F937-C7B1-47D3-B67F-A62EFF666E3E}">
          <x14:id>{864D90EE-F103-47B7-ADEF-DD82BFC54B46}</x14:id>
        </ext>
      </extLst>
    </cfRule>
  </conditionalFormatting>
  <conditionalFormatting sqref="AG13">
    <cfRule type="dataBar" priority="204">
      <dataBar>
        <cfvo type="num" val="0"/>
        <cfvo type="num" val="$AH$2"/>
        <color rgb="FF00B050"/>
      </dataBar>
      <extLst>
        <ext xmlns:x14="http://schemas.microsoft.com/office/spreadsheetml/2009/9/main" uri="{B025F937-C7B1-47D3-B67F-A62EFF666E3E}">
          <x14:id>{ACF3F7B9-FCEA-47F1-8D75-0AF495DFBAF6}</x14:id>
        </ext>
      </extLst>
    </cfRule>
  </conditionalFormatting>
  <conditionalFormatting sqref="AI13">
    <cfRule type="dataBar" priority="203">
      <dataBar>
        <cfvo type="num" val="0"/>
        <cfvo type="num" val="30"/>
        <color rgb="FF00B050"/>
      </dataBar>
      <extLst>
        <ext xmlns:x14="http://schemas.microsoft.com/office/spreadsheetml/2009/9/main" uri="{B025F937-C7B1-47D3-B67F-A62EFF666E3E}">
          <x14:id>{47D00730-A459-4D92-925F-DF647BC39776}</x14:id>
        </ext>
      </extLst>
    </cfRule>
  </conditionalFormatting>
  <conditionalFormatting sqref="AJ13">
    <cfRule type="dataBar" priority="205">
      <dataBar>
        <cfvo type="num" val="0"/>
        <cfvo type="num" val="$AK$3"/>
        <color rgb="FF00B050"/>
      </dataBar>
      <extLst>
        <ext xmlns:x14="http://schemas.microsoft.com/office/spreadsheetml/2009/9/main" uri="{B025F937-C7B1-47D3-B67F-A62EFF666E3E}">
          <x14:id>{394103B6-8424-408B-AE3C-7954D31DF982}</x14:id>
        </ext>
      </extLst>
    </cfRule>
  </conditionalFormatting>
  <conditionalFormatting sqref="AG18">
    <cfRule type="dataBar" priority="201">
      <dataBar>
        <cfvo type="num" val="0"/>
        <cfvo type="num" val="$AH$2"/>
        <color rgb="FF00B050"/>
      </dataBar>
      <extLst>
        <ext xmlns:x14="http://schemas.microsoft.com/office/spreadsheetml/2009/9/main" uri="{B025F937-C7B1-47D3-B67F-A62EFF666E3E}">
          <x14:id>{CCE7698B-ED8F-4B1F-8C06-C549158AB0EC}</x14:id>
        </ext>
      </extLst>
    </cfRule>
  </conditionalFormatting>
  <conditionalFormatting sqref="AJ18">
    <cfRule type="dataBar" priority="202">
      <dataBar>
        <cfvo type="num" val="0"/>
        <cfvo type="num" val="$AK$3"/>
        <color rgb="FF00B050"/>
      </dataBar>
      <extLst>
        <ext xmlns:x14="http://schemas.microsoft.com/office/spreadsheetml/2009/9/main" uri="{B025F937-C7B1-47D3-B67F-A62EFF666E3E}">
          <x14:id>{1CE0BE87-EA49-42A8-B4EB-CAB712D513BA}</x14:id>
        </ext>
      </extLst>
    </cfRule>
  </conditionalFormatting>
  <conditionalFormatting sqref="AO8">
    <cfRule type="dataBar" priority="195">
      <dataBar>
        <cfvo type="num" val="0"/>
        <cfvo type="num" val="$AH$2"/>
        <color rgb="FF00B050"/>
      </dataBar>
      <extLst>
        <ext xmlns:x14="http://schemas.microsoft.com/office/spreadsheetml/2009/9/main" uri="{B025F937-C7B1-47D3-B67F-A62EFF666E3E}">
          <x14:id>{B586E2B0-5492-443E-BD23-B48F984DB05C}</x14:id>
        </ext>
      </extLst>
    </cfRule>
  </conditionalFormatting>
  <conditionalFormatting sqref="AR8">
    <cfRule type="dataBar" priority="196">
      <dataBar>
        <cfvo type="num" val="0"/>
        <cfvo type="num" val="$AK$3"/>
        <color rgb="FF00B050"/>
      </dataBar>
      <extLst>
        <ext xmlns:x14="http://schemas.microsoft.com/office/spreadsheetml/2009/9/main" uri="{B025F937-C7B1-47D3-B67F-A62EFF666E3E}">
          <x14:id>{C396CB76-1DDD-4568-9E98-85ADEC36CD65}</x14:id>
        </ext>
      </extLst>
    </cfRule>
  </conditionalFormatting>
  <conditionalFormatting sqref="AQ8">
    <cfRule type="dataBar" priority="194">
      <dataBar>
        <cfvo type="num" val="0"/>
        <cfvo type="num" val="30"/>
        <color rgb="FF00B050"/>
      </dataBar>
      <extLst>
        <ext xmlns:x14="http://schemas.microsoft.com/office/spreadsheetml/2009/9/main" uri="{B025F937-C7B1-47D3-B67F-A62EFF666E3E}">
          <x14:id>{BBFBB625-76C0-4D5C-8C44-EF77693443E3}</x14:id>
        </ext>
      </extLst>
    </cfRule>
  </conditionalFormatting>
  <conditionalFormatting sqref="AG2 AO2 Q2">
    <cfRule type="dataBar" priority="192">
      <dataBar>
        <cfvo type="num" val="0"/>
        <cfvo type="num" val="$AH$2"/>
        <color rgb="FF00B050"/>
      </dataBar>
      <extLst>
        <ext xmlns:x14="http://schemas.microsoft.com/office/spreadsheetml/2009/9/main" uri="{B025F937-C7B1-47D3-B67F-A62EFF666E3E}">
          <x14:id>{BFD7B821-FF54-4AE7-966E-BEE63C554BAC}</x14:id>
        </ext>
      </extLst>
    </cfRule>
  </conditionalFormatting>
  <conditionalFormatting sqref="AI2">
    <cfRule type="dataBar" priority="191">
      <dataBar>
        <cfvo type="num" val="0"/>
        <cfvo type="num" val="30"/>
        <color rgb="FF00B050"/>
      </dataBar>
      <extLst>
        <ext xmlns:x14="http://schemas.microsoft.com/office/spreadsheetml/2009/9/main" uri="{B025F937-C7B1-47D3-B67F-A62EFF666E3E}">
          <x14:id>{4CE138DC-DF90-4D04-A4CA-02AF4968ECAC}</x14:id>
        </ext>
      </extLst>
    </cfRule>
  </conditionalFormatting>
  <conditionalFormatting sqref="AJ2">
    <cfRule type="dataBar" priority="193">
      <dataBar>
        <cfvo type="num" val="0"/>
        <cfvo type="num" val="$AK$3"/>
        <color rgb="FF00B050"/>
      </dataBar>
      <extLst>
        <ext xmlns:x14="http://schemas.microsoft.com/office/spreadsheetml/2009/9/main" uri="{B025F937-C7B1-47D3-B67F-A62EFF666E3E}">
          <x14:id>{57B562F7-0B12-4D74-B033-05090BC4E837}</x14:id>
        </ext>
      </extLst>
    </cfRule>
  </conditionalFormatting>
  <conditionalFormatting sqref="AQ2">
    <cfRule type="dataBar" priority="190">
      <dataBar>
        <cfvo type="num" val="0"/>
        <cfvo type="num" val="30"/>
        <color rgb="FF00B050"/>
      </dataBar>
      <extLst>
        <ext xmlns:x14="http://schemas.microsoft.com/office/spreadsheetml/2009/9/main" uri="{B025F937-C7B1-47D3-B67F-A62EFF666E3E}">
          <x14:id>{F4DA85DF-DA10-483E-93EB-E91A2CE3BAF1}</x14:id>
        </ext>
      </extLst>
    </cfRule>
  </conditionalFormatting>
  <conditionalFormatting sqref="S2">
    <cfRule type="dataBar" priority="186">
      <dataBar>
        <cfvo type="num" val="0"/>
        <cfvo type="num" val="30"/>
        <color rgb="FF00B050"/>
      </dataBar>
      <extLst>
        <ext xmlns:x14="http://schemas.microsoft.com/office/spreadsheetml/2009/9/main" uri="{B025F937-C7B1-47D3-B67F-A62EFF666E3E}">
          <x14:id>{5D8FD387-7869-4D99-B471-2343411051CA}</x14:id>
        </ext>
      </extLst>
    </cfRule>
  </conditionalFormatting>
  <conditionalFormatting sqref="K2">
    <cfRule type="dataBar" priority="185">
      <dataBar>
        <cfvo type="num" val="0"/>
        <cfvo type="num" val="30"/>
        <color rgb="FF00B050"/>
      </dataBar>
      <extLst>
        <ext xmlns:x14="http://schemas.microsoft.com/office/spreadsheetml/2009/9/main" uri="{B025F937-C7B1-47D3-B67F-A62EFF666E3E}">
          <x14:id>{77A86330-C944-4572-9FB8-FB073A9278D8}</x14:id>
        </ext>
      </extLst>
    </cfRule>
  </conditionalFormatting>
  <conditionalFormatting sqref="P2">
    <cfRule type="containsText" dxfId="1105" priority="181" operator="containsText" text="STOP">
      <formula>NOT(ISERROR(SEARCH("STOP",P2)))</formula>
    </cfRule>
    <cfRule type="containsText" dxfId="1104" priority="182" operator="containsText" text="OK">
      <formula>NOT(ISERROR(SEARCH("OK",P2)))</formula>
    </cfRule>
    <cfRule type="containsText" dxfId="1103" priority="183" operator="containsText" text="A former">
      <formula>NOT(ISERROR(SEARCH("A former",P2)))</formula>
    </cfRule>
    <cfRule type="containsText" dxfId="1102" priority="184" operator="containsText" text="En cours">
      <formula>NOT(ISERROR(SEARCH("En cours",P2)))</formula>
    </cfRule>
  </conditionalFormatting>
  <conditionalFormatting sqref="N2">
    <cfRule type="containsText" dxfId="1101" priority="179" operator="containsText" text="STOP">
      <formula>NOT(ISERROR(SEARCH("STOP",N2)))</formula>
    </cfRule>
    <cfRule type="containsText" dxfId="1100" priority="180" operator="containsText" text="Oui">
      <formula>NOT(ISERROR(SEARCH("Oui",N2)))</formula>
    </cfRule>
  </conditionalFormatting>
  <conditionalFormatting sqref="X2">
    <cfRule type="containsText" dxfId="1099" priority="175" operator="containsText" text="STOP">
      <formula>NOT(ISERROR(SEARCH("STOP",X2)))</formula>
    </cfRule>
    <cfRule type="containsText" dxfId="1098" priority="176" operator="containsText" text="OK">
      <formula>NOT(ISERROR(SEARCH("OK",X2)))</formula>
    </cfRule>
    <cfRule type="containsText" dxfId="1097" priority="177" operator="containsText" text="A former">
      <formula>NOT(ISERROR(SEARCH("A former",X2)))</formula>
    </cfRule>
    <cfRule type="containsText" dxfId="1096" priority="178" operator="containsText" text="En cours">
      <formula>NOT(ISERROR(SEARCH("En cours",X2)))</formula>
    </cfRule>
  </conditionalFormatting>
  <conditionalFormatting sqref="AN2">
    <cfRule type="containsText" dxfId="1095" priority="171" operator="containsText" text="STOP">
      <formula>NOT(ISERROR(SEARCH("STOP",AN2)))</formula>
    </cfRule>
    <cfRule type="containsText" dxfId="1094" priority="172" operator="containsText" text="OK">
      <formula>NOT(ISERROR(SEARCH("OK",AN2)))</formula>
    </cfRule>
    <cfRule type="containsText" dxfId="1093" priority="173" operator="containsText" text="A former">
      <formula>NOT(ISERROR(SEARCH("A former",AN2)))</formula>
    </cfRule>
    <cfRule type="containsText" dxfId="1092" priority="174" operator="containsText" text="En cours">
      <formula>NOT(ISERROR(SEARCH("En cours",AN2)))</formula>
    </cfRule>
  </conditionalFormatting>
  <conditionalFormatting sqref="AV2">
    <cfRule type="containsText" dxfId="1091" priority="167" operator="containsText" text="STOP">
      <formula>NOT(ISERROR(SEARCH("STOP",AV2)))</formula>
    </cfRule>
    <cfRule type="containsText" dxfId="1090" priority="168" operator="containsText" text="OK">
      <formula>NOT(ISERROR(SEARCH("OK",AV2)))</formula>
    </cfRule>
    <cfRule type="containsText" dxfId="1089" priority="169" operator="containsText" text="A former">
      <formula>NOT(ISERROR(SEARCH("A former",AV2)))</formula>
    </cfRule>
    <cfRule type="containsText" dxfId="1088" priority="170" operator="containsText" text="En cours">
      <formula>NOT(ISERROR(SEARCH("En cours",AV2)))</formula>
    </cfRule>
  </conditionalFormatting>
  <conditionalFormatting sqref="H2">
    <cfRule type="containsText" dxfId="1087" priority="154" operator="containsText" text="6 / 6">
      <formula>NOT(ISERROR(SEARCH("6 / 6",H2)))</formula>
    </cfRule>
  </conditionalFormatting>
  <conditionalFormatting sqref="Y2">
    <cfRule type="dataBar" priority="152">
      <dataBar>
        <cfvo type="num" val="0"/>
        <cfvo type="num" val="$AH$2"/>
        <color rgb="FF00B050"/>
      </dataBar>
      <extLst>
        <ext xmlns:x14="http://schemas.microsoft.com/office/spreadsheetml/2009/9/main" uri="{B025F937-C7B1-47D3-B67F-A62EFF666E3E}">
          <x14:id>{B919BF2E-2634-4300-8875-C1EAE85003DB}</x14:id>
        </ext>
      </extLst>
    </cfRule>
  </conditionalFormatting>
  <conditionalFormatting sqref="AB2">
    <cfRule type="dataBar" priority="153">
      <dataBar>
        <cfvo type="num" val="0"/>
        <cfvo type="num" val="$AK$3"/>
        <color rgb="FF00B050"/>
      </dataBar>
      <extLst>
        <ext xmlns:x14="http://schemas.microsoft.com/office/spreadsheetml/2009/9/main" uri="{B025F937-C7B1-47D3-B67F-A62EFF666E3E}">
          <x14:id>{1881F449-534F-4D59-A647-BB488EE48937}</x14:id>
        </ext>
      </extLst>
    </cfRule>
  </conditionalFormatting>
  <conditionalFormatting sqref="AA2">
    <cfRule type="dataBar" priority="151">
      <dataBar>
        <cfvo type="num" val="0"/>
        <cfvo type="num" val="30"/>
        <color rgb="FF00B050"/>
      </dataBar>
      <extLst>
        <ext xmlns:x14="http://schemas.microsoft.com/office/spreadsheetml/2009/9/main" uri="{B025F937-C7B1-47D3-B67F-A62EFF666E3E}">
          <x14:id>{937ADB13-10B1-45EB-AA17-F2F0568568FB}</x14:id>
        </ext>
      </extLst>
    </cfRule>
  </conditionalFormatting>
  <conditionalFormatting sqref="AF2">
    <cfRule type="containsText" dxfId="1086" priority="147" operator="containsText" text="STOP">
      <formula>NOT(ISERROR(SEARCH("STOP",AF2)))</formula>
    </cfRule>
    <cfRule type="containsText" dxfId="1085" priority="148" operator="containsText" text="OK">
      <formula>NOT(ISERROR(SEARCH("OK",AF2)))</formula>
    </cfRule>
    <cfRule type="containsText" dxfId="1084" priority="149" operator="containsText" text="A former">
      <formula>NOT(ISERROR(SEARCH("A former",AF2)))</formula>
    </cfRule>
    <cfRule type="containsText" dxfId="1083" priority="150" operator="containsText" text="En cours">
      <formula>NOT(ISERROR(SEARCH("En cours",AF2)))</formula>
    </cfRule>
  </conditionalFormatting>
  <conditionalFormatting sqref="AR26 T26 L26">
    <cfRule type="dataBar" priority="139">
      <dataBar>
        <cfvo type="num" val="0"/>
        <cfvo type="num" val="$AK$3"/>
        <color rgb="FF00B050"/>
      </dataBar>
      <extLst>
        <ext xmlns:x14="http://schemas.microsoft.com/office/spreadsheetml/2009/9/main" uri="{B025F937-C7B1-47D3-B67F-A62EFF666E3E}">
          <x14:id>{AD59EB68-19D2-4402-88BE-FA4A432923EA}</x14:id>
        </ext>
      </extLst>
    </cfRule>
  </conditionalFormatting>
  <conditionalFormatting sqref="AO26 AG26 Q26">
    <cfRule type="dataBar" priority="137">
      <dataBar>
        <cfvo type="num" val="0"/>
        <cfvo type="num" val="$AH$2"/>
        <color rgb="FF00B050"/>
      </dataBar>
      <extLst>
        <ext xmlns:x14="http://schemas.microsoft.com/office/spreadsheetml/2009/9/main" uri="{B025F937-C7B1-47D3-B67F-A62EFF666E3E}">
          <x14:id>{61430597-63EE-4344-990F-CDBA5E768941}</x14:id>
        </ext>
      </extLst>
    </cfRule>
  </conditionalFormatting>
  <conditionalFormatting sqref="AI26">
    <cfRule type="dataBar" priority="136">
      <dataBar>
        <cfvo type="num" val="0"/>
        <cfvo type="num" val="30"/>
        <color rgb="FF00B050"/>
      </dataBar>
      <extLst>
        <ext xmlns:x14="http://schemas.microsoft.com/office/spreadsheetml/2009/9/main" uri="{B025F937-C7B1-47D3-B67F-A62EFF666E3E}">
          <x14:id>{37CE8F3A-11CA-42E7-ADA7-2B44312FE682}</x14:id>
        </ext>
      </extLst>
    </cfRule>
  </conditionalFormatting>
  <conditionalFormatting sqref="AJ26">
    <cfRule type="dataBar" priority="138">
      <dataBar>
        <cfvo type="num" val="0"/>
        <cfvo type="num" val="$AK$3"/>
        <color rgb="FF00B050"/>
      </dataBar>
      <extLst>
        <ext xmlns:x14="http://schemas.microsoft.com/office/spreadsheetml/2009/9/main" uri="{B025F937-C7B1-47D3-B67F-A62EFF666E3E}">
          <x14:id>{87CCB1B9-0B93-47C0-9DA6-895C75CEB8E0}</x14:id>
        </ext>
      </extLst>
    </cfRule>
  </conditionalFormatting>
  <conditionalFormatting sqref="AQ26">
    <cfRule type="dataBar" priority="135">
      <dataBar>
        <cfvo type="num" val="0"/>
        <cfvo type="num" val="30"/>
        <color rgb="FF00B050"/>
      </dataBar>
      <extLst>
        <ext xmlns:x14="http://schemas.microsoft.com/office/spreadsheetml/2009/9/main" uri="{B025F937-C7B1-47D3-B67F-A62EFF666E3E}">
          <x14:id>{5A9EB98C-31DF-4AEA-B7F1-C95886A4C829}</x14:id>
        </ext>
      </extLst>
    </cfRule>
  </conditionalFormatting>
  <conditionalFormatting sqref="S26">
    <cfRule type="dataBar" priority="134">
      <dataBar>
        <cfvo type="num" val="0"/>
        <cfvo type="num" val="30"/>
        <color rgb="FF00B050"/>
      </dataBar>
      <extLst>
        <ext xmlns:x14="http://schemas.microsoft.com/office/spreadsheetml/2009/9/main" uri="{B025F937-C7B1-47D3-B67F-A62EFF666E3E}">
          <x14:id>{834E97F7-2D74-483D-BDF1-ABF1572E7193}</x14:id>
        </ext>
      </extLst>
    </cfRule>
  </conditionalFormatting>
  <conditionalFormatting sqref="K26">
    <cfRule type="dataBar" priority="133">
      <dataBar>
        <cfvo type="num" val="0"/>
        <cfvo type="num" val="30"/>
        <color rgb="FF00B050"/>
      </dataBar>
      <extLst>
        <ext xmlns:x14="http://schemas.microsoft.com/office/spreadsheetml/2009/9/main" uri="{B025F937-C7B1-47D3-B67F-A62EFF666E3E}">
          <x14:id>{3C08D411-441F-4008-91DB-5339D67CAF36}</x14:id>
        </ext>
      </extLst>
    </cfRule>
  </conditionalFormatting>
  <conditionalFormatting sqref="P26">
    <cfRule type="containsText" dxfId="1082" priority="129" operator="containsText" text="STOP">
      <formula>NOT(ISERROR(SEARCH("STOP",P26)))</formula>
    </cfRule>
    <cfRule type="containsText" dxfId="1081" priority="130" operator="containsText" text="OK">
      <formula>NOT(ISERROR(SEARCH("OK",P26)))</formula>
    </cfRule>
    <cfRule type="containsText" dxfId="1080" priority="131" operator="containsText" text="A former">
      <formula>NOT(ISERROR(SEARCH("A former",P26)))</formula>
    </cfRule>
    <cfRule type="containsText" dxfId="1079" priority="132" operator="containsText" text="En cours">
      <formula>NOT(ISERROR(SEARCH("En cours",P26)))</formula>
    </cfRule>
  </conditionalFormatting>
  <conditionalFormatting sqref="N26">
    <cfRule type="containsText" dxfId="1078" priority="127" operator="containsText" text="STOP">
      <formula>NOT(ISERROR(SEARCH("STOP",N26)))</formula>
    </cfRule>
    <cfRule type="containsText" dxfId="1077" priority="128" operator="containsText" text="Oui">
      <formula>NOT(ISERROR(SEARCH("Oui",N26)))</formula>
    </cfRule>
  </conditionalFormatting>
  <conditionalFormatting sqref="X26">
    <cfRule type="containsText" dxfId="1076" priority="123" operator="containsText" text="STOP">
      <formula>NOT(ISERROR(SEARCH("STOP",X26)))</formula>
    </cfRule>
    <cfRule type="containsText" dxfId="1075" priority="124" operator="containsText" text="OK">
      <formula>NOT(ISERROR(SEARCH("OK",X26)))</formula>
    </cfRule>
    <cfRule type="containsText" dxfId="1074" priority="125" operator="containsText" text="A former">
      <formula>NOT(ISERROR(SEARCH("A former",X26)))</formula>
    </cfRule>
    <cfRule type="containsText" dxfId="1073" priority="126" operator="containsText" text="En cours">
      <formula>NOT(ISERROR(SEARCH("En cours",X26)))</formula>
    </cfRule>
  </conditionalFormatting>
  <conditionalFormatting sqref="AN26">
    <cfRule type="containsText" dxfId="1072" priority="119" operator="containsText" text="STOP">
      <formula>NOT(ISERROR(SEARCH("STOP",AN26)))</formula>
    </cfRule>
    <cfRule type="containsText" dxfId="1071" priority="120" operator="containsText" text="OK">
      <formula>NOT(ISERROR(SEARCH("OK",AN26)))</formula>
    </cfRule>
    <cfRule type="containsText" dxfId="1070" priority="121" operator="containsText" text="A former">
      <formula>NOT(ISERROR(SEARCH("A former",AN26)))</formula>
    </cfRule>
    <cfRule type="containsText" dxfId="1069" priority="122" operator="containsText" text="En cours">
      <formula>NOT(ISERROR(SEARCH("En cours",AN26)))</formula>
    </cfRule>
  </conditionalFormatting>
  <conditionalFormatting sqref="AV26">
    <cfRule type="containsText" dxfId="1068" priority="115" operator="containsText" text="STOP">
      <formula>NOT(ISERROR(SEARCH("STOP",AV26)))</formula>
    </cfRule>
    <cfRule type="containsText" dxfId="1067" priority="116" operator="containsText" text="OK">
      <formula>NOT(ISERROR(SEARCH("OK",AV26)))</formula>
    </cfRule>
    <cfRule type="containsText" dxfId="1066" priority="117" operator="containsText" text="A former">
      <formula>NOT(ISERROR(SEARCH("A former",AV26)))</formula>
    </cfRule>
    <cfRule type="containsText" dxfId="1065" priority="118" operator="containsText" text="En cours">
      <formula>NOT(ISERROR(SEARCH("En cours",AV26)))</formula>
    </cfRule>
  </conditionalFormatting>
  <conditionalFormatting sqref="H26">
    <cfRule type="containsText" dxfId="1064" priority="114" operator="containsText" text="6 / 6">
      <formula>NOT(ISERROR(SEARCH("6 / 6",H26)))</formula>
    </cfRule>
  </conditionalFormatting>
  <conditionalFormatting sqref="Y26">
    <cfRule type="dataBar" priority="112">
      <dataBar>
        <cfvo type="num" val="0"/>
        <cfvo type="num" val="$AH$2"/>
        <color rgb="FF00B050"/>
      </dataBar>
      <extLst>
        <ext xmlns:x14="http://schemas.microsoft.com/office/spreadsheetml/2009/9/main" uri="{B025F937-C7B1-47D3-B67F-A62EFF666E3E}">
          <x14:id>{D90C338D-4296-4BF0-BC9F-8CF355A6C90B}</x14:id>
        </ext>
      </extLst>
    </cfRule>
  </conditionalFormatting>
  <conditionalFormatting sqref="AB26">
    <cfRule type="dataBar" priority="113">
      <dataBar>
        <cfvo type="num" val="0"/>
        <cfvo type="num" val="$AK$3"/>
        <color rgb="FF00B050"/>
      </dataBar>
      <extLst>
        <ext xmlns:x14="http://schemas.microsoft.com/office/spreadsheetml/2009/9/main" uri="{B025F937-C7B1-47D3-B67F-A62EFF666E3E}">
          <x14:id>{1FB1DD16-BF04-4272-9FF9-0BF34CE6EE35}</x14:id>
        </ext>
      </extLst>
    </cfRule>
  </conditionalFormatting>
  <conditionalFormatting sqref="AA26">
    <cfRule type="dataBar" priority="111">
      <dataBar>
        <cfvo type="num" val="0"/>
        <cfvo type="num" val="30"/>
        <color rgb="FF00B050"/>
      </dataBar>
      <extLst>
        <ext xmlns:x14="http://schemas.microsoft.com/office/spreadsheetml/2009/9/main" uri="{B025F937-C7B1-47D3-B67F-A62EFF666E3E}">
          <x14:id>{C46AEFC7-CCA3-4B17-86E8-EAA1FC64EB39}</x14:id>
        </ext>
      </extLst>
    </cfRule>
  </conditionalFormatting>
  <conditionalFormatting sqref="AF26">
    <cfRule type="containsText" dxfId="1063" priority="107" operator="containsText" text="STOP">
      <formula>NOT(ISERROR(SEARCH("STOP",AF26)))</formula>
    </cfRule>
    <cfRule type="containsText" dxfId="1062" priority="108" operator="containsText" text="OK">
      <formula>NOT(ISERROR(SEARCH("OK",AF26)))</formula>
    </cfRule>
    <cfRule type="containsText" dxfId="1061" priority="109" operator="containsText" text="A former">
      <formula>NOT(ISERROR(SEARCH("A former",AF26)))</formula>
    </cfRule>
    <cfRule type="containsText" dxfId="1060" priority="110" operator="containsText" text="En cours">
      <formula>NOT(ISERROR(SEARCH("En cours",AF26)))</formula>
    </cfRule>
  </conditionalFormatting>
  <conditionalFormatting sqref="T27 AR27 L27">
    <cfRule type="dataBar" priority="106">
      <dataBar>
        <cfvo type="num" val="0"/>
        <cfvo type="num" val="$AK$3"/>
        <color rgb="FF00B050"/>
      </dataBar>
      <extLst>
        <ext xmlns:x14="http://schemas.microsoft.com/office/spreadsheetml/2009/9/main" uri="{B025F937-C7B1-47D3-B67F-A62EFF666E3E}">
          <x14:id>{88EAC3D6-9622-4E25-A00F-C252767F6EE1}</x14:id>
        </ext>
      </extLst>
    </cfRule>
  </conditionalFormatting>
  <conditionalFormatting sqref="AO27 AG27 Q27">
    <cfRule type="dataBar" priority="104">
      <dataBar>
        <cfvo type="num" val="0"/>
        <cfvo type="num" val="$AH$2"/>
        <color rgb="FF00B050"/>
      </dataBar>
      <extLst>
        <ext xmlns:x14="http://schemas.microsoft.com/office/spreadsheetml/2009/9/main" uri="{B025F937-C7B1-47D3-B67F-A62EFF666E3E}">
          <x14:id>{A5FF17A4-56BC-4135-93F2-40AC983D3B2C}</x14:id>
        </ext>
      </extLst>
    </cfRule>
  </conditionalFormatting>
  <conditionalFormatting sqref="AI27">
    <cfRule type="dataBar" priority="103">
      <dataBar>
        <cfvo type="num" val="0"/>
        <cfvo type="num" val="30"/>
        <color rgb="FF00B050"/>
      </dataBar>
      <extLst>
        <ext xmlns:x14="http://schemas.microsoft.com/office/spreadsheetml/2009/9/main" uri="{B025F937-C7B1-47D3-B67F-A62EFF666E3E}">
          <x14:id>{C9504F62-0815-4938-9AC0-F01540B20009}</x14:id>
        </ext>
      </extLst>
    </cfRule>
  </conditionalFormatting>
  <conditionalFormatting sqref="AJ27">
    <cfRule type="dataBar" priority="105">
      <dataBar>
        <cfvo type="num" val="0"/>
        <cfvo type="num" val="$AK$3"/>
        <color rgb="FF00B050"/>
      </dataBar>
      <extLst>
        <ext xmlns:x14="http://schemas.microsoft.com/office/spreadsheetml/2009/9/main" uri="{B025F937-C7B1-47D3-B67F-A62EFF666E3E}">
          <x14:id>{7C00F95A-466A-4BF6-A0A1-D02D5934318E}</x14:id>
        </ext>
      </extLst>
    </cfRule>
  </conditionalFormatting>
  <conditionalFormatting sqref="AQ27">
    <cfRule type="dataBar" priority="102">
      <dataBar>
        <cfvo type="num" val="0"/>
        <cfvo type="num" val="30"/>
        <color rgb="FF00B050"/>
      </dataBar>
      <extLst>
        <ext xmlns:x14="http://schemas.microsoft.com/office/spreadsheetml/2009/9/main" uri="{B025F937-C7B1-47D3-B67F-A62EFF666E3E}">
          <x14:id>{B8135004-9E12-479F-BA3A-5487278BAFC0}</x14:id>
        </ext>
      </extLst>
    </cfRule>
  </conditionalFormatting>
  <conditionalFormatting sqref="S27">
    <cfRule type="dataBar" priority="101">
      <dataBar>
        <cfvo type="num" val="0"/>
        <cfvo type="num" val="30"/>
        <color rgb="FF00B050"/>
      </dataBar>
      <extLst>
        <ext xmlns:x14="http://schemas.microsoft.com/office/spreadsheetml/2009/9/main" uri="{B025F937-C7B1-47D3-B67F-A62EFF666E3E}">
          <x14:id>{36BA4F4F-03D8-408F-9D7F-2DC4AD3FD3B2}</x14:id>
        </ext>
      </extLst>
    </cfRule>
  </conditionalFormatting>
  <conditionalFormatting sqref="K27">
    <cfRule type="dataBar" priority="100">
      <dataBar>
        <cfvo type="num" val="0"/>
        <cfvo type="num" val="30"/>
        <color rgb="FF00B050"/>
      </dataBar>
      <extLst>
        <ext xmlns:x14="http://schemas.microsoft.com/office/spreadsheetml/2009/9/main" uri="{B025F937-C7B1-47D3-B67F-A62EFF666E3E}">
          <x14:id>{C0ED224A-8DCD-4D6F-A3AC-0DF657B338B9}</x14:id>
        </ext>
      </extLst>
    </cfRule>
  </conditionalFormatting>
  <conditionalFormatting sqref="P27">
    <cfRule type="containsText" dxfId="1059" priority="96" operator="containsText" text="STOP">
      <formula>NOT(ISERROR(SEARCH("STOP",P27)))</formula>
    </cfRule>
    <cfRule type="containsText" dxfId="1058" priority="97" operator="containsText" text="OK">
      <formula>NOT(ISERROR(SEARCH("OK",P27)))</formula>
    </cfRule>
    <cfRule type="containsText" dxfId="1057" priority="98" operator="containsText" text="A former">
      <formula>NOT(ISERROR(SEARCH("A former",P27)))</formula>
    </cfRule>
    <cfRule type="containsText" dxfId="1056" priority="99" operator="containsText" text="En cours">
      <formula>NOT(ISERROR(SEARCH("En cours",P27)))</formula>
    </cfRule>
  </conditionalFormatting>
  <conditionalFormatting sqref="N27">
    <cfRule type="containsText" dxfId="1055" priority="94" operator="containsText" text="STOP">
      <formula>NOT(ISERROR(SEARCH("STOP",N27)))</formula>
    </cfRule>
    <cfRule type="containsText" dxfId="1054" priority="95" operator="containsText" text="Oui">
      <formula>NOT(ISERROR(SEARCH("Oui",N27)))</formula>
    </cfRule>
  </conditionalFormatting>
  <conditionalFormatting sqref="X27">
    <cfRule type="containsText" dxfId="1053" priority="90" operator="containsText" text="STOP">
      <formula>NOT(ISERROR(SEARCH("STOP",X27)))</formula>
    </cfRule>
    <cfRule type="containsText" dxfId="1052" priority="91" operator="containsText" text="OK">
      <formula>NOT(ISERROR(SEARCH("OK",X27)))</formula>
    </cfRule>
    <cfRule type="containsText" dxfId="1051" priority="92" operator="containsText" text="A former">
      <formula>NOT(ISERROR(SEARCH("A former",X27)))</formula>
    </cfRule>
    <cfRule type="containsText" dxfId="1050" priority="93" operator="containsText" text="En cours">
      <formula>NOT(ISERROR(SEARCH("En cours",X27)))</formula>
    </cfRule>
  </conditionalFormatting>
  <conditionalFormatting sqref="AN27">
    <cfRule type="containsText" dxfId="1049" priority="86" operator="containsText" text="STOP">
      <formula>NOT(ISERROR(SEARCH("STOP",AN27)))</formula>
    </cfRule>
    <cfRule type="containsText" dxfId="1048" priority="87" operator="containsText" text="OK">
      <formula>NOT(ISERROR(SEARCH("OK",AN27)))</formula>
    </cfRule>
    <cfRule type="containsText" dxfId="1047" priority="88" operator="containsText" text="A former">
      <formula>NOT(ISERROR(SEARCH("A former",AN27)))</formula>
    </cfRule>
    <cfRule type="containsText" dxfId="1046" priority="89" operator="containsText" text="En cours">
      <formula>NOT(ISERROR(SEARCH("En cours",AN27)))</formula>
    </cfRule>
  </conditionalFormatting>
  <conditionalFormatting sqref="AV27">
    <cfRule type="containsText" dxfId="1045" priority="82" operator="containsText" text="STOP">
      <formula>NOT(ISERROR(SEARCH("STOP",AV27)))</formula>
    </cfRule>
    <cfRule type="containsText" dxfId="1044" priority="83" operator="containsText" text="OK">
      <formula>NOT(ISERROR(SEARCH("OK",AV27)))</formula>
    </cfRule>
    <cfRule type="containsText" dxfId="1043" priority="84" operator="containsText" text="A former">
      <formula>NOT(ISERROR(SEARCH("A former",AV27)))</formula>
    </cfRule>
    <cfRule type="containsText" dxfId="1042" priority="85" operator="containsText" text="En cours">
      <formula>NOT(ISERROR(SEARCH("En cours",AV27)))</formula>
    </cfRule>
  </conditionalFormatting>
  <conditionalFormatting sqref="H27">
    <cfRule type="containsText" dxfId="1041" priority="81" operator="containsText" text="6 / 6">
      <formula>NOT(ISERROR(SEARCH("6 / 6",H27)))</formula>
    </cfRule>
  </conditionalFormatting>
  <conditionalFormatting sqref="Y27">
    <cfRule type="dataBar" priority="79">
      <dataBar>
        <cfvo type="num" val="0"/>
        <cfvo type="num" val="$AH$2"/>
        <color rgb="FF00B050"/>
      </dataBar>
      <extLst>
        <ext xmlns:x14="http://schemas.microsoft.com/office/spreadsheetml/2009/9/main" uri="{B025F937-C7B1-47D3-B67F-A62EFF666E3E}">
          <x14:id>{08859528-8D0D-41ED-84EA-BB6E3416B2B1}</x14:id>
        </ext>
      </extLst>
    </cfRule>
  </conditionalFormatting>
  <conditionalFormatting sqref="AB27">
    <cfRule type="dataBar" priority="80">
      <dataBar>
        <cfvo type="num" val="0"/>
        <cfvo type="num" val="$AK$3"/>
        <color rgb="FF00B050"/>
      </dataBar>
      <extLst>
        <ext xmlns:x14="http://schemas.microsoft.com/office/spreadsheetml/2009/9/main" uri="{B025F937-C7B1-47D3-B67F-A62EFF666E3E}">
          <x14:id>{FFB6014E-119B-4A38-B4BB-8E03EFA08BEA}</x14:id>
        </ext>
      </extLst>
    </cfRule>
  </conditionalFormatting>
  <conditionalFormatting sqref="AA27">
    <cfRule type="dataBar" priority="78">
      <dataBar>
        <cfvo type="num" val="0"/>
        <cfvo type="num" val="30"/>
        <color rgb="FF00B050"/>
      </dataBar>
      <extLst>
        <ext xmlns:x14="http://schemas.microsoft.com/office/spreadsheetml/2009/9/main" uri="{B025F937-C7B1-47D3-B67F-A62EFF666E3E}">
          <x14:id>{2CE837BF-D2AA-47A9-A420-07F37B922986}</x14:id>
        </ext>
      </extLst>
    </cfRule>
  </conditionalFormatting>
  <conditionalFormatting sqref="AF27">
    <cfRule type="containsText" dxfId="1040" priority="74" operator="containsText" text="STOP">
      <formula>NOT(ISERROR(SEARCH("STOP",AF27)))</formula>
    </cfRule>
    <cfRule type="containsText" dxfId="1039" priority="75" operator="containsText" text="OK">
      <formula>NOT(ISERROR(SEARCH("OK",AF27)))</formula>
    </cfRule>
    <cfRule type="containsText" dxfId="1038" priority="76" operator="containsText" text="A former">
      <formula>NOT(ISERROR(SEARCH("A former",AF27)))</formula>
    </cfRule>
    <cfRule type="containsText" dxfId="1037" priority="77" operator="containsText" text="En cours">
      <formula>NOT(ISERROR(SEARCH("En cours",AF27)))</formula>
    </cfRule>
  </conditionalFormatting>
  <conditionalFormatting sqref="AV14">
    <cfRule type="containsText" dxfId="1036" priority="70" operator="containsText" text="STOP">
      <formula>NOT(ISERROR(SEARCH("STOP",AV14)))</formula>
    </cfRule>
    <cfRule type="containsText" dxfId="1035" priority="71" operator="containsText" text="OK">
      <formula>NOT(ISERROR(SEARCH("OK",AV14)))</formula>
    </cfRule>
    <cfRule type="containsText" dxfId="1034" priority="72" operator="containsText" text="A former">
      <formula>NOT(ISERROR(SEARCH("A former",AV14)))</formula>
    </cfRule>
    <cfRule type="containsText" dxfId="1033" priority="73" operator="containsText" text="En cours">
      <formula>NOT(ISERROR(SEARCH("En cours",AV14)))</formula>
    </cfRule>
  </conditionalFormatting>
  <conditionalFormatting sqref="AR14">
    <cfRule type="dataBar" priority="69">
      <dataBar>
        <cfvo type="num" val="0"/>
        <cfvo type="num" val="$AK$3"/>
        <color rgb="FF00B050"/>
      </dataBar>
      <extLst>
        <ext xmlns:x14="http://schemas.microsoft.com/office/spreadsheetml/2009/9/main" uri="{B025F937-C7B1-47D3-B67F-A62EFF666E3E}">
          <x14:id>{362D7606-8410-4500-9CC0-8AFF9DEE4349}</x14:id>
        </ext>
      </extLst>
    </cfRule>
  </conditionalFormatting>
  <conditionalFormatting sqref="AO14">
    <cfRule type="dataBar" priority="68">
      <dataBar>
        <cfvo type="num" val="0"/>
        <cfvo type="num" val="$AH$2"/>
        <color rgb="FF00B050"/>
      </dataBar>
      <extLst>
        <ext xmlns:x14="http://schemas.microsoft.com/office/spreadsheetml/2009/9/main" uri="{B025F937-C7B1-47D3-B67F-A62EFF666E3E}">
          <x14:id>{44CD461C-4A96-47F7-843C-B133DA1B72CD}</x14:id>
        </ext>
      </extLst>
    </cfRule>
  </conditionalFormatting>
  <conditionalFormatting sqref="AQ14">
    <cfRule type="dataBar" priority="67">
      <dataBar>
        <cfvo type="num" val="0"/>
        <cfvo type="num" val="30"/>
        <color rgb="FF00B050"/>
      </dataBar>
      <extLst>
        <ext xmlns:x14="http://schemas.microsoft.com/office/spreadsheetml/2009/9/main" uri="{B025F937-C7B1-47D3-B67F-A62EFF666E3E}">
          <x14:id>{A4D8B144-0405-486C-8E19-345E9B2EDB92}</x14:id>
        </ext>
      </extLst>
    </cfRule>
  </conditionalFormatting>
  <conditionalFormatting sqref="T28 AR28 L28">
    <cfRule type="dataBar" priority="66">
      <dataBar>
        <cfvo type="num" val="0"/>
        <cfvo type="num" val="$AK$3"/>
        <color rgb="FF00B050"/>
      </dataBar>
      <extLst>
        <ext xmlns:x14="http://schemas.microsoft.com/office/spreadsheetml/2009/9/main" uri="{B025F937-C7B1-47D3-B67F-A62EFF666E3E}">
          <x14:id>{1B75A7E5-02C6-48DC-89DD-323A71FD56B7}</x14:id>
        </ext>
      </extLst>
    </cfRule>
  </conditionalFormatting>
  <conditionalFormatting sqref="AO28 AG28 Q28">
    <cfRule type="dataBar" priority="64">
      <dataBar>
        <cfvo type="num" val="0"/>
        <cfvo type="num" val="$AH$2"/>
        <color rgb="FF00B050"/>
      </dataBar>
      <extLst>
        <ext xmlns:x14="http://schemas.microsoft.com/office/spreadsheetml/2009/9/main" uri="{B025F937-C7B1-47D3-B67F-A62EFF666E3E}">
          <x14:id>{1797D0BF-869E-4BBD-824D-C57E44FFFB7B}</x14:id>
        </ext>
      </extLst>
    </cfRule>
  </conditionalFormatting>
  <conditionalFormatting sqref="AI28">
    <cfRule type="dataBar" priority="63">
      <dataBar>
        <cfvo type="num" val="0"/>
        <cfvo type="num" val="30"/>
        <color rgb="FF00B050"/>
      </dataBar>
      <extLst>
        <ext xmlns:x14="http://schemas.microsoft.com/office/spreadsheetml/2009/9/main" uri="{B025F937-C7B1-47D3-B67F-A62EFF666E3E}">
          <x14:id>{4CD2AC5B-AFD8-47D3-9495-73680D417C30}</x14:id>
        </ext>
      </extLst>
    </cfRule>
  </conditionalFormatting>
  <conditionalFormatting sqref="AJ28">
    <cfRule type="dataBar" priority="65">
      <dataBar>
        <cfvo type="num" val="0"/>
        <cfvo type="num" val="$AK$3"/>
        <color rgb="FF00B050"/>
      </dataBar>
      <extLst>
        <ext xmlns:x14="http://schemas.microsoft.com/office/spreadsheetml/2009/9/main" uri="{B025F937-C7B1-47D3-B67F-A62EFF666E3E}">
          <x14:id>{D87B73D8-2D76-4DFF-80F0-56405E9C71D4}</x14:id>
        </ext>
      </extLst>
    </cfRule>
  </conditionalFormatting>
  <conditionalFormatting sqref="AQ28">
    <cfRule type="dataBar" priority="62">
      <dataBar>
        <cfvo type="num" val="0"/>
        <cfvo type="num" val="30"/>
        <color rgb="FF00B050"/>
      </dataBar>
      <extLst>
        <ext xmlns:x14="http://schemas.microsoft.com/office/spreadsheetml/2009/9/main" uri="{B025F937-C7B1-47D3-B67F-A62EFF666E3E}">
          <x14:id>{D79CFFF1-E969-4DB8-BEC6-678A9396D1F9}</x14:id>
        </ext>
      </extLst>
    </cfRule>
  </conditionalFormatting>
  <conditionalFormatting sqref="S28">
    <cfRule type="dataBar" priority="61">
      <dataBar>
        <cfvo type="num" val="0"/>
        <cfvo type="num" val="30"/>
        <color rgb="FF00B050"/>
      </dataBar>
      <extLst>
        <ext xmlns:x14="http://schemas.microsoft.com/office/spreadsheetml/2009/9/main" uri="{B025F937-C7B1-47D3-B67F-A62EFF666E3E}">
          <x14:id>{3E50A454-BAE2-4AE0-858F-F31153C8CDF3}</x14:id>
        </ext>
      </extLst>
    </cfRule>
  </conditionalFormatting>
  <conditionalFormatting sqref="K28">
    <cfRule type="dataBar" priority="60">
      <dataBar>
        <cfvo type="num" val="0"/>
        <cfvo type="num" val="30"/>
        <color rgb="FF00B050"/>
      </dataBar>
      <extLst>
        <ext xmlns:x14="http://schemas.microsoft.com/office/spreadsheetml/2009/9/main" uri="{B025F937-C7B1-47D3-B67F-A62EFF666E3E}">
          <x14:id>{141B60DE-8412-4D1D-842D-E35D4794A74F}</x14:id>
        </ext>
      </extLst>
    </cfRule>
  </conditionalFormatting>
  <conditionalFormatting sqref="P28">
    <cfRule type="containsText" dxfId="1032" priority="56" operator="containsText" text="STOP">
      <formula>NOT(ISERROR(SEARCH("STOP",P28)))</formula>
    </cfRule>
    <cfRule type="containsText" dxfId="1031" priority="57" operator="containsText" text="OK">
      <formula>NOT(ISERROR(SEARCH("OK",P28)))</formula>
    </cfRule>
    <cfRule type="containsText" dxfId="1030" priority="58" operator="containsText" text="A former">
      <formula>NOT(ISERROR(SEARCH("A former",P28)))</formula>
    </cfRule>
    <cfRule type="containsText" dxfId="1029" priority="59" operator="containsText" text="En cours">
      <formula>NOT(ISERROR(SEARCH("En cours",P28)))</formula>
    </cfRule>
  </conditionalFormatting>
  <conditionalFormatting sqref="N28">
    <cfRule type="containsText" dxfId="1028" priority="54" operator="containsText" text="STOP">
      <formula>NOT(ISERROR(SEARCH("STOP",N28)))</formula>
    </cfRule>
    <cfRule type="containsText" dxfId="1027" priority="55" operator="containsText" text="Oui">
      <formula>NOT(ISERROR(SEARCH("Oui",N28)))</formula>
    </cfRule>
  </conditionalFormatting>
  <conditionalFormatting sqref="X28">
    <cfRule type="containsText" dxfId="1026" priority="50" operator="containsText" text="STOP">
      <formula>NOT(ISERROR(SEARCH("STOP",X28)))</formula>
    </cfRule>
    <cfRule type="containsText" dxfId="1025" priority="51" operator="containsText" text="OK">
      <formula>NOT(ISERROR(SEARCH("OK",X28)))</formula>
    </cfRule>
    <cfRule type="containsText" dxfId="1024" priority="52" operator="containsText" text="A former">
      <formula>NOT(ISERROR(SEARCH("A former",X28)))</formula>
    </cfRule>
    <cfRule type="containsText" dxfId="1023" priority="53" operator="containsText" text="En cours">
      <formula>NOT(ISERROR(SEARCH("En cours",X28)))</formula>
    </cfRule>
  </conditionalFormatting>
  <conditionalFormatting sqref="AN28">
    <cfRule type="containsText" dxfId="1022" priority="46" operator="containsText" text="STOP">
      <formula>NOT(ISERROR(SEARCH("STOP",AN28)))</formula>
    </cfRule>
    <cfRule type="containsText" dxfId="1021" priority="47" operator="containsText" text="OK">
      <formula>NOT(ISERROR(SEARCH("OK",AN28)))</formula>
    </cfRule>
    <cfRule type="containsText" dxfId="1020" priority="48" operator="containsText" text="A former">
      <formula>NOT(ISERROR(SEARCH("A former",AN28)))</formula>
    </cfRule>
    <cfRule type="containsText" dxfId="1019" priority="49" operator="containsText" text="En cours">
      <formula>NOT(ISERROR(SEARCH("En cours",AN28)))</formula>
    </cfRule>
  </conditionalFormatting>
  <conditionalFormatting sqref="AV28">
    <cfRule type="containsText" dxfId="1018" priority="42" operator="containsText" text="STOP">
      <formula>NOT(ISERROR(SEARCH("STOP",AV28)))</formula>
    </cfRule>
    <cfRule type="containsText" dxfId="1017" priority="43" operator="containsText" text="OK">
      <formula>NOT(ISERROR(SEARCH("OK",AV28)))</formula>
    </cfRule>
    <cfRule type="containsText" dxfId="1016" priority="44" operator="containsText" text="A former">
      <formula>NOT(ISERROR(SEARCH("A former",AV28)))</formula>
    </cfRule>
    <cfRule type="containsText" dxfId="1015" priority="45" operator="containsText" text="En cours">
      <formula>NOT(ISERROR(SEARCH("En cours",AV28)))</formula>
    </cfRule>
  </conditionalFormatting>
  <conditionalFormatting sqref="H28">
    <cfRule type="containsText" dxfId="1014" priority="41" operator="containsText" text="6 / 6">
      <formula>NOT(ISERROR(SEARCH("6 / 6",H28)))</formula>
    </cfRule>
  </conditionalFormatting>
  <conditionalFormatting sqref="Y28">
    <cfRule type="dataBar" priority="39">
      <dataBar>
        <cfvo type="num" val="0"/>
        <cfvo type="num" val="$AH$2"/>
        <color rgb="FF00B050"/>
      </dataBar>
      <extLst>
        <ext xmlns:x14="http://schemas.microsoft.com/office/spreadsheetml/2009/9/main" uri="{B025F937-C7B1-47D3-B67F-A62EFF666E3E}">
          <x14:id>{BCD0301E-F573-4094-A664-8B6B42E8E158}</x14:id>
        </ext>
      </extLst>
    </cfRule>
  </conditionalFormatting>
  <conditionalFormatting sqref="AB28">
    <cfRule type="dataBar" priority="40">
      <dataBar>
        <cfvo type="num" val="0"/>
        <cfvo type="num" val="$AK$3"/>
        <color rgb="FF00B050"/>
      </dataBar>
      <extLst>
        <ext xmlns:x14="http://schemas.microsoft.com/office/spreadsheetml/2009/9/main" uri="{B025F937-C7B1-47D3-B67F-A62EFF666E3E}">
          <x14:id>{8BD6A1E3-E669-433F-9203-9DFB01094EFA}</x14:id>
        </ext>
      </extLst>
    </cfRule>
  </conditionalFormatting>
  <conditionalFormatting sqref="AA28">
    <cfRule type="dataBar" priority="38">
      <dataBar>
        <cfvo type="num" val="0"/>
        <cfvo type="num" val="30"/>
        <color rgb="FF00B050"/>
      </dataBar>
      <extLst>
        <ext xmlns:x14="http://schemas.microsoft.com/office/spreadsheetml/2009/9/main" uri="{B025F937-C7B1-47D3-B67F-A62EFF666E3E}">
          <x14:id>{4E8777F4-B874-4149-8E00-96126DE5BC1F}</x14:id>
        </ext>
      </extLst>
    </cfRule>
  </conditionalFormatting>
  <conditionalFormatting sqref="AF28">
    <cfRule type="containsText" dxfId="1013" priority="34" operator="containsText" text="STOP">
      <formula>NOT(ISERROR(SEARCH("STOP",AF28)))</formula>
    </cfRule>
    <cfRule type="containsText" dxfId="1012" priority="35" operator="containsText" text="OK">
      <formula>NOT(ISERROR(SEARCH("OK",AF28)))</formula>
    </cfRule>
    <cfRule type="containsText" dxfId="1011" priority="36" operator="containsText" text="A former">
      <formula>NOT(ISERROR(SEARCH("A former",AF28)))</formula>
    </cfRule>
    <cfRule type="containsText" dxfId="1010" priority="37" operator="containsText" text="En cours">
      <formula>NOT(ISERROR(SEARCH("En cours",AF28)))</formula>
    </cfRule>
  </conditionalFormatting>
  <conditionalFormatting sqref="T29 AR29 L29">
    <cfRule type="dataBar" priority="33">
      <dataBar>
        <cfvo type="num" val="0"/>
        <cfvo type="num" val="$AK$3"/>
        <color rgb="FF00B050"/>
      </dataBar>
      <extLst>
        <ext xmlns:x14="http://schemas.microsoft.com/office/spreadsheetml/2009/9/main" uri="{B025F937-C7B1-47D3-B67F-A62EFF666E3E}">
          <x14:id>{61CCA214-836B-4D99-9291-EAD77A80A217}</x14:id>
        </ext>
      </extLst>
    </cfRule>
  </conditionalFormatting>
  <conditionalFormatting sqref="AG29 AO29 Q29">
    <cfRule type="dataBar" priority="31">
      <dataBar>
        <cfvo type="num" val="0"/>
        <cfvo type="num" val="$AH$2"/>
        <color rgb="FF00B050"/>
      </dataBar>
      <extLst>
        <ext xmlns:x14="http://schemas.microsoft.com/office/spreadsheetml/2009/9/main" uri="{B025F937-C7B1-47D3-B67F-A62EFF666E3E}">
          <x14:id>{592D01FB-347E-4590-BE4F-266F9EC32FDB}</x14:id>
        </ext>
      </extLst>
    </cfRule>
  </conditionalFormatting>
  <conditionalFormatting sqref="AI29">
    <cfRule type="dataBar" priority="30">
      <dataBar>
        <cfvo type="num" val="0"/>
        <cfvo type="num" val="30"/>
        <color rgb="FF00B050"/>
      </dataBar>
      <extLst>
        <ext xmlns:x14="http://schemas.microsoft.com/office/spreadsheetml/2009/9/main" uri="{B025F937-C7B1-47D3-B67F-A62EFF666E3E}">
          <x14:id>{81EE5E15-085A-4119-A99C-5D78E7F7EB42}</x14:id>
        </ext>
      </extLst>
    </cfRule>
  </conditionalFormatting>
  <conditionalFormatting sqref="AJ29">
    <cfRule type="dataBar" priority="32">
      <dataBar>
        <cfvo type="num" val="0"/>
        <cfvo type="num" val="$AK$3"/>
        <color rgb="FF00B050"/>
      </dataBar>
      <extLst>
        <ext xmlns:x14="http://schemas.microsoft.com/office/spreadsheetml/2009/9/main" uri="{B025F937-C7B1-47D3-B67F-A62EFF666E3E}">
          <x14:id>{7D26F8B0-0120-4C38-8490-6DFEC987409D}</x14:id>
        </ext>
      </extLst>
    </cfRule>
  </conditionalFormatting>
  <conditionalFormatting sqref="AQ29">
    <cfRule type="dataBar" priority="29">
      <dataBar>
        <cfvo type="num" val="0"/>
        <cfvo type="num" val="30"/>
        <color rgb="FF00B050"/>
      </dataBar>
      <extLst>
        <ext xmlns:x14="http://schemas.microsoft.com/office/spreadsheetml/2009/9/main" uri="{B025F937-C7B1-47D3-B67F-A62EFF666E3E}">
          <x14:id>{421FA486-0380-4DC3-A9D4-2360E110D03E}</x14:id>
        </ext>
      </extLst>
    </cfRule>
  </conditionalFormatting>
  <conditionalFormatting sqref="S29">
    <cfRule type="dataBar" priority="28">
      <dataBar>
        <cfvo type="num" val="0"/>
        <cfvo type="num" val="30"/>
        <color rgb="FF00B050"/>
      </dataBar>
      <extLst>
        <ext xmlns:x14="http://schemas.microsoft.com/office/spreadsheetml/2009/9/main" uri="{B025F937-C7B1-47D3-B67F-A62EFF666E3E}">
          <x14:id>{6ADA4473-AC5C-447A-9700-458A862EAFAE}</x14:id>
        </ext>
      </extLst>
    </cfRule>
  </conditionalFormatting>
  <conditionalFormatting sqref="K29">
    <cfRule type="dataBar" priority="27">
      <dataBar>
        <cfvo type="num" val="0"/>
        <cfvo type="num" val="30"/>
        <color rgb="FF00B050"/>
      </dataBar>
      <extLst>
        <ext xmlns:x14="http://schemas.microsoft.com/office/spreadsheetml/2009/9/main" uri="{B025F937-C7B1-47D3-B67F-A62EFF666E3E}">
          <x14:id>{CD957BED-DFAC-4325-937C-7037B83598F9}</x14:id>
        </ext>
      </extLst>
    </cfRule>
  </conditionalFormatting>
  <conditionalFormatting sqref="P29">
    <cfRule type="containsText" dxfId="1009" priority="23" operator="containsText" text="STOP">
      <formula>NOT(ISERROR(SEARCH("STOP",P29)))</formula>
    </cfRule>
    <cfRule type="containsText" dxfId="1008" priority="24" operator="containsText" text="OK">
      <formula>NOT(ISERROR(SEARCH("OK",P29)))</formula>
    </cfRule>
    <cfRule type="containsText" dxfId="1007" priority="25" operator="containsText" text="A former">
      <formula>NOT(ISERROR(SEARCH("A former",P29)))</formula>
    </cfRule>
    <cfRule type="containsText" dxfId="1006" priority="26" operator="containsText" text="En cours">
      <formula>NOT(ISERROR(SEARCH("En cours",P29)))</formula>
    </cfRule>
  </conditionalFormatting>
  <conditionalFormatting sqref="N29">
    <cfRule type="containsText" dxfId="1005" priority="21" operator="containsText" text="STOP">
      <formula>NOT(ISERROR(SEARCH("STOP",N29)))</formula>
    </cfRule>
    <cfRule type="containsText" dxfId="1004" priority="22" operator="containsText" text="Oui">
      <formula>NOT(ISERROR(SEARCH("Oui",N29)))</formula>
    </cfRule>
  </conditionalFormatting>
  <conditionalFormatting sqref="X29">
    <cfRule type="containsText" dxfId="1003" priority="17" operator="containsText" text="STOP">
      <formula>NOT(ISERROR(SEARCH("STOP",X29)))</formula>
    </cfRule>
    <cfRule type="containsText" dxfId="1002" priority="18" operator="containsText" text="OK">
      <formula>NOT(ISERROR(SEARCH("OK",X29)))</formula>
    </cfRule>
    <cfRule type="containsText" dxfId="1001" priority="19" operator="containsText" text="A former">
      <formula>NOT(ISERROR(SEARCH("A former",X29)))</formula>
    </cfRule>
    <cfRule type="containsText" dxfId="1000" priority="20" operator="containsText" text="En cours">
      <formula>NOT(ISERROR(SEARCH("En cours",X29)))</formula>
    </cfRule>
  </conditionalFormatting>
  <conditionalFormatting sqref="AN29">
    <cfRule type="containsText" dxfId="999" priority="13" operator="containsText" text="STOP">
      <formula>NOT(ISERROR(SEARCH("STOP",AN29)))</formula>
    </cfRule>
    <cfRule type="containsText" dxfId="998" priority="14" operator="containsText" text="OK">
      <formula>NOT(ISERROR(SEARCH("OK",AN29)))</formula>
    </cfRule>
    <cfRule type="containsText" dxfId="997" priority="15" operator="containsText" text="A former">
      <formula>NOT(ISERROR(SEARCH("A former",AN29)))</formula>
    </cfRule>
    <cfRule type="containsText" dxfId="996" priority="16" operator="containsText" text="En cours">
      <formula>NOT(ISERROR(SEARCH("En cours",AN29)))</formula>
    </cfRule>
  </conditionalFormatting>
  <conditionalFormatting sqref="AV29">
    <cfRule type="containsText" dxfId="995" priority="9" operator="containsText" text="STOP">
      <formula>NOT(ISERROR(SEARCH("STOP",AV29)))</formula>
    </cfRule>
    <cfRule type="containsText" dxfId="994" priority="10" operator="containsText" text="OK">
      <formula>NOT(ISERROR(SEARCH("OK",AV29)))</formula>
    </cfRule>
    <cfRule type="containsText" dxfId="993" priority="11" operator="containsText" text="A former">
      <formula>NOT(ISERROR(SEARCH("A former",AV29)))</formula>
    </cfRule>
    <cfRule type="containsText" dxfId="992" priority="12" operator="containsText" text="En cours">
      <formula>NOT(ISERROR(SEARCH("En cours",AV29)))</formula>
    </cfRule>
  </conditionalFormatting>
  <conditionalFormatting sqref="H29">
    <cfRule type="containsText" dxfId="991" priority="8" operator="containsText" text="6 / 6">
      <formula>NOT(ISERROR(SEARCH("6 / 6",H29)))</formula>
    </cfRule>
  </conditionalFormatting>
  <conditionalFormatting sqref="Y29">
    <cfRule type="dataBar" priority="6">
      <dataBar>
        <cfvo type="num" val="0"/>
        <cfvo type="num" val="$AH$2"/>
        <color rgb="FF00B050"/>
      </dataBar>
      <extLst>
        <ext xmlns:x14="http://schemas.microsoft.com/office/spreadsheetml/2009/9/main" uri="{B025F937-C7B1-47D3-B67F-A62EFF666E3E}">
          <x14:id>{9A34F5E3-57F3-4C80-9BE8-0DE47798A8F9}</x14:id>
        </ext>
      </extLst>
    </cfRule>
  </conditionalFormatting>
  <conditionalFormatting sqref="AB29">
    <cfRule type="dataBar" priority="7">
      <dataBar>
        <cfvo type="num" val="0"/>
        <cfvo type="num" val="$AK$3"/>
        <color rgb="FF00B050"/>
      </dataBar>
      <extLst>
        <ext xmlns:x14="http://schemas.microsoft.com/office/spreadsheetml/2009/9/main" uri="{B025F937-C7B1-47D3-B67F-A62EFF666E3E}">
          <x14:id>{150F7ABD-4EA7-4907-BE25-1C4D0D5A2448}</x14:id>
        </ext>
      </extLst>
    </cfRule>
  </conditionalFormatting>
  <conditionalFormatting sqref="AA29">
    <cfRule type="dataBar" priority="5">
      <dataBar>
        <cfvo type="num" val="0"/>
        <cfvo type="num" val="30"/>
        <color rgb="FF00B050"/>
      </dataBar>
      <extLst>
        <ext xmlns:x14="http://schemas.microsoft.com/office/spreadsheetml/2009/9/main" uri="{B025F937-C7B1-47D3-B67F-A62EFF666E3E}">
          <x14:id>{B01B7E4B-6715-425A-9BF7-88773961BCF0}</x14:id>
        </ext>
      </extLst>
    </cfRule>
  </conditionalFormatting>
  <conditionalFormatting sqref="AF29">
    <cfRule type="containsText" dxfId="990" priority="1" operator="containsText" text="STOP">
      <formula>NOT(ISERROR(SEARCH("STOP",AF29)))</formula>
    </cfRule>
    <cfRule type="containsText" dxfId="989" priority="2" operator="containsText" text="OK">
      <formula>NOT(ISERROR(SEARCH("OK",AF29)))</formula>
    </cfRule>
    <cfRule type="containsText" dxfId="988" priority="3" operator="containsText" text="A former">
      <formula>NOT(ISERROR(SEARCH("A former",AF29)))</formula>
    </cfRule>
    <cfRule type="containsText" dxfId="987" priority="4" operator="containsText" text="En cours">
      <formula>NOT(ISERROR(SEARCH("En cours",AF29)))</formula>
    </cfRule>
  </conditionalFormatting>
  <dataValidations count="3">
    <dataValidation type="list" allowBlank="1" showInputMessage="1" showErrorMessage="1" sqref="N33 N20 N2:N3 N26:N29">
      <formula1>"Oui, STOP,"</formula1>
    </dataValidation>
    <dataValidation type="list" allowBlank="1" showInputMessage="1" showErrorMessage="1" sqref="A2:A36">
      <formula1>Personnel_PF</formula1>
    </dataValidation>
    <dataValidation type="list" allowBlank="1" showInputMessage="1" showErrorMessage="1" sqref="AN2:AN36 AF2:AF36 X2:X36 P2:P36 AV2:AV36">
      <formula1>Validations_modules</formula1>
    </dataValidation>
  </dataValidations>
  <pageMargins left="0.7" right="0.7" top="0.75" bottom="0.75" header="0.3" footer="0.3"/>
  <pageSetup paperSize="9" orientation="portrait" r:id="rId8"/>
  <legacyDrawing r:id="rId9"/>
  <extLst>
    <ext xmlns:x14="http://schemas.microsoft.com/office/spreadsheetml/2009/9/main" uri="{78C0D931-6437-407d-A8EE-F0AAD7539E65}">
      <x14:conditionalFormattings>
        <x14:conditionalFormatting xmlns:xm="http://schemas.microsoft.com/office/excel/2006/main">
          <x14:cfRule type="dataBar" id="{F9356DA1-6D52-4E94-B498-EB42A3BA3FFB}">
            <x14:dataBar minLength="0" maxLength="100">
              <x14:cfvo type="num">
                <xm:f>0</xm:f>
              </x14:cfvo>
              <x14:cfvo type="num">
                <xm:f>$R$2</xm:f>
              </x14:cfvo>
              <x14:negativeFillColor rgb="FFFF0000"/>
              <x14:axisColor rgb="FF000000"/>
            </x14:dataBar>
          </x14:cfRule>
          <xm:sqref>Q3:Q10 AG7:AG12 AG14:AG17 AG4:AG5 AO3:AO7 AG19:AG25 Q12:Q25 AO9:AO13 Y3:Y25 Y30:Y36 AO30:AO36 Q30:Q36 AG30:AG36 AO15:AO25</xm:sqref>
        </x14:conditionalFormatting>
        <x14:conditionalFormatting xmlns:xm="http://schemas.microsoft.com/office/excel/2006/main">
          <x14:cfRule type="dataBar" id="{3F4D5808-FFDD-43DF-A71F-849F817D6EF7}">
            <x14:dataBar minLength="0" maxLength="100">
              <x14:cfvo type="num">
                <xm:f>0</xm:f>
              </x14:cfvo>
              <x14:cfvo type="num">
                <xm:f>30</xm:f>
              </x14:cfvo>
              <x14:negativeFillColor rgb="FFFF0000"/>
              <x14:axisColor rgb="FF000000"/>
            </x14:dataBar>
          </x14:cfRule>
          <xm:sqref>S3:S10 AI7:AI12 AI14:AI17 AI4:AI5 K3:K19 AQ3:AQ7 AI19:AI25 K21:K25 S12:S25 AQ9:AQ13 AA3:AA25 AA30:AA36 AQ30:AQ36 S30:S36 K30:K32 AI30:AI36 AQ15:AQ25</xm:sqref>
        </x14:conditionalFormatting>
        <x14:conditionalFormatting xmlns:xm="http://schemas.microsoft.com/office/excel/2006/main">
          <x14:cfRule type="dataBar" id="{5EBB1F61-BF83-4EFE-8148-ECC3026BCEE3}">
            <x14:dataBar minLength="0" maxLength="100">
              <x14:cfvo type="num">
                <xm:f>0</xm:f>
              </x14:cfvo>
              <x14:cfvo type="num">
                <xm:f>$U$3</xm:f>
              </x14:cfvo>
              <x14:negativeFillColor rgb="FFFF0000"/>
              <x14:axisColor rgb="FF000000"/>
            </x14:dataBar>
          </x14:cfRule>
          <xm:sqref>T3:T10 AJ7:AJ12 AJ14:AJ17 AJ4:AJ5 L3:L19 AR3:AR7 AJ19:AJ25 L21:L25 T12:T25 AR9:AR13 AB3:AB25 AB30:AB36 AR30:AR36 T30:T36 L30:L32 AJ30:AJ36 AR15:AR25</xm:sqref>
        </x14:conditionalFormatting>
        <x14:conditionalFormatting xmlns:xm="http://schemas.microsoft.com/office/excel/2006/main">
          <x14:cfRule type="dataBar" id="{B664D3AE-85F2-4158-8AD8-E227F0E35D0C}">
            <x14:dataBar minLength="0" maxLength="100">
              <x14:cfvo type="num">
                <xm:f>0</xm:f>
              </x14:cfvo>
              <x14:cfvo type="num">
                <xm:f>30</xm:f>
              </x14:cfvo>
              <x14:negativeFillColor rgb="FFFF0000"/>
              <x14:axisColor rgb="FF000000"/>
            </x14:dataBar>
          </x14:cfRule>
          <xm:sqref>K33</xm:sqref>
        </x14:conditionalFormatting>
        <x14:conditionalFormatting xmlns:xm="http://schemas.microsoft.com/office/excel/2006/main">
          <x14:cfRule type="dataBar" id="{A6DA6154-A5D5-4837-8D61-CD4648C7BA88}">
            <x14:dataBar minLength="0" maxLength="100">
              <x14:cfvo type="num">
                <xm:f>0</xm:f>
              </x14:cfvo>
              <x14:cfvo type="num">
                <xm:f>$U$3</xm:f>
              </x14:cfvo>
              <x14:negativeFillColor rgb="FFFF0000"/>
              <x14:axisColor rgb="FF000000"/>
            </x14:dataBar>
          </x14:cfRule>
          <xm:sqref>L33</xm:sqref>
        </x14:conditionalFormatting>
        <x14:conditionalFormatting xmlns:xm="http://schemas.microsoft.com/office/excel/2006/main">
          <x14:cfRule type="dataBar" id="{5FB283FB-3962-48A3-848C-C469B1A301C1}">
            <x14:dataBar minLength="0" maxLength="100">
              <x14:cfvo type="num">
                <xm:f>0</xm:f>
              </x14:cfvo>
              <x14:cfvo type="num">
                <xm:f>30</xm:f>
              </x14:cfvo>
              <x14:negativeFillColor rgb="FFFF0000"/>
              <x14:axisColor rgb="FF000000"/>
            </x14:dataBar>
          </x14:cfRule>
          <xm:sqref>AI18</xm:sqref>
        </x14:conditionalFormatting>
        <x14:conditionalFormatting xmlns:xm="http://schemas.microsoft.com/office/excel/2006/main">
          <x14:cfRule type="dataBar" id="{2AE8C50F-4B8C-4806-86E1-5D77B558F4FB}">
            <x14:dataBar minLength="0" maxLength="100">
              <x14:cfvo type="num">
                <xm:f>0</xm:f>
              </x14:cfvo>
              <x14:cfvo type="num">
                <xm:f>30</xm:f>
              </x14:cfvo>
              <x14:negativeFillColor rgb="FFFF0000"/>
              <x14:axisColor rgb="FF000000"/>
            </x14:dataBar>
          </x14:cfRule>
          <xm:sqref>K20</xm:sqref>
        </x14:conditionalFormatting>
        <x14:conditionalFormatting xmlns:xm="http://schemas.microsoft.com/office/excel/2006/main">
          <x14:cfRule type="dataBar" id="{4DB0E2AC-6D2A-4665-9939-F953CAA9BB88}">
            <x14:dataBar minLength="0" maxLength="100">
              <x14:cfvo type="num">
                <xm:f>0</xm:f>
              </x14:cfvo>
              <x14:cfvo type="num">
                <xm:f>$AK$3</xm:f>
              </x14:cfvo>
              <x14:negativeFillColor rgb="FFFF0000"/>
              <x14:axisColor rgb="FF000000"/>
            </x14:dataBar>
          </x14:cfRule>
          <xm:sqref>AR2 L20 T2 L2</xm:sqref>
        </x14:conditionalFormatting>
        <x14:conditionalFormatting xmlns:xm="http://schemas.microsoft.com/office/excel/2006/main">
          <x14:cfRule type="dataBar" id="{3DBEB7BF-B166-49D4-9A04-827A62915685}">
            <x14:dataBar minLength="0" maxLength="100">
              <x14:cfvo type="num">
                <xm:f>0</xm:f>
              </x14:cfvo>
              <x14:cfvo type="num">
                <xm:f>$AH$2</xm:f>
              </x14:cfvo>
              <x14:negativeFillColor rgb="FFFF0000"/>
              <x14:axisColor rgb="FF000000"/>
            </x14:dataBar>
          </x14:cfRule>
          <xm:sqref>Q11</xm:sqref>
        </x14:conditionalFormatting>
        <x14:conditionalFormatting xmlns:xm="http://schemas.microsoft.com/office/excel/2006/main">
          <x14:cfRule type="dataBar" id="{74960C0E-4800-4257-A14C-2D7DEA4430B1}">
            <x14:dataBar minLength="0" maxLength="100">
              <x14:cfvo type="num">
                <xm:f>0</xm:f>
              </x14:cfvo>
              <x14:cfvo type="num">
                <xm:f>$AK$3</xm:f>
              </x14:cfvo>
              <x14:negativeFillColor rgb="FFFF0000"/>
              <x14:axisColor rgb="FF000000"/>
            </x14:dataBar>
          </x14:cfRule>
          <xm:sqref>T11</xm:sqref>
        </x14:conditionalFormatting>
        <x14:conditionalFormatting xmlns:xm="http://schemas.microsoft.com/office/excel/2006/main">
          <x14:cfRule type="dataBar" id="{497CB797-290C-4C82-B3F3-AF63ACF306F2}">
            <x14:dataBar minLength="0" maxLength="100">
              <x14:cfvo type="num">
                <xm:f>0</xm:f>
              </x14:cfvo>
              <x14:cfvo type="num">
                <xm:f>30</xm:f>
              </x14:cfvo>
              <x14:negativeFillColor rgb="FFFF0000"/>
              <x14:axisColor rgb="FF000000"/>
            </x14:dataBar>
          </x14:cfRule>
          <xm:sqref>S11</xm:sqref>
        </x14:conditionalFormatting>
        <x14:conditionalFormatting xmlns:xm="http://schemas.microsoft.com/office/excel/2006/main">
          <x14:cfRule type="dataBar" id="{9CBB0A91-0FF5-40F9-8E56-13C69565D968}">
            <x14:dataBar minLength="0" maxLength="100">
              <x14:cfvo type="num">
                <xm:f>0</xm:f>
              </x14:cfvo>
              <x14:cfvo type="num">
                <xm:f>$AH$2</xm:f>
              </x14:cfvo>
              <x14:negativeFillColor rgb="FFFF0000"/>
              <x14:axisColor rgb="FF000000"/>
            </x14:dataBar>
          </x14:cfRule>
          <xm:sqref>AG3</xm:sqref>
        </x14:conditionalFormatting>
        <x14:conditionalFormatting xmlns:xm="http://schemas.microsoft.com/office/excel/2006/main">
          <x14:cfRule type="dataBar" id="{7CBAF8C5-666D-4229-ABC5-79310FEAB7F0}">
            <x14:dataBar minLength="0" maxLength="100">
              <x14:cfvo type="num">
                <xm:f>0</xm:f>
              </x14:cfvo>
              <x14:cfvo type="num">
                <xm:f>30</xm:f>
              </x14:cfvo>
              <x14:negativeFillColor rgb="FFFF0000"/>
              <x14:axisColor rgb="FF000000"/>
            </x14:dataBar>
          </x14:cfRule>
          <xm:sqref>AI3</xm:sqref>
        </x14:conditionalFormatting>
        <x14:conditionalFormatting xmlns:xm="http://schemas.microsoft.com/office/excel/2006/main">
          <x14:cfRule type="dataBar" id="{79C7C56C-B976-49FE-AFDA-8D086272A058}">
            <x14:dataBar minLength="0" maxLength="100">
              <x14:cfvo type="num">
                <xm:f>0</xm:f>
              </x14:cfvo>
              <x14:cfvo type="num">
                <xm:f>$AK$3</xm:f>
              </x14:cfvo>
              <x14:negativeFillColor rgb="FFFF0000"/>
              <x14:axisColor rgb="FF000000"/>
            </x14:dataBar>
          </x14:cfRule>
          <xm:sqref>AJ3</xm:sqref>
        </x14:conditionalFormatting>
        <x14:conditionalFormatting xmlns:xm="http://schemas.microsoft.com/office/excel/2006/main">
          <x14:cfRule type="dataBar" id="{5CDB7420-5699-4AB3-ABA9-54F4200A7055}">
            <x14:dataBar minLength="0" maxLength="100">
              <x14:cfvo type="num">
                <xm:f>0</xm:f>
              </x14:cfvo>
              <x14:cfvo type="num">
                <xm:f>$AH$2</xm:f>
              </x14:cfvo>
              <x14:negativeFillColor rgb="FFFF0000"/>
              <x14:axisColor rgb="FF000000"/>
            </x14:dataBar>
          </x14:cfRule>
          <xm:sqref>AG6</xm:sqref>
        </x14:conditionalFormatting>
        <x14:conditionalFormatting xmlns:xm="http://schemas.microsoft.com/office/excel/2006/main">
          <x14:cfRule type="dataBar" id="{0CF87CDC-57AC-4131-BCFD-35966BD998D2}">
            <x14:dataBar minLength="0" maxLength="100">
              <x14:cfvo type="num">
                <xm:f>0</xm:f>
              </x14:cfvo>
              <x14:cfvo type="num">
                <xm:f>30</xm:f>
              </x14:cfvo>
              <x14:negativeFillColor rgb="FFFF0000"/>
              <x14:axisColor rgb="FF000000"/>
            </x14:dataBar>
          </x14:cfRule>
          <xm:sqref>AI6</xm:sqref>
        </x14:conditionalFormatting>
        <x14:conditionalFormatting xmlns:xm="http://schemas.microsoft.com/office/excel/2006/main">
          <x14:cfRule type="dataBar" id="{864D90EE-F103-47B7-ADEF-DD82BFC54B46}">
            <x14:dataBar minLength="0" maxLength="100">
              <x14:cfvo type="num">
                <xm:f>0</xm:f>
              </x14:cfvo>
              <x14:cfvo type="num">
                <xm:f>$AK$3</xm:f>
              </x14:cfvo>
              <x14:negativeFillColor rgb="FFFF0000"/>
              <x14:axisColor rgb="FF000000"/>
            </x14:dataBar>
          </x14:cfRule>
          <xm:sqref>AJ6</xm:sqref>
        </x14:conditionalFormatting>
        <x14:conditionalFormatting xmlns:xm="http://schemas.microsoft.com/office/excel/2006/main">
          <x14:cfRule type="dataBar" id="{ACF3F7B9-FCEA-47F1-8D75-0AF495DFBAF6}">
            <x14:dataBar minLength="0" maxLength="100">
              <x14:cfvo type="num">
                <xm:f>0</xm:f>
              </x14:cfvo>
              <x14:cfvo type="num">
                <xm:f>$AH$2</xm:f>
              </x14:cfvo>
              <x14:negativeFillColor rgb="FFFF0000"/>
              <x14:axisColor rgb="FF000000"/>
            </x14:dataBar>
          </x14:cfRule>
          <xm:sqref>AG13</xm:sqref>
        </x14:conditionalFormatting>
        <x14:conditionalFormatting xmlns:xm="http://schemas.microsoft.com/office/excel/2006/main">
          <x14:cfRule type="dataBar" id="{47D00730-A459-4D92-925F-DF647BC39776}">
            <x14:dataBar minLength="0" maxLength="100">
              <x14:cfvo type="num">
                <xm:f>0</xm:f>
              </x14:cfvo>
              <x14:cfvo type="num">
                <xm:f>30</xm:f>
              </x14:cfvo>
              <x14:negativeFillColor rgb="FFFF0000"/>
              <x14:axisColor rgb="FF000000"/>
            </x14:dataBar>
          </x14:cfRule>
          <xm:sqref>AI13</xm:sqref>
        </x14:conditionalFormatting>
        <x14:conditionalFormatting xmlns:xm="http://schemas.microsoft.com/office/excel/2006/main">
          <x14:cfRule type="dataBar" id="{394103B6-8424-408B-AE3C-7954D31DF982}">
            <x14:dataBar minLength="0" maxLength="100">
              <x14:cfvo type="num">
                <xm:f>0</xm:f>
              </x14:cfvo>
              <x14:cfvo type="num">
                <xm:f>$AK$3</xm:f>
              </x14:cfvo>
              <x14:negativeFillColor rgb="FFFF0000"/>
              <x14:axisColor rgb="FF000000"/>
            </x14:dataBar>
          </x14:cfRule>
          <xm:sqref>AJ13</xm:sqref>
        </x14:conditionalFormatting>
        <x14:conditionalFormatting xmlns:xm="http://schemas.microsoft.com/office/excel/2006/main">
          <x14:cfRule type="dataBar" id="{CCE7698B-ED8F-4B1F-8C06-C549158AB0EC}">
            <x14:dataBar minLength="0" maxLength="100">
              <x14:cfvo type="num">
                <xm:f>0</xm:f>
              </x14:cfvo>
              <x14:cfvo type="num">
                <xm:f>$AH$2</xm:f>
              </x14:cfvo>
              <x14:negativeFillColor rgb="FFFF0000"/>
              <x14:axisColor rgb="FF000000"/>
            </x14:dataBar>
          </x14:cfRule>
          <xm:sqref>AG18</xm:sqref>
        </x14:conditionalFormatting>
        <x14:conditionalFormatting xmlns:xm="http://schemas.microsoft.com/office/excel/2006/main">
          <x14:cfRule type="dataBar" id="{1CE0BE87-EA49-42A8-B4EB-CAB712D513BA}">
            <x14:dataBar minLength="0" maxLength="100">
              <x14:cfvo type="num">
                <xm:f>0</xm:f>
              </x14:cfvo>
              <x14:cfvo type="num">
                <xm:f>$AK$3</xm:f>
              </x14:cfvo>
              <x14:negativeFillColor rgb="FFFF0000"/>
              <x14:axisColor rgb="FF000000"/>
            </x14:dataBar>
          </x14:cfRule>
          <xm:sqref>AJ18</xm:sqref>
        </x14:conditionalFormatting>
        <x14:conditionalFormatting xmlns:xm="http://schemas.microsoft.com/office/excel/2006/main">
          <x14:cfRule type="dataBar" id="{B586E2B0-5492-443E-BD23-B48F984DB05C}">
            <x14:dataBar minLength="0" maxLength="100">
              <x14:cfvo type="num">
                <xm:f>0</xm:f>
              </x14:cfvo>
              <x14:cfvo type="num">
                <xm:f>$AH$2</xm:f>
              </x14:cfvo>
              <x14:negativeFillColor rgb="FFFF0000"/>
              <x14:axisColor rgb="FF000000"/>
            </x14:dataBar>
          </x14:cfRule>
          <xm:sqref>AO8</xm:sqref>
        </x14:conditionalFormatting>
        <x14:conditionalFormatting xmlns:xm="http://schemas.microsoft.com/office/excel/2006/main">
          <x14:cfRule type="dataBar" id="{C396CB76-1DDD-4568-9E98-85ADEC36CD65}">
            <x14:dataBar minLength="0" maxLength="100">
              <x14:cfvo type="num">
                <xm:f>0</xm:f>
              </x14:cfvo>
              <x14:cfvo type="num">
                <xm:f>$AK$3</xm:f>
              </x14:cfvo>
              <x14:negativeFillColor rgb="FFFF0000"/>
              <x14:axisColor rgb="FF000000"/>
            </x14:dataBar>
          </x14:cfRule>
          <xm:sqref>AR8</xm:sqref>
        </x14:conditionalFormatting>
        <x14:conditionalFormatting xmlns:xm="http://schemas.microsoft.com/office/excel/2006/main">
          <x14:cfRule type="dataBar" id="{BBFBB625-76C0-4D5C-8C44-EF77693443E3}">
            <x14:dataBar minLength="0" maxLength="100">
              <x14:cfvo type="num">
                <xm:f>0</xm:f>
              </x14:cfvo>
              <x14:cfvo type="num">
                <xm:f>30</xm:f>
              </x14:cfvo>
              <x14:negativeFillColor rgb="FFFF0000"/>
              <x14:axisColor rgb="FF000000"/>
            </x14:dataBar>
          </x14:cfRule>
          <xm:sqref>AQ8</xm:sqref>
        </x14:conditionalFormatting>
        <x14:conditionalFormatting xmlns:xm="http://schemas.microsoft.com/office/excel/2006/main">
          <x14:cfRule type="dataBar" id="{BFD7B821-FF54-4AE7-966E-BEE63C554BAC}">
            <x14:dataBar minLength="0" maxLength="100">
              <x14:cfvo type="num">
                <xm:f>0</xm:f>
              </x14:cfvo>
              <x14:cfvo type="num">
                <xm:f>$AH$2</xm:f>
              </x14:cfvo>
              <x14:negativeFillColor rgb="FFFF0000"/>
              <x14:axisColor rgb="FF000000"/>
            </x14:dataBar>
          </x14:cfRule>
          <xm:sqref>AG2 AO2 Q2</xm:sqref>
        </x14:conditionalFormatting>
        <x14:conditionalFormatting xmlns:xm="http://schemas.microsoft.com/office/excel/2006/main">
          <x14:cfRule type="dataBar" id="{4CE138DC-DF90-4D04-A4CA-02AF4968ECAC}">
            <x14:dataBar minLength="0" maxLength="100">
              <x14:cfvo type="num">
                <xm:f>0</xm:f>
              </x14:cfvo>
              <x14:cfvo type="num">
                <xm:f>30</xm:f>
              </x14:cfvo>
              <x14:negativeFillColor rgb="FFFF0000"/>
              <x14:axisColor rgb="FF000000"/>
            </x14:dataBar>
          </x14:cfRule>
          <xm:sqref>AI2</xm:sqref>
        </x14:conditionalFormatting>
        <x14:conditionalFormatting xmlns:xm="http://schemas.microsoft.com/office/excel/2006/main">
          <x14:cfRule type="dataBar" id="{57B562F7-0B12-4D74-B033-05090BC4E837}">
            <x14:dataBar minLength="0" maxLength="100">
              <x14:cfvo type="num">
                <xm:f>0</xm:f>
              </x14:cfvo>
              <x14:cfvo type="num">
                <xm:f>$AK$3</xm:f>
              </x14:cfvo>
              <x14:negativeFillColor rgb="FFFF0000"/>
              <x14:axisColor rgb="FF000000"/>
            </x14:dataBar>
          </x14:cfRule>
          <xm:sqref>AJ2</xm:sqref>
        </x14:conditionalFormatting>
        <x14:conditionalFormatting xmlns:xm="http://schemas.microsoft.com/office/excel/2006/main">
          <x14:cfRule type="dataBar" id="{F4DA85DF-DA10-483E-93EB-E91A2CE3BAF1}">
            <x14:dataBar minLength="0" maxLength="100">
              <x14:cfvo type="num">
                <xm:f>0</xm:f>
              </x14:cfvo>
              <x14:cfvo type="num">
                <xm:f>30</xm:f>
              </x14:cfvo>
              <x14:negativeFillColor rgb="FFFF0000"/>
              <x14:axisColor rgb="FF000000"/>
            </x14:dataBar>
          </x14:cfRule>
          <xm:sqref>AQ2</xm:sqref>
        </x14:conditionalFormatting>
        <x14:conditionalFormatting xmlns:xm="http://schemas.microsoft.com/office/excel/2006/main">
          <x14:cfRule type="dataBar" id="{5D8FD387-7869-4D99-B471-2343411051CA}">
            <x14:dataBar minLength="0" maxLength="100">
              <x14:cfvo type="num">
                <xm:f>0</xm:f>
              </x14:cfvo>
              <x14:cfvo type="num">
                <xm:f>30</xm:f>
              </x14:cfvo>
              <x14:negativeFillColor rgb="FFFF0000"/>
              <x14:axisColor rgb="FF000000"/>
            </x14:dataBar>
          </x14:cfRule>
          <xm:sqref>S2</xm:sqref>
        </x14:conditionalFormatting>
        <x14:conditionalFormatting xmlns:xm="http://schemas.microsoft.com/office/excel/2006/main">
          <x14:cfRule type="dataBar" id="{77A86330-C944-4572-9FB8-FB073A9278D8}">
            <x14:dataBar minLength="0" maxLength="100">
              <x14:cfvo type="num">
                <xm:f>0</xm:f>
              </x14:cfvo>
              <x14:cfvo type="num">
                <xm:f>30</xm:f>
              </x14:cfvo>
              <x14:negativeFillColor rgb="FFFF0000"/>
              <x14:axisColor rgb="FF000000"/>
            </x14:dataBar>
          </x14:cfRule>
          <xm:sqref>K2</xm:sqref>
        </x14:conditionalFormatting>
        <x14:conditionalFormatting xmlns:xm="http://schemas.microsoft.com/office/excel/2006/main">
          <x14:cfRule type="dataBar" id="{B919BF2E-2634-4300-8875-C1EAE85003DB}">
            <x14:dataBar minLength="0" maxLength="100">
              <x14:cfvo type="num">
                <xm:f>0</xm:f>
              </x14:cfvo>
              <x14:cfvo type="num">
                <xm:f>$AH$2</xm:f>
              </x14:cfvo>
              <x14:negativeFillColor rgb="FFFF0000"/>
              <x14:axisColor rgb="FF000000"/>
            </x14:dataBar>
          </x14:cfRule>
          <xm:sqref>Y2</xm:sqref>
        </x14:conditionalFormatting>
        <x14:conditionalFormatting xmlns:xm="http://schemas.microsoft.com/office/excel/2006/main">
          <x14:cfRule type="dataBar" id="{1881F449-534F-4D59-A647-BB488EE48937}">
            <x14:dataBar minLength="0" maxLength="100">
              <x14:cfvo type="num">
                <xm:f>0</xm:f>
              </x14:cfvo>
              <x14:cfvo type="num">
                <xm:f>$AK$3</xm:f>
              </x14:cfvo>
              <x14:negativeFillColor rgb="FFFF0000"/>
              <x14:axisColor rgb="FF000000"/>
            </x14:dataBar>
          </x14:cfRule>
          <xm:sqref>AB2</xm:sqref>
        </x14:conditionalFormatting>
        <x14:conditionalFormatting xmlns:xm="http://schemas.microsoft.com/office/excel/2006/main">
          <x14:cfRule type="dataBar" id="{937ADB13-10B1-45EB-AA17-F2F0568568FB}">
            <x14:dataBar minLength="0" maxLength="100">
              <x14:cfvo type="num">
                <xm:f>0</xm:f>
              </x14:cfvo>
              <x14:cfvo type="num">
                <xm:f>30</xm:f>
              </x14:cfvo>
              <x14:negativeFillColor rgb="FFFF0000"/>
              <x14:axisColor rgb="FF000000"/>
            </x14:dataBar>
          </x14:cfRule>
          <xm:sqref>AA2</xm:sqref>
        </x14:conditionalFormatting>
        <x14:conditionalFormatting xmlns:xm="http://schemas.microsoft.com/office/excel/2006/main">
          <x14:cfRule type="dataBar" id="{AD59EB68-19D2-4402-88BE-FA4A432923EA}">
            <x14:dataBar minLength="0" maxLength="100">
              <x14:cfvo type="num">
                <xm:f>0</xm:f>
              </x14:cfvo>
              <x14:cfvo type="num">
                <xm:f>$AK$3</xm:f>
              </x14:cfvo>
              <x14:negativeFillColor rgb="FFFF0000"/>
              <x14:axisColor rgb="FF000000"/>
            </x14:dataBar>
          </x14:cfRule>
          <xm:sqref>AR26 T26 L26</xm:sqref>
        </x14:conditionalFormatting>
        <x14:conditionalFormatting xmlns:xm="http://schemas.microsoft.com/office/excel/2006/main">
          <x14:cfRule type="dataBar" id="{61430597-63EE-4344-990F-CDBA5E768941}">
            <x14:dataBar minLength="0" maxLength="100">
              <x14:cfvo type="num">
                <xm:f>0</xm:f>
              </x14:cfvo>
              <x14:cfvo type="num">
                <xm:f>$AH$2</xm:f>
              </x14:cfvo>
              <x14:negativeFillColor rgb="FFFF0000"/>
              <x14:axisColor rgb="FF000000"/>
            </x14:dataBar>
          </x14:cfRule>
          <xm:sqref>AO26 AG26 Q26</xm:sqref>
        </x14:conditionalFormatting>
        <x14:conditionalFormatting xmlns:xm="http://schemas.microsoft.com/office/excel/2006/main">
          <x14:cfRule type="dataBar" id="{37CE8F3A-11CA-42E7-ADA7-2B44312FE682}">
            <x14:dataBar minLength="0" maxLength="100">
              <x14:cfvo type="num">
                <xm:f>0</xm:f>
              </x14:cfvo>
              <x14:cfvo type="num">
                <xm:f>30</xm:f>
              </x14:cfvo>
              <x14:negativeFillColor rgb="FFFF0000"/>
              <x14:axisColor rgb="FF000000"/>
            </x14:dataBar>
          </x14:cfRule>
          <xm:sqref>AI26</xm:sqref>
        </x14:conditionalFormatting>
        <x14:conditionalFormatting xmlns:xm="http://schemas.microsoft.com/office/excel/2006/main">
          <x14:cfRule type="dataBar" id="{87CCB1B9-0B93-47C0-9DA6-895C75CEB8E0}">
            <x14:dataBar minLength="0" maxLength="100">
              <x14:cfvo type="num">
                <xm:f>0</xm:f>
              </x14:cfvo>
              <x14:cfvo type="num">
                <xm:f>$AK$3</xm:f>
              </x14:cfvo>
              <x14:negativeFillColor rgb="FFFF0000"/>
              <x14:axisColor rgb="FF000000"/>
            </x14:dataBar>
          </x14:cfRule>
          <xm:sqref>AJ26</xm:sqref>
        </x14:conditionalFormatting>
        <x14:conditionalFormatting xmlns:xm="http://schemas.microsoft.com/office/excel/2006/main">
          <x14:cfRule type="dataBar" id="{5A9EB98C-31DF-4AEA-B7F1-C95886A4C829}">
            <x14:dataBar minLength="0" maxLength="100">
              <x14:cfvo type="num">
                <xm:f>0</xm:f>
              </x14:cfvo>
              <x14:cfvo type="num">
                <xm:f>30</xm:f>
              </x14:cfvo>
              <x14:negativeFillColor rgb="FFFF0000"/>
              <x14:axisColor rgb="FF000000"/>
            </x14:dataBar>
          </x14:cfRule>
          <xm:sqref>AQ26</xm:sqref>
        </x14:conditionalFormatting>
        <x14:conditionalFormatting xmlns:xm="http://schemas.microsoft.com/office/excel/2006/main">
          <x14:cfRule type="dataBar" id="{834E97F7-2D74-483D-BDF1-ABF1572E7193}">
            <x14:dataBar minLength="0" maxLength="100">
              <x14:cfvo type="num">
                <xm:f>0</xm:f>
              </x14:cfvo>
              <x14:cfvo type="num">
                <xm:f>30</xm:f>
              </x14:cfvo>
              <x14:negativeFillColor rgb="FFFF0000"/>
              <x14:axisColor rgb="FF000000"/>
            </x14:dataBar>
          </x14:cfRule>
          <xm:sqref>S26</xm:sqref>
        </x14:conditionalFormatting>
        <x14:conditionalFormatting xmlns:xm="http://schemas.microsoft.com/office/excel/2006/main">
          <x14:cfRule type="dataBar" id="{3C08D411-441F-4008-91DB-5339D67CAF36}">
            <x14:dataBar minLength="0" maxLength="100">
              <x14:cfvo type="num">
                <xm:f>0</xm:f>
              </x14:cfvo>
              <x14:cfvo type="num">
                <xm:f>30</xm:f>
              </x14:cfvo>
              <x14:negativeFillColor rgb="FFFF0000"/>
              <x14:axisColor rgb="FF000000"/>
            </x14:dataBar>
          </x14:cfRule>
          <xm:sqref>K26</xm:sqref>
        </x14:conditionalFormatting>
        <x14:conditionalFormatting xmlns:xm="http://schemas.microsoft.com/office/excel/2006/main">
          <x14:cfRule type="dataBar" id="{D90C338D-4296-4BF0-BC9F-8CF355A6C90B}">
            <x14:dataBar minLength="0" maxLength="100">
              <x14:cfvo type="num">
                <xm:f>0</xm:f>
              </x14:cfvo>
              <x14:cfvo type="num">
                <xm:f>$AH$2</xm:f>
              </x14:cfvo>
              <x14:negativeFillColor rgb="FFFF0000"/>
              <x14:axisColor rgb="FF000000"/>
            </x14:dataBar>
          </x14:cfRule>
          <xm:sqref>Y26</xm:sqref>
        </x14:conditionalFormatting>
        <x14:conditionalFormatting xmlns:xm="http://schemas.microsoft.com/office/excel/2006/main">
          <x14:cfRule type="dataBar" id="{1FB1DD16-BF04-4272-9FF9-0BF34CE6EE35}">
            <x14:dataBar minLength="0" maxLength="100">
              <x14:cfvo type="num">
                <xm:f>0</xm:f>
              </x14:cfvo>
              <x14:cfvo type="num">
                <xm:f>$AK$3</xm:f>
              </x14:cfvo>
              <x14:negativeFillColor rgb="FFFF0000"/>
              <x14:axisColor rgb="FF000000"/>
            </x14:dataBar>
          </x14:cfRule>
          <xm:sqref>AB26</xm:sqref>
        </x14:conditionalFormatting>
        <x14:conditionalFormatting xmlns:xm="http://schemas.microsoft.com/office/excel/2006/main">
          <x14:cfRule type="dataBar" id="{C46AEFC7-CCA3-4B17-86E8-EAA1FC64EB39}">
            <x14:dataBar minLength="0" maxLength="100">
              <x14:cfvo type="num">
                <xm:f>0</xm:f>
              </x14:cfvo>
              <x14:cfvo type="num">
                <xm:f>30</xm:f>
              </x14:cfvo>
              <x14:negativeFillColor rgb="FFFF0000"/>
              <x14:axisColor rgb="FF000000"/>
            </x14:dataBar>
          </x14:cfRule>
          <xm:sqref>AA26</xm:sqref>
        </x14:conditionalFormatting>
        <x14:conditionalFormatting xmlns:xm="http://schemas.microsoft.com/office/excel/2006/main">
          <x14:cfRule type="dataBar" id="{88EAC3D6-9622-4E25-A00F-C252767F6EE1}">
            <x14:dataBar minLength="0" maxLength="100">
              <x14:cfvo type="num">
                <xm:f>0</xm:f>
              </x14:cfvo>
              <x14:cfvo type="num">
                <xm:f>$AK$3</xm:f>
              </x14:cfvo>
              <x14:negativeFillColor rgb="FFFF0000"/>
              <x14:axisColor rgb="FF000000"/>
            </x14:dataBar>
          </x14:cfRule>
          <xm:sqref>T27 AR27 L27</xm:sqref>
        </x14:conditionalFormatting>
        <x14:conditionalFormatting xmlns:xm="http://schemas.microsoft.com/office/excel/2006/main">
          <x14:cfRule type="dataBar" id="{A5FF17A4-56BC-4135-93F2-40AC983D3B2C}">
            <x14:dataBar minLength="0" maxLength="100">
              <x14:cfvo type="num">
                <xm:f>0</xm:f>
              </x14:cfvo>
              <x14:cfvo type="num">
                <xm:f>$AH$2</xm:f>
              </x14:cfvo>
              <x14:negativeFillColor rgb="FFFF0000"/>
              <x14:axisColor rgb="FF000000"/>
            </x14:dataBar>
          </x14:cfRule>
          <xm:sqref>AO27 AG27 Q27</xm:sqref>
        </x14:conditionalFormatting>
        <x14:conditionalFormatting xmlns:xm="http://schemas.microsoft.com/office/excel/2006/main">
          <x14:cfRule type="dataBar" id="{C9504F62-0815-4938-9AC0-F01540B20009}">
            <x14:dataBar minLength="0" maxLength="100">
              <x14:cfvo type="num">
                <xm:f>0</xm:f>
              </x14:cfvo>
              <x14:cfvo type="num">
                <xm:f>30</xm:f>
              </x14:cfvo>
              <x14:negativeFillColor rgb="FFFF0000"/>
              <x14:axisColor rgb="FF000000"/>
            </x14:dataBar>
          </x14:cfRule>
          <xm:sqref>AI27</xm:sqref>
        </x14:conditionalFormatting>
        <x14:conditionalFormatting xmlns:xm="http://schemas.microsoft.com/office/excel/2006/main">
          <x14:cfRule type="dataBar" id="{7C00F95A-466A-4BF6-A0A1-D02D5934318E}">
            <x14:dataBar minLength="0" maxLength="100">
              <x14:cfvo type="num">
                <xm:f>0</xm:f>
              </x14:cfvo>
              <x14:cfvo type="num">
                <xm:f>$AK$3</xm:f>
              </x14:cfvo>
              <x14:negativeFillColor rgb="FFFF0000"/>
              <x14:axisColor rgb="FF000000"/>
            </x14:dataBar>
          </x14:cfRule>
          <xm:sqref>AJ27</xm:sqref>
        </x14:conditionalFormatting>
        <x14:conditionalFormatting xmlns:xm="http://schemas.microsoft.com/office/excel/2006/main">
          <x14:cfRule type="dataBar" id="{B8135004-9E12-479F-BA3A-5487278BAFC0}">
            <x14:dataBar minLength="0" maxLength="100">
              <x14:cfvo type="num">
                <xm:f>0</xm:f>
              </x14:cfvo>
              <x14:cfvo type="num">
                <xm:f>30</xm:f>
              </x14:cfvo>
              <x14:negativeFillColor rgb="FFFF0000"/>
              <x14:axisColor rgb="FF000000"/>
            </x14:dataBar>
          </x14:cfRule>
          <xm:sqref>AQ27</xm:sqref>
        </x14:conditionalFormatting>
        <x14:conditionalFormatting xmlns:xm="http://schemas.microsoft.com/office/excel/2006/main">
          <x14:cfRule type="dataBar" id="{36BA4F4F-03D8-408F-9D7F-2DC4AD3FD3B2}">
            <x14:dataBar minLength="0" maxLength="100">
              <x14:cfvo type="num">
                <xm:f>0</xm:f>
              </x14:cfvo>
              <x14:cfvo type="num">
                <xm:f>30</xm:f>
              </x14:cfvo>
              <x14:negativeFillColor rgb="FFFF0000"/>
              <x14:axisColor rgb="FF000000"/>
            </x14:dataBar>
          </x14:cfRule>
          <xm:sqref>S27</xm:sqref>
        </x14:conditionalFormatting>
        <x14:conditionalFormatting xmlns:xm="http://schemas.microsoft.com/office/excel/2006/main">
          <x14:cfRule type="dataBar" id="{C0ED224A-8DCD-4D6F-A3AC-0DF657B338B9}">
            <x14:dataBar minLength="0" maxLength="100">
              <x14:cfvo type="num">
                <xm:f>0</xm:f>
              </x14:cfvo>
              <x14:cfvo type="num">
                <xm:f>30</xm:f>
              </x14:cfvo>
              <x14:negativeFillColor rgb="FFFF0000"/>
              <x14:axisColor rgb="FF000000"/>
            </x14:dataBar>
          </x14:cfRule>
          <xm:sqref>K27</xm:sqref>
        </x14:conditionalFormatting>
        <x14:conditionalFormatting xmlns:xm="http://schemas.microsoft.com/office/excel/2006/main">
          <x14:cfRule type="dataBar" id="{08859528-8D0D-41ED-84EA-BB6E3416B2B1}">
            <x14:dataBar minLength="0" maxLength="100">
              <x14:cfvo type="num">
                <xm:f>0</xm:f>
              </x14:cfvo>
              <x14:cfvo type="num">
                <xm:f>$AH$2</xm:f>
              </x14:cfvo>
              <x14:negativeFillColor rgb="FFFF0000"/>
              <x14:axisColor rgb="FF000000"/>
            </x14:dataBar>
          </x14:cfRule>
          <xm:sqref>Y27</xm:sqref>
        </x14:conditionalFormatting>
        <x14:conditionalFormatting xmlns:xm="http://schemas.microsoft.com/office/excel/2006/main">
          <x14:cfRule type="dataBar" id="{FFB6014E-119B-4A38-B4BB-8E03EFA08BEA}">
            <x14:dataBar minLength="0" maxLength="100">
              <x14:cfvo type="num">
                <xm:f>0</xm:f>
              </x14:cfvo>
              <x14:cfvo type="num">
                <xm:f>$AK$3</xm:f>
              </x14:cfvo>
              <x14:negativeFillColor rgb="FFFF0000"/>
              <x14:axisColor rgb="FF000000"/>
            </x14:dataBar>
          </x14:cfRule>
          <xm:sqref>AB27</xm:sqref>
        </x14:conditionalFormatting>
        <x14:conditionalFormatting xmlns:xm="http://schemas.microsoft.com/office/excel/2006/main">
          <x14:cfRule type="dataBar" id="{2CE837BF-D2AA-47A9-A420-07F37B922986}">
            <x14:dataBar minLength="0" maxLength="100">
              <x14:cfvo type="num">
                <xm:f>0</xm:f>
              </x14:cfvo>
              <x14:cfvo type="num">
                <xm:f>30</xm:f>
              </x14:cfvo>
              <x14:negativeFillColor rgb="FFFF0000"/>
              <x14:axisColor rgb="FF000000"/>
            </x14:dataBar>
          </x14:cfRule>
          <xm:sqref>AA27</xm:sqref>
        </x14:conditionalFormatting>
        <x14:conditionalFormatting xmlns:xm="http://schemas.microsoft.com/office/excel/2006/main">
          <x14:cfRule type="dataBar" id="{362D7606-8410-4500-9CC0-8AFF9DEE4349}">
            <x14:dataBar minLength="0" maxLength="100">
              <x14:cfvo type="num">
                <xm:f>0</xm:f>
              </x14:cfvo>
              <x14:cfvo type="num">
                <xm:f>$AK$3</xm:f>
              </x14:cfvo>
              <x14:negativeFillColor rgb="FFFF0000"/>
              <x14:axisColor rgb="FF000000"/>
            </x14:dataBar>
          </x14:cfRule>
          <xm:sqref>AR14</xm:sqref>
        </x14:conditionalFormatting>
        <x14:conditionalFormatting xmlns:xm="http://schemas.microsoft.com/office/excel/2006/main">
          <x14:cfRule type="dataBar" id="{44CD461C-4A96-47F7-843C-B133DA1B72CD}">
            <x14:dataBar minLength="0" maxLength="100">
              <x14:cfvo type="num">
                <xm:f>0</xm:f>
              </x14:cfvo>
              <x14:cfvo type="num">
                <xm:f>$AH$2</xm:f>
              </x14:cfvo>
              <x14:negativeFillColor rgb="FFFF0000"/>
              <x14:axisColor rgb="FF000000"/>
            </x14:dataBar>
          </x14:cfRule>
          <xm:sqref>AO14</xm:sqref>
        </x14:conditionalFormatting>
        <x14:conditionalFormatting xmlns:xm="http://schemas.microsoft.com/office/excel/2006/main">
          <x14:cfRule type="dataBar" id="{A4D8B144-0405-486C-8E19-345E9B2EDB92}">
            <x14:dataBar minLength="0" maxLength="100">
              <x14:cfvo type="num">
                <xm:f>0</xm:f>
              </x14:cfvo>
              <x14:cfvo type="num">
                <xm:f>30</xm:f>
              </x14:cfvo>
              <x14:negativeFillColor rgb="FFFF0000"/>
              <x14:axisColor rgb="FF000000"/>
            </x14:dataBar>
          </x14:cfRule>
          <xm:sqref>AQ14</xm:sqref>
        </x14:conditionalFormatting>
        <x14:conditionalFormatting xmlns:xm="http://schemas.microsoft.com/office/excel/2006/main">
          <x14:cfRule type="dataBar" id="{1B75A7E5-02C6-48DC-89DD-323A71FD56B7}">
            <x14:dataBar minLength="0" maxLength="100">
              <x14:cfvo type="num">
                <xm:f>0</xm:f>
              </x14:cfvo>
              <x14:cfvo type="num">
                <xm:f>$AK$3</xm:f>
              </x14:cfvo>
              <x14:negativeFillColor rgb="FFFF0000"/>
              <x14:axisColor rgb="FF000000"/>
            </x14:dataBar>
          </x14:cfRule>
          <xm:sqref>T28 AR28 L28</xm:sqref>
        </x14:conditionalFormatting>
        <x14:conditionalFormatting xmlns:xm="http://schemas.microsoft.com/office/excel/2006/main">
          <x14:cfRule type="dataBar" id="{1797D0BF-869E-4BBD-824D-C57E44FFFB7B}">
            <x14:dataBar minLength="0" maxLength="100">
              <x14:cfvo type="num">
                <xm:f>0</xm:f>
              </x14:cfvo>
              <x14:cfvo type="num">
                <xm:f>$AH$2</xm:f>
              </x14:cfvo>
              <x14:negativeFillColor rgb="FFFF0000"/>
              <x14:axisColor rgb="FF000000"/>
            </x14:dataBar>
          </x14:cfRule>
          <xm:sqref>AO28 AG28 Q28</xm:sqref>
        </x14:conditionalFormatting>
        <x14:conditionalFormatting xmlns:xm="http://schemas.microsoft.com/office/excel/2006/main">
          <x14:cfRule type="dataBar" id="{4CD2AC5B-AFD8-47D3-9495-73680D417C30}">
            <x14:dataBar minLength="0" maxLength="100">
              <x14:cfvo type="num">
                <xm:f>0</xm:f>
              </x14:cfvo>
              <x14:cfvo type="num">
                <xm:f>30</xm:f>
              </x14:cfvo>
              <x14:negativeFillColor rgb="FFFF0000"/>
              <x14:axisColor rgb="FF000000"/>
            </x14:dataBar>
          </x14:cfRule>
          <xm:sqref>AI28</xm:sqref>
        </x14:conditionalFormatting>
        <x14:conditionalFormatting xmlns:xm="http://schemas.microsoft.com/office/excel/2006/main">
          <x14:cfRule type="dataBar" id="{D87B73D8-2D76-4DFF-80F0-56405E9C71D4}">
            <x14:dataBar minLength="0" maxLength="100">
              <x14:cfvo type="num">
                <xm:f>0</xm:f>
              </x14:cfvo>
              <x14:cfvo type="num">
                <xm:f>$AK$3</xm:f>
              </x14:cfvo>
              <x14:negativeFillColor rgb="FFFF0000"/>
              <x14:axisColor rgb="FF000000"/>
            </x14:dataBar>
          </x14:cfRule>
          <xm:sqref>AJ28</xm:sqref>
        </x14:conditionalFormatting>
        <x14:conditionalFormatting xmlns:xm="http://schemas.microsoft.com/office/excel/2006/main">
          <x14:cfRule type="dataBar" id="{D79CFFF1-E969-4DB8-BEC6-678A9396D1F9}">
            <x14:dataBar minLength="0" maxLength="100">
              <x14:cfvo type="num">
                <xm:f>0</xm:f>
              </x14:cfvo>
              <x14:cfvo type="num">
                <xm:f>30</xm:f>
              </x14:cfvo>
              <x14:negativeFillColor rgb="FFFF0000"/>
              <x14:axisColor rgb="FF000000"/>
            </x14:dataBar>
          </x14:cfRule>
          <xm:sqref>AQ28</xm:sqref>
        </x14:conditionalFormatting>
        <x14:conditionalFormatting xmlns:xm="http://schemas.microsoft.com/office/excel/2006/main">
          <x14:cfRule type="dataBar" id="{3E50A454-BAE2-4AE0-858F-F31153C8CDF3}">
            <x14:dataBar minLength="0" maxLength="100">
              <x14:cfvo type="num">
                <xm:f>0</xm:f>
              </x14:cfvo>
              <x14:cfvo type="num">
                <xm:f>30</xm:f>
              </x14:cfvo>
              <x14:negativeFillColor rgb="FFFF0000"/>
              <x14:axisColor rgb="FF000000"/>
            </x14:dataBar>
          </x14:cfRule>
          <xm:sqref>S28</xm:sqref>
        </x14:conditionalFormatting>
        <x14:conditionalFormatting xmlns:xm="http://schemas.microsoft.com/office/excel/2006/main">
          <x14:cfRule type="dataBar" id="{141B60DE-8412-4D1D-842D-E35D4794A74F}">
            <x14:dataBar minLength="0" maxLength="100">
              <x14:cfvo type="num">
                <xm:f>0</xm:f>
              </x14:cfvo>
              <x14:cfvo type="num">
                <xm:f>30</xm:f>
              </x14:cfvo>
              <x14:negativeFillColor rgb="FFFF0000"/>
              <x14:axisColor rgb="FF000000"/>
            </x14:dataBar>
          </x14:cfRule>
          <xm:sqref>K28</xm:sqref>
        </x14:conditionalFormatting>
        <x14:conditionalFormatting xmlns:xm="http://schemas.microsoft.com/office/excel/2006/main">
          <x14:cfRule type="dataBar" id="{BCD0301E-F573-4094-A664-8B6B42E8E158}">
            <x14:dataBar minLength="0" maxLength="100">
              <x14:cfvo type="num">
                <xm:f>0</xm:f>
              </x14:cfvo>
              <x14:cfvo type="num">
                <xm:f>$AH$2</xm:f>
              </x14:cfvo>
              <x14:negativeFillColor rgb="FFFF0000"/>
              <x14:axisColor rgb="FF000000"/>
            </x14:dataBar>
          </x14:cfRule>
          <xm:sqref>Y28</xm:sqref>
        </x14:conditionalFormatting>
        <x14:conditionalFormatting xmlns:xm="http://schemas.microsoft.com/office/excel/2006/main">
          <x14:cfRule type="dataBar" id="{8BD6A1E3-E669-433F-9203-9DFB01094EFA}">
            <x14:dataBar minLength="0" maxLength="100">
              <x14:cfvo type="num">
                <xm:f>0</xm:f>
              </x14:cfvo>
              <x14:cfvo type="num">
                <xm:f>$AK$3</xm:f>
              </x14:cfvo>
              <x14:negativeFillColor rgb="FFFF0000"/>
              <x14:axisColor rgb="FF000000"/>
            </x14:dataBar>
          </x14:cfRule>
          <xm:sqref>AB28</xm:sqref>
        </x14:conditionalFormatting>
        <x14:conditionalFormatting xmlns:xm="http://schemas.microsoft.com/office/excel/2006/main">
          <x14:cfRule type="dataBar" id="{4E8777F4-B874-4149-8E00-96126DE5BC1F}">
            <x14:dataBar minLength="0" maxLength="100">
              <x14:cfvo type="num">
                <xm:f>0</xm:f>
              </x14:cfvo>
              <x14:cfvo type="num">
                <xm:f>30</xm:f>
              </x14:cfvo>
              <x14:negativeFillColor rgb="FFFF0000"/>
              <x14:axisColor rgb="FF000000"/>
            </x14:dataBar>
          </x14:cfRule>
          <xm:sqref>AA28</xm:sqref>
        </x14:conditionalFormatting>
        <x14:conditionalFormatting xmlns:xm="http://schemas.microsoft.com/office/excel/2006/main">
          <x14:cfRule type="dataBar" id="{61CCA214-836B-4D99-9291-EAD77A80A217}">
            <x14:dataBar minLength="0" maxLength="100">
              <x14:cfvo type="num">
                <xm:f>0</xm:f>
              </x14:cfvo>
              <x14:cfvo type="num">
                <xm:f>$AK$3</xm:f>
              </x14:cfvo>
              <x14:negativeFillColor rgb="FFFF0000"/>
              <x14:axisColor rgb="FF000000"/>
            </x14:dataBar>
          </x14:cfRule>
          <xm:sqref>T29 AR29 L29</xm:sqref>
        </x14:conditionalFormatting>
        <x14:conditionalFormatting xmlns:xm="http://schemas.microsoft.com/office/excel/2006/main">
          <x14:cfRule type="dataBar" id="{592D01FB-347E-4590-BE4F-266F9EC32FDB}">
            <x14:dataBar minLength="0" maxLength="100">
              <x14:cfvo type="num">
                <xm:f>0</xm:f>
              </x14:cfvo>
              <x14:cfvo type="num">
                <xm:f>$AH$2</xm:f>
              </x14:cfvo>
              <x14:negativeFillColor rgb="FFFF0000"/>
              <x14:axisColor rgb="FF000000"/>
            </x14:dataBar>
          </x14:cfRule>
          <xm:sqref>AG29 AO29 Q29</xm:sqref>
        </x14:conditionalFormatting>
        <x14:conditionalFormatting xmlns:xm="http://schemas.microsoft.com/office/excel/2006/main">
          <x14:cfRule type="dataBar" id="{81EE5E15-085A-4119-A99C-5D78E7F7EB42}">
            <x14:dataBar minLength="0" maxLength="100">
              <x14:cfvo type="num">
                <xm:f>0</xm:f>
              </x14:cfvo>
              <x14:cfvo type="num">
                <xm:f>30</xm:f>
              </x14:cfvo>
              <x14:negativeFillColor rgb="FFFF0000"/>
              <x14:axisColor rgb="FF000000"/>
            </x14:dataBar>
          </x14:cfRule>
          <xm:sqref>AI29</xm:sqref>
        </x14:conditionalFormatting>
        <x14:conditionalFormatting xmlns:xm="http://schemas.microsoft.com/office/excel/2006/main">
          <x14:cfRule type="dataBar" id="{7D26F8B0-0120-4C38-8490-6DFEC987409D}">
            <x14:dataBar minLength="0" maxLength="100">
              <x14:cfvo type="num">
                <xm:f>0</xm:f>
              </x14:cfvo>
              <x14:cfvo type="num">
                <xm:f>$AK$3</xm:f>
              </x14:cfvo>
              <x14:negativeFillColor rgb="FFFF0000"/>
              <x14:axisColor rgb="FF000000"/>
            </x14:dataBar>
          </x14:cfRule>
          <xm:sqref>AJ29</xm:sqref>
        </x14:conditionalFormatting>
        <x14:conditionalFormatting xmlns:xm="http://schemas.microsoft.com/office/excel/2006/main">
          <x14:cfRule type="dataBar" id="{421FA486-0380-4DC3-A9D4-2360E110D03E}">
            <x14:dataBar minLength="0" maxLength="100">
              <x14:cfvo type="num">
                <xm:f>0</xm:f>
              </x14:cfvo>
              <x14:cfvo type="num">
                <xm:f>30</xm:f>
              </x14:cfvo>
              <x14:negativeFillColor rgb="FFFF0000"/>
              <x14:axisColor rgb="FF000000"/>
            </x14:dataBar>
          </x14:cfRule>
          <xm:sqref>AQ29</xm:sqref>
        </x14:conditionalFormatting>
        <x14:conditionalFormatting xmlns:xm="http://schemas.microsoft.com/office/excel/2006/main">
          <x14:cfRule type="dataBar" id="{6ADA4473-AC5C-447A-9700-458A862EAFAE}">
            <x14:dataBar minLength="0" maxLength="100">
              <x14:cfvo type="num">
                <xm:f>0</xm:f>
              </x14:cfvo>
              <x14:cfvo type="num">
                <xm:f>30</xm:f>
              </x14:cfvo>
              <x14:negativeFillColor rgb="FFFF0000"/>
              <x14:axisColor rgb="FF000000"/>
            </x14:dataBar>
          </x14:cfRule>
          <xm:sqref>S29</xm:sqref>
        </x14:conditionalFormatting>
        <x14:conditionalFormatting xmlns:xm="http://schemas.microsoft.com/office/excel/2006/main">
          <x14:cfRule type="dataBar" id="{CD957BED-DFAC-4325-937C-7037B83598F9}">
            <x14:dataBar minLength="0" maxLength="100">
              <x14:cfvo type="num">
                <xm:f>0</xm:f>
              </x14:cfvo>
              <x14:cfvo type="num">
                <xm:f>30</xm:f>
              </x14:cfvo>
              <x14:negativeFillColor rgb="FFFF0000"/>
              <x14:axisColor rgb="FF000000"/>
            </x14:dataBar>
          </x14:cfRule>
          <xm:sqref>K29</xm:sqref>
        </x14:conditionalFormatting>
        <x14:conditionalFormatting xmlns:xm="http://schemas.microsoft.com/office/excel/2006/main">
          <x14:cfRule type="dataBar" id="{9A34F5E3-57F3-4C80-9BE8-0DE47798A8F9}">
            <x14:dataBar minLength="0" maxLength="100">
              <x14:cfvo type="num">
                <xm:f>0</xm:f>
              </x14:cfvo>
              <x14:cfvo type="num">
                <xm:f>$AH$2</xm:f>
              </x14:cfvo>
              <x14:negativeFillColor rgb="FFFF0000"/>
              <x14:axisColor rgb="FF000000"/>
            </x14:dataBar>
          </x14:cfRule>
          <xm:sqref>Y29</xm:sqref>
        </x14:conditionalFormatting>
        <x14:conditionalFormatting xmlns:xm="http://schemas.microsoft.com/office/excel/2006/main">
          <x14:cfRule type="dataBar" id="{150F7ABD-4EA7-4907-BE25-1C4D0D5A2448}">
            <x14:dataBar minLength="0" maxLength="100">
              <x14:cfvo type="num">
                <xm:f>0</xm:f>
              </x14:cfvo>
              <x14:cfvo type="num">
                <xm:f>$AK$3</xm:f>
              </x14:cfvo>
              <x14:negativeFillColor rgb="FFFF0000"/>
              <x14:axisColor rgb="FF000000"/>
            </x14:dataBar>
          </x14:cfRule>
          <xm:sqref>AB29</xm:sqref>
        </x14:conditionalFormatting>
        <x14:conditionalFormatting xmlns:xm="http://schemas.microsoft.com/office/excel/2006/main">
          <x14:cfRule type="dataBar" id="{B01B7E4B-6715-425A-9BF7-88773961BCF0}">
            <x14:dataBar minLength="0" maxLength="100">
              <x14:cfvo type="num">
                <xm:f>0</xm:f>
              </x14:cfvo>
              <x14:cfvo type="num">
                <xm:f>30</xm:f>
              </x14:cfvo>
              <x14:negativeFillColor rgb="FFFF0000"/>
              <x14:axisColor rgb="FF000000"/>
            </x14:dataBar>
          </x14:cfRule>
          <xm:sqref>AA29</xm:sqref>
        </x14:conditionalFormatting>
      </x14:conditionalFormattings>
    </ext>
  </extLst>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tabColor rgb="FFFFC000"/>
  </sheetPr>
  <dimension ref="A1:BD42"/>
  <sheetViews>
    <sheetView zoomScale="85" zoomScaleNormal="85" workbookViewId="0">
      <pane ySplit="1" topLeftCell="A14" activePane="bottomLeft" state="frozen"/>
      <selection activeCell="I2" sqref="I2"/>
      <selection pane="bottomLeft" activeCell="I2" sqref="I2"/>
    </sheetView>
  </sheetViews>
  <sheetFormatPr baseColWidth="10" defaultColWidth="11.42578125" defaultRowHeight="14.25" outlineLevelCol="1" x14ac:dyDescent="0.2"/>
  <cols>
    <col min="1" max="1" width="33.7109375" style="12" customWidth="1"/>
    <col min="2" max="4" width="13.7109375" style="12" hidden="1" customWidth="1" outlineLevel="1"/>
    <col min="5" max="5" width="6.5703125" style="12" hidden="1" customWidth="1" outlineLevel="1"/>
    <col min="6" max="6" width="6" style="12" hidden="1" customWidth="1" outlineLevel="1"/>
    <col min="7" max="7" width="5.7109375" style="12" hidden="1" customWidth="1" outlineLevel="1"/>
    <col min="8" max="8" width="13.28515625" style="13" customWidth="1" collapsed="1"/>
    <col min="9" max="9" width="10.7109375" style="13" hidden="1" customWidth="1" outlineLevel="1"/>
    <col min="10" max="10" width="9.42578125" style="13" hidden="1" customWidth="1" outlineLevel="1"/>
    <col min="11" max="13" width="10.7109375" style="13" hidden="1" customWidth="1" outlineLevel="1"/>
    <col min="14" max="14" width="11.28515625" style="13" hidden="1" customWidth="1" outlineLevel="1"/>
    <col min="15" max="15" width="12" style="13" hidden="1" customWidth="1" outlineLevel="1"/>
    <col min="16" max="16" width="14" style="13" customWidth="1" collapsed="1"/>
    <col min="17" max="17" width="10.42578125" style="12" hidden="1" customWidth="1" outlineLevel="1"/>
    <col min="18" max="18" width="9.7109375" style="12" hidden="1" customWidth="1" outlineLevel="1"/>
    <col min="19" max="19" width="12" style="12" hidden="1" customWidth="1" outlineLevel="1"/>
    <col min="20" max="20" width="12.42578125" style="12" hidden="1" customWidth="1" outlineLevel="1"/>
    <col min="21" max="21" width="9.5703125" style="12" hidden="1" customWidth="1" outlineLevel="1"/>
    <col min="22" max="22" width="11.42578125" style="12" hidden="1" customWidth="1" outlineLevel="1"/>
    <col min="23" max="23" width="12.7109375" style="12" hidden="1" customWidth="1" outlineLevel="1"/>
    <col min="24" max="24" width="14.7109375" style="13" customWidth="1" collapsed="1"/>
    <col min="25" max="25" width="12.28515625" style="12" hidden="1" customWidth="1" outlineLevel="1"/>
    <col min="26" max="26" width="10.28515625" style="12" hidden="1" customWidth="1" outlineLevel="1"/>
    <col min="27" max="27" width="11.42578125" style="12" hidden="1" customWidth="1" outlineLevel="1"/>
    <col min="28" max="28" width="12.7109375" style="12" hidden="1" customWidth="1" outlineLevel="1"/>
    <col min="29" max="29" width="9.7109375" style="12" hidden="1" customWidth="1" outlineLevel="1"/>
    <col min="30" max="30" width="10.5703125" style="12" hidden="1" customWidth="1" outlineLevel="1"/>
    <col min="31" max="31" width="12.28515625" style="12" hidden="1" customWidth="1" outlineLevel="1"/>
    <col min="32" max="32" width="13.42578125" style="12" customWidth="1" collapsed="1"/>
    <col min="33" max="33" width="13.28515625" style="12" hidden="1" customWidth="1" outlineLevel="1"/>
    <col min="34" max="35" width="10.28515625" style="12" hidden="1" customWidth="1" outlineLevel="1"/>
    <col min="36" max="36" width="12.7109375" style="12" hidden="1" customWidth="1" outlineLevel="1"/>
    <col min="37" max="38" width="11.42578125" style="12" hidden="1" customWidth="1" outlineLevel="1"/>
    <col min="39" max="39" width="12.28515625" style="12" hidden="1" customWidth="1" outlineLevel="1"/>
    <col min="40" max="40" width="13.7109375" style="12" customWidth="1" collapsed="1"/>
    <col min="41" max="41" width="12.42578125" style="12" hidden="1" customWidth="1" outlineLevel="1"/>
    <col min="42" max="42" width="10.7109375" style="12" hidden="1" customWidth="1" outlineLevel="1"/>
    <col min="43" max="43" width="11" style="12" hidden="1" customWidth="1" outlineLevel="1"/>
    <col min="44" max="44" width="13" style="12" hidden="1" customWidth="1" outlineLevel="1"/>
    <col min="45" max="46" width="11.42578125" style="12" hidden="1" customWidth="1" outlineLevel="1"/>
    <col min="47" max="47" width="12.5703125" style="12" hidden="1" customWidth="1" outlineLevel="1"/>
    <col min="48" max="48" width="16.7109375" style="12" customWidth="1" collapsed="1"/>
    <col min="49" max="49" width="12.42578125" style="12" customWidth="1" outlineLevel="1"/>
    <col min="50" max="50" width="10.7109375" style="12" customWidth="1" outlineLevel="1"/>
    <col min="51" max="51" width="11" style="12" customWidth="1" outlineLevel="1"/>
    <col min="52" max="52" width="13" style="12" customWidth="1" outlineLevel="1"/>
    <col min="53" max="54" width="11.42578125" style="12" customWidth="1" outlineLevel="1"/>
    <col min="55" max="55" width="12.5703125" style="12" customWidth="1" outlineLevel="1"/>
    <col min="56" max="56" width="18.42578125" style="12" customWidth="1"/>
    <col min="57" max="16384" width="11.42578125" style="12"/>
  </cols>
  <sheetData>
    <row r="1" spans="1:56" s="133" customFormat="1" ht="48" customHeight="1" x14ac:dyDescent="0.25">
      <c r="A1" s="141" t="s">
        <v>314</v>
      </c>
      <c r="B1" s="135" t="s">
        <v>169</v>
      </c>
      <c r="C1" s="134" t="s">
        <v>170</v>
      </c>
      <c r="D1" s="134" t="s">
        <v>171</v>
      </c>
      <c r="E1" s="4" t="s">
        <v>781</v>
      </c>
      <c r="F1" s="4" t="s">
        <v>782</v>
      </c>
      <c r="G1" s="4" t="s">
        <v>783</v>
      </c>
      <c r="H1" s="11" t="s">
        <v>784</v>
      </c>
      <c r="I1" s="118" t="s">
        <v>172</v>
      </c>
      <c r="J1" s="119" t="s">
        <v>173</v>
      </c>
      <c r="K1" s="118" t="s">
        <v>707</v>
      </c>
      <c r="L1" s="118" t="s">
        <v>174</v>
      </c>
      <c r="M1" s="119" t="s">
        <v>175</v>
      </c>
      <c r="N1" s="118" t="s">
        <v>176</v>
      </c>
      <c r="O1" s="4" t="s">
        <v>177</v>
      </c>
      <c r="P1" s="21" t="s">
        <v>315</v>
      </c>
      <c r="Q1" s="118" t="s">
        <v>172</v>
      </c>
      <c r="R1" s="119" t="s">
        <v>173</v>
      </c>
      <c r="S1" s="118" t="s">
        <v>707</v>
      </c>
      <c r="T1" s="118" t="s">
        <v>174</v>
      </c>
      <c r="U1" s="119" t="s">
        <v>175</v>
      </c>
      <c r="V1" s="4" t="s">
        <v>176</v>
      </c>
      <c r="W1" s="4" t="s">
        <v>177</v>
      </c>
      <c r="X1" s="21" t="s">
        <v>316</v>
      </c>
      <c r="Y1" s="118" t="s">
        <v>172</v>
      </c>
      <c r="Z1" s="119" t="s">
        <v>173</v>
      </c>
      <c r="AA1" s="118" t="s">
        <v>707</v>
      </c>
      <c r="AB1" s="118" t="s">
        <v>174</v>
      </c>
      <c r="AC1" s="119" t="s">
        <v>175</v>
      </c>
      <c r="AD1" s="4" t="s">
        <v>176</v>
      </c>
      <c r="AE1" s="4" t="s">
        <v>177</v>
      </c>
      <c r="AF1" s="21" t="s">
        <v>317</v>
      </c>
      <c r="AG1" s="118" t="s">
        <v>172</v>
      </c>
      <c r="AH1" s="119" t="s">
        <v>173</v>
      </c>
      <c r="AI1" s="118" t="s">
        <v>707</v>
      </c>
      <c r="AJ1" s="118" t="s">
        <v>174</v>
      </c>
      <c r="AK1" s="119" t="s">
        <v>175</v>
      </c>
      <c r="AL1" s="118" t="s">
        <v>176</v>
      </c>
      <c r="AM1" s="4" t="s">
        <v>177</v>
      </c>
      <c r="AN1" s="21" t="s">
        <v>318</v>
      </c>
      <c r="AO1" s="118" t="s">
        <v>172</v>
      </c>
      <c r="AP1" s="119" t="s">
        <v>173</v>
      </c>
      <c r="AQ1" s="118" t="s">
        <v>707</v>
      </c>
      <c r="AR1" s="118" t="s">
        <v>174</v>
      </c>
      <c r="AS1" s="119" t="s">
        <v>175</v>
      </c>
      <c r="AT1" s="4" t="s">
        <v>176</v>
      </c>
      <c r="AU1" s="4" t="s">
        <v>177</v>
      </c>
      <c r="AV1" s="21" t="s">
        <v>319</v>
      </c>
      <c r="AW1" s="118" t="s">
        <v>172</v>
      </c>
      <c r="AX1" s="119" t="s">
        <v>173</v>
      </c>
      <c r="AY1" s="118" t="s">
        <v>707</v>
      </c>
      <c r="AZ1" s="118" t="s">
        <v>174</v>
      </c>
      <c r="BA1" s="119" t="s">
        <v>175</v>
      </c>
      <c r="BB1" s="4" t="s">
        <v>176</v>
      </c>
      <c r="BC1" s="4" t="s">
        <v>177</v>
      </c>
      <c r="BD1" s="21" t="s">
        <v>320</v>
      </c>
    </row>
    <row r="2" spans="1:56" ht="15" x14ac:dyDescent="0.25">
      <c r="A2" s="136" t="s">
        <v>187</v>
      </c>
      <c r="H2" s="96" t="str">
        <f>COUNTIF(A2:G2,"Oui") &amp;" / 6"</f>
        <v>0 / 6</v>
      </c>
      <c r="I2" s="19">
        <f>COUNTIFS(SUIVIPROD!$E1:$E30000,'Ligne 15'!$A2,SUIVIPROD!$J1:$J30000,'Ligne 15'!$P$1)</f>
        <v>0</v>
      </c>
      <c r="J2" s="120">
        <v>12</v>
      </c>
      <c r="K2" s="19">
        <f>SUMIFS(SUIVIPROD!$D1:$D30000,SUIVIPROD!$E1:$E30000,'Ligne 15'!$A2,SUIVIPROD!$J1:$J30000,'Ligne 15'!$P$1)</f>
        <v>0</v>
      </c>
      <c r="L2" s="19" t="e">
        <f>SUMPRODUCT((SUIVIPROD!$E1:$E30000='Ligne 15'!$A2)*(SUIVIPROD!$J1:$J30000='Ligne 15'!$P$1)*(SUIVIPROD!$L:$N&lt;&gt;""))</f>
        <v>#N/A</v>
      </c>
      <c r="M2" s="120">
        <v>6</v>
      </c>
      <c r="N2" s="98"/>
      <c r="O2" s="23" t="str">
        <f>IF(COUNTIFS(SUIVIQUALITE!$B1:$B30000,'Ligne 15'!$A2,SUIVIQUALITE!$E1:$E30000,LEFT($P$1,FIND(" ",$P$1)-1),SUIVIQUALITE!$F1:$F30000,"Oui")=1,"Oui","#N/A")</f>
        <v>#N/A</v>
      </c>
      <c r="P2" s="206"/>
      <c r="Q2" s="19">
        <f>COUNTIFS(SUIVIPROD!$E1:$E30000,'Ligne 15'!$A2,SUIVIPROD!$J1:$J30000,'Ligne 15'!$X$1)</f>
        <v>0</v>
      </c>
      <c r="R2" s="120">
        <v>16</v>
      </c>
      <c r="S2" s="19">
        <f>SUMIFS(SUIVIPROD!$D1:$D30000,SUIVIPROD!$E1:$E30000,'Ligne 15'!$A2,SUIVIPROD!$J1:$J30000,'Ligne 15'!$X$1)</f>
        <v>0</v>
      </c>
      <c r="T2" s="19" t="e">
        <f>SUMPRODUCT((SUIVIPROD!$E1:$E30000='Ligne 15'!$A2)*(SUIVIPROD!$J1:$J30000='Ligne 15'!$X$1)*(SUIVIPROD!$L:$N&lt;&gt;""))</f>
        <v>#N/A</v>
      </c>
      <c r="U2" s="120">
        <v>4</v>
      </c>
      <c r="W2" s="23" t="str">
        <f>IF(COUNTIFS(SUIVIQUALITE!$B1:$B30000,'Ligne 15'!$A2,SUIVIQUALITE!$E1:$E30000,LEFT($X$1,FIND(" ",$X$1)-1),SUIVIQUALITE!$F1:$F30000,"Oui")=1,"Oui","#N/A")</f>
        <v>#N/A</v>
      </c>
      <c r="X2" s="206"/>
      <c r="Y2" s="19">
        <f>COUNTIFS(SUIVIPROD!$E1:$E30000,'Ligne 15'!$A2,SUIVIPROD!$J1:$J30000,'Ligne 15'!$AF$1)</f>
        <v>0</v>
      </c>
      <c r="Z2" s="120">
        <v>16</v>
      </c>
      <c r="AA2" s="19">
        <f>SUMIFS(SUIVIPROD!$D1:$D30000,SUIVIPROD!$E1:$E30000,'Ligne 15'!$A2,SUIVIPROD!$J1:$J30000,'Ligne 15'!$AF$1)</f>
        <v>0</v>
      </c>
      <c r="AB2" s="19" t="e">
        <f>SUMPRODUCT((SUIVIPROD!$E1:$E30000='Ligne 15'!$A2)*(SUIVIPROD!$J1:$J30000='Ligne 15'!$AF$1)*(SUIVIPROD!$L:$N&lt;&gt;""))</f>
        <v>#N/A</v>
      </c>
      <c r="AC2" s="120">
        <v>4</v>
      </c>
      <c r="AE2" s="23" t="str">
        <f>IF(COUNTIFS(SUIVIQUALITE!$B1:$B30000,'Ligne 15'!$A2,SUIVIQUALITE!$E1:$E30000,LEFT($AF$1,FIND(" ",$AF$1)-1),SUIVIQUALITE!$F1:$F30000,"Oui")=1,"Oui","#N/A")</f>
        <v>#N/A</v>
      </c>
      <c r="AF2" s="206"/>
      <c r="AG2" s="19">
        <f>COUNTIFS(SUIVIPROD!$E1:$E30000,'Ligne 15'!$A2,SUIVIPROD!$J1:$J30000,'Ligne 15'!$AN$1)</f>
        <v>0</v>
      </c>
      <c r="AH2" s="120">
        <v>4</v>
      </c>
      <c r="AI2" s="19">
        <f>SUMIFS(SUIVIPROD!$D1:$D30000,SUIVIPROD!$E1:$E30000,'Ligne 15'!$A2,SUIVIPROD!$J1:$J30000,'Ligne 15'!$AN$1)</f>
        <v>0</v>
      </c>
      <c r="AJ2" s="19" t="e">
        <f>SUMPRODUCT((SUIVIPROD!$E1:$E30000='Ligne 15'!$A2)*(SUIVIPROD!$J1:$J30000='Ligne 15'!$AN$1)*(SUIVIPROD!$L:$N&lt;&gt;""))</f>
        <v>#N/A</v>
      </c>
      <c r="AK2" s="120">
        <v>3</v>
      </c>
      <c r="AM2" s="23" t="str">
        <f>IF(COUNTIFS(SUIVIQUALITE!$B1:$B30000,'Ligne 15'!$A2,SUIVIQUALITE!$E1:$E30000,LEFT($AN$1,FIND(" ",$AN$1)-1),SUIVIQUALITE!$F1:$F30000,"Oui")=1,"Oui","#N/A")</f>
        <v>#N/A</v>
      </c>
      <c r="AN2" s="206"/>
      <c r="AO2" s="19">
        <f>COUNTIFS(SUIVIPROD!$E1:$E30000,'Ligne 15'!$A2,SUIVIPROD!$J1:$J30000,'Ligne 15'!$AV$1)</f>
        <v>0</v>
      </c>
      <c r="AP2" s="120">
        <v>16</v>
      </c>
      <c r="AQ2" s="19">
        <f>SUMIFS(SUIVIPROD!$D1:$D30000,SUIVIPROD!$E1:$E30000,'Ligne 15'!$A2,SUIVIPROD!$J1:$J30000,'Ligne 15'!$AV$1)</f>
        <v>0</v>
      </c>
      <c r="AR2" s="19" t="e">
        <f>SUMPRODUCT((SUIVIPROD!$E1:$E30000='Ligne 15'!$A2)*(SUIVIPROD!$J1:$J30000='Ligne 15'!$AV$1)*(SUIVIPROD!$L:$N&lt;&gt;""))</f>
        <v>#N/A</v>
      </c>
      <c r="AS2" s="120">
        <v>5</v>
      </c>
      <c r="AU2" s="23" t="str">
        <f>IF(COUNTIFS(SUIVIQUALITE!$B1:$B30000,'Ligne 15'!$A2,SUIVIQUALITE!$E1:$E30000,LEFT($AV$1,FIND(" ",$AV$1)-1),SUIVIQUALITE!$F1:$F30000,"Oui")=1,"Oui","#N/A")</f>
        <v>#N/A</v>
      </c>
      <c r="AV2" s="206"/>
      <c r="AW2" s="19">
        <f>COUNTIFS(SUIVIPROD!$E1:$E30000,'Ligne 15'!$A2,SUIVIPROD!$J1:$J30000,'Ligne 15'!$BD$1)</f>
        <v>0</v>
      </c>
      <c r="AX2" s="120">
        <v>10</v>
      </c>
      <c r="AY2" s="19">
        <f>SUMIFS(SUIVIPROD!$D1:$D30000,SUIVIPROD!$E1:$E30000,'Ligne 15'!$A2,SUIVIPROD!$J1:$J30000,'Ligne 15'!$BD$1)</f>
        <v>0</v>
      </c>
      <c r="AZ2" s="19" t="e">
        <f>SUMPRODUCT((SUIVIPROD!$E1:$E30000='Ligne 15'!$A2)*(SUIVIPROD!$J1:$J30000='Ligne 15'!$BD$1)*(SUIVIPROD!$L:$N&lt;&gt;""))</f>
        <v>#N/A</v>
      </c>
      <c r="BA2" s="120">
        <v>3</v>
      </c>
      <c r="BC2" s="23" t="str">
        <f>IF(COUNTIFS(SUIVIQUALITE!$B1:$B30000,'Ligne 15'!$A2,SUIVIQUALITE!$E1:$E30000,LEFT($BD$1,FIND(" ",$BD$1)-1),SUIVIQUALITE!$F1:$F30000,"Oui")=1,"Oui","#N/A")</f>
        <v>#N/A</v>
      </c>
      <c r="BD2" s="206"/>
    </row>
    <row r="3" spans="1:56" ht="15" x14ac:dyDescent="0.25">
      <c r="A3" s="229" t="s">
        <v>853</v>
      </c>
      <c r="H3" s="96" t="str">
        <f>COUNTIF(A3:G3,"Oui") &amp;" / 6"</f>
        <v>0 / 6</v>
      </c>
      <c r="I3" s="19">
        <f>COUNTIFS(SUIVIPROD!$E1:$E30000,'Ligne 15'!$A3,SUIVIPROD!$J1:$J30000,'Ligne 15'!$P$1)</f>
        <v>0</v>
      </c>
      <c r="J3" s="120">
        <v>12</v>
      </c>
      <c r="K3" s="19">
        <f>SUMIFS(SUIVIPROD!$D1:$D30000,SUIVIPROD!$E1:$E30000,'Ligne 15'!$A3,SUIVIPROD!$J1:$J30000,'Ligne 15'!$P$1)</f>
        <v>0</v>
      </c>
      <c r="L3" s="19" t="e">
        <f>SUMPRODUCT((SUIVIPROD!$E1:$E30000='Ligne 15'!$A3)*(SUIVIPROD!$J1:$J30000='Ligne 15'!$P$1)*(SUIVIPROD!$L:$N&lt;&gt;""))</f>
        <v>#N/A</v>
      </c>
      <c r="M3" s="120">
        <v>6</v>
      </c>
      <c r="N3" s="98"/>
      <c r="O3" s="23" t="str">
        <f>IF(COUNTIFS(SUIVIQUALITE!$B1:$B30000,'Ligne 15'!$A3,SUIVIQUALITE!$E1:$E30000,LEFT($P$1,FIND(" ",$P$1)-1),SUIVIQUALITE!$F1:$F30000,"Oui")=1,"Oui","#N/A")</f>
        <v>#N/A</v>
      </c>
      <c r="P3" s="228"/>
      <c r="Q3" s="19">
        <f>COUNTIFS(SUIVIPROD!$E1:$E30000,'Ligne 15'!$A3,SUIVIPROD!$J1:$J30000,'Ligne 15'!$X$1)</f>
        <v>0</v>
      </c>
      <c r="R3" s="120">
        <v>16</v>
      </c>
      <c r="S3" s="19">
        <f>SUMIFS(SUIVIPROD!$D1:$D30000,SUIVIPROD!$E1:$E30000,'Ligne 15'!$A3,SUIVIPROD!$J1:$J30000,'Ligne 15'!$X$1)</f>
        <v>0</v>
      </c>
      <c r="T3" s="19" t="e">
        <f>SUMPRODUCT((SUIVIPROD!$E1:$E30000='Ligne 15'!$A3)*(SUIVIPROD!$J1:$J30000='Ligne 15'!$X$1)*(SUIVIPROD!$L:$N&lt;&gt;""))</f>
        <v>#N/A</v>
      </c>
      <c r="U3" s="120">
        <v>4</v>
      </c>
      <c r="W3" s="23" t="str">
        <f>IF(COUNTIFS(SUIVIQUALITE!$B1:$B30000,'Ligne 15'!$A3,SUIVIQUALITE!$E1:$E30000,LEFT($X$1,FIND(" ",$X$1)-1),SUIVIQUALITE!$F1:$F30000,"Oui")=1,"Oui","#N/A")</f>
        <v>#N/A</v>
      </c>
      <c r="X3" s="228"/>
      <c r="Y3" s="19">
        <f>COUNTIFS(SUIVIPROD!$E1:$E30000,'Ligne 15'!$A3,SUIVIPROD!$J1:$J30000,'Ligne 15'!$AF$1)</f>
        <v>0</v>
      </c>
      <c r="Z3" s="120">
        <v>16</v>
      </c>
      <c r="AA3" s="19">
        <f>SUMIFS(SUIVIPROD!$D1:$D30000,SUIVIPROD!$E1:$E30000,'Ligne 15'!$A3,SUIVIPROD!$J1:$J30000,'Ligne 15'!$AF$1)</f>
        <v>0</v>
      </c>
      <c r="AB3" s="19" t="e">
        <f>SUMPRODUCT((SUIVIPROD!$E1:$E30000='Ligne 15'!$A3)*(SUIVIPROD!$J1:$J30000='Ligne 15'!$AF$1)*(SUIVIPROD!$L:$N&lt;&gt;""))</f>
        <v>#N/A</v>
      </c>
      <c r="AC3" s="120">
        <v>4</v>
      </c>
      <c r="AE3" s="23" t="str">
        <f>IF(COUNTIFS(SUIVIQUALITE!$B1:$B30000,'Ligne 15'!$A3,SUIVIQUALITE!$E1:$E30000,LEFT($AF$1,FIND(" ",$AF$1)-1),SUIVIQUALITE!$F1:$F30000,"Oui")=1,"Oui","#N/A")</f>
        <v>#N/A</v>
      </c>
      <c r="AF3" s="228"/>
      <c r="AG3" s="19">
        <f>COUNTIFS(SUIVIPROD!$E1:$E30000,'Ligne 15'!$A3,SUIVIPROD!$J1:$J30000,'Ligne 15'!$AN$1)</f>
        <v>0</v>
      </c>
      <c r="AH3" s="120">
        <v>4</v>
      </c>
      <c r="AI3" s="19">
        <f>SUMIFS(SUIVIPROD!$D1:$D30000,SUIVIPROD!$E1:$E30000,'Ligne 15'!$A3,SUIVIPROD!$J1:$J30000,'Ligne 15'!$AN$1)</f>
        <v>0</v>
      </c>
      <c r="AJ3" s="19" t="e">
        <f>SUMPRODUCT((SUIVIPROD!$E1:$E30000='Ligne 15'!$A3)*(SUIVIPROD!$J1:$J30000='Ligne 15'!$AN$1)*(SUIVIPROD!$L:$N&lt;&gt;""))</f>
        <v>#N/A</v>
      </c>
      <c r="AK3" s="120">
        <v>3</v>
      </c>
      <c r="AM3" s="23" t="str">
        <f>IF(COUNTIFS(SUIVIQUALITE!$B1:$B30000,'Ligne 15'!$A3,SUIVIQUALITE!$E1:$E30000,LEFT($AN$1,FIND(" ",$AN$1)-1),SUIVIQUALITE!$F1:$F30000,"Oui")=1,"Oui","#N/A")</f>
        <v>#N/A</v>
      </c>
      <c r="AN3" s="228"/>
      <c r="AO3" s="19">
        <f>COUNTIFS(SUIVIPROD!$E1:$E30000,'Ligne 15'!$A3,SUIVIPROD!$J1:$J30000,'Ligne 15'!$AV$1)</f>
        <v>14</v>
      </c>
      <c r="AP3" s="120">
        <v>16</v>
      </c>
      <c r="AQ3" s="19">
        <f>SUMIFS(SUIVIPROD!$D1:$D30000,SUIVIPROD!$E1:$E30000,'Ligne 15'!$A3,SUIVIPROD!$J1:$J30000,'Ligne 15'!$AV$1)</f>
        <v>28</v>
      </c>
      <c r="AR3" s="19" t="e">
        <f>SUMPRODUCT((SUIVIPROD!$E1:$E30000='Ligne 15'!$A3)*(SUIVIPROD!$J1:$J30000='Ligne 15'!$AV$1)*(SUIVIPROD!$L:$N&lt;&gt;""))</f>
        <v>#N/A</v>
      </c>
      <c r="AS3" s="120">
        <v>5</v>
      </c>
      <c r="AU3" s="23" t="str">
        <f>IF(COUNTIFS(SUIVIQUALITE!$B1:$B30000,'Ligne 15'!$A3,SUIVIQUALITE!$E1:$E30000,LEFT($AV$1,FIND(" ",$AV$1)-1),SUIVIQUALITE!$F1:$F30000,"Oui")=1,"Oui","#N/A")</f>
        <v>#N/A</v>
      </c>
      <c r="AV3" s="228" t="s">
        <v>189</v>
      </c>
      <c r="AW3" s="19"/>
      <c r="AX3" s="120"/>
      <c r="AY3" s="19"/>
      <c r="AZ3" s="19"/>
      <c r="BA3" s="120"/>
      <c r="BC3" s="23"/>
      <c r="BD3" s="228"/>
    </row>
    <row r="4" spans="1:56" ht="15" x14ac:dyDescent="0.25">
      <c r="A4" s="12" t="s">
        <v>212</v>
      </c>
      <c r="B4" s="12" t="s">
        <v>188</v>
      </c>
      <c r="C4" s="12" t="s">
        <v>188</v>
      </c>
      <c r="D4" s="12" t="s">
        <v>188</v>
      </c>
      <c r="E4" s="12" t="s">
        <v>188</v>
      </c>
      <c r="F4" s="12" t="s">
        <v>188</v>
      </c>
      <c r="G4" s="12" t="s">
        <v>188</v>
      </c>
      <c r="H4" s="96" t="str">
        <f>COUNTIF(A4:G4,"Oui") &amp;" / 6"</f>
        <v>6 / 6</v>
      </c>
      <c r="I4" s="19"/>
      <c r="J4" s="120">
        <v>12</v>
      </c>
      <c r="K4" s="19"/>
      <c r="L4" s="19"/>
      <c r="M4" s="120">
        <v>6</v>
      </c>
      <c r="N4" s="98"/>
      <c r="O4" s="23"/>
      <c r="P4" s="156" t="s">
        <v>190</v>
      </c>
      <c r="Q4" s="19">
        <f>COUNTIFS(SUIVIPROD!$E1:$E30000,'Ligne 15'!$A4,SUIVIPROD!$J1:$J30000,'Ligne 15'!$X$1)</f>
        <v>9</v>
      </c>
      <c r="R4" s="120">
        <v>16</v>
      </c>
      <c r="S4" s="19">
        <f>SUMIFS(SUIVIPROD!$D1:$D30000,SUIVIPROD!$E1:$E30000,'Ligne 15'!$A4,SUIVIPROD!$J1:$J30000,'Ligne 15'!$X$1)</f>
        <v>18</v>
      </c>
      <c r="T4" s="19" t="e">
        <f>SUMPRODUCT((SUIVIPROD!$E1:$E30000='Ligne 15'!$A4)*(SUIVIPROD!$J1:$J30000='Ligne 15'!$X$1)*(SUIVIPROD!$L:$N&lt;&gt;""))</f>
        <v>#N/A</v>
      </c>
      <c r="U4" s="120">
        <v>4</v>
      </c>
      <c r="W4" s="23" t="str">
        <f>IF(COUNTIFS(SUIVIQUALITE!$B1:$B30000,'Ligne 15'!$A4,SUIVIQUALITE!$E1:$E30000,LEFT($X$1,FIND(" ",$X$1)-1),SUIVIQUALITE!$F1:$F30000,"Oui")=1,"Oui","#N/A")</f>
        <v>#N/A</v>
      </c>
      <c r="X4" s="156" t="s">
        <v>189</v>
      </c>
      <c r="Y4" s="19">
        <f>COUNTIFS(SUIVIPROD!$E1:$E30000,'Ligne 15'!$A4,SUIVIPROD!$J1:$J30000,'Ligne 15'!$AF$1)</f>
        <v>13</v>
      </c>
      <c r="Z4" s="120">
        <v>16</v>
      </c>
      <c r="AA4" s="19">
        <f>SUMIFS(SUIVIPROD!$D1:$D30000,SUIVIPROD!$E1:$E30000,'Ligne 15'!$A4,SUIVIPROD!$J1:$J30000,'Ligne 15'!$AF$1)</f>
        <v>23</v>
      </c>
      <c r="AB4" s="19" t="e">
        <f>SUMPRODUCT((SUIVIPROD!$E1:$E30000='Ligne 15'!$A4)*(SUIVIPROD!$J1:$J30000='Ligne 15'!$AF$1)*(SUIVIPROD!$L:$N&lt;&gt;""))</f>
        <v>#N/A</v>
      </c>
      <c r="AC4" s="120">
        <v>4</v>
      </c>
      <c r="AE4" s="23" t="str">
        <f>IF(COUNTIFS(SUIVIQUALITE!$B1:$B30000,'Ligne 15'!$A4,SUIVIQUALITE!$E1:$E30000,LEFT($AF$1,FIND(" ",$AF$1)-1),SUIVIQUALITE!$F1:$F30000,"Oui")=1,"Oui","#N/A")</f>
        <v>#N/A</v>
      </c>
      <c r="AF4" s="156" t="s">
        <v>189</v>
      </c>
      <c r="AG4" s="19">
        <f>COUNTIFS(SUIVIPROD!$E1:$E30000,'Ligne 15'!$A4,SUIVIPROD!$J1:$J30000,'Ligne 15'!$AN$1)</f>
        <v>0</v>
      </c>
      <c r="AH4" s="120">
        <v>4</v>
      </c>
      <c r="AI4" s="19">
        <f>SUMIFS(SUIVIPROD!$D1:$D30000,SUIVIPROD!$E1:$E30000,'Ligne 15'!$A4,SUIVIPROD!$J1:$J30000,'Ligne 15'!$AN$1)</f>
        <v>0</v>
      </c>
      <c r="AJ4" s="19" t="e">
        <f>SUMPRODUCT((SUIVIPROD!$E1:$E30000='Ligne 15'!$A4)*(SUIVIPROD!$J1:$J30000='Ligne 15'!$AN$1)*(SUIVIPROD!$L:$N&lt;&gt;""))+1</f>
        <v>#N/A</v>
      </c>
      <c r="AK4" s="120">
        <v>3</v>
      </c>
      <c r="AM4" s="23" t="str">
        <f>IF(COUNTIFS(SUIVIQUALITE!$B1:$B30000,'Ligne 15'!$A4,SUIVIQUALITE!$E1:$E30000,LEFT($AN$1,FIND(" ",$AN$1)-1),SUIVIQUALITE!$F1:$F30000,"Oui")=1,"Oui","#N/A")</f>
        <v>#N/A</v>
      </c>
      <c r="AN4" s="156" t="s">
        <v>189</v>
      </c>
      <c r="AO4" s="19"/>
      <c r="AP4" s="120">
        <v>16</v>
      </c>
      <c r="AQ4" s="19"/>
      <c r="AR4" s="19"/>
      <c r="AS4" s="120">
        <v>5</v>
      </c>
      <c r="AU4" s="23"/>
      <c r="AV4" s="156" t="s">
        <v>190</v>
      </c>
      <c r="AW4" s="19"/>
      <c r="AX4" s="120">
        <v>10</v>
      </c>
      <c r="AY4" s="19"/>
      <c r="AZ4" s="19"/>
      <c r="BA4" s="120">
        <v>3</v>
      </c>
      <c r="BC4" s="23"/>
      <c r="BD4" s="156"/>
    </row>
    <row r="5" spans="1:56" ht="15" x14ac:dyDescent="0.25">
      <c r="A5" s="12" t="s">
        <v>213</v>
      </c>
      <c r="B5" s="12" t="s">
        <v>188</v>
      </c>
      <c r="C5" s="12" t="s">
        <v>188</v>
      </c>
      <c r="D5" s="12" t="s">
        <v>188</v>
      </c>
      <c r="E5" s="12" t="s">
        <v>188</v>
      </c>
      <c r="F5" s="12" t="s">
        <v>188</v>
      </c>
      <c r="G5" s="12" t="s">
        <v>188</v>
      </c>
      <c r="H5" s="96" t="str">
        <f t="shared" ref="H5:H38" si="0">COUNTIF(A5:G5,"Oui") &amp;" / 6"</f>
        <v>6 / 6</v>
      </c>
      <c r="I5" s="19">
        <f>COUNTIFS(SUIVIPROD!$E1:$E30000,'Ligne 15'!$A5,SUIVIPROD!$J1:$J30000,'Ligne 15'!$P$1)</f>
        <v>1</v>
      </c>
      <c r="J5" s="120">
        <v>12</v>
      </c>
      <c r="K5" s="19">
        <f>SUMIFS(SUIVIPROD!$D1:$D30000,SUIVIPROD!$E1:$E30000,'Ligne 15'!$A5,SUIVIPROD!$J1:$J30000,'Ligne 15'!$P$1)</f>
        <v>2</v>
      </c>
      <c r="L5" s="19" t="e">
        <f>SUMPRODUCT((SUIVIPROD!$E1:$E30000='Ligne 15'!$A5)*(SUIVIPROD!$J1:$J30000='Ligne 15'!$P$1)*(SUIVIPROD!$L:$N&lt;&gt;""))</f>
        <v>#N/A</v>
      </c>
      <c r="M5" s="120">
        <v>6</v>
      </c>
      <c r="N5" s="98"/>
      <c r="O5" s="23" t="str">
        <f>IF(COUNTIFS(SUIVIQUALITE!$B1:$B30000,'Ligne 15'!$A5,SUIVIQUALITE!$E1:$E30000,LEFT($P$1,FIND(" ",$P$1)-1),SUIVIQUALITE!$F1:$F30000,"Oui")=1,"Oui","#N/A")</f>
        <v>#N/A</v>
      </c>
      <c r="P5" s="156" t="s">
        <v>190</v>
      </c>
      <c r="Q5" s="19">
        <f>COUNTIFS(SUIVIPROD!$E1:$E30000,'Ligne 15'!$A5,SUIVIPROD!$J1:$J30000,'Ligne 15'!$X$1)</f>
        <v>0</v>
      </c>
      <c r="R5" s="120">
        <v>16</v>
      </c>
      <c r="S5" s="19">
        <f>SUMIFS(SUIVIPROD!$D1:$D30000,SUIVIPROD!$E1:$E30000,'Ligne 15'!$A5,SUIVIPROD!$J1:$J30000,'Ligne 15'!$X$1)</f>
        <v>0</v>
      </c>
      <c r="T5" s="19" t="e">
        <f>SUMPRODUCT((SUIVIPROD!$E1:$E30000='Ligne 15'!$A5)*(SUIVIPROD!$J1:$J30000='Ligne 15'!$X$1)*(SUIVIPROD!$L:$N&lt;&gt;""))</f>
        <v>#N/A</v>
      </c>
      <c r="U5" s="120">
        <v>4</v>
      </c>
      <c r="W5" s="23" t="str">
        <f>IF(COUNTIFS(SUIVIQUALITE!$B1:$B30000,'Ligne 15'!$A5,SUIVIQUALITE!$E1:$E30000,LEFT($X$1,FIND(" ",$X$1)-1),SUIVIQUALITE!$F1:$F30000,"Oui")=1,"Oui","#N/A")</f>
        <v>#N/A</v>
      </c>
      <c r="X5" s="97" t="s">
        <v>189</v>
      </c>
      <c r="Y5" s="19">
        <f>COUNTIFS(SUIVIPROD!$E1:$E30000,'Ligne 15'!$A5,SUIVIPROD!$J1:$J30000,'Ligne 15'!$AF$1)</f>
        <v>0</v>
      </c>
      <c r="Z5" s="120">
        <v>16</v>
      </c>
      <c r="AA5" s="19">
        <f>SUMIFS(SUIVIPROD!$D1:$D30000,SUIVIPROD!$E1:$E30000,'Ligne 15'!$A5,SUIVIPROD!$J1:$J30000,'Ligne 15'!$AF$1)</f>
        <v>0</v>
      </c>
      <c r="AB5" s="19" t="e">
        <f>SUMPRODUCT((SUIVIPROD!$E1:$E30000='Ligne 15'!$A5)*(SUIVIPROD!$J1:$J30000='Ligne 15'!$AF$1)*(SUIVIPROD!$L:$N&lt;&gt;""))</f>
        <v>#N/A</v>
      </c>
      <c r="AC5" s="120">
        <v>4</v>
      </c>
      <c r="AE5" s="23" t="str">
        <f>IF(COUNTIFS(SUIVIQUALITE!$B1:$B30000,'Ligne 15'!$A5,SUIVIQUALITE!$E1:$E30000,LEFT($AF$1,FIND(" ",$AF$1)-1),SUIVIQUALITE!$F1:$F30000,"Oui")=1,"Oui","#N/A")</f>
        <v>#N/A</v>
      </c>
      <c r="AF5" s="156" t="s">
        <v>189</v>
      </c>
      <c r="AG5" s="19"/>
      <c r="AH5" s="120">
        <v>4</v>
      </c>
      <c r="AI5" s="19"/>
      <c r="AJ5" s="19"/>
      <c r="AK5" s="120">
        <v>3</v>
      </c>
      <c r="AM5" s="23"/>
      <c r="AN5" s="97" t="s">
        <v>190</v>
      </c>
      <c r="AO5" s="19"/>
      <c r="AP5" s="120">
        <v>16</v>
      </c>
      <c r="AQ5" s="19"/>
      <c r="AR5" s="19"/>
      <c r="AS5" s="120">
        <v>5</v>
      </c>
      <c r="AU5" s="23"/>
      <c r="AV5" s="97" t="s">
        <v>190</v>
      </c>
      <c r="AW5" s="19"/>
      <c r="AX5" s="120">
        <v>10</v>
      </c>
      <c r="AY5" s="19"/>
      <c r="AZ5" s="19"/>
      <c r="BA5" s="120">
        <v>3</v>
      </c>
      <c r="BC5" s="23"/>
      <c r="BD5" s="156"/>
    </row>
    <row r="6" spans="1:56" ht="15" x14ac:dyDescent="0.25">
      <c r="A6" s="12" t="s">
        <v>214</v>
      </c>
      <c r="B6" s="12" t="s">
        <v>188</v>
      </c>
      <c r="C6" s="12" t="s">
        <v>188</v>
      </c>
      <c r="D6" s="12" t="s">
        <v>188</v>
      </c>
      <c r="E6" s="12" t="s">
        <v>188</v>
      </c>
      <c r="F6" s="12" t="s">
        <v>188</v>
      </c>
      <c r="G6" s="12" t="s">
        <v>188</v>
      </c>
      <c r="H6" s="96" t="str">
        <f t="shared" si="0"/>
        <v>6 / 6</v>
      </c>
      <c r="I6" s="19"/>
      <c r="J6" s="120">
        <v>12</v>
      </c>
      <c r="K6" s="19"/>
      <c r="L6" s="19"/>
      <c r="M6" s="120">
        <v>6</v>
      </c>
      <c r="N6" s="156"/>
      <c r="O6" s="23"/>
      <c r="P6" s="156" t="s">
        <v>190</v>
      </c>
      <c r="Q6" s="19"/>
      <c r="R6" s="120">
        <v>16</v>
      </c>
      <c r="S6" s="19"/>
      <c r="T6" s="19"/>
      <c r="U6" s="120">
        <v>4</v>
      </c>
      <c r="W6" s="23"/>
      <c r="X6" s="97"/>
      <c r="Y6" s="19"/>
      <c r="Z6" s="120">
        <v>16</v>
      </c>
      <c r="AA6" s="19"/>
      <c r="AB6" s="19"/>
      <c r="AC6" s="120">
        <v>4</v>
      </c>
      <c r="AE6" s="23"/>
      <c r="AF6" s="156"/>
      <c r="AG6" s="19"/>
      <c r="AH6" s="120">
        <v>4</v>
      </c>
      <c r="AI6" s="19"/>
      <c r="AJ6" s="19"/>
      <c r="AK6" s="120">
        <v>3</v>
      </c>
      <c r="AM6" s="23"/>
      <c r="AN6" s="97"/>
      <c r="AO6" s="19"/>
      <c r="AP6" s="120">
        <v>16</v>
      </c>
      <c r="AQ6" s="19"/>
      <c r="AR6" s="19"/>
      <c r="AS6" s="120">
        <v>5</v>
      </c>
      <c r="AU6" s="23"/>
      <c r="AV6" s="97" t="s">
        <v>190</v>
      </c>
      <c r="AW6" s="19"/>
      <c r="AX6" s="120">
        <v>10</v>
      </c>
      <c r="AY6" s="19"/>
      <c r="AZ6" s="19"/>
      <c r="BA6" s="120">
        <v>3</v>
      </c>
      <c r="BC6" s="23"/>
      <c r="BD6" s="156"/>
    </row>
    <row r="7" spans="1:56" ht="15" x14ac:dyDescent="0.25">
      <c r="A7" s="22" t="s">
        <v>215</v>
      </c>
      <c r="B7" s="12" t="s">
        <v>188</v>
      </c>
      <c r="C7" s="12" t="s">
        <v>188</v>
      </c>
      <c r="D7" s="12" t="s">
        <v>188</v>
      </c>
      <c r="E7" s="12" t="s">
        <v>188</v>
      </c>
      <c r="F7" s="12" t="s">
        <v>188</v>
      </c>
      <c r="G7" s="12" t="s">
        <v>188</v>
      </c>
      <c r="H7" s="96" t="str">
        <f t="shared" si="0"/>
        <v>6 / 6</v>
      </c>
      <c r="I7" s="19"/>
      <c r="J7" s="120">
        <v>12</v>
      </c>
      <c r="K7" s="19"/>
      <c r="L7" s="19"/>
      <c r="M7" s="120">
        <v>6</v>
      </c>
      <c r="O7" s="23"/>
      <c r="P7" s="156" t="s">
        <v>190</v>
      </c>
      <c r="Q7" s="19">
        <f>COUNTIFS(SUIVIPROD!$E1:$E30000,'Ligne 15'!$A7,SUIVIPROD!$J1:$J30000,'Ligne 15'!$X$1)</f>
        <v>3</v>
      </c>
      <c r="R7" s="120">
        <v>16</v>
      </c>
      <c r="S7" s="19">
        <f>SUMIFS(SUIVIPROD!$D1:$D30000,SUIVIPROD!$E1:$E30000,'Ligne 15'!$A7,SUIVIPROD!$J1:$J30000,'Ligne 15'!$X$1)</f>
        <v>6</v>
      </c>
      <c r="T7" s="19" t="e">
        <f>SUMPRODUCT((SUIVIPROD!$E1:$E30000='Ligne 15'!$A7)*(SUIVIPROD!$J1:$J30000='Ligne 15'!$X$1)*(SUIVIPROD!$L:$N&lt;&gt;""))</f>
        <v>#N/A</v>
      </c>
      <c r="U7" s="120">
        <v>4</v>
      </c>
      <c r="W7" s="23" t="str">
        <f>IF(COUNTIFS(SUIVIQUALITE!$B1:$B30000,'Ligne 15'!$A7,SUIVIQUALITE!$E1:$E30000,LEFT($X$1,FIND(" ",$X$1)-1),SUIVIQUALITE!$F1:$F30000,"Oui")=1,"Oui","#N/A")</f>
        <v>#N/A</v>
      </c>
      <c r="X7" s="97" t="s">
        <v>189</v>
      </c>
      <c r="Y7" s="19">
        <f>COUNTIFS(SUIVIPROD!$E1:$E30000,'Ligne 15'!$A7,SUIVIPROD!$J1:$J30000,'Ligne 15'!$AF$1)</f>
        <v>2</v>
      </c>
      <c r="Z7" s="120">
        <v>16</v>
      </c>
      <c r="AA7" s="19">
        <f>SUMIFS(SUIVIPROD!$D1:$D30000,SUIVIPROD!$E1:$E30000,'Ligne 15'!$A7,SUIVIPROD!$J1:$J30000,'Ligne 15'!$AF$1)</f>
        <v>4</v>
      </c>
      <c r="AB7" s="19" t="e">
        <f>SUMPRODUCT((SUIVIPROD!$E1:$E30000='Ligne 15'!$A7)*(SUIVIPROD!$J1:$J30000='Ligne 15'!$AF$1)*(SUIVIPROD!$L:$N&lt;&gt;""))</f>
        <v>#N/A</v>
      </c>
      <c r="AC7" s="120">
        <v>4</v>
      </c>
      <c r="AE7" s="23" t="str">
        <f>IF(COUNTIFS(SUIVIQUALITE!$B1:$B30000,'Ligne 15'!$A7,SUIVIQUALITE!$E1:$E30000,LEFT($AF$1,FIND(" ",$AF$1)-1),SUIVIQUALITE!$F1:$F30000,"Oui")=1,"Oui","#N/A")</f>
        <v>#N/A</v>
      </c>
      <c r="AF7" s="156" t="s">
        <v>189</v>
      </c>
      <c r="AG7" s="19"/>
      <c r="AH7" s="120">
        <v>4</v>
      </c>
      <c r="AI7" s="19"/>
      <c r="AJ7" s="19"/>
      <c r="AK7" s="120">
        <v>3</v>
      </c>
      <c r="AM7" s="23"/>
      <c r="AN7" s="156"/>
      <c r="AO7" s="19">
        <f>COUNTIFS(SUIVIPROD!$E1:$E30000,'Ligne 15'!$A7,SUIVIPROD!$J1:$J30000,'Ligne 15'!$AV$1)</f>
        <v>2</v>
      </c>
      <c r="AP7" s="120">
        <v>16</v>
      </c>
      <c r="AQ7" s="19">
        <f>SUMIFS(SUIVIPROD!$D1:$D30000,SUIVIPROD!$E1:$E30000,'Ligne 15'!$A7,SUIVIPROD!$J1:$J30000,'Ligne 15'!$AV$1)</f>
        <v>3</v>
      </c>
      <c r="AR7" s="19" t="e">
        <f>SUMPRODUCT((SUIVIPROD!$E1:$E30000='Ligne 15'!$A7)*(SUIVIPROD!$J1:$J30000='Ligne 15'!$AV$1)*(SUIVIPROD!$L:$N&lt;&gt;""))+2</f>
        <v>#N/A</v>
      </c>
      <c r="AS7" s="120">
        <v>5</v>
      </c>
      <c r="AU7" s="23" t="str">
        <f>IF(COUNTIFS(SUIVIQUALITE!$B1:$B30000,'Ligne 15'!$A7,SUIVIQUALITE!$E1:$E30000,LEFT($AV$1,FIND(" ",$AV$1)-1),SUIVIQUALITE!$F1:$F30000,"Oui")=1,"Oui","#N/A")</f>
        <v>#N/A</v>
      </c>
      <c r="AV7" s="97" t="s">
        <v>189</v>
      </c>
      <c r="AW7" s="19"/>
      <c r="AX7" s="120">
        <v>10</v>
      </c>
      <c r="AY7" s="19"/>
      <c r="AZ7" s="19"/>
      <c r="BA7" s="120">
        <v>3</v>
      </c>
      <c r="BC7" s="23"/>
      <c r="BD7" s="156"/>
    </row>
    <row r="8" spans="1:56" ht="15" x14ac:dyDescent="0.25">
      <c r="A8" s="22" t="s">
        <v>216</v>
      </c>
      <c r="B8" s="12" t="s">
        <v>188</v>
      </c>
      <c r="C8" s="12" t="s">
        <v>188</v>
      </c>
      <c r="D8" s="12" t="s">
        <v>188</v>
      </c>
      <c r="E8" s="12" t="s">
        <v>188</v>
      </c>
      <c r="F8" s="12" t="s">
        <v>188</v>
      </c>
      <c r="G8" s="12" t="s">
        <v>188</v>
      </c>
      <c r="H8" s="96" t="str">
        <f t="shared" si="0"/>
        <v>6 / 6</v>
      </c>
      <c r="I8" s="19"/>
      <c r="J8" s="120">
        <v>12</v>
      </c>
      <c r="K8" s="19"/>
      <c r="L8" s="19"/>
      <c r="M8" s="120">
        <v>6</v>
      </c>
      <c r="O8" s="23"/>
      <c r="P8" s="156"/>
      <c r="Q8" s="19"/>
      <c r="R8" s="120">
        <v>16</v>
      </c>
      <c r="S8" s="19"/>
      <c r="T8" s="19"/>
      <c r="U8" s="120">
        <v>4</v>
      </c>
      <c r="W8" s="23"/>
      <c r="X8" s="97"/>
      <c r="Y8" s="19"/>
      <c r="Z8" s="120">
        <v>16</v>
      </c>
      <c r="AA8" s="19"/>
      <c r="AB8" s="19"/>
      <c r="AC8" s="120">
        <v>4</v>
      </c>
      <c r="AE8" s="23"/>
      <c r="AF8" s="156"/>
      <c r="AG8" s="19"/>
      <c r="AH8" s="120">
        <v>4</v>
      </c>
      <c r="AI8" s="19"/>
      <c r="AJ8" s="19"/>
      <c r="AK8" s="120">
        <v>3</v>
      </c>
      <c r="AM8" s="23"/>
      <c r="AN8" s="97"/>
      <c r="AO8" s="19">
        <f>COUNTIFS(SUIVIPROD!$E1:$E30000,'Ligne 15'!$A8,SUIVIPROD!$J1:$J30000,'Ligne 15'!$AV$1)+29</f>
        <v>31</v>
      </c>
      <c r="AP8" s="120">
        <v>16</v>
      </c>
      <c r="AQ8" s="19">
        <f>SUMIFS(SUIVIPROD!$D1:$D30000,SUIVIPROD!$E1:$E30000,'Ligne 15'!$A8,SUIVIPROD!$J1:$J30000,'Ligne 15'!$AV$1)</f>
        <v>3</v>
      </c>
      <c r="AR8" s="19" t="e">
        <f>SUMPRODUCT((SUIVIPROD!$E1:$E30000='Ligne 15'!$A8)*(SUIVIPROD!$J1:$J30000='Ligne 15'!$AV$1)*(SUIVIPROD!$L:$N&lt;&gt;""))+2</f>
        <v>#N/A</v>
      </c>
      <c r="AS8" s="120">
        <v>5</v>
      </c>
      <c r="AU8" s="23" t="str">
        <f>IF(COUNTIFS(SUIVIQUALITE!$B1:$B30000,'Ligne 15'!$A8,SUIVIQUALITE!$E1:$E30000,LEFT($AV$1,FIND(" ",$AV$1)-1),SUIVIQUALITE!$F1:$F30000,"Oui")=1,"Oui","#N/A")</f>
        <v>#N/A</v>
      </c>
      <c r="AV8" s="97" t="s">
        <v>189</v>
      </c>
      <c r="AW8" s="19"/>
      <c r="AX8" s="120">
        <v>10</v>
      </c>
      <c r="AY8" s="19"/>
      <c r="AZ8" s="19"/>
      <c r="BA8" s="120">
        <v>3</v>
      </c>
      <c r="BC8" s="23"/>
      <c r="BD8" s="156"/>
    </row>
    <row r="9" spans="1:56" ht="15" x14ac:dyDescent="0.25">
      <c r="A9" s="22" t="s">
        <v>201</v>
      </c>
      <c r="H9" s="96" t="str">
        <f>COUNTIF(A9:G9,"Oui") &amp;" / 6"</f>
        <v>0 / 6</v>
      </c>
      <c r="I9" s="19">
        <f>COUNTIFS(SUIVIPROD!$E1:$E30000,'Ligne 15'!$A9,SUIVIPROD!$J1:$J30000,'Ligne 15'!$P$1)</f>
        <v>0</v>
      </c>
      <c r="J9" s="120">
        <v>12</v>
      </c>
      <c r="K9" s="19">
        <f>SUMIFS(SUIVIPROD!$D1:$D30000,SUIVIPROD!$E1:$E30000,'Ligne 15'!$A9,SUIVIPROD!$J1:$J30000,'Ligne 15'!$P$1)</f>
        <v>0</v>
      </c>
      <c r="L9" s="19" t="e">
        <f>SUMPRODUCT((SUIVIPROD!$E1:$E30000='Ligne 15'!$A9)*(SUIVIPROD!$J1:$J30000='Ligne 15'!$P$1)*(SUIVIPROD!$L:$N&lt;&gt;""))</f>
        <v>#N/A</v>
      </c>
      <c r="M9" s="120">
        <v>6</v>
      </c>
      <c r="N9" s="98"/>
      <c r="O9" s="23" t="str">
        <f>IF(COUNTIFS(SUIVIQUALITE!$B1:$B30000,'Ligne 15'!$A9,SUIVIQUALITE!$E1:$E30000,LEFT($P$1,FIND(" ",$P$1)-1),SUIVIQUALITE!$F1:$F30000,"Oui")=1,"Oui","#N/A")</f>
        <v>#N/A</v>
      </c>
      <c r="P9" s="227"/>
      <c r="Q9" s="19">
        <f>COUNTIFS(SUIVIPROD!$E1:$E30000,'Ligne 15'!$A9,SUIVIPROD!$J1:$J30000,'Ligne 15'!$X$1)</f>
        <v>20</v>
      </c>
      <c r="R9" s="120">
        <v>16</v>
      </c>
      <c r="S9" s="19">
        <f>SUMIFS(SUIVIPROD!$D1:$D30000,SUIVIPROD!$E1:$E30000,'Ligne 15'!$A9,SUIVIPROD!$J1:$J30000,'Ligne 15'!$X$1)</f>
        <v>40</v>
      </c>
      <c r="T9" s="19" t="e">
        <f>SUMPRODUCT((SUIVIPROD!$E1:$E30000='Ligne 15'!$A9)*(SUIVIPROD!$J1:$J30000='Ligne 15'!$X$1)*(SUIVIPROD!$L:$N&lt;&gt;""))</f>
        <v>#N/A</v>
      </c>
      <c r="U9" s="120">
        <v>4</v>
      </c>
      <c r="W9" s="23" t="str">
        <f>IF(COUNTIFS(SUIVIQUALITE!$B1:$B30000,'Ligne 15'!$A9,SUIVIQUALITE!$E1:$E30000,LEFT($X$1,FIND(" ",$X$1)-1),SUIVIQUALITE!$F1:$F30000,"Oui")=1,"Oui","#N/A")</f>
        <v>#N/A</v>
      </c>
      <c r="X9" s="227" t="s">
        <v>189</v>
      </c>
      <c r="Y9" s="19">
        <f>COUNTIFS(SUIVIPROD!$E1:$E30000,'Ligne 15'!$A9,SUIVIPROD!$J1:$J30000,'Ligne 15'!$AF$1)</f>
        <v>16</v>
      </c>
      <c r="Z9" s="120">
        <v>16</v>
      </c>
      <c r="AA9" s="19">
        <f>SUMIFS(SUIVIPROD!$D1:$D30000,SUIVIPROD!$E1:$E30000,'Ligne 15'!$A9,SUIVIPROD!$J1:$J30000,'Ligne 15'!$AF$1)</f>
        <v>32</v>
      </c>
      <c r="AB9" s="19" t="e">
        <f>SUMPRODUCT((SUIVIPROD!$E1:$E30000='Ligne 15'!$A9)*(SUIVIPROD!$J1:$J30000='Ligne 15'!$AF$1)*(SUIVIPROD!$L:$N&lt;&gt;""))</f>
        <v>#N/A</v>
      </c>
      <c r="AC9" s="120">
        <v>4</v>
      </c>
      <c r="AE9" s="23" t="str">
        <f>IF(COUNTIFS(SUIVIQUALITE!$B1:$B30000,'Ligne 15'!$A9,SUIVIQUALITE!$E1:$E30000,LEFT($AF$1,FIND(" ",$AF$1)-1),SUIVIQUALITE!$F1:$F30000,"Oui")=1,"Oui","#N/A")</f>
        <v>#N/A</v>
      </c>
      <c r="AF9" s="227" t="s">
        <v>189</v>
      </c>
      <c r="AG9" s="19">
        <f>COUNTIFS(SUIVIPROD!$E1:$E30000,'Ligne 15'!$A9,SUIVIPROD!$J1:$J30000,'Ligne 15'!$AN$1)</f>
        <v>0</v>
      </c>
      <c r="AH9" s="120">
        <v>4</v>
      </c>
      <c r="AI9" s="19">
        <f>SUMIFS(SUIVIPROD!$D1:$D30000,SUIVIPROD!$E1:$E30000,'Ligne 15'!$A9,SUIVIPROD!$J1:$J30000,'Ligne 15'!$AN$1)</f>
        <v>0</v>
      </c>
      <c r="AJ9" s="19" t="e">
        <f>SUMPRODUCT((SUIVIPROD!$E1:$E30000='Ligne 15'!$A9)*(SUIVIPROD!$J1:$J30000='Ligne 15'!$AN$1)*(SUIVIPROD!$L:$N&lt;&gt;""))</f>
        <v>#N/A</v>
      </c>
      <c r="AK9" s="120">
        <v>3</v>
      </c>
      <c r="AM9" s="23" t="str">
        <f>IF(COUNTIFS(SUIVIQUALITE!$B1:$B30000,'Ligne 15'!$A9,SUIVIQUALITE!$E1:$E30000,LEFT($AN$1,FIND(" ",$AN$1)-1),SUIVIQUALITE!$F1:$F30000,"Oui")=1,"Oui","#N/A")</f>
        <v>#N/A</v>
      </c>
      <c r="AN9" s="227"/>
      <c r="AO9" s="19">
        <f>COUNTIFS(SUIVIPROD!$E1:$E30000,'Ligne 15'!$A9,SUIVIPROD!$J1:$J30000,'Ligne 15'!$AV$1)</f>
        <v>1</v>
      </c>
      <c r="AP9" s="120">
        <v>16</v>
      </c>
      <c r="AQ9" s="19">
        <f>SUMIFS(SUIVIPROD!$D1:$D30000,SUIVIPROD!$E1:$E30000,'Ligne 15'!$A9,SUIVIPROD!$J1:$J30000,'Ligne 15'!$AV$1)</f>
        <v>2</v>
      </c>
      <c r="AR9" s="19" t="e">
        <f>SUMPRODUCT((SUIVIPROD!$E1:$E30000='Ligne 15'!$A9)*(SUIVIPROD!$J1:$J30000='Ligne 15'!$AV$1)*(SUIVIPROD!$L:$N&lt;&gt;""))</f>
        <v>#N/A</v>
      </c>
      <c r="AS9" s="120">
        <v>5</v>
      </c>
      <c r="AU9" s="23" t="str">
        <f>IF(COUNTIFS(SUIVIQUALITE!$B1:$B30000,'Ligne 15'!$A9,SUIVIQUALITE!$E1:$E30000,LEFT($AV$1,FIND(" ",$AV$1)-1),SUIVIQUALITE!$F1:$F30000,"Oui")=1,"Oui","#N/A")</f>
        <v>#N/A</v>
      </c>
      <c r="AV9" s="227"/>
      <c r="AW9" s="19">
        <f>COUNTIFS(SUIVIPROD!$E1:$E30000,'Ligne 15'!$A9,SUIVIPROD!$J1:$J30000,'Ligne 15'!$BD$1)</f>
        <v>0</v>
      </c>
      <c r="AX9" s="120">
        <v>10</v>
      </c>
      <c r="AY9" s="19">
        <f>SUMIFS(SUIVIPROD!$D1:$D30000,SUIVIPROD!$E1:$E30000,'Ligne 15'!$A9,SUIVIPROD!$J1:$J30000,'Ligne 15'!$BD$1)</f>
        <v>0</v>
      </c>
      <c r="AZ9" s="19" t="e">
        <f>SUMPRODUCT((SUIVIPROD!$E1:$E30000='Ligne 15'!$A9)*(SUIVIPROD!$J1:$J30000='Ligne 15'!$BD$1)*(SUIVIPROD!$L:$N&lt;&gt;""))</f>
        <v>#N/A</v>
      </c>
      <c r="BA9" s="120">
        <v>3</v>
      </c>
      <c r="BC9" s="23" t="str">
        <f>IF(COUNTIFS(SUIVIQUALITE!$B1:$B30000,'Ligne 15'!$A9,SUIVIQUALITE!$E1:$E30000,LEFT($BD$1,FIND(" ",$BD$1)-1),SUIVIQUALITE!$F1:$F30000,"Oui")=1,"Oui","#N/A")</f>
        <v>#N/A</v>
      </c>
      <c r="BD9" s="227"/>
    </row>
    <row r="10" spans="1:56" ht="15" x14ac:dyDescent="0.25">
      <c r="A10" s="12" t="s">
        <v>217</v>
      </c>
      <c r="B10" s="12" t="s">
        <v>188</v>
      </c>
      <c r="C10" s="12" t="s">
        <v>188</v>
      </c>
      <c r="D10" s="12" t="s">
        <v>188</v>
      </c>
      <c r="E10" s="12" t="s">
        <v>188</v>
      </c>
      <c r="F10" s="12" t="s">
        <v>188</v>
      </c>
      <c r="G10" s="12" t="s">
        <v>188</v>
      </c>
      <c r="H10" s="96" t="str">
        <f t="shared" si="0"/>
        <v>6 / 6</v>
      </c>
      <c r="I10" s="19"/>
      <c r="J10" s="120">
        <v>12</v>
      </c>
      <c r="K10" s="19"/>
      <c r="L10" s="19"/>
      <c r="M10" s="120">
        <v>6</v>
      </c>
      <c r="O10" s="23"/>
      <c r="P10" s="156" t="s">
        <v>190</v>
      </c>
      <c r="Q10" s="19"/>
      <c r="R10" s="120">
        <v>16</v>
      </c>
      <c r="S10" s="19"/>
      <c r="T10" s="19"/>
      <c r="U10" s="120">
        <v>4</v>
      </c>
      <c r="V10" s="23"/>
      <c r="W10" s="23"/>
      <c r="X10" s="97" t="s">
        <v>190</v>
      </c>
      <c r="Y10" s="19"/>
      <c r="Z10" s="120">
        <v>16</v>
      </c>
      <c r="AA10" s="19"/>
      <c r="AB10" s="19"/>
      <c r="AC10" s="120">
        <v>4</v>
      </c>
      <c r="AE10" s="23"/>
      <c r="AF10" s="156" t="s">
        <v>190</v>
      </c>
      <c r="AG10" s="19"/>
      <c r="AH10" s="120">
        <v>4</v>
      </c>
      <c r="AI10" s="19"/>
      <c r="AJ10" s="19"/>
      <c r="AK10" s="120">
        <v>3</v>
      </c>
      <c r="AM10" s="23"/>
      <c r="AN10" s="97" t="s">
        <v>190</v>
      </c>
      <c r="AO10" s="19"/>
      <c r="AP10" s="120">
        <v>16</v>
      </c>
      <c r="AQ10" s="19"/>
      <c r="AR10" s="19"/>
      <c r="AS10" s="120">
        <v>5</v>
      </c>
      <c r="AU10" s="23"/>
      <c r="AV10" s="97" t="s">
        <v>190</v>
      </c>
      <c r="AW10" s="19"/>
      <c r="AX10" s="120">
        <v>10</v>
      </c>
      <c r="AY10" s="19"/>
      <c r="AZ10" s="19"/>
      <c r="BA10" s="120">
        <v>3</v>
      </c>
      <c r="BC10" s="23"/>
      <c r="BD10" s="156" t="s">
        <v>190</v>
      </c>
    </row>
    <row r="11" spans="1:56" ht="15" x14ac:dyDescent="0.25">
      <c r="A11" s="12" t="s">
        <v>199</v>
      </c>
      <c r="B11" s="12" t="s">
        <v>188</v>
      </c>
      <c r="C11" s="12" t="s">
        <v>188</v>
      </c>
      <c r="D11" s="12" t="s">
        <v>188</v>
      </c>
      <c r="E11" s="12" t="s">
        <v>188</v>
      </c>
      <c r="F11" s="12" t="s">
        <v>188</v>
      </c>
      <c r="G11" s="12" t="s">
        <v>188</v>
      </c>
      <c r="H11" s="96" t="str">
        <f t="shared" si="0"/>
        <v>6 / 6</v>
      </c>
      <c r="I11" s="19"/>
      <c r="J11" s="120">
        <v>12</v>
      </c>
      <c r="K11" s="19"/>
      <c r="L11" s="19"/>
      <c r="M11" s="120">
        <v>6</v>
      </c>
      <c r="O11" s="23"/>
      <c r="P11" s="156" t="s">
        <v>190</v>
      </c>
      <c r="Q11" s="19"/>
      <c r="R11" s="120">
        <v>16</v>
      </c>
      <c r="S11" s="19"/>
      <c r="T11" s="19"/>
      <c r="U11" s="120">
        <v>4</v>
      </c>
      <c r="V11" s="23"/>
      <c r="W11" s="23"/>
      <c r="X11" s="97" t="s">
        <v>190</v>
      </c>
      <c r="Y11" s="19"/>
      <c r="Z11" s="120">
        <v>16</v>
      </c>
      <c r="AA11" s="19"/>
      <c r="AB11" s="19"/>
      <c r="AC11" s="120">
        <v>4</v>
      </c>
      <c r="AE11" s="23"/>
      <c r="AF11" s="156" t="s">
        <v>190</v>
      </c>
      <c r="AG11" s="19"/>
      <c r="AH11" s="120">
        <v>4</v>
      </c>
      <c r="AI11" s="19"/>
      <c r="AJ11" s="19"/>
      <c r="AK11" s="120">
        <v>3</v>
      </c>
      <c r="AM11" s="23"/>
      <c r="AN11" s="97" t="s">
        <v>190</v>
      </c>
      <c r="AO11" s="19"/>
      <c r="AP11" s="120">
        <v>16</v>
      </c>
      <c r="AQ11" s="19"/>
      <c r="AR11" s="19"/>
      <c r="AS11" s="120">
        <v>5</v>
      </c>
      <c r="AU11" s="23"/>
      <c r="AV11" s="97" t="s">
        <v>190</v>
      </c>
      <c r="AW11" s="19"/>
      <c r="AX11" s="120">
        <v>10</v>
      </c>
      <c r="AY11" s="19"/>
      <c r="AZ11" s="19"/>
      <c r="BA11" s="120">
        <v>3</v>
      </c>
      <c r="BC11" s="23"/>
      <c r="BD11" s="156" t="s">
        <v>190</v>
      </c>
    </row>
    <row r="12" spans="1:56" ht="15" x14ac:dyDescent="0.25">
      <c r="A12" s="12" t="s">
        <v>218</v>
      </c>
      <c r="B12" s="12" t="s">
        <v>188</v>
      </c>
      <c r="C12" s="12" t="s">
        <v>188</v>
      </c>
      <c r="D12" s="12" t="s">
        <v>188</v>
      </c>
      <c r="E12" s="12" t="s">
        <v>188</v>
      </c>
      <c r="F12" s="12" t="s">
        <v>188</v>
      </c>
      <c r="G12" s="12" t="s">
        <v>188</v>
      </c>
      <c r="H12" s="96" t="str">
        <f t="shared" si="0"/>
        <v>6 / 6</v>
      </c>
      <c r="I12" s="19"/>
      <c r="J12" s="120">
        <v>12</v>
      </c>
      <c r="K12" s="19"/>
      <c r="L12" s="19"/>
      <c r="M12" s="120">
        <v>6</v>
      </c>
      <c r="O12" s="23"/>
      <c r="P12" s="156" t="s">
        <v>190</v>
      </c>
      <c r="Q12" s="19"/>
      <c r="R12" s="120">
        <v>16</v>
      </c>
      <c r="S12" s="19"/>
      <c r="T12" s="19"/>
      <c r="U12" s="120">
        <v>4</v>
      </c>
      <c r="V12" s="23"/>
      <c r="W12" s="23"/>
      <c r="X12" s="97"/>
      <c r="Y12" s="19"/>
      <c r="Z12" s="120">
        <v>16</v>
      </c>
      <c r="AA12" s="19"/>
      <c r="AB12" s="19"/>
      <c r="AC12" s="120">
        <v>4</v>
      </c>
      <c r="AE12" s="23"/>
      <c r="AF12" s="156"/>
      <c r="AG12" s="19"/>
      <c r="AH12" s="120">
        <v>4</v>
      </c>
      <c r="AI12" s="19"/>
      <c r="AJ12" s="19"/>
      <c r="AK12" s="120">
        <v>3</v>
      </c>
      <c r="AM12" s="23"/>
      <c r="AN12" s="97"/>
      <c r="AO12" s="19"/>
      <c r="AP12" s="120">
        <v>16</v>
      </c>
      <c r="AQ12" s="19"/>
      <c r="AR12" s="19"/>
      <c r="AS12" s="120">
        <v>5</v>
      </c>
      <c r="AU12" s="23"/>
      <c r="AV12" s="97" t="s">
        <v>190</v>
      </c>
      <c r="AW12" s="19"/>
      <c r="AX12" s="120">
        <v>10</v>
      </c>
      <c r="AY12" s="19"/>
      <c r="AZ12" s="19"/>
      <c r="BA12" s="120">
        <v>3</v>
      </c>
      <c r="BC12" s="23"/>
      <c r="BD12" s="156"/>
    </row>
    <row r="13" spans="1:56" ht="15" x14ac:dyDescent="0.25">
      <c r="A13" s="12" t="s">
        <v>219</v>
      </c>
      <c r="B13" s="12" t="s">
        <v>188</v>
      </c>
      <c r="C13" s="12" t="s">
        <v>188</v>
      </c>
      <c r="D13" s="12" t="s">
        <v>188</v>
      </c>
      <c r="E13" s="12" t="s">
        <v>188</v>
      </c>
      <c r="F13" s="12" t="s">
        <v>188</v>
      </c>
      <c r="G13" s="12" t="s">
        <v>188</v>
      </c>
      <c r="H13" s="96" t="str">
        <f t="shared" si="0"/>
        <v>6 / 6</v>
      </c>
      <c r="I13" s="19"/>
      <c r="J13" s="120">
        <v>12</v>
      </c>
      <c r="K13" s="19"/>
      <c r="L13" s="19"/>
      <c r="M13" s="120">
        <v>6</v>
      </c>
      <c r="O13" s="23"/>
      <c r="P13" s="156" t="s">
        <v>190</v>
      </c>
      <c r="Q13" s="19"/>
      <c r="R13" s="120">
        <v>16</v>
      </c>
      <c r="S13" s="19"/>
      <c r="T13" s="19"/>
      <c r="U13" s="120">
        <v>4</v>
      </c>
      <c r="V13" s="23"/>
      <c r="W13" s="23"/>
      <c r="X13" s="97"/>
      <c r="Y13" s="19"/>
      <c r="Z13" s="120">
        <v>16</v>
      </c>
      <c r="AA13" s="19"/>
      <c r="AB13" s="19"/>
      <c r="AC13" s="120">
        <v>4</v>
      </c>
      <c r="AE13" s="23"/>
      <c r="AF13" s="156"/>
      <c r="AG13" s="19"/>
      <c r="AH13" s="120">
        <v>4</v>
      </c>
      <c r="AI13" s="19"/>
      <c r="AJ13" s="19"/>
      <c r="AK13" s="120">
        <v>3</v>
      </c>
      <c r="AM13" s="23"/>
      <c r="AN13" s="97"/>
      <c r="AO13" s="19">
        <f>COUNTIFS(SUIVIPROD!$E1:$E30000,'Ligne 15'!$A13,SUIVIPROD!$J1:$J30000,'Ligne 15'!$AV$1)+10.5</f>
        <v>16.5</v>
      </c>
      <c r="AP13" s="120">
        <v>16</v>
      </c>
      <c r="AQ13" s="19">
        <f>SUMIFS(SUIVIPROD!$D1:$D30000,SUIVIPROD!$E1:$E30000,'Ligne 15'!$A13,SUIVIPROD!$J1:$J30000,'Ligne 15'!$AV$1)</f>
        <v>11</v>
      </c>
      <c r="AR13" s="19" t="e">
        <f>SUMPRODUCT((SUIVIPROD!$E1:$E30000='Ligne 15'!$A13)*(SUIVIPROD!$J1:$J30000='Ligne 15'!$AV$1)*(SUIVIPROD!$L:$N&lt;&gt;""))</f>
        <v>#N/A</v>
      </c>
      <c r="AS13" s="120">
        <v>5</v>
      </c>
      <c r="AU13" s="23" t="str">
        <f>IF(COUNTIFS(SUIVIQUALITE!$B1:$B30000,'Ligne 15'!$A13,SUIVIQUALITE!$E1:$E30000,LEFT($AV$1,FIND(" ",$AV$1)-1),SUIVIQUALITE!$F1:$F30000,"Oui")=1,"Oui","#N/A")</f>
        <v>#N/A</v>
      </c>
      <c r="AV13" s="97" t="s">
        <v>189</v>
      </c>
      <c r="AW13" s="19"/>
      <c r="AX13" s="120">
        <v>10</v>
      </c>
      <c r="AY13" s="19"/>
      <c r="AZ13" s="19"/>
      <c r="BA13" s="120">
        <v>3</v>
      </c>
      <c r="BC13" s="23"/>
      <c r="BD13" s="156"/>
    </row>
    <row r="14" spans="1:56" ht="15" x14ac:dyDescent="0.25">
      <c r="A14" s="22"/>
      <c r="B14" s="12" t="s">
        <v>188</v>
      </c>
      <c r="C14" s="12" t="s">
        <v>188</v>
      </c>
      <c r="D14" s="12" t="s">
        <v>188</v>
      </c>
      <c r="E14" s="12" t="s">
        <v>188</v>
      </c>
      <c r="F14" s="12" t="s">
        <v>188</v>
      </c>
      <c r="G14" s="12" t="s">
        <v>188</v>
      </c>
      <c r="H14" s="96" t="str">
        <f t="shared" si="0"/>
        <v>6 / 6</v>
      </c>
      <c r="I14" s="19">
        <f>COUNTIFS(SUIVIPROD!$E1:$E30000,'Ligne 15'!$A14,SUIVIPROD!$J1:$J30000,'Ligne 15'!$P$1)+12</f>
        <v>12</v>
      </c>
      <c r="J14" s="120">
        <v>12</v>
      </c>
      <c r="K14" s="19">
        <f>SUMIFS(SUIVIPROD!$D1:$D30000,SUIVIPROD!$E1:$E30000,'Ligne 15'!$A14,SUIVIPROD!$J1:$J30000,'Ligne 15'!$P$1)</f>
        <v>0</v>
      </c>
      <c r="L14" s="19" t="e">
        <f>SUMPRODUCT((SUIVIPROD!$E1:$E30000='Ligne 15'!$A14)*(SUIVIPROD!$J1:$J30000='Ligne 15'!$P$1)*(SUIVIPROD!$L:$N&lt;&gt;""))+6</f>
        <v>#N/A</v>
      </c>
      <c r="M14" s="120">
        <v>6</v>
      </c>
      <c r="N14" s="98"/>
      <c r="O14" s="23" t="str">
        <f>IF(COUNTIFS(SUIVIQUALITE!$B1:$B30000,'Ligne 15'!$A14,SUIVIQUALITE!$E1:$E30000,LEFT($P$1,FIND(" ",$P$1)-1),SUIVIQUALITE!$F1:$F30000,"Oui")=1,"Oui","#N/A")</f>
        <v>#N/A</v>
      </c>
      <c r="P14" s="156" t="s">
        <v>189</v>
      </c>
      <c r="Q14" s="19"/>
      <c r="R14" s="120">
        <v>16</v>
      </c>
      <c r="S14" s="19"/>
      <c r="T14" s="19"/>
      <c r="U14" s="120">
        <v>4</v>
      </c>
      <c r="V14" s="23"/>
      <c r="W14" s="23"/>
      <c r="X14" s="97"/>
      <c r="Y14" s="19"/>
      <c r="Z14" s="120">
        <v>16</v>
      </c>
      <c r="AA14" s="19"/>
      <c r="AB14" s="19"/>
      <c r="AC14" s="120">
        <v>4</v>
      </c>
      <c r="AE14" s="23"/>
      <c r="AF14" s="156"/>
      <c r="AG14" s="19"/>
      <c r="AH14" s="120">
        <v>4</v>
      </c>
      <c r="AI14" s="19"/>
      <c r="AJ14" s="19"/>
      <c r="AK14" s="120">
        <v>3</v>
      </c>
      <c r="AM14" s="23"/>
      <c r="AN14" s="97"/>
      <c r="AO14" s="19">
        <f>COUNTIFS(SUIVIPROD!$E1:$E30000,'Ligne 15'!$A14,SUIVIPROD!$J1:$J30000,'Ligne 15'!$AV$1)+2</f>
        <v>2</v>
      </c>
      <c r="AP14" s="120">
        <v>16</v>
      </c>
      <c r="AQ14" s="19">
        <f>SUMIFS(SUIVIPROD!$D1:$D30000,SUIVIPROD!$E1:$E30000,'Ligne 15'!$A14,SUIVIPROD!$J1:$J30000,'Ligne 15'!$AV$1)</f>
        <v>0</v>
      </c>
      <c r="AR14" s="19" t="e">
        <f>SUMPRODUCT((SUIVIPROD!$E1:$E30000='Ligne 15'!$A14)*(SUIVIPROD!$J1:$J30000='Ligne 15'!$AV$1)*(SUIVIPROD!$L:$N&lt;&gt;""))</f>
        <v>#N/A</v>
      </c>
      <c r="AS14" s="120">
        <v>5</v>
      </c>
      <c r="AU14" s="23" t="str">
        <f>IF(COUNTIFS(SUIVIQUALITE!$B1:$B30000,'Ligne 15'!$A14,SUIVIQUALITE!$E1:$E30000,LEFT($AV$1,FIND(" ",$AV$1)-1),SUIVIQUALITE!$F1:$F30000,"Oui")=1,"Oui","#N/A")</f>
        <v>#N/A</v>
      </c>
      <c r="AV14" s="97" t="s">
        <v>189</v>
      </c>
      <c r="AW14" s="19"/>
      <c r="AX14" s="120">
        <v>10</v>
      </c>
      <c r="AY14" s="19"/>
      <c r="AZ14" s="19"/>
      <c r="BA14" s="120">
        <v>3</v>
      </c>
      <c r="BC14" s="23"/>
      <c r="BD14" s="156"/>
    </row>
    <row r="15" spans="1:56" ht="15" x14ac:dyDescent="0.25">
      <c r="A15" s="22"/>
      <c r="B15" s="12" t="s">
        <v>188</v>
      </c>
      <c r="C15" s="12" t="s">
        <v>188</v>
      </c>
      <c r="D15" s="12" t="s">
        <v>188</v>
      </c>
      <c r="E15" s="12" t="s">
        <v>188</v>
      </c>
      <c r="F15" s="12" t="s">
        <v>188</v>
      </c>
      <c r="G15" s="12" t="s">
        <v>188</v>
      </c>
      <c r="H15" s="96" t="str">
        <f t="shared" si="0"/>
        <v>6 / 6</v>
      </c>
      <c r="I15" s="19"/>
      <c r="J15" s="120">
        <v>12</v>
      </c>
      <c r="K15" s="19"/>
      <c r="L15" s="19"/>
      <c r="M15" s="120">
        <v>6</v>
      </c>
      <c r="N15" s="98"/>
      <c r="O15" s="23"/>
      <c r="P15" s="193"/>
      <c r="Q15" s="19"/>
      <c r="R15" s="120">
        <v>16</v>
      </c>
      <c r="S15" s="19"/>
      <c r="T15" s="19"/>
      <c r="U15" s="120">
        <v>4</v>
      </c>
      <c r="V15" s="23"/>
      <c r="W15" s="23"/>
      <c r="X15" s="97"/>
      <c r="Y15" s="19"/>
      <c r="Z15" s="120">
        <v>16</v>
      </c>
      <c r="AA15" s="19"/>
      <c r="AB15" s="19"/>
      <c r="AC15" s="120">
        <v>4</v>
      </c>
      <c r="AE15" s="23"/>
      <c r="AF15" s="193"/>
      <c r="AG15" s="19"/>
      <c r="AH15" s="120">
        <v>4</v>
      </c>
      <c r="AI15" s="19"/>
      <c r="AJ15" s="19"/>
      <c r="AK15" s="120">
        <v>3</v>
      </c>
      <c r="AM15" s="23"/>
      <c r="AN15" s="97"/>
      <c r="AO15" s="19">
        <f>COUNTIFS(SUIVIPROD!$E1:$E30000,'Ligne 15'!$A15,SUIVIPROD!$J1:$J30000,'Ligne 15'!$AV$1)+2</f>
        <v>2</v>
      </c>
      <c r="AP15" s="120">
        <v>17</v>
      </c>
      <c r="AQ15" s="19">
        <f>SUMIFS(SUIVIPROD!$D1:$D30000,SUIVIPROD!$E1:$E30000,'Ligne 15'!$A15,SUIVIPROD!$J1:$J30000,'Ligne 15'!$AV$1)</f>
        <v>0</v>
      </c>
      <c r="AR15" s="19" t="e">
        <f>SUMPRODUCT((SUIVIPROD!$E1:$E30000='Ligne 15'!$A15)*(SUIVIPROD!$J1:$J30000='Ligne 15'!$AV$1)*(SUIVIPROD!$L:$N&lt;&gt;""))</f>
        <v>#N/A</v>
      </c>
      <c r="AS15" s="120">
        <v>6</v>
      </c>
      <c r="AU15" s="23" t="str">
        <f>IF(COUNTIFS(SUIVIQUALITE!$B1:$B30000,'Ligne 15'!$A15,SUIVIQUALITE!$E1:$E30000,LEFT($AV$1,FIND(" ",$AV$1)-1),SUIVIQUALITE!$F1:$F30000,"Oui")=1,"Oui","#N/A")</f>
        <v>#N/A</v>
      </c>
      <c r="AV15" s="97" t="s">
        <v>189</v>
      </c>
      <c r="AW15" s="19"/>
      <c r="AX15" s="120">
        <v>10</v>
      </c>
      <c r="AY15" s="19"/>
      <c r="AZ15" s="19"/>
      <c r="BA15" s="120">
        <v>3</v>
      </c>
      <c r="BC15" s="23"/>
      <c r="BD15" s="193"/>
    </row>
    <row r="16" spans="1:56" ht="15" x14ac:dyDescent="0.25">
      <c r="A16" s="22"/>
      <c r="B16" s="12" t="s">
        <v>188</v>
      </c>
      <c r="C16" s="12" t="s">
        <v>188</v>
      </c>
      <c r="D16" s="12" t="s">
        <v>188</v>
      </c>
      <c r="E16" s="12" t="s">
        <v>188</v>
      </c>
      <c r="F16" s="12" t="s">
        <v>188</v>
      </c>
      <c r="G16" s="12" t="s">
        <v>188</v>
      </c>
      <c r="H16" s="96" t="str">
        <f t="shared" si="0"/>
        <v>6 / 6</v>
      </c>
      <c r="I16" s="19"/>
      <c r="J16" s="120">
        <v>12</v>
      </c>
      <c r="K16" s="19"/>
      <c r="L16" s="19"/>
      <c r="M16" s="120">
        <v>6</v>
      </c>
      <c r="O16" s="23"/>
      <c r="P16" s="156" t="s">
        <v>190</v>
      </c>
      <c r="Q16" s="19"/>
      <c r="R16" s="120">
        <v>16</v>
      </c>
      <c r="S16" s="19"/>
      <c r="T16" s="19"/>
      <c r="U16" s="120">
        <v>4</v>
      </c>
      <c r="V16" s="23"/>
      <c r="W16" s="23"/>
      <c r="X16" s="97" t="s">
        <v>190</v>
      </c>
      <c r="Y16" s="19"/>
      <c r="Z16" s="120">
        <v>16</v>
      </c>
      <c r="AA16" s="19"/>
      <c r="AB16" s="19"/>
      <c r="AC16" s="120">
        <v>4</v>
      </c>
      <c r="AE16" s="23"/>
      <c r="AF16" s="156" t="s">
        <v>190</v>
      </c>
      <c r="AG16" s="19"/>
      <c r="AH16" s="120">
        <v>4</v>
      </c>
      <c r="AI16" s="19"/>
      <c r="AJ16" s="19"/>
      <c r="AK16" s="120">
        <v>3</v>
      </c>
      <c r="AM16" s="23"/>
      <c r="AN16" s="97" t="s">
        <v>190</v>
      </c>
      <c r="AO16" s="19"/>
      <c r="AP16" s="120">
        <v>16</v>
      </c>
      <c r="AQ16" s="19"/>
      <c r="AR16" s="19"/>
      <c r="AS16" s="120">
        <v>5</v>
      </c>
      <c r="AU16" s="23"/>
      <c r="AV16" s="97" t="s">
        <v>190</v>
      </c>
      <c r="AW16" s="19"/>
      <c r="AX16" s="120">
        <v>10</v>
      </c>
      <c r="AY16" s="19"/>
      <c r="AZ16" s="19"/>
      <c r="BA16" s="120">
        <v>3</v>
      </c>
      <c r="BC16" s="23"/>
      <c r="BD16" s="156" t="s">
        <v>190</v>
      </c>
    </row>
    <row r="17" spans="1:56" ht="15" x14ac:dyDescent="0.25">
      <c r="A17" s="22"/>
      <c r="B17" s="12" t="s">
        <v>188</v>
      </c>
      <c r="C17" s="12" t="s">
        <v>188</v>
      </c>
      <c r="D17" s="12" t="s">
        <v>188</v>
      </c>
      <c r="E17" s="12" t="s">
        <v>188</v>
      </c>
      <c r="F17" s="12" t="s">
        <v>188</v>
      </c>
      <c r="G17" s="12" t="s">
        <v>188</v>
      </c>
      <c r="H17" s="96" t="str">
        <f t="shared" si="0"/>
        <v>6 / 6</v>
      </c>
      <c r="I17" s="19"/>
      <c r="J17" s="120">
        <v>12</v>
      </c>
      <c r="K17" s="19"/>
      <c r="L17" s="19"/>
      <c r="M17" s="120">
        <v>6</v>
      </c>
      <c r="O17" s="23"/>
      <c r="P17" s="156"/>
      <c r="Q17" s="19"/>
      <c r="R17" s="120">
        <v>16</v>
      </c>
      <c r="S17" s="19"/>
      <c r="T17" s="19"/>
      <c r="U17" s="120">
        <v>4</v>
      </c>
      <c r="V17" s="23"/>
      <c r="W17" s="23"/>
      <c r="X17" s="97" t="s">
        <v>190</v>
      </c>
      <c r="Y17" s="19"/>
      <c r="Z17" s="120">
        <v>16</v>
      </c>
      <c r="AA17" s="19"/>
      <c r="AB17" s="19"/>
      <c r="AC17" s="120">
        <v>4</v>
      </c>
      <c r="AE17" s="23"/>
      <c r="AF17" s="156" t="s">
        <v>190</v>
      </c>
      <c r="AG17" s="19"/>
      <c r="AH17" s="120">
        <v>4</v>
      </c>
      <c r="AI17" s="19"/>
      <c r="AJ17" s="19"/>
      <c r="AK17" s="120">
        <v>3</v>
      </c>
      <c r="AM17" s="23"/>
      <c r="AN17" s="97"/>
      <c r="AO17" s="19"/>
      <c r="AP17" s="120">
        <v>16</v>
      </c>
      <c r="AQ17" s="19"/>
      <c r="AR17" s="19"/>
      <c r="AS17" s="120">
        <v>5</v>
      </c>
      <c r="AU17" s="23"/>
      <c r="AV17" s="97"/>
      <c r="AW17" s="19"/>
      <c r="AX17" s="120">
        <v>10</v>
      </c>
      <c r="AY17" s="19"/>
      <c r="AZ17" s="19"/>
      <c r="BA17" s="120">
        <v>3</v>
      </c>
      <c r="BC17" s="23"/>
      <c r="BD17" s="156"/>
    </row>
    <row r="18" spans="1:56" ht="15" x14ac:dyDescent="0.25">
      <c r="A18" s="22"/>
      <c r="B18" s="12" t="s">
        <v>188</v>
      </c>
      <c r="C18" s="12" t="s">
        <v>188</v>
      </c>
      <c r="D18" s="12" t="s">
        <v>188</v>
      </c>
      <c r="E18" s="12" t="s">
        <v>188</v>
      </c>
      <c r="F18" s="12" t="s">
        <v>188</v>
      </c>
      <c r="G18" s="12" t="s">
        <v>188</v>
      </c>
      <c r="H18" s="96" t="str">
        <f t="shared" si="0"/>
        <v>6 / 6</v>
      </c>
      <c r="I18" s="19">
        <f>COUNTIFS(SUIVIPROD!$E1:$E30000,'Ligne 15'!$A18,SUIVIPROD!$J1:$J30000,'Ligne 15'!$P$1)+12</f>
        <v>12</v>
      </c>
      <c r="J18" s="120">
        <v>12</v>
      </c>
      <c r="K18" s="19">
        <f>SUMIFS(SUIVIPROD!$D1:$D30000,SUIVIPROD!$E1:$E30000,'Ligne 15'!$A18,SUIVIPROD!$J1:$J30000,'Ligne 15'!$P$1)</f>
        <v>0</v>
      </c>
      <c r="L18" s="19" t="e">
        <f>SUMPRODUCT((SUIVIPROD!$E1:$E30000='Ligne 15'!$A18)*(SUIVIPROD!$J1:$J30000='Ligne 15'!$P$1)*(SUIVIPROD!$L:$N&lt;&gt;""))+1</f>
        <v>#N/A</v>
      </c>
      <c r="M18" s="120">
        <v>6</v>
      </c>
      <c r="N18" s="98"/>
      <c r="O18" s="23" t="str">
        <f>IF(COUNTIFS(SUIVIQUALITE!$B1:$B30000,'Ligne 15'!$A18,SUIVIQUALITE!$E1:$E30000,LEFT($P$1,FIND(" ",$P$1)-1),SUIVIQUALITE!$F1:$F30000,"Oui")=1,"Oui","#N/A")</f>
        <v>#N/A</v>
      </c>
      <c r="P18" s="156" t="s">
        <v>189</v>
      </c>
      <c r="Q18" s="19"/>
      <c r="R18" s="120">
        <v>16</v>
      </c>
      <c r="S18" s="19"/>
      <c r="T18" s="19"/>
      <c r="U18" s="120">
        <v>4</v>
      </c>
      <c r="V18" s="23"/>
      <c r="W18" s="23"/>
      <c r="X18" s="97"/>
      <c r="Y18" s="19"/>
      <c r="Z18" s="120">
        <v>16</v>
      </c>
      <c r="AA18" s="19"/>
      <c r="AB18" s="19"/>
      <c r="AC18" s="120">
        <v>4</v>
      </c>
      <c r="AE18" s="23"/>
      <c r="AF18" s="156"/>
      <c r="AG18" s="19"/>
      <c r="AH18" s="120">
        <v>4</v>
      </c>
      <c r="AI18" s="19"/>
      <c r="AJ18" s="19"/>
      <c r="AK18" s="120">
        <v>3</v>
      </c>
      <c r="AM18" s="23"/>
      <c r="AN18" s="97"/>
      <c r="AO18" s="19"/>
      <c r="AP18" s="120">
        <v>16</v>
      </c>
      <c r="AQ18" s="19"/>
      <c r="AR18" s="19"/>
      <c r="AS18" s="120">
        <v>5</v>
      </c>
      <c r="AU18" s="23"/>
      <c r="AV18" s="97" t="s">
        <v>190</v>
      </c>
      <c r="AW18" s="19"/>
      <c r="AX18" s="120">
        <v>10</v>
      </c>
      <c r="AY18" s="19"/>
      <c r="AZ18" s="19"/>
      <c r="BA18" s="120">
        <v>3</v>
      </c>
      <c r="BC18" s="23"/>
      <c r="BD18" s="156"/>
    </row>
    <row r="19" spans="1:56" ht="15" x14ac:dyDescent="0.25">
      <c r="A19" s="22"/>
      <c r="C19" s="12" t="s">
        <v>188</v>
      </c>
      <c r="D19" s="12" t="s">
        <v>188</v>
      </c>
      <c r="E19" s="12" t="s">
        <v>188</v>
      </c>
      <c r="F19" s="12" t="s">
        <v>188</v>
      </c>
      <c r="G19" s="12" t="s">
        <v>188</v>
      </c>
      <c r="H19" s="96" t="str">
        <f t="shared" si="0"/>
        <v>5 / 6</v>
      </c>
      <c r="I19" s="19"/>
      <c r="J19" s="120">
        <v>12</v>
      </c>
      <c r="K19" s="19"/>
      <c r="L19" s="19"/>
      <c r="M19" s="120">
        <v>6</v>
      </c>
      <c r="O19" s="23"/>
      <c r="P19" s="156"/>
      <c r="Q19" s="19"/>
      <c r="R19" s="120">
        <v>16</v>
      </c>
      <c r="S19" s="19"/>
      <c r="T19" s="19"/>
      <c r="U19" s="120">
        <v>4</v>
      </c>
      <c r="V19" s="23"/>
      <c r="W19" s="23"/>
      <c r="X19" s="97"/>
      <c r="Y19" s="19"/>
      <c r="Z19" s="120">
        <v>16</v>
      </c>
      <c r="AA19" s="19"/>
      <c r="AB19" s="19"/>
      <c r="AC19" s="120">
        <v>4</v>
      </c>
      <c r="AE19" s="23"/>
      <c r="AF19" s="156"/>
      <c r="AG19" s="19"/>
      <c r="AH19" s="120">
        <v>4</v>
      </c>
      <c r="AI19" s="19"/>
      <c r="AJ19" s="19"/>
      <c r="AK19" s="120">
        <v>3</v>
      </c>
      <c r="AM19" s="23"/>
      <c r="AN19" s="97"/>
      <c r="AO19" s="19"/>
      <c r="AP19" s="120">
        <v>16</v>
      </c>
      <c r="AQ19" s="19"/>
      <c r="AR19" s="19"/>
      <c r="AS19" s="120">
        <v>5</v>
      </c>
      <c r="AU19" s="23"/>
      <c r="AV19" s="97" t="s">
        <v>190</v>
      </c>
      <c r="AW19" s="19"/>
      <c r="AX19" s="120">
        <v>10</v>
      </c>
      <c r="AY19" s="19"/>
      <c r="AZ19" s="19"/>
      <c r="BA19" s="120">
        <v>3</v>
      </c>
      <c r="BC19" s="23"/>
      <c r="BD19" s="156"/>
    </row>
    <row r="20" spans="1:56" ht="15" x14ac:dyDescent="0.25">
      <c r="B20" s="12" t="s">
        <v>188</v>
      </c>
      <c r="C20" s="12" t="s">
        <v>188</v>
      </c>
      <c r="D20" s="12" t="s">
        <v>188</v>
      </c>
      <c r="E20" s="12" t="s">
        <v>188</v>
      </c>
      <c r="F20" s="12" t="s">
        <v>188</v>
      </c>
      <c r="G20" s="12" t="s">
        <v>188</v>
      </c>
      <c r="H20" s="96" t="str">
        <f t="shared" si="0"/>
        <v>6 / 6</v>
      </c>
      <c r="I20" s="19"/>
      <c r="J20" s="120">
        <v>12</v>
      </c>
      <c r="K20" s="19"/>
      <c r="L20" s="19"/>
      <c r="M20" s="120">
        <v>6</v>
      </c>
      <c r="O20" s="23"/>
      <c r="P20" s="156" t="s">
        <v>190</v>
      </c>
      <c r="Q20" s="19"/>
      <c r="R20" s="120">
        <v>16</v>
      </c>
      <c r="S20" s="19"/>
      <c r="T20" s="19"/>
      <c r="U20" s="120">
        <v>4</v>
      </c>
      <c r="V20" s="23"/>
      <c r="W20" s="23"/>
      <c r="X20" s="97" t="s">
        <v>190</v>
      </c>
      <c r="Y20" s="19"/>
      <c r="Z20" s="120">
        <v>16</v>
      </c>
      <c r="AA20" s="19"/>
      <c r="AB20" s="19"/>
      <c r="AC20" s="120">
        <v>4</v>
      </c>
      <c r="AE20" s="23"/>
      <c r="AF20" s="156" t="s">
        <v>190</v>
      </c>
      <c r="AG20" s="19"/>
      <c r="AH20" s="120">
        <v>4</v>
      </c>
      <c r="AI20" s="19"/>
      <c r="AJ20" s="19"/>
      <c r="AK20" s="120">
        <v>3</v>
      </c>
      <c r="AM20" s="23"/>
      <c r="AN20" s="97" t="s">
        <v>190</v>
      </c>
      <c r="AO20" s="19"/>
      <c r="AP20" s="120">
        <v>16</v>
      </c>
      <c r="AQ20" s="19"/>
      <c r="AR20" s="19"/>
      <c r="AS20" s="120">
        <v>5</v>
      </c>
      <c r="AU20" s="23"/>
      <c r="AV20" s="97" t="s">
        <v>190</v>
      </c>
      <c r="AW20" s="19"/>
      <c r="AX20" s="120">
        <v>10</v>
      </c>
      <c r="AY20" s="19"/>
      <c r="AZ20" s="19"/>
      <c r="BA20" s="120">
        <v>3</v>
      </c>
      <c r="BC20" s="23"/>
      <c r="BD20" s="156" t="s">
        <v>190</v>
      </c>
    </row>
    <row r="21" spans="1:56" ht="15" x14ac:dyDescent="0.25">
      <c r="A21" s="22"/>
      <c r="B21" s="12" t="s">
        <v>188</v>
      </c>
      <c r="C21" s="12" t="s">
        <v>188</v>
      </c>
      <c r="D21" s="12" t="s">
        <v>188</v>
      </c>
      <c r="E21" s="12" t="s">
        <v>188</v>
      </c>
      <c r="F21" s="12" t="s">
        <v>188</v>
      </c>
      <c r="G21" s="12" t="s">
        <v>188</v>
      </c>
      <c r="H21" s="96" t="str">
        <f t="shared" si="0"/>
        <v>6 / 6</v>
      </c>
      <c r="I21" s="19"/>
      <c r="J21" s="120">
        <v>12</v>
      </c>
      <c r="K21" s="19"/>
      <c r="L21" s="19"/>
      <c r="M21" s="120">
        <v>6</v>
      </c>
      <c r="O21" s="23"/>
      <c r="P21" s="156" t="s">
        <v>190</v>
      </c>
      <c r="Q21" s="19"/>
      <c r="R21" s="120">
        <v>16</v>
      </c>
      <c r="S21" s="19"/>
      <c r="T21" s="19"/>
      <c r="U21" s="120">
        <v>4</v>
      </c>
      <c r="V21" s="23"/>
      <c r="W21" s="23"/>
      <c r="X21" s="97" t="s">
        <v>190</v>
      </c>
      <c r="Y21" s="19"/>
      <c r="Z21" s="120">
        <v>16</v>
      </c>
      <c r="AA21" s="19"/>
      <c r="AB21" s="19"/>
      <c r="AC21" s="120">
        <v>4</v>
      </c>
      <c r="AE21" s="23"/>
      <c r="AF21" s="156" t="s">
        <v>190</v>
      </c>
      <c r="AG21" s="19"/>
      <c r="AH21" s="120">
        <v>4</v>
      </c>
      <c r="AI21" s="19"/>
      <c r="AJ21" s="19"/>
      <c r="AK21" s="120">
        <v>3</v>
      </c>
      <c r="AM21" s="23"/>
      <c r="AN21" s="97"/>
      <c r="AO21" s="19">
        <f>COUNTIFS(SUIVIPROD!$E1:$E30000,'Ligne 15'!$A21,SUIVIPROD!$J1:$J30000,'Ligne 15'!$AV$1)+8</f>
        <v>8</v>
      </c>
      <c r="AP21" s="120">
        <v>16</v>
      </c>
      <c r="AQ21" s="19">
        <f>SUMIFS(SUIVIPROD!$D1:$D30000,SUIVIPROD!$E1:$E30000,'Ligne 15'!$A21,SUIVIPROD!$J1:$J30000,'Ligne 15'!$AV$1)</f>
        <v>0</v>
      </c>
      <c r="AR21" s="19" t="e">
        <f>SUMPRODUCT((SUIVIPROD!$E1:$E30000='Ligne 15'!$A21)*(SUIVIPROD!$J1:$J30000='Ligne 15'!$AV$1)*(SUIVIPROD!$L:$N&lt;&gt;""))</f>
        <v>#N/A</v>
      </c>
      <c r="AS21" s="120">
        <v>5</v>
      </c>
      <c r="AU21" s="23" t="str">
        <f>IF(COUNTIFS(SUIVIQUALITE!$B1:$B30000,'Ligne 15'!$A21,SUIVIQUALITE!$E1:$E30000,LEFT($AV$1,FIND(" ",$AV$1)-1),SUIVIQUALITE!$F1:$F30000,"Oui")=1,"Oui","#N/A")</f>
        <v>#N/A</v>
      </c>
      <c r="AV21" s="97" t="s">
        <v>189</v>
      </c>
      <c r="AW21" s="19"/>
      <c r="AX21" s="120">
        <v>10</v>
      </c>
      <c r="AY21" s="19"/>
      <c r="AZ21" s="19"/>
      <c r="BA21" s="120">
        <v>3</v>
      </c>
      <c r="BC21" s="23"/>
      <c r="BD21" s="156"/>
    </row>
    <row r="22" spans="1:56" ht="15" x14ac:dyDescent="0.25">
      <c r="B22" s="12" t="s">
        <v>188</v>
      </c>
      <c r="C22" s="12" t="s">
        <v>188</v>
      </c>
      <c r="D22" s="12" t="s">
        <v>188</v>
      </c>
      <c r="E22" s="12" t="s">
        <v>188</v>
      </c>
      <c r="F22" s="12" t="s">
        <v>188</v>
      </c>
      <c r="G22" s="12" t="s">
        <v>188</v>
      </c>
      <c r="H22" s="96" t="str">
        <f t="shared" si="0"/>
        <v>6 / 6</v>
      </c>
      <c r="I22" s="19"/>
      <c r="J22" s="120">
        <v>12</v>
      </c>
      <c r="K22" s="19"/>
      <c r="L22" s="19"/>
      <c r="M22" s="120">
        <v>6</v>
      </c>
      <c r="O22" s="23"/>
      <c r="P22" s="156" t="s">
        <v>190</v>
      </c>
      <c r="Q22" s="19"/>
      <c r="R22" s="120">
        <v>16</v>
      </c>
      <c r="S22" s="19"/>
      <c r="T22" s="19"/>
      <c r="U22" s="120">
        <v>4</v>
      </c>
      <c r="V22" s="23"/>
      <c r="W22" s="23"/>
      <c r="X22" s="97" t="s">
        <v>190</v>
      </c>
      <c r="Y22" s="19"/>
      <c r="Z22" s="120">
        <v>16</v>
      </c>
      <c r="AA22" s="19"/>
      <c r="AB22" s="19"/>
      <c r="AC22" s="120">
        <v>4</v>
      </c>
      <c r="AE22" s="23"/>
      <c r="AF22" s="156" t="s">
        <v>190</v>
      </c>
      <c r="AG22" s="19"/>
      <c r="AH22" s="120">
        <v>4</v>
      </c>
      <c r="AI22" s="19"/>
      <c r="AJ22" s="19"/>
      <c r="AK22" s="120">
        <v>3</v>
      </c>
      <c r="AM22" s="23"/>
      <c r="AN22" s="97" t="s">
        <v>190</v>
      </c>
      <c r="AO22" s="19"/>
      <c r="AP22" s="120">
        <v>16</v>
      </c>
      <c r="AQ22" s="19"/>
      <c r="AR22" s="19"/>
      <c r="AS22" s="120">
        <v>5</v>
      </c>
      <c r="AU22" s="23"/>
      <c r="AV22" s="97" t="s">
        <v>190</v>
      </c>
      <c r="AW22" s="19"/>
      <c r="AX22" s="120">
        <v>10</v>
      </c>
      <c r="AY22" s="19"/>
      <c r="AZ22" s="19"/>
      <c r="BA22" s="120">
        <v>3</v>
      </c>
      <c r="BC22" s="23"/>
      <c r="BD22" s="156"/>
    </row>
    <row r="23" spans="1:56" ht="15" x14ac:dyDescent="0.25">
      <c r="B23" s="12" t="s">
        <v>188</v>
      </c>
      <c r="C23" s="12" t="s">
        <v>188</v>
      </c>
      <c r="D23" s="12" t="s">
        <v>188</v>
      </c>
      <c r="E23" s="12" t="s">
        <v>188</v>
      </c>
      <c r="F23" s="12" t="s">
        <v>188</v>
      </c>
      <c r="G23" s="12" t="s">
        <v>188</v>
      </c>
      <c r="H23" s="96" t="str">
        <f t="shared" si="0"/>
        <v>6 / 6</v>
      </c>
      <c r="I23" s="19">
        <f>COUNTIFS(SUIVIPROD!$E1:$E30000,'Ligne 15'!$A23,SUIVIPROD!$J1:$J30000,'Ligne 15'!$P$1)+10</f>
        <v>10</v>
      </c>
      <c r="J23" s="120">
        <v>12</v>
      </c>
      <c r="K23" s="19">
        <f>SUMIFS(SUIVIPROD!$D1:$D30000,SUIVIPROD!$E1:$E30000,'Ligne 15'!$A23,SUIVIPROD!$J1:$J30000,'Ligne 15'!$P$1)</f>
        <v>0</v>
      </c>
      <c r="L23" s="19" t="e">
        <f>SUMPRODUCT((SUIVIPROD!$E1:$E30000='Ligne 15'!$A23)*(SUIVIPROD!$J1:$J30000='Ligne 15'!$P$1)*(SUIVIPROD!$L:$N&lt;&gt;""))+3</f>
        <v>#N/A</v>
      </c>
      <c r="M23" s="120">
        <v>6</v>
      </c>
      <c r="N23" s="98"/>
      <c r="O23" s="23" t="str">
        <f>IF(COUNTIFS(SUIVIQUALITE!$B1:$B30000,'Ligne 15'!$A23,SUIVIQUALITE!$E1:$E30000,LEFT($P$1,FIND(" ",$P$1)-1),SUIVIQUALITE!$F1:$F30000,"Oui")=1,"Oui","#N/A")</f>
        <v>#N/A</v>
      </c>
      <c r="P23" s="156" t="s">
        <v>189</v>
      </c>
      <c r="Q23" s="19"/>
      <c r="R23" s="120">
        <v>16</v>
      </c>
      <c r="S23" s="19"/>
      <c r="T23" s="19"/>
      <c r="U23" s="120">
        <v>4</v>
      </c>
      <c r="V23" s="23"/>
      <c r="W23" s="23"/>
      <c r="X23" s="97"/>
      <c r="Y23" s="19"/>
      <c r="Z23" s="120">
        <v>16</v>
      </c>
      <c r="AA23" s="19"/>
      <c r="AB23" s="19"/>
      <c r="AC23" s="120">
        <v>4</v>
      </c>
      <c r="AE23" s="23"/>
      <c r="AF23" s="156"/>
      <c r="AG23" s="19"/>
      <c r="AH23" s="120">
        <v>4</v>
      </c>
      <c r="AI23" s="19"/>
      <c r="AJ23" s="19"/>
      <c r="AK23" s="120">
        <v>3</v>
      </c>
      <c r="AM23" s="23"/>
      <c r="AN23" s="97"/>
      <c r="AO23" s="19"/>
      <c r="AP23" s="120">
        <v>16</v>
      </c>
      <c r="AQ23" s="19"/>
      <c r="AR23" s="19"/>
      <c r="AS23" s="120">
        <v>5</v>
      </c>
      <c r="AU23" s="23"/>
      <c r="AV23" s="97"/>
      <c r="AW23" s="19"/>
      <c r="AX23" s="120">
        <v>10</v>
      </c>
      <c r="AY23" s="19"/>
      <c r="AZ23" s="19"/>
      <c r="BA23" s="120">
        <v>3</v>
      </c>
      <c r="BC23" s="23"/>
      <c r="BD23" s="156"/>
    </row>
    <row r="24" spans="1:56" ht="15" x14ac:dyDescent="0.25">
      <c r="A24" s="22"/>
      <c r="B24" s="12" t="s">
        <v>188</v>
      </c>
      <c r="C24" s="12" t="s">
        <v>188</v>
      </c>
      <c r="D24" s="12" t="s">
        <v>188</v>
      </c>
      <c r="E24" s="12" t="s">
        <v>188</v>
      </c>
      <c r="F24" s="12" t="s">
        <v>188</v>
      </c>
      <c r="G24" s="12" t="s">
        <v>188</v>
      </c>
      <c r="H24" s="96" t="str">
        <f t="shared" si="0"/>
        <v>6 / 6</v>
      </c>
      <c r="I24" s="19"/>
      <c r="J24" s="120">
        <v>12</v>
      </c>
      <c r="K24" s="19"/>
      <c r="L24" s="19"/>
      <c r="M24" s="120">
        <v>6</v>
      </c>
      <c r="O24" s="23"/>
      <c r="P24" s="156"/>
      <c r="Q24" s="19"/>
      <c r="R24" s="120">
        <v>16</v>
      </c>
      <c r="S24" s="19"/>
      <c r="T24" s="19"/>
      <c r="U24" s="120">
        <v>4</v>
      </c>
      <c r="V24" s="23"/>
      <c r="W24" s="23"/>
      <c r="X24" s="97"/>
      <c r="Y24" s="19"/>
      <c r="Z24" s="120">
        <v>16</v>
      </c>
      <c r="AA24" s="19"/>
      <c r="AB24" s="19"/>
      <c r="AC24" s="120">
        <v>4</v>
      </c>
      <c r="AE24" s="23"/>
      <c r="AF24" s="156"/>
      <c r="AG24" s="19"/>
      <c r="AH24" s="120">
        <v>4</v>
      </c>
      <c r="AI24" s="19"/>
      <c r="AJ24" s="19"/>
      <c r="AK24" s="120">
        <v>3</v>
      </c>
      <c r="AM24" s="23"/>
      <c r="AN24" s="97"/>
      <c r="AO24" s="19"/>
      <c r="AP24" s="120">
        <v>16</v>
      </c>
      <c r="AQ24" s="19"/>
      <c r="AR24" s="19"/>
      <c r="AS24" s="120">
        <v>5</v>
      </c>
      <c r="AU24" s="23"/>
      <c r="AV24" s="97" t="s">
        <v>190</v>
      </c>
      <c r="AW24" s="19"/>
      <c r="AX24" s="120">
        <v>10</v>
      </c>
      <c r="AY24" s="19"/>
      <c r="AZ24" s="19"/>
      <c r="BA24" s="120">
        <v>3</v>
      </c>
      <c r="BC24" s="23"/>
      <c r="BD24" s="156"/>
    </row>
    <row r="25" spans="1:56" ht="15" x14ac:dyDescent="0.25">
      <c r="A25" s="22"/>
      <c r="B25" s="12" t="s">
        <v>188</v>
      </c>
      <c r="C25" s="12" t="s">
        <v>188</v>
      </c>
      <c r="D25" s="12" t="s">
        <v>188</v>
      </c>
      <c r="E25" s="12" t="s">
        <v>188</v>
      </c>
      <c r="F25" s="12" t="s">
        <v>188</v>
      </c>
      <c r="G25" s="12" t="s">
        <v>188</v>
      </c>
      <c r="H25" s="96" t="str">
        <f t="shared" si="0"/>
        <v>6 / 6</v>
      </c>
      <c r="I25" s="19"/>
      <c r="J25" s="120">
        <v>12</v>
      </c>
      <c r="K25" s="19"/>
      <c r="L25" s="19"/>
      <c r="M25" s="120">
        <v>6</v>
      </c>
      <c r="O25" s="23"/>
      <c r="P25" s="156"/>
      <c r="Q25" s="19"/>
      <c r="R25" s="120">
        <v>16</v>
      </c>
      <c r="S25" s="19"/>
      <c r="T25" s="19"/>
      <c r="U25" s="120">
        <v>4</v>
      </c>
      <c r="V25" s="23"/>
      <c r="W25" s="23"/>
      <c r="X25" s="97"/>
      <c r="Y25" s="19"/>
      <c r="Z25" s="120">
        <v>16</v>
      </c>
      <c r="AA25" s="19"/>
      <c r="AB25" s="19"/>
      <c r="AC25" s="120">
        <v>4</v>
      </c>
      <c r="AE25" s="23"/>
      <c r="AF25" s="156"/>
      <c r="AG25" s="19"/>
      <c r="AH25" s="120">
        <v>4</v>
      </c>
      <c r="AI25" s="19"/>
      <c r="AJ25" s="19"/>
      <c r="AK25" s="120">
        <v>3</v>
      </c>
      <c r="AM25" s="23"/>
      <c r="AN25" s="97" t="s">
        <v>190</v>
      </c>
      <c r="AO25" s="19"/>
      <c r="AP25" s="120">
        <v>16</v>
      </c>
      <c r="AQ25" s="19"/>
      <c r="AR25" s="19"/>
      <c r="AS25" s="120">
        <v>5</v>
      </c>
      <c r="AU25" s="23"/>
      <c r="AV25" s="97"/>
      <c r="AW25" s="19"/>
      <c r="AX25" s="120">
        <v>10</v>
      </c>
      <c r="AY25" s="19"/>
      <c r="AZ25" s="19"/>
      <c r="BA25" s="120">
        <v>3</v>
      </c>
      <c r="BC25" s="23"/>
      <c r="BD25" s="156" t="s">
        <v>190</v>
      </c>
    </row>
    <row r="26" spans="1:56" ht="15" x14ac:dyDescent="0.25">
      <c r="A26" s="22"/>
      <c r="B26" s="12" t="s">
        <v>188</v>
      </c>
      <c r="D26" s="12" t="s">
        <v>188</v>
      </c>
      <c r="E26" s="12" t="s">
        <v>188</v>
      </c>
      <c r="F26" s="12" t="s">
        <v>188</v>
      </c>
      <c r="G26" s="12" t="s">
        <v>188</v>
      </c>
      <c r="H26" s="96" t="str">
        <f t="shared" si="0"/>
        <v>5 / 6</v>
      </c>
      <c r="I26" s="19"/>
      <c r="J26" s="120">
        <v>12</v>
      </c>
      <c r="K26" s="19"/>
      <c r="L26" s="19"/>
      <c r="M26" s="120">
        <v>6</v>
      </c>
      <c r="O26" s="23"/>
      <c r="P26" s="191"/>
      <c r="Q26" s="19"/>
      <c r="R26" s="120">
        <v>16</v>
      </c>
      <c r="S26" s="19"/>
      <c r="T26" s="19"/>
      <c r="U26" s="120">
        <v>4</v>
      </c>
      <c r="V26" s="23"/>
      <c r="W26" s="23"/>
      <c r="X26" s="97"/>
      <c r="Y26" s="19"/>
      <c r="Z26" s="120">
        <v>16</v>
      </c>
      <c r="AA26" s="19"/>
      <c r="AB26" s="19"/>
      <c r="AC26" s="120">
        <v>4</v>
      </c>
      <c r="AE26" s="23"/>
      <c r="AF26" s="191"/>
      <c r="AG26" s="19"/>
      <c r="AH26" s="120">
        <v>4</v>
      </c>
      <c r="AI26" s="19"/>
      <c r="AJ26" s="19"/>
      <c r="AK26" s="120">
        <v>3</v>
      </c>
      <c r="AM26" s="23"/>
      <c r="AN26" s="97"/>
      <c r="AO26" s="19">
        <f>COUNTIFS(SUIVIPROD!$E1:$E30000,'Ligne 15'!$A26,SUIVIPROD!$J1:$J30000,'Ligne 15'!$AV$1)</f>
        <v>0</v>
      </c>
      <c r="AP26" s="120">
        <v>16</v>
      </c>
      <c r="AQ26" s="19">
        <f>SUMIFS(SUIVIPROD!$D1:$D30000,SUIVIPROD!$E1:$E30000,'Ligne 15'!$A26,SUIVIPROD!$J1:$J30000,'Ligne 15'!$AV$1)</f>
        <v>0</v>
      </c>
      <c r="AR26" s="19" t="e">
        <f>SUMPRODUCT((SUIVIPROD!$E1:$E30000='Ligne 15'!$A26)*(SUIVIPROD!$J1:$J30000='Ligne 15'!$AV$1)*(SUIVIPROD!$L:$N&lt;&gt;""))</f>
        <v>#N/A</v>
      </c>
      <c r="AS26" s="120">
        <v>5</v>
      </c>
      <c r="AU26" s="23" t="str">
        <f>IF(COUNTIFS(SUIVIQUALITE!$B1:$B30000,'Ligne 15'!$A26,SUIVIQUALITE!$E1:$E30000,LEFT($AV$1,FIND(" ",$AV$1)-1),SUIVIQUALITE!$F1:$F30000,"Oui")=1,"Oui","#N/A")</f>
        <v>#N/A</v>
      </c>
      <c r="AV26" s="97" t="s">
        <v>189</v>
      </c>
      <c r="AW26" s="19"/>
      <c r="AX26" s="120">
        <v>10</v>
      </c>
      <c r="AY26" s="19"/>
      <c r="AZ26" s="19"/>
      <c r="BA26" s="120">
        <v>3</v>
      </c>
      <c r="BC26" s="23"/>
      <c r="BD26" s="191"/>
    </row>
    <row r="27" spans="1:56" ht="15" x14ac:dyDescent="0.25">
      <c r="B27" s="12" t="s">
        <v>188</v>
      </c>
      <c r="C27" s="12" t="s">
        <v>188</v>
      </c>
      <c r="D27" s="12" t="s">
        <v>188</v>
      </c>
      <c r="E27" s="12" t="s">
        <v>188</v>
      </c>
      <c r="F27" s="12" t="s">
        <v>188</v>
      </c>
      <c r="G27" s="12" t="s">
        <v>188</v>
      </c>
      <c r="H27" s="96" t="str">
        <f t="shared" si="0"/>
        <v>6 / 6</v>
      </c>
      <c r="I27" s="19"/>
      <c r="J27" s="120">
        <v>12</v>
      </c>
      <c r="K27" s="19"/>
      <c r="L27" s="19"/>
      <c r="M27" s="120">
        <v>6</v>
      </c>
      <c r="O27" s="23"/>
      <c r="P27" s="156"/>
      <c r="Q27" s="19"/>
      <c r="R27" s="120">
        <v>16</v>
      </c>
      <c r="S27" s="19"/>
      <c r="T27" s="19"/>
      <c r="U27" s="120">
        <v>4</v>
      </c>
      <c r="V27" s="23"/>
      <c r="W27" s="23"/>
      <c r="X27" s="97"/>
      <c r="Y27" s="19"/>
      <c r="Z27" s="120">
        <v>16</v>
      </c>
      <c r="AA27" s="19"/>
      <c r="AB27" s="19"/>
      <c r="AC27" s="120">
        <v>4</v>
      </c>
      <c r="AE27" s="23"/>
      <c r="AF27" s="156"/>
      <c r="AG27" s="19"/>
      <c r="AH27" s="120">
        <v>4</v>
      </c>
      <c r="AI27" s="19"/>
      <c r="AJ27" s="19"/>
      <c r="AK27" s="120">
        <v>3</v>
      </c>
      <c r="AM27" s="23"/>
      <c r="AN27" s="97"/>
      <c r="AO27" s="19"/>
      <c r="AP27" s="120">
        <v>16</v>
      </c>
      <c r="AQ27" s="19"/>
      <c r="AR27" s="19"/>
      <c r="AS27" s="120">
        <v>5</v>
      </c>
      <c r="AU27" s="23"/>
      <c r="AV27" s="97" t="s">
        <v>190</v>
      </c>
      <c r="AW27" s="19"/>
      <c r="AX27" s="120">
        <v>10</v>
      </c>
      <c r="AY27" s="19"/>
      <c r="AZ27" s="19"/>
      <c r="BA27" s="120">
        <v>3</v>
      </c>
      <c r="BC27" s="23"/>
      <c r="BD27" s="156"/>
    </row>
    <row r="28" spans="1:56" ht="15" x14ac:dyDescent="0.25">
      <c r="B28" s="12" t="s">
        <v>188</v>
      </c>
      <c r="C28" s="12" t="s">
        <v>188</v>
      </c>
      <c r="D28" s="12" t="s">
        <v>188</v>
      </c>
      <c r="E28" s="12" t="s">
        <v>188</v>
      </c>
      <c r="F28" s="12" t="s">
        <v>188</v>
      </c>
      <c r="G28" s="12" t="s">
        <v>188</v>
      </c>
      <c r="H28" s="96" t="str">
        <f t="shared" si="0"/>
        <v>6 / 6</v>
      </c>
      <c r="I28" s="19"/>
      <c r="J28" s="120">
        <v>12</v>
      </c>
      <c r="K28" s="19"/>
      <c r="L28" s="19"/>
      <c r="M28" s="120">
        <v>6</v>
      </c>
      <c r="O28" s="23"/>
      <c r="P28" s="156" t="s">
        <v>190</v>
      </c>
      <c r="Q28" s="19"/>
      <c r="R28" s="120">
        <v>16</v>
      </c>
      <c r="S28" s="19"/>
      <c r="T28" s="19"/>
      <c r="U28" s="120">
        <v>4</v>
      </c>
      <c r="V28" s="23"/>
      <c r="W28" s="23"/>
      <c r="X28" s="97" t="s">
        <v>190</v>
      </c>
      <c r="Y28" s="19"/>
      <c r="Z28" s="120">
        <v>16</v>
      </c>
      <c r="AA28" s="19"/>
      <c r="AB28" s="19"/>
      <c r="AC28" s="120">
        <v>4</v>
      </c>
      <c r="AE28" s="23"/>
      <c r="AF28" s="156" t="s">
        <v>190</v>
      </c>
      <c r="AG28" s="19"/>
      <c r="AH28" s="120">
        <v>4</v>
      </c>
      <c r="AI28" s="19"/>
      <c r="AJ28" s="19"/>
      <c r="AK28" s="120">
        <v>3</v>
      </c>
      <c r="AM28" s="23"/>
      <c r="AN28" s="97"/>
      <c r="AO28" s="19"/>
      <c r="AP28" s="120">
        <v>16</v>
      </c>
      <c r="AQ28" s="19"/>
      <c r="AR28" s="19"/>
      <c r="AS28" s="120">
        <v>5</v>
      </c>
      <c r="AU28" s="23"/>
      <c r="AV28" s="97" t="s">
        <v>190</v>
      </c>
      <c r="AW28" s="19">
        <f>COUNTIFS(SUIVIPROD!$E1:$E30000,'Ligne 15'!$A28,SUIVIPROD!$J1:$J30000,'Ligne 15'!$BD$1)</f>
        <v>0</v>
      </c>
      <c r="AX28" s="120">
        <v>10</v>
      </c>
      <c r="AY28" s="19">
        <f>SUMIFS(SUIVIPROD!$D1:$D30000,SUIVIPROD!$E1:$E30000,'Ligne 15'!$A28,SUIVIPROD!$J1:$J30000,'Ligne 15'!$BD$1)</f>
        <v>0</v>
      </c>
      <c r="AZ28" s="19" t="e">
        <f>SUMPRODUCT((SUIVIPROD!$E1:$E30000='Ligne 15'!$A28)*(SUIVIPROD!$J1:$J30000='Ligne 15'!$BD$1)*(SUIVIPROD!$L:$N&lt;&gt;""))</f>
        <v>#N/A</v>
      </c>
      <c r="BA28" s="120">
        <v>3</v>
      </c>
      <c r="BC28" s="23" t="str">
        <f>IF(COUNTIFS(SUIVIQUALITE!$B1:$B30000,'Ligne 15'!$A28,SUIVIQUALITE!$E1:$E30000,LEFT($BD$1,FIND(" ",$BD$1)-1),SUIVIQUALITE!$F1:$F30000,"Oui")=1,"Oui","#N/A")</f>
        <v>#N/A</v>
      </c>
      <c r="BD28" s="156" t="s">
        <v>189</v>
      </c>
    </row>
    <row r="29" spans="1:56" ht="15" x14ac:dyDescent="0.25">
      <c r="B29" s="12" t="s">
        <v>188</v>
      </c>
      <c r="C29" s="12" t="s">
        <v>188</v>
      </c>
      <c r="D29" s="12" t="s">
        <v>188</v>
      </c>
      <c r="E29" s="12" t="s">
        <v>188</v>
      </c>
      <c r="F29" s="12" t="s">
        <v>188</v>
      </c>
      <c r="G29" s="12" t="s">
        <v>188</v>
      </c>
      <c r="H29" s="96" t="str">
        <f t="shared" si="0"/>
        <v>6 / 6</v>
      </c>
      <c r="I29" s="19"/>
      <c r="J29" s="120">
        <v>12</v>
      </c>
      <c r="K29" s="19"/>
      <c r="L29" s="19"/>
      <c r="M29" s="120">
        <v>6</v>
      </c>
      <c r="O29" s="23"/>
      <c r="P29" s="156" t="s">
        <v>190</v>
      </c>
      <c r="Q29" s="19"/>
      <c r="R29" s="120">
        <v>16</v>
      </c>
      <c r="S29" s="19"/>
      <c r="T29" s="19"/>
      <c r="U29" s="120">
        <v>4</v>
      </c>
      <c r="V29" s="23"/>
      <c r="W29" s="23"/>
      <c r="X29" s="97"/>
      <c r="Y29" s="19"/>
      <c r="Z29" s="120">
        <v>16</v>
      </c>
      <c r="AA29" s="19"/>
      <c r="AB29" s="19"/>
      <c r="AC29" s="120">
        <v>4</v>
      </c>
      <c r="AE29" s="23"/>
      <c r="AF29" s="156" t="s">
        <v>190</v>
      </c>
      <c r="AG29" s="19">
        <f>COUNTIFS(SUIVIPROD!$E1:$E30000,'Ligne 15'!$A29,SUIVIPROD!$J1:$J30000,'Ligne 15'!$AN$1)</f>
        <v>0</v>
      </c>
      <c r="AH29" s="120">
        <v>4</v>
      </c>
      <c r="AI29" s="19">
        <f>SUMIFS(SUIVIPROD!$D1:$D30000,SUIVIPROD!$E1:$E30000,'Ligne 15'!$A29,SUIVIPROD!$J1:$J30000,'Ligne 15'!$AN$1)</f>
        <v>0</v>
      </c>
      <c r="AJ29" s="19" t="e">
        <f>SUMPRODUCT((SUIVIPROD!$E1:$E30000='Ligne 15'!$A29)*(SUIVIPROD!$J1:$J30000='Ligne 15'!$AN$1)*(SUIVIPROD!$L:$N&lt;&gt;""))+2</f>
        <v>#N/A</v>
      </c>
      <c r="AK29" s="120">
        <v>3</v>
      </c>
      <c r="AM29" s="23" t="str">
        <f>IF(COUNTIFS(SUIVIQUALITE!$B1:$B30000,'Ligne 15'!$A29,SUIVIQUALITE!$E1:$E30000,LEFT($AN$1,FIND(" ",$AN$1)-1),SUIVIQUALITE!$F1:$F30000,"Oui")=1,"Oui","#N/A")</f>
        <v>#N/A</v>
      </c>
      <c r="AN29" s="97" t="s">
        <v>189</v>
      </c>
      <c r="AO29" s="19"/>
      <c r="AP29" s="120">
        <v>16</v>
      </c>
      <c r="AQ29" s="19"/>
      <c r="AR29" s="19"/>
      <c r="AS29" s="120">
        <v>5</v>
      </c>
      <c r="AU29" s="23"/>
      <c r="AV29" s="97" t="s">
        <v>190</v>
      </c>
      <c r="AW29" s="19"/>
      <c r="AX29" s="120">
        <v>10</v>
      </c>
      <c r="AY29" s="19"/>
      <c r="AZ29" s="19"/>
      <c r="BA29" s="120">
        <v>3</v>
      </c>
      <c r="BC29" s="23"/>
      <c r="BD29" s="156"/>
    </row>
    <row r="30" spans="1:56" ht="15" x14ac:dyDescent="0.25">
      <c r="B30" s="12" t="s">
        <v>188</v>
      </c>
      <c r="C30" s="12" t="s">
        <v>188</v>
      </c>
      <c r="D30" s="12" t="s">
        <v>188</v>
      </c>
      <c r="E30" s="12" t="s">
        <v>188</v>
      </c>
      <c r="F30" s="12" t="s">
        <v>188</v>
      </c>
      <c r="G30" s="12" t="s">
        <v>188</v>
      </c>
      <c r="H30" s="96" t="str">
        <f t="shared" si="0"/>
        <v>6 / 6</v>
      </c>
      <c r="I30" s="19"/>
      <c r="J30" s="120">
        <v>12</v>
      </c>
      <c r="K30" s="19"/>
      <c r="L30" s="19"/>
      <c r="M30" s="120">
        <v>6</v>
      </c>
      <c r="O30" s="23"/>
      <c r="P30" s="156" t="s">
        <v>190</v>
      </c>
      <c r="Q30" s="19"/>
      <c r="R30" s="120">
        <v>16</v>
      </c>
      <c r="S30" s="19"/>
      <c r="T30" s="19"/>
      <c r="U30" s="120">
        <v>4</v>
      </c>
      <c r="V30" s="23"/>
      <c r="W30" s="23"/>
      <c r="X30" s="97" t="s">
        <v>190</v>
      </c>
      <c r="Y30" s="19"/>
      <c r="Z30" s="120">
        <v>16</v>
      </c>
      <c r="AA30" s="19"/>
      <c r="AB30" s="19"/>
      <c r="AC30" s="120">
        <v>4</v>
      </c>
      <c r="AE30" s="23"/>
      <c r="AF30" s="156" t="s">
        <v>190</v>
      </c>
      <c r="AG30" s="19">
        <f>COUNTIFS(SUIVIPROD!$E1:$E30000,'Ligne 15'!$A30,SUIVIPROD!$J1:$J30000,'Ligne 15'!$AN$1)</f>
        <v>0</v>
      </c>
      <c r="AH30" s="120">
        <v>4</v>
      </c>
      <c r="AI30" s="19">
        <f>SUMIFS(SUIVIPROD!$D1:$D30000,SUIVIPROD!$E1:$E30000,'Ligne 15'!$A30,SUIVIPROD!$J1:$J30000,'Ligne 15'!$AN$1)</f>
        <v>0</v>
      </c>
      <c r="AJ30" s="19" t="e">
        <f>SUMPRODUCT((SUIVIPROD!$E1:$E30000='Ligne 15'!$A30)*(SUIVIPROD!$J1:$J30000='Ligne 15'!$AN$1)*(SUIVIPROD!$L:$N&lt;&gt;""))+2</f>
        <v>#N/A</v>
      </c>
      <c r="AK30" s="120">
        <v>3</v>
      </c>
      <c r="AM30" s="23" t="str">
        <f>IF(COUNTIFS(SUIVIQUALITE!$B1:$B30000,'Ligne 15'!$A30,SUIVIQUALITE!$E1:$E30000,LEFT($AN$1,FIND(" ",$AN$1)-1),SUIVIQUALITE!$F1:$F30000,"Oui")=1,"Oui","#N/A")</f>
        <v>#N/A</v>
      </c>
      <c r="AN30" s="97" t="s">
        <v>189</v>
      </c>
      <c r="AO30" s="19"/>
      <c r="AP30" s="120">
        <v>16</v>
      </c>
      <c r="AQ30" s="19"/>
      <c r="AR30" s="19"/>
      <c r="AS30" s="120">
        <v>5</v>
      </c>
      <c r="AU30" s="23"/>
      <c r="AV30" s="97" t="s">
        <v>190</v>
      </c>
      <c r="AW30" s="19">
        <f>COUNTIFS(SUIVIPROD!$E1:$E30000,'Ligne 15'!$A30,SUIVIPROD!$J1:$J30000,'Ligne 15'!$BD$1)</f>
        <v>0</v>
      </c>
      <c r="AX30" s="120">
        <v>10</v>
      </c>
      <c r="AY30" s="19">
        <f>SUMIFS(SUIVIPROD!$D1:$D30000,SUIVIPROD!$E1:$E30000,'Ligne 15'!$A30,SUIVIPROD!$J1:$J30000,'Ligne 15'!$BD$1)</f>
        <v>0</v>
      </c>
      <c r="AZ30" s="19" t="e">
        <f>SUMPRODUCT((SUIVIPROD!$E1:$E30000='Ligne 15'!$A30)*(SUIVIPROD!$J1:$J30000='Ligne 15'!$BD$1)*(SUIVIPROD!$L:$N&lt;&gt;""))</f>
        <v>#N/A</v>
      </c>
      <c r="BA30" s="120">
        <v>3</v>
      </c>
      <c r="BC30" s="23" t="str">
        <f>IF(COUNTIFS(SUIVIQUALITE!$B1:$B30000,'Ligne 15'!$A30,SUIVIQUALITE!$E1:$E30000,LEFT($BD$1,FIND(" ",$BD$1)-1),SUIVIQUALITE!$F1:$F30000,"Oui")=1,"Oui","#N/A")</f>
        <v>#N/A</v>
      </c>
      <c r="BD30" s="156"/>
    </row>
    <row r="31" spans="1:56" ht="15" x14ac:dyDescent="0.25">
      <c r="B31" s="12" t="s">
        <v>188</v>
      </c>
      <c r="C31" s="12" t="s">
        <v>188</v>
      </c>
      <c r="D31" s="12" t="s">
        <v>188</v>
      </c>
      <c r="E31" s="12" t="s">
        <v>188</v>
      </c>
      <c r="F31" s="12" t="s">
        <v>188</v>
      </c>
      <c r="G31" s="12" t="s">
        <v>188</v>
      </c>
      <c r="H31" s="96" t="str">
        <f t="shared" si="0"/>
        <v>6 / 6</v>
      </c>
      <c r="I31" s="19"/>
      <c r="J31" s="120">
        <v>12</v>
      </c>
      <c r="K31" s="19"/>
      <c r="L31" s="19"/>
      <c r="M31" s="120">
        <v>6</v>
      </c>
      <c r="O31" s="23"/>
      <c r="P31" s="156" t="s">
        <v>190</v>
      </c>
      <c r="Q31" s="19"/>
      <c r="R31" s="120">
        <v>16</v>
      </c>
      <c r="S31" s="19"/>
      <c r="T31" s="19"/>
      <c r="U31" s="120">
        <v>4</v>
      </c>
      <c r="V31" s="23"/>
      <c r="W31" s="23"/>
      <c r="X31" s="97" t="s">
        <v>190</v>
      </c>
      <c r="Y31" s="19"/>
      <c r="Z31" s="120">
        <v>16</v>
      </c>
      <c r="AA31" s="19"/>
      <c r="AB31" s="19"/>
      <c r="AC31" s="120">
        <v>4</v>
      </c>
      <c r="AE31" s="23"/>
      <c r="AF31" s="156" t="s">
        <v>190</v>
      </c>
      <c r="AG31" s="19"/>
      <c r="AH31" s="120">
        <v>4</v>
      </c>
      <c r="AI31" s="19"/>
      <c r="AJ31" s="19"/>
      <c r="AK31" s="120">
        <v>3</v>
      </c>
      <c r="AM31" s="23"/>
      <c r="AN31" s="97"/>
      <c r="AO31" s="19"/>
      <c r="AP31" s="120">
        <v>16</v>
      </c>
      <c r="AQ31" s="19"/>
      <c r="AR31" s="19"/>
      <c r="AS31" s="120">
        <v>5</v>
      </c>
      <c r="AU31" s="23"/>
      <c r="AV31" s="97" t="s">
        <v>190</v>
      </c>
      <c r="AW31" s="19"/>
      <c r="AX31" s="120">
        <v>10</v>
      </c>
      <c r="AY31" s="19"/>
      <c r="AZ31" s="19"/>
      <c r="BA31" s="120">
        <v>3</v>
      </c>
      <c r="BC31" s="23"/>
      <c r="BD31" s="156"/>
    </row>
    <row r="32" spans="1:56" ht="15" x14ac:dyDescent="0.25">
      <c r="B32" s="12" t="s">
        <v>188</v>
      </c>
      <c r="C32" s="12" t="s">
        <v>188</v>
      </c>
      <c r="D32" s="12" t="s">
        <v>188</v>
      </c>
      <c r="E32" s="12" t="s">
        <v>188</v>
      </c>
      <c r="F32" s="12" t="s">
        <v>188</v>
      </c>
      <c r="G32" s="12" t="s">
        <v>188</v>
      </c>
      <c r="H32" s="96" t="str">
        <f t="shared" si="0"/>
        <v>6 / 6</v>
      </c>
      <c r="I32" s="19"/>
      <c r="J32" s="120">
        <v>12</v>
      </c>
      <c r="K32" s="19"/>
      <c r="L32" s="19"/>
      <c r="M32" s="120">
        <v>6</v>
      </c>
      <c r="O32" s="23"/>
      <c r="P32" s="156" t="s">
        <v>190</v>
      </c>
      <c r="Q32" s="19"/>
      <c r="R32" s="120">
        <v>16</v>
      </c>
      <c r="S32" s="19"/>
      <c r="T32" s="19"/>
      <c r="U32" s="120">
        <v>4</v>
      </c>
      <c r="V32" s="23"/>
      <c r="W32" s="23"/>
      <c r="X32" s="97" t="s">
        <v>190</v>
      </c>
      <c r="Y32" s="19"/>
      <c r="Z32" s="120">
        <v>16</v>
      </c>
      <c r="AA32" s="19"/>
      <c r="AB32" s="19"/>
      <c r="AC32" s="120">
        <v>4</v>
      </c>
      <c r="AE32" s="23"/>
      <c r="AF32" s="156" t="s">
        <v>190</v>
      </c>
      <c r="AG32" s="19"/>
      <c r="AH32" s="120">
        <v>4</v>
      </c>
      <c r="AI32" s="19"/>
      <c r="AJ32" s="19"/>
      <c r="AK32" s="120">
        <v>3</v>
      </c>
      <c r="AM32" s="23"/>
      <c r="AN32" s="97" t="s">
        <v>190</v>
      </c>
      <c r="AO32" s="19"/>
      <c r="AP32" s="120">
        <v>16</v>
      </c>
      <c r="AQ32" s="19"/>
      <c r="AR32" s="19"/>
      <c r="AS32" s="120">
        <v>5</v>
      </c>
      <c r="AU32" s="23"/>
      <c r="AV32" s="97" t="s">
        <v>190</v>
      </c>
      <c r="AW32" s="19"/>
      <c r="AX32" s="120">
        <v>10</v>
      </c>
      <c r="AY32" s="19"/>
      <c r="AZ32" s="19"/>
      <c r="BA32" s="120">
        <v>3</v>
      </c>
      <c r="BC32" s="23"/>
      <c r="BD32" s="156" t="s">
        <v>190</v>
      </c>
    </row>
    <row r="33" spans="1:56" ht="15" x14ac:dyDescent="0.25">
      <c r="B33" s="12" t="s">
        <v>188</v>
      </c>
      <c r="C33" s="12" t="s">
        <v>188</v>
      </c>
      <c r="D33" s="12" t="s">
        <v>188</v>
      </c>
      <c r="E33" s="12" t="s">
        <v>188</v>
      </c>
      <c r="F33" s="12" t="s">
        <v>188</v>
      </c>
      <c r="G33" s="12" t="s">
        <v>188</v>
      </c>
      <c r="H33" s="96" t="str">
        <f t="shared" si="0"/>
        <v>6 / 6</v>
      </c>
      <c r="I33" s="19"/>
      <c r="J33" s="120">
        <v>12</v>
      </c>
      <c r="K33" s="19"/>
      <c r="L33" s="19"/>
      <c r="M33" s="120">
        <v>6</v>
      </c>
      <c r="O33" s="23"/>
      <c r="P33" s="156"/>
      <c r="Q33" s="19"/>
      <c r="R33" s="120">
        <v>16</v>
      </c>
      <c r="S33" s="19"/>
      <c r="T33" s="19"/>
      <c r="U33" s="120">
        <v>4</v>
      </c>
      <c r="V33" s="23"/>
      <c r="W33" s="23"/>
      <c r="X33" s="97"/>
      <c r="Y33" s="19"/>
      <c r="Z33" s="120">
        <v>16</v>
      </c>
      <c r="AA33" s="19"/>
      <c r="AB33" s="19"/>
      <c r="AC33" s="120">
        <v>4</v>
      </c>
      <c r="AE33" s="23"/>
      <c r="AF33" s="156"/>
      <c r="AG33" s="19"/>
      <c r="AH33" s="120">
        <v>4</v>
      </c>
      <c r="AI33" s="19"/>
      <c r="AJ33" s="19"/>
      <c r="AK33" s="120">
        <v>3</v>
      </c>
      <c r="AM33" s="23"/>
      <c r="AN33" s="97"/>
      <c r="AO33" s="19"/>
      <c r="AP33" s="120">
        <v>16</v>
      </c>
      <c r="AQ33" s="19"/>
      <c r="AR33" s="19"/>
      <c r="AS33" s="120">
        <v>5</v>
      </c>
      <c r="AU33" s="23"/>
      <c r="AV33" s="97" t="s">
        <v>190</v>
      </c>
      <c r="AW33" s="19"/>
      <c r="AX33" s="120">
        <v>10</v>
      </c>
      <c r="AY33" s="19"/>
      <c r="AZ33" s="19"/>
      <c r="BA33" s="120">
        <v>3</v>
      </c>
      <c r="BC33" s="23"/>
      <c r="BD33" s="156"/>
    </row>
    <row r="34" spans="1:56" ht="15" x14ac:dyDescent="0.25">
      <c r="B34" s="12" t="s">
        <v>188</v>
      </c>
      <c r="C34" s="12" t="s">
        <v>188</v>
      </c>
      <c r="D34" s="12" t="s">
        <v>188</v>
      </c>
      <c r="E34" s="12" t="s">
        <v>188</v>
      </c>
      <c r="F34" s="12" t="s">
        <v>188</v>
      </c>
      <c r="G34" s="12" t="s">
        <v>188</v>
      </c>
      <c r="H34" s="96" t="str">
        <f t="shared" si="0"/>
        <v>6 / 6</v>
      </c>
      <c r="I34" s="19"/>
      <c r="J34" s="120">
        <v>12</v>
      </c>
      <c r="K34" s="19"/>
      <c r="L34" s="19"/>
      <c r="M34" s="120">
        <v>6</v>
      </c>
      <c r="O34" s="23"/>
      <c r="P34" s="156"/>
      <c r="Q34" s="19"/>
      <c r="R34" s="120">
        <v>16</v>
      </c>
      <c r="S34" s="19"/>
      <c r="T34" s="19"/>
      <c r="U34" s="120">
        <v>4</v>
      </c>
      <c r="V34" s="23"/>
      <c r="W34" s="23"/>
      <c r="X34" s="97"/>
      <c r="Y34" s="19"/>
      <c r="Z34" s="120">
        <v>16</v>
      </c>
      <c r="AA34" s="19"/>
      <c r="AB34" s="19"/>
      <c r="AC34" s="120">
        <v>4</v>
      </c>
      <c r="AE34" s="23"/>
      <c r="AF34" s="156"/>
      <c r="AG34" s="19"/>
      <c r="AH34" s="120">
        <v>4</v>
      </c>
      <c r="AI34" s="19"/>
      <c r="AJ34" s="19"/>
      <c r="AK34" s="120">
        <v>3</v>
      </c>
      <c r="AM34" s="23"/>
      <c r="AN34" s="97" t="s">
        <v>190</v>
      </c>
      <c r="AO34" s="19"/>
      <c r="AP34" s="120">
        <v>16</v>
      </c>
      <c r="AQ34" s="19"/>
      <c r="AR34" s="19"/>
      <c r="AS34" s="120">
        <v>5</v>
      </c>
      <c r="AU34" s="23"/>
      <c r="AV34" s="97"/>
      <c r="AW34" s="19"/>
      <c r="AX34" s="120">
        <v>10</v>
      </c>
      <c r="AY34" s="19"/>
      <c r="AZ34" s="19"/>
      <c r="BA34" s="120">
        <v>3</v>
      </c>
      <c r="BC34" s="23"/>
      <c r="BD34" s="156" t="s">
        <v>190</v>
      </c>
    </row>
    <row r="35" spans="1:56" ht="15" x14ac:dyDescent="0.25">
      <c r="B35" s="12" t="s">
        <v>188</v>
      </c>
      <c r="C35" s="12" t="s">
        <v>188</v>
      </c>
      <c r="D35" s="12" t="s">
        <v>188</v>
      </c>
      <c r="E35" s="12" t="s">
        <v>188</v>
      </c>
      <c r="F35" s="12" t="s">
        <v>188</v>
      </c>
      <c r="G35" s="12" t="s">
        <v>188</v>
      </c>
      <c r="H35" s="96" t="str">
        <f t="shared" si="0"/>
        <v>6 / 6</v>
      </c>
      <c r="I35" s="19"/>
      <c r="J35" s="120">
        <v>12</v>
      </c>
      <c r="K35" s="19"/>
      <c r="L35" s="19"/>
      <c r="M35" s="120">
        <v>6</v>
      </c>
      <c r="O35" s="23"/>
      <c r="P35" s="156" t="s">
        <v>190</v>
      </c>
      <c r="Q35" s="19"/>
      <c r="R35" s="120">
        <v>16</v>
      </c>
      <c r="S35" s="19"/>
      <c r="T35" s="19"/>
      <c r="U35" s="120">
        <v>4</v>
      </c>
      <c r="V35" s="23"/>
      <c r="W35" s="23"/>
      <c r="X35" s="97" t="s">
        <v>190</v>
      </c>
      <c r="Y35" s="19"/>
      <c r="Z35" s="120">
        <v>16</v>
      </c>
      <c r="AA35" s="19"/>
      <c r="AB35" s="19"/>
      <c r="AC35" s="120">
        <v>4</v>
      </c>
      <c r="AE35" s="23"/>
      <c r="AF35" s="156" t="s">
        <v>190</v>
      </c>
      <c r="AG35" s="19"/>
      <c r="AH35" s="120">
        <v>4</v>
      </c>
      <c r="AI35" s="19"/>
      <c r="AJ35" s="19"/>
      <c r="AK35" s="120">
        <v>3</v>
      </c>
      <c r="AM35" s="23"/>
      <c r="AN35" s="97"/>
      <c r="AO35" s="19"/>
      <c r="AP35" s="120">
        <v>16</v>
      </c>
      <c r="AQ35" s="19"/>
      <c r="AR35" s="19"/>
      <c r="AS35" s="120">
        <v>5</v>
      </c>
      <c r="AU35" s="23"/>
      <c r="AV35" s="97"/>
      <c r="AW35" s="19"/>
      <c r="AX35" s="120">
        <v>10</v>
      </c>
      <c r="AY35" s="19"/>
      <c r="AZ35" s="19"/>
      <c r="BA35" s="120">
        <v>3</v>
      </c>
      <c r="BC35" s="23"/>
      <c r="BD35" s="156"/>
    </row>
    <row r="36" spans="1:56" ht="15" x14ac:dyDescent="0.25">
      <c r="B36" s="12" t="s">
        <v>188</v>
      </c>
      <c r="C36" s="12" t="s">
        <v>188</v>
      </c>
      <c r="D36" s="12" t="s">
        <v>188</v>
      </c>
      <c r="E36" s="12" t="s">
        <v>188</v>
      </c>
      <c r="F36" s="12" t="s">
        <v>188</v>
      </c>
      <c r="G36" s="12" t="s">
        <v>188</v>
      </c>
      <c r="H36" s="96" t="str">
        <f t="shared" si="0"/>
        <v>6 / 6</v>
      </c>
      <c r="I36" s="19"/>
      <c r="J36" s="120">
        <v>12</v>
      </c>
      <c r="K36" s="19"/>
      <c r="L36" s="19"/>
      <c r="M36" s="120">
        <v>6</v>
      </c>
      <c r="O36" s="23"/>
      <c r="P36" s="156"/>
      <c r="Q36" s="19"/>
      <c r="R36" s="120">
        <v>16</v>
      </c>
      <c r="S36" s="19"/>
      <c r="T36" s="19"/>
      <c r="U36" s="120">
        <v>4</v>
      </c>
      <c r="V36" s="23"/>
      <c r="W36" s="23"/>
      <c r="X36" s="97" t="s">
        <v>190</v>
      </c>
      <c r="Y36" s="19"/>
      <c r="Z36" s="120">
        <v>16</v>
      </c>
      <c r="AA36" s="19"/>
      <c r="AB36" s="19"/>
      <c r="AC36" s="120">
        <v>4</v>
      </c>
      <c r="AE36" s="23"/>
      <c r="AF36" s="156" t="s">
        <v>190</v>
      </c>
      <c r="AG36" s="19"/>
      <c r="AH36" s="120">
        <v>4</v>
      </c>
      <c r="AI36" s="19"/>
      <c r="AJ36" s="19"/>
      <c r="AK36" s="120">
        <v>3</v>
      </c>
      <c r="AM36" s="23"/>
      <c r="AN36" s="97"/>
      <c r="AO36" s="19"/>
      <c r="AP36" s="120">
        <v>16</v>
      </c>
      <c r="AQ36" s="19"/>
      <c r="AR36" s="19"/>
      <c r="AS36" s="120">
        <v>5</v>
      </c>
      <c r="AU36" s="23"/>
      <c r="AV36" s="97"/>
      <c r="AW36" s="19"/>
      <c r="AX36" s="120">
        <v>10</v>
      </c>
      <c r="AY36" s="19"/>
      <c r="AZ36" s="19"/>
      <c r="BA36" s="120">
        <v>3</v>
      </c>
      <c r="BC36" s="23"/>
      <c r="BD36" s="156"/>
    </row>
    <row r="37" spans="1:56" ht="15" x14ac:dyDescent="0.25">
      <c r="B37" s="12" t="s">
        <v>188</v>
      </c>
      <c r="C37" s="12" t="s">
        <v>188</v>
      </c>
      <c r="D37" s="12" t="s">
        <v>188</v>
      </c>
      <c r="E37" s="12" t="s">
        <v>188</v>
      </c>
      <c r="F37" s="12" t="s">
        <v>188</v>
      </c>
      <c r="G37" s="12" t="s">
        <v>188</v>
      </c>
      <c r="H37" s="96" t="str">
        <f t="shared" si="0"/>
        <v>6 / 6</v>
      </c>
      <c r="I37" s="19"/>
      <c r="J37" s="120">
        <v>12</v>
      </c>
      <c r="K37" s="19"/>
      <c r="L37" s="19"/>
      <c r="M37" s="120">
        <v>6</v>
      </c>
      <c r="O37" s="23"/>
      <c r="P37" s="156" t="s">
        <v>312</v>
      </c>
      <c r="Q37" s="19"/>
      <c r="R37" s="120">
        <v>16</v>
      </c>
      <c r="S37" s="19"/>
      <c r="T37" s="19"/>
      <c r="U37" s="120">
        <v>4</v>
      </c>
      <c r="V37" s="23"/>
      <c r="W37" s="23"/>
      <c r="X37" s="97" t="s">
        <v>190</v>
      </c>
      <c r="Y37" s="19"/>
      <c r="Z37" s="120">
        <v>16</v>
      </c>
      <c r="AA37" s="19"/>
      <c r="AB37" s="19"/>
      <c r="AC37" s="120">
        <v>4</v>
      </c>
      <c r="AE37" s="23"/>
      <c r="AF37" s="156" t="s">
        <v>190</v>
      </c>
      <c r="AG37" s="19"/>
      <c r="AH37" s="120">
        <v>4</v>
      </c>
      <c r="AI37" s="19"/>
      <c r="AJ37" s="19"/>
      <c r="AK37" s="120">
        <v>3</v>
      </c>
      <c r="AM37" s="23"/>
      <c r="AN37" s="97"/>
      <c r="AO37" s="19"/>
      <c r="AP37" s="120">
        <v>16</v>
      </c>
      <c r="AQ37" s="19"/>
      <c r="AR37" s="19"/>
      <c r="AS37" s="120">
        <v>5</v>
      </c>
      <c r="AU37" s="23"/>
      <c r="AV37" s="97" t="s">
        <v>190</v>
      </c>
      <c r="AW37" s="19"/>
      <c r="AX37" s="120">
        <v>10</v>
      </c>
      <c r="AY37" s="19"/>
      <c r="AZ37" s="19"/>
      <c r="BA37" s="120">
        <v>3</v>
      </c>
      <c r="BC37" s="23"/>
      <c r="BD37" s="156"/>
    </row>
    <row r="38" spans="1:56" ht="15" x14ac:dyDescent="0.25">
      <c r="B38" s="12" t="s">
        <v>188</v>
      </c>
      <c r="C38" s="12" t="s">
        <v>188</v>
      </c>
      <c r="D38" s="12" t="s">
        <v>188</v>
      </c>
      <c r="E38" s="12" t="s">
        <v>188</v>
      </c>
      <c r="F38" s="12" t="s">
        <v>188</v>
      </c>
      <c r="G38" s="12" t="s">
        <v>188</v>
      </c>
      <c r="H38" s="96" t="str">
        <f t="shared" si="0"/>
        <v>6 / 6</v>
      </c>
      <c r="I38" s="19"/>
      <c r="J38" s="120">
        <v>12</v>
      </c>
      <c r="K38" s="19"/>
      <c r="L38" s="19"/>
      <c r="M38" s="120">
        <v>6</v>
      </c>
      <c r="N38" s="98"/>
      <c r="O38" s="23"/>
      <c r="P38" s="218"/>
      <c r="Q38" s="19"/>
      <c r="R38" s="120"/>
      <c r="S38" s="19"/>
      <c r="T38" s="19"/>
      <c r="U38" s="120"/>
      <c r="W38" s="23"/>
      <c r="X38" s="218"/>
      <c r="Y38" s="19">
        <f>COUNTIFS(SUIVIPROD!$E1:$E30000,'Ligne 15'!$A38,SUIVIPROD!$J1:$J30000,'Ligne 15'!$AF$1)</f>
        <v>0</v>
      </c>
      <c r="Z38" s="120">
        <v>16</v>
      </c>
      <c r="AA38" s="19">
        <f>SUMIFS(SUIVIPROD!$D1:$D30000,SUIVIPROD!$E1:$E30000,'Ligne 15'!$A38,SUIVIPROD!$J1:$J30000,'Ligne 15'!$AF$1)</f>
        <v>0</v>
      </c>
      <c r="AB38" s="19" t="e">
        <f>SUMPRODUCT((SUIVIPROD!$E1:$E30000='Ligne 15'!$A38)*(SUIVIPROD!$J1:$J30000='Ligne 15'!$AF$1)*(SUIVIPROD!$L:$N&lt;&gt;""))</f>
        <v>#N/A</v>
      </c>
      <c r="AC38" s="120">
        <v>4</v>
      </c>
      <c r="AE38" s="23" t="str">
        <f>IF(COUNTIFS(SUIVIQUALITE!$B1:$B30000,'Ligne 15'!$A38,SUIVIQUALITE!$E1:$E30000,LEFT($AF$1,FIND(" ",$AF$1)-1),SUIVIQUALITE!$F1:$F30000,"Oui")=1,"Oui","#N/A")</f>
        <v>#N/A</v>
      </c>
      <c r="AF38" s="218" t="s">
        <v>189</v>
      </c>
      <c r="AG38" s="19"/>
      <c r="AH38" s="120">
        <v>4</v>
      </c>
      <c r="AI38" s="19"/>
      <c r="AJ38" s="19"/>
      <c r="AK38" s="120">
        <v>3</v>
      </c>
      <c r="AM38" s="23"/>
      <c r="AN38" s="97"/>
      <c r="AO38" s="19">
        <f>COUNTIFS(SUIVIPROD!$E1:$E30000,'Ligne 15'!$A38,SUIVIPROD!$J1:$J30000,'Ligne 15'!$AV$1)</f>
        <v>0</v>
      </c>
      <c r="AP38" s="120">
        <v>16</v>
      </c>
      <c r="AQ38" s="19">
        <f>SUMIFS(SUIVIPROD!$D1:$D30000,SUIVIPROD!$E1:$E30000,'Ligne 15'!$A38,SUIVIPROD!$J1:$J30000,'Ligne 15'!$AV$1)</f>
        <v>0</v>
      </c>
      <c r="AR38" s="19" t="e">
        <f>SUMPRODUCT((SUIVIPROD!$E1:$E30000='Ligne 15'!$A38)*(SUIVIPROD!$J1:$J30000='Ligne 15'!$AV$1)*(SUIVIPROD!$L:$N&lt;&gt;""))</f>
        <v>#N/A</v>
      </c>
      <c r="AS38" s="120">
        <v>5</v>
      </c>
      <c r="AU38" s="23" t="str">
        <f>IF(COUNTIFS(SUIVIQUALITE!$B1:$B30000,'Ligne 15'!$A38,SUIVIQUALITE!$E1:$E30000,LEFT($AV$1,FIND(" ",$AV$1)-1),SUIVIQUALITE!$F1:$F30000,"Oui")=1,"Oui","#N/A")</f>
        <v>#N/A</v>
      </c>
      <c r="AV38" s="97" t="s">
        <v>189</v>
      </c>
      <c r="AW38" s="19"/>
      <c r="AX38" s="120">
        <v>10</v>
      </c>
      <c r="AY38" s="19"/>
      <c r="AZ38" s="19"/>
      <c r="BA38" s="120">
        <v>3</v>
      </c>
      <c r="BC38" s="23"/>
      <c r="BD38" s="188"/>
    </row>
    <row r="39" spans="1:56" ht="15" x14ac:dyDescent="0.25">
      <c r="P39" s="188"/>
      <c r="Q39" s="19"/>
      <c r="R39" s="120"/>
      <c r="S39" s="19"/>
      <c r="T39" s="19"/>
      <c r="U39" s="120"/>
      <c r="V39" s="23"/>
      <c r="W39" s="23"/>
      <c r="X39" s="97"/>
      <c r="Y39" s="19"/>
      <c r="Z39" s="120"/>
      <c r="AA39" s="19"/>
      <c r="AB39" s="19"/>
      <c r="AC39" s="120"/>
      <c r="AE39" s="23"/>
      <c r="AF39" s="188"/>
      <c r="AG39" s="19"/>
      <c r="AH39" s="120">
        <v>4</v>
      </c>
      <c r="AI39" s="19"/>
      <c r="AJ39" s="19"/>
      <c r="AK39" s="120">
        <v>3</v>
      </c>
      <c r="AM39" s="23"/>
      <c r="AN39" s="97"/>
      <c r="AO39" s="19"/>
      <c r="AP39" s="120"/>
      <c r="AQ39" s="19"/>
      <c r="AR39" s="19"/>
      <c r="AS39" s="120"/>
      <c r="AU39" s="23"/>
      <c r="AV39" s="97"/>
      <c r="AW39" s="19"/>
      <c r="AX39" s="120">
        <v>10</v>
      </c>
      <c r="AY39" s="19"/>
      <c r="AZ39" s="19"/>
      <c r="BA39" s="120">
        <v>3</v>
      </c>
      <c r="BC39" s="23"/>
      <c r="BD39" s="188"/>
    </row>
    <row r="40" spans="1:56" ht="15" x14ac:dyDescent="0.25">
      <c r="P40" s="188"/>
      <c r="Q40" s="19"/>
      <c r="R40" s="120"/>
      <c r="S40" s="19"/>
      <c r="T40" s="19"/>
      <c r="U40" s="120"/>
      <c r="V40" s="23"/>
      <c r="W40" s="23"/>
      <c r="X40" s="97"/>
      <c r="Y40" s="19"/>
      <c r="Z40" s="120"/>
      <c r="AA40" s="19"/>
      <c r="AB40" s="19"/>
      <c r="AC40" s="120"/>
      <c r="AE40" s="23"/>
      <c r="AF40" s="188"/>
      <c r="AG40" s="19"/>
      <c r="AH40" s="120">
        <v>4</v>
      </c>
      <c r="AI40" s="19"/>
      <c r="AJ40" s="19"/>
      <c r="AK40" s="120">
        <v>3</v>
      </c>
      <c r="AM40" s="23"/>
      <c r="AN40" s="97"/>
      <c r="AO40" s="19"/>
      <c r="AP40" s="120"/>
      <c r="AQ40" s="19"/>
      <c r="AR40" s="19"/>
      <c r="AS40" s="120"/>
      <c r="AU40" s="23"/>
      <c r="AV40" s="97"/>
      <c r="AW40" s="19"/>
      <c r="AX40" s="120">
        <v>10</v>
      </c>
      <c r="AY40" s="19"/>
      <c r="AZ40" s="19"/>
      <c r="BA40" s="120">
        <v>3</v>
      </c>
      <c r="BC40" s="23"/>
      <c r="BD40" s="188"/>
    </row>
    <row r="41" spans="1:56" ht="15" x14ac:dyDescent="0.25">
      <c r="P41" s="188"/>
      <c r="Q41" s="19"/>
      <c r="R41" s="120"/>
      <c r="S41" s="19"/>
      <c r="T41" s="19"/>
      <c r="U41" s="120"/>
      <c r="V41" s="23"/>
      <c r="W41" s="23"/>
      <c r="X41" s="97"/>
      <c r="Y41" s="19"/>
      <c r="Z41" s="120"/>
      <c r="AA41" s="19"/>
      <c r="AB41" s="19"/>
      <c r="AC41" s="120"/>
      <c r="AE41" s="23"/>
      <c r="AF41" s="188"/>
      <c r="AG41" s="19"/>
      <c r="AH41" s="120">
        <v>4</v>
      </c>
      <c r="AI41" s="19"/>
      <c r="AJ41" s="19"/>
      <c r="AK41" s="120">
        <v>3</v>
      </c>
      <c r="AM41" s="23"/>
      <c r="AN41" s="97"/>
      <c r="AO41" s="19"/>
      <c r="AP41" s="120"/>
      <c r="AQ41" s="19"/>
      <c r="AR41" s="19"/>
      <c r="AS41" s="120"/>
      <c r="AU41" s="23"/>
      <c r="AV41" s="97"/>
      <c r="AW41" s="19"/>
      <c r="AX41" s="120">
        <v>10</v>
      </c>
      <c r="AY41" s="19"/>
      <c r="AZ41" s="19"/>
      <c r="BA41" s="120">
        <v>3</v>
      </c>
      <c r="BC41" s="23"/>
      <c r="BD41" s="188"/>
    </row>
    <row r="42" spans="1:56" x14ac:dyDescent="0.2">
      <c r="A42" s="125"/>
    </row>
  </sheetData>
  <sortState ref="A4:A36">
    <sortCondition ref="A3"/>
  </sortState>
  <customSheetViews>
    <customSheetView guid="{15592DE5-C7FF-4B56-A77E-D45893415718}" scale="85" hiddenColumns="1">
      <selection activeCell="BD2" sqref="BD2"/>
      <pageMargins left="0.7" right="0.7" top="0.75" bottom="0.75" header="0.3" footer="0.3"/>
      <pageSetup paperSize="9" orientation="portrait" r:id="rId1"/>
    </customSheetView>
    <customSheetView guid="{434B6855-F13B-4702-8F4C-6D02421A3BDD}" scale="85" hiddenColumns="1">
      <pane ySplit="1" topLeftCell="A2" activePane="bottomLeft" state="frozen"/>
      <selection pane="bottomLeft" activeCell="AU6" sqref="AU6"/>
      <pageMargins left="0.7" right="0.7" top="0.75" bottom="0.75" header="0.3" footer="0.3"/>
      <pageSetup paperSize="9" orientation="portrait" r:id="rId2"/>
    </customSheetView>
    <customSheetView guid="{3ED02DA8-0013-4C86-B822-FF604B55B0EE}" scale="85" hiddenColumns="1">
      <pane ySplit="1" topLeftCell="A2" activePane="bottomLeft" state="frozen"/>
      <selection pane="bottomLeft" activeCell="AU6" sqref="AU6"/>
      <pageMargins left="0.7" right="0.7" top="0.75" bottom="0.75" header="0.3" footer="0.3"/>
      <pageSetup paperSize="9" orientation="portrait" r:id="rId3"/>
    </customSheetView>
    <customSheetView guid="{A0EEC314-16F1-4DF3-8165-656D359AD9BA}" scale="85" hiddenColumns="1">
      <pane ySplit="1" topLeftCell="A2" activePane="bottomLeft" state="frozen"/>
      <selection pane="bottomLeft" activeCell="Q3" sqref="Q3"/>
      <pageMargins left="0.7" right="0.7" top="0.75" bottom="0.75" header="0.3" footer="0.3"/>
      <pageSetup paperSize="9" orientation="portrait" r:id="rId4"/>
    </customSheetView>
    <customSheetView guid="{16A98541-5EA7-4645-8B9E-63DA44C6390C}" scale="85" hiddenColumns="1">
      <pane ySplit="1" topLeftCell="A2" activePane="bottomLeft" state="frozen"/>
      <selection pane="bottomLeft" activeCell="Q3" sqref="Q3"/>
      <pageMargins left="0.7" right="0.7" top="0.75" bottom="0.75" header="0.3" footer="0.3"/>
      <pageSetup paperSize="9" orientation="portrait" r:id="rId5"/>
    </customSheetView>
    <customSheetView guid="{AC76C8A2-0565-4A7F-A8B3-3D24073F25D1}" scale="85" hiddenColumns="1">
      <pane ySplit="1" topLeftCell="A2" activePane="bottomLeft" state="frozen"/>
      <selection pane="bottomLeft" activeCell="A13" sqref="A13:XFD13"/>
      <pageMargins left="0.7" right="0.7" top="0.75" bottom="0.75" header="0.3" footer="0.3"/>
      <pageSetup paperSize="9" orientation="portrait" r:id="rId6"/>
    </customSheetView>
    <customSheetView guid="{4FF0261A-279D-430C-B2DD-E54ED988E313}" scale="85" hiddenColumns="1">
      <pane ySplit="1" topLeftCell="A2" activePane="bottomLeft" state="frozen"/>
      <selection pane="bottomLeft" activeCell="BD2" sqref="BD2"/>
      <pageMargins left="0.7" right="0.7" top="0.75" bottom="0.75" header="0.3" footer="0.3"/>
      <pageSetup paperSize="9" orientation="portrait" r:id="rId7"/>
    </customSheetView>
  </customSheetViews>
  <conditionalFormatting sqref="AO5:AO6 AO10:AO12 AO16:AO20 AO22:AO25 Q10:Q37 Y8 AG5:AG8 AO27:AO37 AW5:AW8 AO39:AO41 AW39:AW41 AG39:AG41 Y39:Y41 Q39:Q41 AW10:AW27 AG10:AG37 Y10:Y37 AW29 AW31:AW37">
    <cfRule type="dataBar" priority="405">
      <dataBar>
        <cfvo type="num" val="0"/>
        <cfvo type="num" val="$R$2"/>
        <color rgb="FF00B050"/>
      </dataBar>
      <extLst>
        <ext xmlns:x14="http://schemas.microsoft.com/office/spreadsheetml/2009/9/main" uri="{B025F937-C7B1-47D3-B67F-A62EFF666E3E}">
          <x14:id>{A621854F-C998-4EBE-90D2-9004F3BFF54C}</x14:id>
        </ext>
      </extLst>
    </cfRule>
  </conditionalFormatting>
  <conditionalFormatting sqref="AQ5:AQ6 K6:K8 K16:K17 K19:K22 AQ10:AQ12 AQ16:AQ20 AQ22:AQ25 K24:K37 S10:S37 AA8 AI5:AI8 AQ27:AQ37 AY5:AY8 AQ39:AQ41 AY39:AY41 AI39:AI41 AA39:AA41 S39:S41 AY10:AY27 AI10:AI37 AA10:AA37 K10:K13 AY29 AY31:AY37">
    <cfRule type="dataBar" priority="404">
      <dataBar>
        <cfvo type="num" val="0"/>
        <cfvo type="num" val="30"/>
        <color rgb="FF00B050"/>
      </dataBar>
      <extLst>
        <ext xmlns:x14="http://schemas.microsoft.com/office/spreadsheetml/2009/9/main" uri="{B025F937-C7B1-47D3-B67F-A62EFF666E3E}">
          <x14:id>{ACC84680-2587-46B0-B2C3-418D775CF063}</x14:id>
        </ext>
      </extLst>
    </cfRule>
  </conditionalFormatting>
  <conditionalFormatting sqref="AR5:AR6 L6:L8 L16:L17 L19:L22 AR10:AR12 AR16:AR20 AR22:AR25 L24:L37 T10:T37 AB8 AJ5:AJ8 AR27:AR37 AZ5:AZ8 AR39:AR41 AZ39:AZ41 AJ39:AJ41 AB39:AB41 T39:T41 AZ10:AZ27 AJ10:AJ37 AB10:AB37 L10:L13 AZ29 AZ31:AZ37">
    <cfRule type="dataBar" priority="406">
      <dataBar>
        <cfvo type="num" val="0"/>
        <cfvo type="num" val="$U$5"/>
        <color rgb="FF00B050"/>
      </dataBar>
      <extLst>
        <ext xmlns:x14="http://schemas.microsoft.com/office/spreadsheetml/2009/9/main" uri="{B025F937-C7B1-47D3-B67F-A62EFF666E3E}">
          <x14:id>{0A14482E-7CCB-40B3-9B43-7C1D829B2C85}</x14:id>
        </ext>
      </extLst>
    </cfRule>
  </conditionalFormatting>
  <conditionalFormatting sqref="P5:P8 AN5:AN8 AF5:AF8 X5:X8 AV5:AV8 BD4:BD8 AF39:AF41 X39:X41 P39:P41 BD10:BD41 AV10:AV41 X10:X37 AF10:AF37 AN10:AN41 P10:P37">
    <cfRule type="containsText" dxfId="986" priority="383" operator="containsText" text="STOP">
      <formula>NOT(ISERROR(SEARCH("STOP",P4)))</formula>
    </cfRule>
    <cfRule type="containsText" dxfId="985" priority="384" operator="containsText" text="OK">
      <formula>NOT(ISERROR(SEARCH("OK",P4)))</formula>
    </cfRule>
    <cfRule type="containsText" dxfId="984" priority="385" operator="containsText" text="A former">
      <formula>NOT(ISERROR(SEARCH("A former",P4)))</formula>
    </cfRule>
    <cfRule type="containsText" dxfId="983" priority="386" operator="containsText" text="En cours">
      <formula>NOT(ISERROR(SEARCH("En cours",P4)))</formula>
    </cfRule>
  </conditionalFormatting>
  <conditionalFormatting sqref="N6">
    <cfRule type="containsText" dxfId="982" priority="381" operator="containsText" text="STOP">
      <formula>NOT(ISERROR(SEARCH("STOP",N6)))</formula>
    </cfRule>
    <cfRule type="containsText" dxfId="981" priority="382" operator="containsText" text="Oui">
      <formula>NOT(ISERROR(SEARCH("Oui",N6)))</formula>
    </cfRule>
  </conditionalFormatting>
  <conditionalFormatting sqref="H5:H8 H10:H38">
    <cfRule type="containsText" dxfId="980" priority="356" operator="containsText" text="6 / 6">
      <formula>NOT(ISERROR(SEARCH("6 / 6",H5)))</formula>
    </cfRule>
  </conditionalFormatting>
  <conditionalFormatting sqref="AW4">
    <cfRule type="dataBar" priority="257">
      <dataBar>
        <cfvo type="num" val="0"/>
        <cfvo type="num" val="$R$2"/>
        <color rgb="FF00B050"/>
      </dataBar>
      <extLst>
        <ext xmlns:x14="http://schemas.microsoft.com/office/spreadsheetml/2009/9/main" uri="{B025F937-C7B1-47D3-B67F-A62EFF666E3E}">
          <x14:id>{616B260A-7FBF-42ED-B730-40D315D509C5}</x14:id>
        </ext>
      </extLst>
    </cfRule>
  </conditionalFormatting>
  <conditionalFormatting sqref="AY4">
    <cfRule type="dataBar" priority="256">
      <dataBar>
        <cfvo type="num" val="0"/>
        <cfvo type="num" val="30"/>
        <color rgb="FF00B050"/>
      </dataBar>
      <extLst>
        <ext xmlns:x14="http://schemas.microsoft.com/office/spreadsheetml/2009/9/main" uri="{B025F937-C7B1-47D3-B67F-A62EFF666E3E}">
          <x14:id>{1BD8D9F7-0947-428C-91A8-9CBC4AC45DEC}</x14:id>
        </ext>
      </extLst>
    </cfRule>
  </conditionalFormatting>
  <conditionalFormatting sqref="AZ4">
    <cfRule type="dataBar" priority="258">
      <dataBar>
        <cfvo type="num" val="0"/>
        <cfvo type="num" val="$U$5"/>
        <color rgb="FF00B050"/>
      </dataBar>
      <extLst>
        <ext xmlns:x14="http://schemas.microsoft.com/office/spreadsheetml/2009/9/main" uri="{B025F937-C7B1-47D3-B67F-A62EFF666E3E}">
          <x14:id>{8E598B0C-CE43-4A29-BBE3-A8EAE8E47B9D}</x14:id>
        </ext>
      </extLst>
    </cfRule>
  </conditionalFormatting>
  <conditionalFormatting sqref="AG4">
    <cfRule type="dataBar" priority="304">
      <dataBar>
        <cfvo type="num" val="0"/>
        <cfvo type="num" val="$R$2"/>
        <color rgb="FF00B050"/>
      </dataBar>
      <extLst>
        <ext xmlns:x14="http://schemas.microsoft.com/office/spreadsheetml/2009/9/main" uri="{B025F937-C7B1-47D3-B67F-A62EFF666E3E}">
          <x14:id>{95E86038-F3CD-4EEE-8BBB-59D35F239456}</x14:id>
        </ext>
      </extLst>
    </cfRule>
  </conditionalFormatting>
  <conditionalFormatting sqref="AI4">
    <cfRule type="dataBar" priority="303">
      <dataBar>
        <cfvo type="num" val="0"/>
        <cfvo type="num" val="30"/>
        <color rgb="FF00B050"/>
      </dataBar>
      <extLst>
        <ext xmlns:x14="http://schemas.microsoft.com/office/spreadsheetml/2009/9/main" uri="{B025F937-C7B1-47D3-B67F-A62EFF666E3E}">
          <x14:id>{3E1986E4-2088-4420-8459-407096AC71FD}</x14:id>
        </ext>
      </extLst>
    </cfRule>
  </conditionalFormatting>
  <conditionalFormatting sqref="AO4">
    <cfRule type="dataBar" priority="301">
      <dataBar>
        <cfvo type="num" val="0"/>
        <cfvo type="num" val="$R$2"/>
        <color rgb="FF00B050"/>
      </dataBar>
      <extLst>
        <ext xmlns:x14="http://schemas.microsoft.com/office/spreadsheetml/2009/9/main" uri="{B025F937-C7B1-47D3-B67F-A62EFF666E3E}">
          <x14:id>{64EBE7E9-A1DE-457A-987E-B13941A98406}</x14:id>
        </ext>
      </extLst>
    </cfRule>
  </conditionalFormatting>
  <conditionalFormatting sqref="AQ4">
    <cfRule type="dataBar" priority="300">
      <dataBar>
        <cfvo type="num" val="0"/>
        <cfvo type="num" val="30"/>
        <color rgb="FF00B050"/>
      </dataBar>
      <extLst>
        <ext xmlns:x14="http://schemas.microsoft.com/office/spreadsheetml/2009/9/main" uri="{B025F937-C7B1-47D3-B67F-A62EFF666E3E}">
          <x14:id>{083A4CFD-BA97-43F0-BA82-C560F2B2D492}</x14:id>
        </ext>
      </extLst>
    </cfRule>
  </conditionalFormatting>
  <conditionalFormatting sqref="AR4">
    <cfRule type="dataBar" priority="302">
      <dataBar>
        <cfvo type="num" val="0"/>
        <cfvo type="num" val="$U$5"/>
        <color rgb="FF00B050"/>
      </dataBar>
      <extLst>
        <ext xmlns:x14="http://schemas.microsoft.com/office/spreadsheetml/2009/9/main" uri="{B025F937-C7B1-47D3-B67F-A62EFF666E3E}">
          <x14:id>{8DE3068F-82EB-4A7D-A6FD-EDAE1D55975C}</x14:id>
        </ext>
      </extLst>
    </cfRule>
  </conditionalFormatting>
  <conditionalFormatting sqref="K4">
    <cfRule type="dataBar" priority="295">
      <dataBar>
        <cfvo type="num" val="0"/>
        <cfvo type="num" val="30"/>
        <color rgb="FF00B050"/>
      </dataBar>
      <extLst>
        <ext xmlns:x14="http://schemas.microsoft.com/office/spreadsheetml/2009/9/main" uri="{B025F937-C7B1-47D3-B67F-A62EFF666E3E}">
          <x14:id>{6B8A2FF0-FC4D-4C26-B9C5-3BDAAFDBB600}</x14:id>
        </ext>
      </extLst>
    </cfRule>
  </conditionalFormatting>
  <conditionalFormatting sqref="L4">
    <cfRule type="dataBar" priority="296">
      <dataBar>
        <cfvo type="num" val="0"/>
        <cfvo type="num" val="$U$5"/>
        <color rgb="FF00B050"/>
      </dataBar>
      <extLst>
        <ext xmlns:x14="http://schemas.microsoft.com/office/spreadsheetml/2009/9/main" uri="{B025F937-C7B1-47D3-B67F-A62EFF666E3E}">
          <x14:id>{9588C98C-5437-4A2C-8955-026DDB4FDA25}</x14:id>
        </ext>
      </extLst>
    </cfRule>
  </conditionalFormatting>
  <conditionalFormatting sqref="P4">
    <cfRule type="containsText" dxfId="979" priority="291" operator="containsText" text="STOP">
      <formula>NOT(ISERROR(SEARCH("STOP",P4)))</formula>
    </cfRule>
    <cfRule type="containsText" dxfId="978" priority="292" operator="containsText" text="OK">
      <formula>NOT(ISERROR(SEARCH("OK",P4)))</formula>
    </cfRule>
    <cfRule type="containsText" dxfId="977" priority="293" operator="containsText" text="A former">
      <formula>NOT(ISERROR(SEARCH("A former",P4)))</formula>
    </cfRule>
    <cfRule type="containsText" dxfId="976" priority="294" operator="containsText" text="En cours">
      <formula>NOT(ISERROR(SEARCH("En cours",P4)))</formula>
    </cfRule>
  </conditionalFormatting>
  <conditionalFormatting sqref="N4">
    <cfRule type="containsText" dxfId="975" priority="289" operator="containsText" text="STOP">
      <formula>NOT(ISERROR(SEARCH("STOP",N4)))</formula>
    </cfRule>
    <cfRule type="containsText" dxfId="974" priority="290" operator="containsText" text="Oui">
      <formula>NOT(ISERROR(SEARCH("Oui",N4)))</formula>
    </cfRule>
  </conditionalFormatting>
  <conditionalFormatting sqref="X4">
    <cfRule type="containsText" dxfId="973" priority="281" operator="containsText" text="STOP">
      <formula>NOT(ISERROR(SEARCH("STOP",X4)))</formula>
    </cfRule>
    <cfRule type="containsText" dxfId="972" priority="282" operator="containsText" text="OK">
      <formula>NOT(ISERROR(SEARCH("OK",X4)))</formula>
    </cfRule>
    <cfRule type="containsText" dxfId="971" priority="283" operator="containsText" text="A former">
      <formula>NOT(ISERROR(SEARCH("A former",X4)))</formula>
    </cfRule>
    <cfRule type="containsText" dxfId="970" priority="284" operator="containsText" text="En cours">
      <formula>NOT(ISERROR(SEARCH("En cours",X4)))</formula>
    </cfRule>
  </conditionalFormatting>
  <conditionalFormatting sqref="AF4">
    <cfRule type="containsText" dxfId="969" priority="277" operator="containsText" text="STOP">
      <formula>NOT(ISERROR(SEARCH("STOP",AF4)))</formula>
    </cfRule>
    <cfRule type="containsText" dxfId="968" priority="278" operator="containsText" text="OK">
      <formula>NOT(ISERROR(SEARCH("OK",AF4)))</formula>
    </cfRule>
    <cfRule type="containsText" dxfId="967" priority="279" operator="containsText" text="A former">
      <formula>NOT(ISERROR(SEARCH("A former",AF4)))</formula>
    </cfRule>
    <cfRule type="containsText" dxfId="966" priority="280" operator="containsText" text="En cours">
      <formula>NOT(ISERROR(SEARCH("En cours",AF4)))</formula>
    </cfRule>
  </conditionalFormatting>
  <conditionalFormatting sqref="AN4">
    <cfRule type="containsText" dxfId="965" priority="273" operator="containsText" text="STOP">
      <formula>NOT(ISERROR(SEARCH("STOP",AN4)))</formula>
    </cfRule>
    <cfRule type="containsText" dxfId="964" priority="274" operator="containsText" text="OK">
      <formula>NOT(ISERROR(SEARCH("OK",AN4)))</formula>
    </cfRule>
    <cfRule type="containsText" dxfId="963" priority="275" operator="containsText" text="A former">
      <formula>NOT(ISERROR(SEARCH("A former",AN4)))</formula>
    </cfRule>
    <cfRule type="containsText" dxfId="962" priority="276" operator="containsText" text="En cours">
      <formula>NOT(ISERROR(SEARCH("En cours",AN4)))</formula>
    </cfRule>
  </conditionalFormatting>
  <conditionalFormatting sqref="AV4">
    <cfRule type="containsText" dxfId="961" priority="269" operator="containsText" text="STOP">
      <formula>NOT(ISERROR(SEARCH("STOP",AV4)))</formula>
    </cfRule>
    <cfRule type="containsText" dxfId="960" priority="270" operator="containsText" text="OK">
      <formula>NOT(ISERROR(SEARCH("OK",AV4)))</formula>
    </cfRule>
    <cfRule type="containsText" dxfId="959" priority="271" operator="containsText" text="A former">
      <formula>NOT(ISERROR(SEARCH("A former",AV4)))</formula>
    </cfRule>
    <cfRule type="containsText" dxfId="958" priority="272" operator="containsText" text="En cours">
      <formula>NOT(ISERROR(SEARCH("En cours",AV4)))</formula>
    </cfRule>
  </conditionalFormatting>
  <conditionalFormatting sqref="H4">
    <cfRule type="containsText" dxfId="957" priority="268" operator="containsText" text="6 / 6">
      <formula>NOT(ISERROR(SEARCH("6 / 6",H4)))</formula>
    </cfRule>
  </conditionalFormatting>
  <conditionalFormatting sqref="AQ14:AQ15">
    <cfRule type="dataBar" priority="171">
      <dataBar>
        <cfvo type="num" val="0"/>
        <cfvo type="num" val="30"/>
        <color rgb="FF00B050"/>
      </dataBar>
      <extLst>
        <ext xmlns:x14="http://schemas.microsoft.com/office/spreadsheetml/2009/9/main" uri="{B025F937-C7B1-47D3-B67F-A62EFF666E3E}">
          <x14:id>{1603879D-F792-48A1-BF81-F58C1475F796}</x14:id>
        </ext>
      </extLst>
    </cfRule>
  </conditionalFormatting>
  <conditionalFormatting sqref="AQ21">
    <cfRule type="dataBar" priority="168">
      <dataBar>
        <cfvo type="num" val="0"/>
        <cfvo type="num" val="30"/>
        <color rgb="FF00B050"/>
      </dataBar>
      <extLst>
        <ext xmlns:x14="http://schemas.microsoft.com/office/spreadsheetml/2009/9/main" uri="{B025F937-C7B1-47D3-B67F-A62EFF666E3E}">
          <x14:id>{9E71CF92-6C32-4E16-8148-70851232D8E7}</x14:id>
        </ext>
      </extLst>
    </cfRule>
  </conditionalFormatting>
  <conditionalFormatting sqref="Q4:Q8">
    <cfRule type="dataBar" priority="254">
      <dataBar>
        <cfvo type="num" val="0"/>
        <cfvo type="num" val="$AH$2"/>
        <color rgb="FF00B050"/>
      </dataBar>
      <extLst>
        <ext xmlns:x14="http://schemas.microsoft.com/office/spreadsheetml/2009/9/main" uri="{B025F937-C7B1-47D3-B67F-A62EFF666E3E}">
          <x14:id>{D26C78BD-357C-444B-ADE2-9A7AB77AC974}</x14:id>
        </ext>
      </extLst>
    </cfRule>
  </conditionalFormatting>
  <conditionalFormatting sqref="AZ2:AZ3 AJ2 L2 AR9 AZ9 T2 L9 T4:T9 AJ4">
    <cfRule type="dataBar" priority="255">
      <dataBar>
        <cfvo type="num" val="0"/>
        <cfvo type="num" val="$AK$5"/>
        <color rgb="FF00B050"/>
      </dataBar>
      <extLst>
        <ext xmlns:x14="http://schemas.microsoft.com/office/spreadsheetml/2009/9/main" uri="{B025F937-C7B1-47D3-B67F-A62EFF666E3E}">
          <x14:id>{B6C7926C-C020-4318-8111-B0AFF1180579}</x14:id>
        </ext>
      </extLst>
    </cfRule>
  </conditionalFormatting>
  <conditionalFormatting sqref="S4:S8">
    <cfRule type="dataBar" priority="248">
      <dataBar>
        <cfvo type="num" val="0"/>
        <cfvo type="num" val="30"/>
        <color rgb="FF00B050"/>
      </dataBar>
      <extLst>
        <ext xmlns:x14="http://schemas.microsoft.com/office/spreadsheetml/2009/9/main" uri="{B025F937-C7B1-47D3-B67F-A62EFF666E3E}">
          <x14:id>{D97AC984-B5F0-471E-8148-310A091D3941}</x14:id>
        </ext>
      </extLst>
    </cfRule>
  </conditionalFormatting>
  <conditionalFormatting sqref="K14:K15">
    <cfRule type="dataBar" priority="193">
      <dataBar>
        <cfvo type="num" val="0"/>
        <cfvo type="num" val="30"/>
        <color rgb="FF00B050"/>
      </dataBar>
      <extLst>
        <ext xmlns:x14="http://schemas.microsoft.com/office/spreadsheetml/2009/9/main" uri="{B025F937-C7B1-47D3-B67F-A62EFF666E3E}">
          <x14:id>{D6878FE3-40D6-4E60-B1E9-68C813D3FF2F}</x14:id>
        </ext>
      </extLst>
    </cfRule>
  </conditionalFormatting>
  <conditionalFormatting sqref="Y4:Y7">
    <cfRule type="dataBar" priority="214">
      <dataBar>
        <cfvo type="num" val="0"/>
        <cfvo type="num" val="$AH$2"/>
        <color rgb="FF00B050"/>
      </dataBar>
      <extLst>
        <ext xmlns:x14="http://schemas.microsoft.com/office/spreadsheetml/2009/9/main" uri="{B025F937-C7B1-47D3-B67F-A62EFF666E3E}">
          <x14:id>{D4CEABA2-04D6-47CD-B084-31D9EDF9E7A9}</x14:id>
        </ext>
      </extLst>
    </cfRule>
  </conditionalFormatting>
  <conditionalFormatting sqref="AB4:AB7">
    <cfRule type="dataBar" priority="215">
      <dataBar>
        <cfvo type="num" val="0"/>
        <cfvo type="num" val="$AK$5"/>
        <color rgb="FF00B050"/>
      </dataBar>
      <extLst>
        <ext xmlns:x14="http://schemas.microsoft.com/office/spreadsheetml/2009/9/main" uri="{B025F937-C7B1-47D3-B67F-A62EFF666E3E}">
          <x14:id>{022F588B-BF04-4CF2-9383-AE98801275D8}</x14:id>
        </ext>
      </extLst>
    </cfRule>
  </conditionalFormatting>
  <conditionalFormatting sqref="AA4:AA7">
    <cfRule type="dataBar" priority="213">
      <dataBar>
        <cfvo type="num" val="0"/>
        <cfvo type="num" val="30"/>
        <color rgb="FF00B050"/>
      </dataBar>
      <extLst>
        <ext xmlns:x14="http://schemas.microsoft.com/office/spreadsheetml/2009/9/main" uri="{B025F937-C7B1-47D3-B67F-A62EFF666E3E}">
          <x14:id>{960ECA22-082C-4AA0-A8CD-4CEDE5148BCE}</x14:id>
        </ext>
      </extLst>
    </cfRule>
  </conditionalFormatting>
  <conditionalFormatting sqref="P2">
    <cfRule type="containsText" dxfId="956" priority="152" operator="containsText" text="STOP">
      <formula>NOT(ISERROR(SEARCH("STOP",P2)))</formula>
    </cfRule>
    <cfRule type="containsText" dxfId="955" priority="153" operator="containsText" text="OK">
      <formula>NOT(ISERROR(SEARCH("OK",P2)))</formula>
    </cfRule>
    <cfRule type="containsText" dxfId="954" priority="154" operator="containsText" text="A former">
      <formula>NOT(ISERROR(SEARCH("A former",P2)))</formula>
    </cfRule>
    <cfRule type="containsText" dxfId="953" priority="155" operator="containsText" text="En cours">
      <formula>NOT(ISERROR(SEARCH("En cours",P2)))</formula>
    </cfRule>
  </conditionalFormatting>
  <conditionalFormatting sqref="AN2">
    <cfRule type="containsText" dxfId="952" priority="142" operator="containsText" text="STOP">
      <formula>NOT(ISERROR(SEARCH("STOP",AN2)))</formula>
    </cfRule>
    <cfRule type="containsText" dxfId="951" priority="143" operator="containsText" text="OK">
      <formula>NOT(ISERROR(SEARCH("OK",AN2)))</formula>
    </cfRule>
    <cfRule type="containsText" dxfId="950" priority="144" operator="containsText" text="A former">
      <formula>NOT(ISERROR(SEARCH("A former",AN2)))</formula>
    </cfRule>
    <cfRule type="containsText" dxfId="949" priority="145" operator="containsText" text="En cours">
      <formula>NOT(ISERROR(SEARCH("En cours",AN2)))</formula>
    </cfRule>
  </conditionalFormatting>
  <conditionalFormatting sqref="L5">
    <cfRule type="dataBar" priority="198">
      <dataBar>
        <cfvo type="num" val="0"/>
        <cfvo type="num" val="$AK$5"/>
        <color rgb="FF00B050"/>
      </dataBar>
      <extLst>
        <ext xmlns:x14="http://schemas.microsoft.com/office/spreadsheetml/2009/9/main" uri="{B025F937-C7B1-47D3-B67F-A62EFF666E3E}">
          <x14:id>{DCFF9C76-4608-430B-968A-43A6918C92CD}</x14:id>
        </ext>
      </extLst>
    </cfRule>
  </conditionalFormatting>
  <conditionalFormatting sqref="K5">
    <cfRule type="dataBar" priority="197">
      <dataBar>
        <cfvo type="num" val="0"/>
        <cfvo type="num" val="30"/>
        <color rgb="FF00B050"/>
      </dataBar>
      <extLst>
        <ext xmlns:x14="http://schemas.microsoft.com/office/spreadsheetml/2009/9/main" uri="{B025F937-C7B1-47D3-B67F-A62EFF666E3E}">
          <x14:id>{5CA429A4-9EE0-4FBC-B7A1-D1BECB852B77}</x14:id>
        </ext>
      </extLst>
    </cfRule>
  </conditionalFormatting>
  <conditionalFormatting sqref="N5">
    <cfRule type="containsText" dxfId="948" priority="195" operator="containsText" text="STOP">
      <formula>NOT(ISERROR(SEARCH("STOP",N5)))</formula>
    </cfRule>
    <cfRule type="containsText" dxfId="947" priority="196" operator="containsText" text="Oui">
      <formula>NOT(ISERROR(SEARCH("Oui",N5)))</formula>
    </cfRule>
  </conditionalFormatting>
  <conditionalFormatting sqref="L14:L15">
    <cfRule type="dataBar" priority="194">
      <dataBar>
        <cfvo type="num" val="0"/>
        <cfvo type="num" val="$AK$5"/>
        <color rgb="FF00B050"/>
      </dataBar>
      <extLst>
        <ext xmlns:x14="http://schemas.microsoft.com/office/spreadsheetml/2009/9/main" uri="{B025F937-C7B1-47D3-B67F-A62EFF666E3E}">
          <x14:id>{155A9686-BBB5-454E-8F1D-0BEE0094EFC5}</x14:id>
        </ext>
      </extLst>
    </cfRule>
  </conditionalFormatting>
  <conditionalFormatting sqref="N14:N15">
    <cfRule type="containsText" dxfId="946" priority="191" operator="containsText" text="STOP">
      <formula>NOT(ISERROR(SEARCH("STOP",N14)))</formula>
    </cfRule>
    <cfRule type="containsText" dxfId="945" priority="192" operator="containsText" text="Oui">
      <formula>NOT(ISERROR(SEARCH("Oui",N14)))</formula>
    </cfRule>
  </conditionalFormatting>
  <conditionalFormatting sqref="L18">
    <cfRule type="dataBar" priority="190">
      <dataBar>
        <cfvo type="num" val="0"/>
        <cfvo type="num" val="$AK$5"/>
        <color rgb="FF00B050"/>
      </dataBar>
      <extLst>
        <ext xmlns:x14="http://schemas.microsoft.com/office/spreadsheetml/2009/9/main" uri="{B025F937-C7B1-47D3-B67F-A62EFF666E3E}">
          <x14:id>{27D691E9-D039-4AEC-A8E5-111FA1415ED6}</x14:id>
        </ext>
      </extLst>
    </cfRule>
  </conditionalFormatting>
  <conditionalFormatting sqref="K18">
    <cfRule type="dataBar" priority="189">
      <dataBar>
        <cfvo type="num" val="0"/>
        <cfvo type="num" val="30"/>
        <color rgb="FF00B050"/>
      </dataBar>
      <extLst>
        <ext xmlns:x14="http://schemas.microsoft.com/office/spreadsheetml/2009/9/main" uri="{B025F937-C7B1-47D3-B67F-A62EFF666E3E}">
          <x14:id>{33823E63-3A0E-4FCE-922B-A298C80B6C15}</x14:id>
        </ext>
      </extLst>
    </cfRule>
  </conditionalFormatting>
  <conditionalFormatting sqref="N18">
    <cfRule type="containsText" dxfId="944" priority="187" operator="containsText" text="STOP">
      <formula>NOT(ISERROR(SEARCH("STOP",N18)))</formula>
    </cfRule>
    <cfRule type="containsText" dxfId="943" priority="188" operator="containsText" text="Oui">
      <formula>NOT(ISERROR(SEARCH("Oui",N18)))</formula>
    </cfRule>
  </conditionalFormatting>
  <conditionalFormatting sqref="L23">
    <cfRule type="dataBar" priority="186">
      <dataBar>
        <cfvo type="num" val="0"/>
        <cfvo type="num" val="$AK$5"/>
        <color rgb="FF00B050"/>
      </dataBar>
      <extLst>
        <ext xmlns:x14="http://schemas.microsoft.com/office/spreadsheetml/2009/9/main" uri="{B025F937-C7B1-47D3-B67F-A62EFF666E3E}">
          <x14:id>{2F2DEA45-336C-4E08-8123-902AF15A56B3}</x14:id>
        </ext>
      </extLst>
    </cfRule>
  </conditionalFormatting>
  <conditionalFormatting sqref="K23">
    <cfRule type="dataBar" priority="185">
      <dataBar>
        <cfvo type="num" val="0"/>
        <cfvo type="num" val="30"/>
        <color rgb="FF00B050"/>
      </dataBar>
      <extLst>
        <ext xmlns:x14="http://schemas.microsoft.com/office/spreadsheetml/2009/9/main" uri="{B025F937-C7B1-47D3-B67F-A62EFF666E3E}">
          <x14:id>{DCE5BFEB-C05F-46F6-B4FD-2175B42027A2}</x14:id>
        </ext>
      </extLst>
    </cfRule>
  </conditionalFormatting>
  <conditionalFormatting sqref="N23">
    <cfRule type="containsText" dxfId="942" priority="183" operator="containsText" text="STOP">
      <formula>NOT(ISERROR(SEARCH("STOP",N23)))</formula>
    </cfRule>
    <cfRule type="containsText" dxfId="941" priority="184" operator="containsText" text="Oui">
      <formula>NOT(ISERROR(SEARCH("Oui",N23)))</formula>
    </cfRule>
  </conditionalFormatting>
  <conditionalFormatting sqref="AO7">
    <cfRule type="dataBar" priority="181">
      <dataBar>
        <cfvo type="num" val="0"/>
        <cfvo type="num" val="$AH$2"/>
        <color rgb="FF00B050"/>
      </dataBar>
      <extLst>
        <ext xmlns:x14="http://schemas.microsoft.com/office/spreadsheetml/2009/9/main" uri="{B025F937-C7B1-47D3-B67F-A62EFF666E3E}">
          <x14:id>{8D47D9A7-1F77-478A-80E7-784DDCC96F8C}</x14:id>
        </ext>
      </extLst>
    </cfRule>
  </conditionalFormatting>
  <conditionalFormatting sqref="AR7">
    <cfRule type="dataBar" priority="182">
      <dataBar>
        <cfvo type="num" val="0"/>
        <cfvo type="num" val="$AK$5"/>
        <color rgb="FF00B050"/>
      </dataBar>
      <extLst>
        <ext xmlns:x14="http://schemas.microsoft.com/office/spreadsheetml/2009/9/main" uri="{B025F937-C7B1-47D3-B67F-A62EFF666E3E}">
          <x14:id>{A2633713-213E-4BB4-A9FA-9D94592B4FDF}</x14:id>
        </ext>
      </extLst>
    </cfRule>
  </conditionalFormatting>
  <conditionalFormatting sqref="AQ7">
    <cfRule type="dataBar" priority="180">
      <dataBar>
        <cfvo type="num" val="0"/>
        <cfvo type="num" val="30"/>
        <color rgb="FF00B050"/>
      </dataBar>
      <extLst>
        <ext xmlns:x14="http://schemas.microsoft.com/office/spreadsheetml/2009/9/main" uri="{B025F937-C7B1-47D3-B67F-A62EFF666E3E}">
          <x14:id>{DB9FEF0B-2E61-46FE-B071-5DA5D798A91C}</x14:id>
        </ext>
      </extLst>
    </cfRule>
  </conditionalFormatting>
  <conditionalFormatting sqref="AO8">
    <cfRule type="dataBar" priority="178">
      <dataBar>
        <cfvo type="num" val="0"/>
        <cfvo type="num" val="$AH$2"/>
        <color rgb="FF00B050"/>
      </dataBar>
      <extLst>
        <ext xmlns:x14="http://schemas.microsoft.com/office/spreadsheetml/2009/9/main" uri="{B025F937-C7B1-47D3-B67F-A62EFF666E3E}">
          <x14:id>{ADFA8801-DD70-4194-8EB0-3C1C971858CE}</x14:id>
        </ext>
      </extLst>
    </cfRule>
  </conditionalFormatting>
  <conditionalFormatting sqref="AR8">
    <cfRule type="dataBar" priority="179">
      <dataBar>
        <cfvo type="num" val="0"/>
        <cfvo type="num" val="$AK$5"/>
        <color rgb="FF00B050"/>
      </dataBar>
      <extLst>
        <ext xmlns:x14="http://schemas.microsoft.com/office/spreadsheetml/2009/9/main" uri="{B025F937-C7B1-47D3-B67F-A62EFF666E3E}">
          <x14:id>{2AB82AF9-DEB5-4249-8FE9-511DF12FDCCC}</x14:id>
        </ext>
      </extLst>
    </cfRule>
  </conditionalFormatting>
  <conditionalFormatting sqref="AQ8">
    <cfRule type="dataBar" priority="177">
      <dataBar>
        <cfvo type="num" val="0"/>
        <cfvo type="num" val="30"/>
        <color rgb="FF00B050"/>
      </dataBar>
      <extLst>
        <ext xmlns:x14="http://schemas.microsoft.com/office/spreadsheetml/2009/9/main" uri="{B025F937-C7B1-47D3-B67F-A62EFF666E3E}">
          <x14:id>{E5C584C3-3188-4FD0-AC34-142AFF1B542F}</x14:id>
        </ext>
      </extLst>
    </cfRule>
  </conditionalFormatting>
  <conditionalFormatting sqref="AO13">
    <cfRule type="dataBar" priority="175">
      <dataBar>
        <cfvo type="num" val="0"/>
        <cfvo type="num" val="$AH$2"/>
        <color rgb="FF00B050"/>
      </dataBar>
      <extLst>
        <ext xmlns:x14="http://schemas.microsoft.com/office/spreadsheetml/2009/9/main" uri="{B025F937-C7B1-47D3-B67F-A62EFF666E3E}">
          <x14:id>{E7F88A76-E280-40D3-9899-046DA87C5598}</x14:id>
        </ext>
      </extLst>
    </cfRule>
  </conditionalFormatting>
  <conditionalFormatting sqref="AR13">
    <cfRule type="dataBar" priority="176">
      <dataBar>
        <cfvo type="num" val="0"/>
        <cfvo type="num" val="$AK$5"/>
        <color rgb="FF00B050"/>
      </dataBar>
      <extLst>
        <ext xmlns:x14="http://schemas.microsoft.com/office/spreadsheetml/2009/9/main" uri="{B025F937-C7B1-47D3-B67F-A62EFF666E3E}">
          <x14:id>{C21478B8-B01D-43AF-B3FC-BE5A86585E43}</x14:id>
        </ext>
      </extLst>
    </cfRule>
  </conditionalFormatting>
  <conditionalFormatting sqref="AQ13">
    <cfRule type="dataBar" priority="174">
      <dataBar>
        <cfvo type="num" val="0"/>
        <cfvo type="num" val="30"/>
        <color rgb="FF00B050"/>
      </dataBar>
      <extLst>
        <ext xmlns:x14="http://schemas.microsoft.com/office/spreadsheetml/2009/9/main" uri="{B025F937-C7B1-47D3-B67F-A62EFF666E3E}">
          <x14:id>{F8778C0E-66FB-42DB-AB63-B48D5105588E}</x14:id>
        </ext>
      </extLst>
    </cfRule>
  </conditionalFormatting>
  <conditionalFormatting sqref="AO14:AO15">
    <cfRule type="dataBar" priority="172">
      <dataBar>
        <cfvo type="num" val="0"/>
        <cfvo type="num" val="$AH$2"/>
        <color rgb="FF00B050"/>
      </dataBar>
      <extLst>
        <ext xmlns:x14="http://schemas.microsoft.com/office/spreadsheetml/2009/9/main" uri="{B025F937-C7B1-47D3-B67F-A62EFF666E3E}">
          <x14:id>{4FE422A6-FF12-4791-8172-3BD2C8CB65B8}</x14:id>
        </ext>
      </extLst>
    </cfRule>
  </conditionalFormatting>
  <conditionalFormatting sqref="AR14:AR15">
    <cfRule type="dataBar" priority="173">
      <dataBar>
        <cfvo type="num" val="0"/>
        <cfvo type="num" val="$AK$5"/>
        <color rgb="FF00B050"/>
      </dataBar>
      <extLst>
        <ext xmlns:x14="http://schemas.microsoft.com/office/spreadsheetml/2009/9/main" uri="{B025F937-C7B1-47D3-B67F-A62EFF666E3E}">
          <x14:id>{4EF896D6-B970-44E8-AE84-45A82B9621A2}</x14:id>
        </ext>
      </extLst>
    </cfRule>
  </conditionalFormatting>
  <conditionalFormatting sqref="AO21">
    <cfRule type="dataBar" priority="169">
      <dataBar>
        <cfvo type="num" val="0"/>
        <cfvo type="num" val="$AH$2"/>
        <color rgb="FF00B050"/>
      </dataBar>
      <extLst>
        <ext xmlns:x14="http://schemas.microsoft.com/office/spreadsheetml/2009/9/main" uri="{B025F937-C7B1-47D3-B67F-A62EFF666E3E}">
          <x14:id>{0AF971AF-32EF-4F7F-8ABB-5FD5D6F301BE}</x14:id>
        </ext>
      </extLst>
    </cfRule>
  </conditionalFormatting>
  <conditionalFormatting sqref="AR21">
    <cfRule type="dataBar" priority="170">
      <dataBar>
        <cfvo type="num" val="0"/>
        <cfvo type="num" val="$AK$5"/>
        <color rgb="FF00B050"/>
      </dataBar>
      <extLst>
        <ext xmlns:x14="http://schemas.microsoft.com/office/spreadsheetml/2009/9/main" uri="{B025F937-C7B1-47D3-B67F-A62EFF666E3E}">
          <x14:id>{7B54B7B7-4D49-4169-97FA-CC5762EF6183}</x14:id>
        </ext>
      </extLst>
    </cfRule>
  </conditionalFormatting>
  <conditionalFormatting sqref="AO26">
    <cfRule type="dataBar" priority="109">
      <dataBar>
        <cfvo type="num" val="0"/>
        <cfvo type="num" val="$AH$2"/>
        <color rgb="FF00B050"/>
      </dataBar>
      <extLst>
        <ext xmlns:x14="http://schemas.microsoft.com/office/spreadsheetml/2009/9/main" uri="{B025F937-C7B1-47D3-B67F-A62EFF666E3E}">
          <x14:id>{A114531E-6A6D-47A7-B8EC-C0BCD67C056F}</x14:id>
        </ext>
      </extLst>
    </cfRule>
  </conditionalFormatting>
  <conditionalFormatting sqref="AR26">
    <cfRule type="dataBar" priority="110">
      <dataBar>
        <cfvo type="num" val="0"/>
        <cfvo type="num" val="$AK$5"/>
        <color rgb="FF00B050"/>
      </dataBar>
      <extLst>
        <ext xmlns:x14="http://schemas.microsoft.com/office/spreadsheetml/2009/9/main" uri="{B025F937-C7B1-47D3-B67F-A62EFF666E3E}">
          <x14:id>{BC753D88-9BA4-4B6C-BD53-FFFCD982EFC0}</x14:id>
        </ext>
      </extLst>
    </cfRule>
  </conditionalFormatting>
  <conditionalFormatting sqref="AQ26">
    <cfRule type="dataBar" priority="108">
      <dataBar>
        <cfvo type="num" val="0"/>
        <cfvo type="num" val="30"/>
        <color rgb="FF00B050"/>
      </dataBar>
      <extLst>
        <ext xmlns:x14="http://schemas.microsoft.com/office/spreadsheetml/2009/9/main" uri="{B025F937-C7B1-47D3-B67F-A62EFF666E3E}">
          <x14:id>{DC7EAE57-3CA2-4427-9102-8D6DA59C5956}</x14:id>
        </ext>
      </extLst>
    </cfRule>
  </conditionalFormatting>
  <conditionalFormatting sqref="AY2:AY3">
    <cfRule type="dataBar" priority="160">
      <dataBar>
        <cfvo type="num" val="0"/>
        <cfvo type="num" val="30"/>
        <color rgb="FF00B050"/>
      </dataBar>
      <extLst>
        <ext xmlns:x14="http://schemas.microsoft.com/office/spreadsheetml/2009/9/main" uri="{B025F937-C7B1-47D3-B67F-A62EFF666E3E}">
          <x14:id>{66043C16-61A3-46ED-B0AE-A08E67F002E4}</x14:id>
        </ext>
      </extLst>
    </cfRule>
  </conditionalFormatting>
  <conditionalFormatting sqref="AG2 AO2 AW2:AW3 Q2">
    <cfRule type="dataBar" priority="163">
      <dataBar>
        <cfvo type="num" val="0"/>
        <cfvo type="num" val="$AH$2"/>
        <color rgb="FF00B050"/>
      </dataBar>
      <extLst>
        <ext xmlns:x14="http://schemas.microsoft.com/office/spreadsheetml/2009/9/main" uri="{B025F937-C7B1-47D3-B67F-A62EFF666E3E}">
          <x14:id>{90257E2E-34CB-4422-8A44-7F631408807F}</x14:id>
        </ext>
      </extLst>
    </cfRule>
  </conditionalFormatting>
  <conditionalFormatting sqref="AI2">
    <cfRule type="dataBar" priority="162">
      <dataBar>
        <cfvo type="num" val="0"/>
        <cfvo type="num" val="30"/>
        <color rgb="FF00B050"/>
      </dataBar>
      <extLst>
        <ext xmlns:x14="http://schemas.microsoft.com/office/spreadsheetml/2009/9/main" uri="{B025F937-C7B1-47D3-B67F-A62EFF666E3E}">
          <x14:id>{FB9D1B58-BC28-4F4E-A209-67E519810B3F}</x14:id>
        </ext>
      </extLst>
    </cfRule>
  </conditionalFormatting>
  <conditionalFormatting sqref="AR2">
    <cfRule type="dataBar" priority="164">
      <dataBar>
        <cfvo type="num" val="0"/>
        <cfvo type="num" val="$AK$5"/>
        <color rgb="FF00B050"/>
      </dataBar>
      <extLst>
        <ext xmlns:x14="http://schemas.microsoft.com/office/spreadsheetml/2009/9/main" uri="{B025F937-C7B1-47D3-B67F-A62EFF666E3E}">
          <x14:id>{A33200BC-85A6-4E4C-9741-7C367DDE7597}</x14:id>
        </ext>
      </extLst>
    </cfRule>
  </conditionalFormatting>
  <conditionalFormatting sqref="AQ2">
    <cfRule type="dataBar" priority="161">
      <dataBar>
        <cfvo type="num" val="0"/>
        <cfvo type="num" val="30"/>
        <color rgb="FF00B050"/>
      </dataBar>
      <extLst>
        <ext xmlns:x14="http://schemas.microsoft.com/office/spreadsheetml/2009/9/main" uri="{B025F937-C7B1-47D3-B67F-A62EFF666E3E}">
          <x14:id>{BB83C4E1-E40C-4B49-BF26-26299C889D33}</x14:id>
        </ext>
      </extLst>
    </cfRule>
  </conditionalFormatting>
  <conditionalFormatting sqref="S2">
    <cfRule type="dataBar" priority="157">
      <dataBar>
        <cfvo type="num" val="0"/>
        <cfvo type="num" val="30"/>
        <color rgb="FF00B050"/>
      </dataBar>
      <extLst>
        <ext xmlns:x14="http://schemas.microsoft.com/office/spreadsheetml/2009/9/main" uri="{B025F937-C7B1-47D3-B67F-A62EFF666E3E}">
          <x14:id>{243773FD-4885-4D2E-8716-17D07BE50D30}</x14:id>
        </ext>
      </extLst>
    </cfRule>
  </conditionalFormatting>
  <conditionalFormatting sqref="K2">
    <cfRule type="dataBar" priority="156">
      <dataBar>
        <cfvo type="num" val="0"/>
        <cfvo type="num" val="30"/>
        <color rgb="FF00B050"/>
      </dataBar>
      <extLst>
        <ext xmlns:x14="http://schemas.microsoft.com/office/spreadsheetml/2009/9/main" uri="{B025F937-C7B1-47D3-B67F-A62EFF666E3E}">
          <x14:id>{7EBB768E-404A-4737-8577-69B1BFF1A847}</x14:id>
        </ext>
      </extLst>
    </cfRule>
  </conditionalFormatting>
  <conditionalFormatting sqref="N2">
    <cfRule type="containsText" dxfId="940" priority="150" operator="containsText" text="STOP">
      <formula>NOT(ISERROR(SEARCH("STOP",N2)))</formula>
    </cfRule>
    <cfRule type="containsText" dxfId="939" priority="151" operator="containsText" text="Oui">
      <formula>NOT(ISERROR(SEARCH("Oui",N2)))</formula>
    </cfRule>
  </conditionalFormatting>
  <conditionalFormatting sqref="X2">
    <cfRule type="containsText" dxfId="938" priority="146" operator="containsText" text="STOP">
      <formula>NOT(ISERROR(SEARCH("STOP",X2)))</formula>
    </cfRule>
    <cfRule type="containsText" dxfId="937" priority="147" operator="containsText" text="OK">
      <formula>NOT(ISERROR(SEARCH("OK",X2)))</formula>
    </cfRule>
    <cfRule type="containsText" dxfId="936" priority="148" operator="containsText" text="A former">
      <formula>NOT(ISERROR(SEARCH("A former",X2)))</formula>
    </cfRule>
    <cfRule type="containsText" dxfId="935" priority="149" operator="containsText" text="En cours">
      <formula>NOT(ISERROR(SEARCH("En cours",X2)))</formula>
    </cfRule>
  </conditionalFormatting>
  <conditionalFormatting sqref="AV2">
    <cfRule type="containsText" dxfId="934" priority="138" operator="containsText" text="STOP">
      <formula>NOT(ISERROR(SEARCH("STOP",AV2)))</formula>
    </cfRule>
    <cfRule type="containsText" dxfId="933" priority="139" operator="containsText" text="OK">
      <formula>NOT(ISERROR(SEARCH("OK",AV2)))</formula>
    </cfRule>
    <cfRule type="containsText" dxfId="932" priority="140" operator="containsText" text="A former">
      <formula>NOT(ISERROR(SEARCH("A former",AV2)))</formula>
    </cfRule>
    <cfRule type="containsText" dxfId="931" priority="141" operator="containsText" text="En cours">
      <formula>NOT(ISERROR(SEARCH("En cours",AV2)))</formula>
    </cfRule>
  </conditionalFormatting>
  <conditionalFormatting sqref="BD2:BD3">
    <cfRule type="containsText" dxfId="930" priority="134" operator="containsText" text="STOP">
      <formula>NOT(ISERROR(SEARCH("STOP",BD2)))</formula>
    </cfRule>
    <cfRule type="containsText" dxfId="929" priority="135" operator="containsText" text="OK">
      <formula>NOT(ISERROR(SEARCH("OK",BD2)))</formula>
    </cfRule>
    <cfRule type="containsText" dxfId="928" priority="136" operator="containsText" text="A former">
      <formula>NOT(ISERROR(SEARCH("A former",BD2)))</formula>
    </cfRule>
    <cfRule type="containsText" dxfId="927" priority="137" operator="containsText" text="En cours">
      <formula>NOT(ISERROR(SEARCH("En cours",BD2)))</formula>
    </cfRule>
  </conditionalFormatting>
  <conditionalFormatting sqref="H2">
    <cfRule type="containsText" dxfId="926" priority="125" operator="containsText" text="6 / 6">
      <formula>NOT(ISERROR(SEARCH("6 / 6",H2)))</formula>
    </cfRule>
  </conditionalFormatting>
  <conditionalFormatting sqref="Y2">
    <cfRule type="dataBar" priority="123">
      <dataBar>
        <cfvo type="num" val="0"/>
        <cfvo type="num" val="$AH$2"/>
        <color rgb="FF00B050"/>
      </dataBar>
      <extLst>
        <ext xmlns:x14="http://schemas.microsoft.com/office/spreadsheetml/2009/9/main" uri="{B025F937-C7B1-47D3-B67F-A62EFF666E3E}">
          <x14:id>{1D9C129D-8B9B-476E-A9CE-978F5468FDC9}</x14:id>
        </ext>
      </extLst>
    </cfRule>
  </conditionalFormatting>
  <conditionalFormatting sqref="AB2">
    <cfRule type="dataBar" priority="124">
      <dataBar>
        <cfvo type="num" val="0"/>
        <cfvo type="num" val="$AK$5"/>
        <color rgb="FF00B050"/>
      </dataBar>
      <extLst>
        <ext xmlns:x14="http://schemas.microsoft.com/office/spreadsheetml/2009/9/main" uri="{B025F937-C7B1-47D3-B67F-A62EFF666E3E}">
          <x14:id>{E6D2A5E6-BAB6-4F4A-ADC7-12FF51144376}</x14:id>
        </ext>
      </extLst>
    </cfRule>
  </conditionalFormatting>
  <conditionalFormatting sqref="AA2">
    <cfRule type="dataBar" priority="122">
      <dataBar>
        <cfvo type="num" val="0"/>
        <cfvo type="num" val="30"/>
        <color rgb="FF00B050"/>
      </dataBar>
      <extLst>
        <ext xmlns:x14="http://schemas.microsoft.com/office/spreadsheetml/2009/9/main" uri="{B025F937-C7B1-47D3-B67F-A62EFF666E3E}">
          <x14:id>{D804C2E3-1E19-4F6A-BE0F-162C805500A8}</x14:id>
        </ext>
      </extLst>
    </cfRule>
  </conditionalFormatting>
  <conditionalFormatting sqref="AF2">
    <cfRule type="containsText" dxfId="925" priority="118" operator="containsText" text="STOP">
      <formula>NOT(ISERROR(SEARCH("STOP",AF2)))</formula>
    </cfRule>
    <cfRule type="containsText" dxfId="924" priority="119" operator="containsText" text="OK">
      <formula>NOT(ISERROR(SEARCH("OK",AF2)))</formula>
    </cfRule>
    <cfRule type="containsText" dxfId="923" priority="120" operator="containsText" text="A former">
      <formula>NOT(ISERROR(SEARCH("A former",AF2)))</formula>
    </cfRule>
    <cfRule type="containsText" dxfId="922" priority="121" operator="containsText" text="En cours">
      <formula>NOT(ISERROR(SEARCH("En cours",AF2)))</formula>
    </cfRule>
  </conditionalFormatting>
  <conditionalFormatting sqref="AO38">
    <cfRule type="dataBar" priority="107">
      <dataBar>
        <cfvo type="num" val="0"/>
        <cfvo type="num" val="$AH$2"/>
        <color rgb="FF00B050"/>
      </dataBar>
      <extLst>
        <ext xmlns:x14="http://schemas.microsoft.com/office/spreadsheetml/2009/9/main" uri="{B025F937-C7B1-47D3-B67F-A62EFF666E3E}">
          <x14:id>{7E94A9B7-722A-494D-B2F3-99B733CE726C}</x14:id>
        </ext>
      </extLst>
    </cfRule>
  </conditionalFormatting>
  <conditionalFormatting sqref="AR38">
    <cfRule type="dataBar" priority="106">
      <dataBar>
        <cfvo type="num" val="0"/>
        <cfvo type="num" val="$AK$5"/>
        <color rgb="FF00B050"/>
      </dataBar>
      <extLst>
        <ext xmlns:x14="http://schemas.microsoft.com/office/spreadsheetml/2009/9/main" uri="{B025F937-C7B1-47D3-B67F-A62EFF666E3E}">
          <x14:id>{56244F6C-67A9-4752-B0E9-054B9F06C524}</x14:id>
        </ext>
      </extLst>
    </cfRule>
  </conditionalFormatting>
  <conditionalFormatting sqref="AQ38">
    <cfRule type="dataBar" priority="105">
      <dataBar>
        <cfvo type="num" val="0"/>
        <cfvo type="num" val="30"/>
        <color rgb="FF00B050"/>
      </dataBar>
      <extLst>
        <ext xmlns:x14="http://schemas.microsoft.com/office/spreadsheetml/2009/9/main" uri="{B025F937-C7B1-47D3-B67F-A62EFF666E3E}">
          <x14:id>{6BDF13E7-0120-4674-822E-43A347B63F42}</x14:id>
        </ext>
      </extLst>
    </cfRule>
  </conditionalFormatting>
  <conditionalFormatting sqref="AY38">
    <cfRule type="dataBar" priority="102">
      <dataBar>
        <cfvo type="num" val="0"/>
        <cfvo type="num" val="30"/>
        <color rgb="FF00B050"/>
      </dataBar>
      <extLst>
        <ext xmlns:x14="http://schemas.microsoft.com/office/spreadsheetml/2009/9/main" uri="{B025F937-C7B1-47D3-B67F-A62EFF666E3E}">
          <x14:id>{FC2B3A96-6AA4-4EC2-8AFA-543CFAA36093}</x14:id>
        </ext>
      </extLst>
    </cfRule>
  </conditionalFormatting>
  <conditionalFormatting sqref="AW38">
    <cfRule type="dataBar" priority="103">
      <dataBar>
        <cfvo type="num" val="0"/>
        <cfvo type="num" val="$AH$2"/>
        <color rgb="FF00B050"/>
      </dataBar>
      <extLst>
        <ext xmlns:x14="http://schemas.microsoft.com/office/spreadsheetml/2009/9/main" uri="{B025F937-C7B1-47D3-B67F-A62EFF666E3E}">
          <x14:id>{1E03DB49-D6B7-417E-A7F7-F8CF5CFD7547}</x14:id>
        </ext>
      </extLst>
    </cfRule>
  </conditionalFormatting>
  <conditionalFormatting sqref="AZ38">
    <cfRule type="dataBar" priority="104">
      <dataBar>
        <cfvo type="num" val="0"/>
        <cfvo type="num" val="$AK$5"/>
        <color rgb="FF00B050"/>
      </dataBar>
      <extLst>
        <ext xmlns:x14="http://schemas.microsoft.com/office/spreadsheetml/2009/9/main" uri="{B025F937-C7B1-47D3-B67F-A62EFF666E3E}">
          <x14:id>{3C701DB2-5FCF-47B5-B5AC-0E3896593032}</x14:id>
        </ext>
      </extLst>
    </cfRule>
  </conditionalFormatting>
  <conditionalFormatting sqref="AG38">
    <cfRule type="dataBar" priority="100">
      <dataBar>
        <cfvo type="num" val="0"/>
        <cfvo type="num" val="$AH$2"/>
        <color rgb="FF00B050"/>
      </dataBar>
      <extLst>
        <ext xmlns:x14="http://schemas.microsoft.com/office/spreadsheetml/2009/9/main" uri="{B025F937-C7B1-47D3-B67F-A62EFF666E3E}">
          <x14:id>{321FF86F-FE36-471A-B560-57FB24818621}</x14:id>
        </ext>
      </extLst>
    </cfRule>
  </conditionalFormatting>
  <conditionalFormatting sqref="AI38">
    <cfRule type="dataBar" priority="99">
      <dataBar>
        <cfvo type="num" val="0"/>
        <cfvo type="num" val="30"/>
        <color rgb="FF00B050"/>
      </dataBar>
      <extLst>
        <ext xmlns:x14="http://schemas.microsoft.com/office/spreadsheetml/2009/9/main" uri="{B025F937-C7B1-47D3-B67F-A62EFF666E3E}">
          <x14:id>{7A6EE4FB-0B57-4FF6-BBEB-2B8BCCE96E3C}</x14:id>
        </ext>
      </extLst>
    </cfRule>
  </conditionalFormatting>
  <conditionalFormatting sqref="AJ38">
    <cfRule type="dataBar" priority="101">
      <dataBar>
        <cfvo type="num" val="0"/>
        <cfvo type="num" val="$AK$5"/>
        <color rgb="FF00B050"/>
      </dataBar>
      <extLst>
        <ext xmlns:x14="http://schemas.microsoft.com/office/spreadsheetml/2009/9/main" uri="{B025F937-C7B1-47D3-B67F-A62EFF666E3E}">
          <x14:id>{196628F3-1BE2-49A5-971C-A3684B507C01}</x14:id>
        </ext>
      </extLst>
    </cfRule>
  </conditionalFormatting>
  <conditionalFormatting sqref="Y38">
    <cfRule type="dataBar" priority="97">
      <dataBar>
        <cfvo type="num" val="0"/>
        <cfvo type="num" val="$AH$2"/>
        <color rgb="FF00B050"/>
      </dataBar>
      <extLst>
        <ext xmlns:x14="http://schemas.microsoft.com/office/spreadsheetml/2009/9/main" uri="{B025F937-C7B1-47D3-B67F-A62EFF666E3E}">
          <x14:id>{4FB9D148-558B-407F-A3FC-11192B18970B}</x14:id>
        </ext>
      </extLst>
    </cfRule>
  </conditionalFormatting>
  <conditionalFormatting sqref="AB38">
    <cfRule type="dataBar" priority="98">
      <dataBar>
        <cfvo type="num" val="0"/>
        <cfvo type="num" val="$AK$5"/>
        <color rgb="FF00B050"/>
      </dataBar>
      <extLst>
        <ext xmlns:x14="http://schemas.microsoft.com/office/spreadsheetml/2009/9/main" uri="{B025F937-C7B1-47D3-B67F-A62EFF666E3E}">
          <x14:id>{A3DD3A5A-872D-4DFC-8013-6FBA9766F625}</x14:id>
        </ext>
      </extLst>
    </cfRule>
  </conditionalFormatting>
  <conditionalFormatting sqref="AA38">
    <cfRule type="dataBar" priority="96">
      <dataBar>
        <cfvo type="num" val="0"/>
        <cfvo type="num" val="30"/>
        <color rgb="FF00B050"/>
      </dataBar>
      <extLst>
        <ext xmlns:x14="http://schemas.microsoft.com/office/spreadsheetml/2009/9/main" uri="{B025F937-C7B1-47D3-B67F-A62EFF666E3E}">
          <x14:id>{32745B39-3438-4D6E-A5CE-7C86B0FB07DF}</x14:id>
        </ext>
      </extLst>
    </cfRule>
  </conditionalFormatting>
  <conditionalFormatting sqref="AF38">
    <cfRule type="containsText" dxfId="921" priority="92" operator="containsText" text="STOP">
      <formula>NOT(ISERROR(SEARCH("STOP",AF38)))</formula>
    </cfRule>
    <cfRule type="containsText" dxfId="920" priority="93" operator="containsText" text="OK">
      <formula>NOT(ISERROR(SEARCH("OK",AF38)))</formula>
    </cfRule>
    <cfRule type="containsText" dxfId="919" priority="94" operator="containsText" text="A former">
      <formula>NOT(ISERROR(SEARCH("A former",AF38)))</formula>
    </cfRule>
    <cfRule type="containsText" dxfId="918" priority="95" operator="containsText" text="En cours">
      <formula>NOT(ISERROR(SEARCH("En cours",AF38)))</formula>
    </cfRule>
  </conditionalFormatting>
  <conditionalFormatting sqref="Q38">
    <cfRule type="dataBar" priority="90">
      <dataBar>
        <cfvo type="num" val="0"/>
        <cfvo type="num" val="$AH$2"/>
        <color rgb="FF00B050"/>
      </dataBar>
      <extLst>
        <ext xmlns:x14="http://schemas.microsoft.com/office/spreadsheetml/2009/9/main" uri="{B025F937-C7B1-47D3-B67F-A62EFF666E3E}">
          <x14:id>{3EA585B4-EA1B-4BE2-94BF-CFF638B01471}</x14:id>
        </ext>
      </extLst>
    </cfRule>
  </conditionalFormatting>
  <conditionalFormatting sqref="T38">
    <cfRule type="dataBar" priority="91">
      <dataBar>
        <cfvo type="num" val="0"/>
        <cfvo type="num" val="$AK$5"/>
        <color rgb="FF00B050"/>
      </dataBar>
      <extLst>
        <ext xmlns:x14="http://schemas.microsoft.com/office/spreadsheetml/2009/9/main" uri="{B025F937-C7B1-47D3-B67F-A62EFF666E3E}">
          <x14:id>{9D016DB1-48F5-4399-90C6-9C4390530DD5}</x14:id>
        </ext>
      </extLst>
    </cfRule>
  </conditionalFormatting>
  <conditionalFormatting sqref="S38">
    <cfRule type="dataBar" priority="89">
      <dataBar>
        <cfvo type="num" val="0"/>
        <cfvo type="num" val="30"/>
        <color rgb="FF00B050"/>
      </dataBar>
      <extLst>
        <ext xmlns:x14="http://schemas.microsoft.com/office/spreadsheetml/2009/9/main" uri="{B025F937-C7B1-47D3-B67F-A62EFF666E3E}">
          <x14:id>{698270C0-248D-4FF5-B54B-494C162103D1}</x14:id>
        </ext>
      </extLst>
    </cfRule>
  </conditionalFormatting>
  <conditionalFormatting sqref="X38">
    <cfRule type="containsText" dxfId="917" priority="85" operator="containsText" text="STOP">
      <formula>NOT(ISERROR(SEARCH("STOP",X38)))</formula>
    </cfRule>
    <cfRule type="containsText" dxfId="916" priority="86" operator="containsText" text="OK">
      <formula>NOT(ISERROR(SEARCH("OK",X38)))</formula>
    </cfRule>
    <cfRule type="containsText" dxfId="915" priority="87" operator="containsText" text="A former">
      <formula>NOT(ISERROR(SEARCH("A former",X38)))</formula>
    </cfRule>
    <cfRule type="containsText" dxfId="914" priority="88" operator="containsText" text="En cours">
      <formula>NOT(ISERROR(SEARCH("En cours",X38)))</formula>
    </cfRule>
  </conditionalFormatting>
  <conditionalFormatting sqref="P38">
    <cfRule type="containsText" dxfId="913" priority="79" operator="containsText" text="STOP">
      <formula>NOT(ISERROR(SEARCH("STOP",P38)))</formula>
    </cfRule>
    <cfRule type="containsText" dxfId="912" priority="80" operator="containsText" text="OK">
      <formula>NOT(ISERROR(SEARCH("OK",P38)))</formula>
    </cfRule>
    <cfRule type="containsText" dxfId="911" priority="81" operator="containsText" text="A former">
      <formula>NOT(ISERROR(SEARCH("A former",P38)))</formula>
    </cfRule>
    <cfRule type="containsText" dxfId="910" priority="82" operator="containsText" text="En cours">
      <formula>NOT(ISERROR(SEARCH("En cours",P38)))</formula>
    </cfRule>
  </conditionalFormatting>
  <conditionalFormatting sqref="L38">
    <cfRule type="dataBar" priority="84">
      <dataBar>
        <cfvo type="num" val="0"/>
        <cfvo type="num" val="$AK$5"/>
        <color rgb="FF00B050"/>
      </dataBar>
      <extLst>
        <ext xmlns:x14="http://schemas.microsoft.com/office/spreadsheetml/2009/9/main" uri="{B025F937-C7B1-47D3-B67F-A62EFF666E3E}">
          <x14:id>{36290650-84CA-425A-8FE2-E617FEC2085B}</x14:id>
        </ext>
      </extLst>
    </cfRule>
  </conditionalFormatting>
  <conditionalFormatting sqref="K38">
    <cfRule type="dataBar" priority="83">
      <dataBar>
        <cfvo type="num" val="0"/>
        <cfvo type="num" val="30"/>
        <color rgb="FF00B050"/>
      </dataBar>
      <extLst>
        <ext xmlns:x14="http://schemas.microsoft.com/office/spreadsheetml/2009/9/main" uri="{B025F937-C7B1-47D3-B67F-A62EFF666E3E}">
          <x14:id>{DB84EE2F-2728-4033-9617-CA4080741CBE}</x14:id>
        </ext>
      </extLst>
    </cfRule>
  </conditionalFormatting>
  <conditionalFormatting sqref="N38">
    <cfRule type="containsText" dxfId="909" priority="77" operator="containsText" text="STOP">
      <formula>NOT(ISERROR(SEARCH("STOP",N38)))</formula>
    </cfRule>
    <cfRule type="containsText" dxfId="908" priority="78" operator="containsText" text="Oui">
      <formula>NOT(ISERROR(SEARCH("Oui",N38)))</formula>
    </cfRule>
  </conditionalFormatting>
  <conditionalFormatting sqref="P9">
    <cfRule type="containsText" dxfId="907" priority="66" operator="containsText" text="STOP">
      <formula>NOT(ISERROR(SEARCH("STOP",P9)))</formula>
    </cfRule>
    <cfRule type="containsText" dxfId="906" priority="67" operator="containsText" text="OK">
      <formula>NOT(ISERROR(SEARCH("OK",P9)))</formula>
    </cfRule>
    <cfRule type="containsText" dxfId="905" priority="68" operator="containsText" text="A former">
      <formula>NOT(ISERROR(SEARCH("A former",P9)))</formula>
    </cfRule>
    <cfRule type="containsText" dxfId="904" priority="69" operator="containsText" text="En cours">
      <formula>NOT(ISERROR(SEARCH("En cours",P9)))</formula>
    </cfRule>
  </conditionalFormatting>
  <conditionalFormatting sqref="AN9">
    <cfRule type="containsText" dxfId="903" priority="56" operator="containsText" text="STOP">
      <formula>NOT(ISERROR(SEARCH("STOP",AN9)))</formula>
    </cfRule>
    <cfRule type="containsText" dxfId="902" priority="57" operator="containsText" text="OK">
      <formula>NOT(ISERROR(SEARCH("OK",AN9)))</formula>
    </cfRule>
    <cfRule type="containsText" dxfId="901" priority="58" operator="containsText" text="A former">
      <formula>NOT(ISERROR(SEARCH("A former",AN9)))</formula>
    </cfRule>
    <cfRule type="containsText" dxfId="900" priority="59" operator="containsText" text="En cours">
      <formula>NOT(ISERROR(SEARCH("En cours",AN9)))</formula>
    </cfRule>
  </conditionalFormatting>
  <conditionalFormatting sqref="AY9">
    <cfRule type="dataBar" priority="72">
      <dataBar>
        <cfvo type="num" val="0"/>
        <cfvo type="num" val="30"/>
        <color rgb="FF00B050"/>
      </dataBar>
      <extLst>
        <ext xmlns:x14="http://schemas.microsoft.com/office/spreadsheetml/2009/9/main" uri="{B025F937-C7B1-47D3-B67F-A62EFF666E3E}">
          <x14:id>{7B1B7D46-329E-448C-9EBD-944C1E9945B2}</x14:id>
        </ext>
      </extLst>
    </cfRule>
  </conditionalFormatting>
  <conditionalFormatting sqref="AG9 AO9 AW9 Q9">
    <cfRule type="dataBar" priority="75">
      <dataBar>
        <cfvo type="num" val="0"/>
        <cfvo type="num" val="$AH$2"/>
        <color rgb="FF00B050"/>
      </dataBar>
      <extLst>
        <ext xmlns:x14="http://schemas.microsoft.com/office/spreadsheetml/2009/9/main" uri="{B025F937-C7B1-47D3-B67F-A62EFF666E3E}">
          <x14:id>{4F763017-0418-4E25-9BF6-268BBAEB474B}</x14:id>
        </ext>
      </extLst>
    </cfRule>
  </conditionalFormatting>
  <conditionalFormatting sqref="AI9">
    <cfRule type="dataBar" priority="74">
      <dataBar>
        <cfvo type="num" val="0"/>
        <cfvo type="num" val="30"/>
        <color rgb="FF00B050"/>
      </dataBar>
      <extLst>
        <ext xmlns:x14="http://schemas.microsoft.com/office/spreadsheetml/2009/9/main" uri="{B025F937-C7B1-47D3-B67F-A62EFF666E3E}">
          <x14:id>{76B659DA-CD6D-47E4-971F-10DBBA4A4FB7}</x14:id>
        </ext>
      </extLst>
    </cfRule>
  </conditionalFormatting>
  <conditionalFormatting sqref="AJ9">
    <cfRule type="dataBar" priority="76">
      <dataBar>
        <cfvo type="num" val="0"/>
        <cfvo type="num" val="$AK$5"/>
        <color rgb="FF00B050"/>
      </dataBar>
      <extLst>
        <ext xmlns:x14="http://schemas.microsoft.com/office/spreadsheetml/2009/9/main" uri="{B025F937-C7B1-47D3-B67F-A62EFF666E3E}">
          <x14:id>{CC75AA59-6003-49D2-B05C-E83616D2A008}</x14:id>
        </ext>
      </extLst>
    </cfRule>
  </conditionalFormatting>
  <conditionalFormatting sqref="AQ9">
    <cfRule type="dataBar" priority="73">
      <dataBar>
        <cfvo type="num" val="0"/>
        <cfvo type="num" val="30"/>
        <color rgb="FF00B050"/>
      </dataBar>
      <extLst>
        <ext xmlns:x14="http://schemas.microsoft.com/office/spreadsheetml/2009/9/main" uri="{B025F937-C7B1-47D3-B67F-A62EFF666E3E}">
          <x14:id>{7C272084-A238-4E9B-8BAE-D5B39D190D28}</x14:id>
        </ext>
      </extLst>
    </cfRule>
  </conditionalFormatting>
  <conditionalFormatting sqref="S9">
    <cfRule type="dataBar" priority="71">
      <dataBar>
        <cfvo type="num" val="0"/>
        <cfvo type="num" val="30"/>
        <color rgb="FF00B050"/>
      </dataBar>
      <extLst>
        <ext xmlns:x14="http://schemas.microsoft.com/office/spreadsheetml/2009/9/main" uri="{B025F937-C7B1-47D3-B67F-A62EFF666E3E}">
          <x14:id>{8B49266E-2561-4C15-BB0D-C68174BF77CC}</x14:id>
        </ext>
      </extLst>
    </cfRule>
  </conditionalFormatting>
  <conditionalFormatting sqref="K9">
    <cfRule type="dataBar" priority="70">
      <dataBar>
        <cfvo type="num" val="0"/>
        <cfvo type="num" val="30"/>
        <color rgb="FF00B050"/>
      </dataBar>
      <extLst>
        <ext xmlns:x14="http://schemas.microsoft.com/office/spreadsheetml/2009/9/main" uri="{B025F937-C7B1-47D3-B67F-A62EFF666E3E}">
          <x14:id>{71F275D6-EFE9-4CB5-B5F6-9EB5F89291D3}</x14:id>
        </ext>
      </extLst>
    </cfRule>
  </conditionalFormatting>
  <conditionalFormatting sqref="N9">
    <cfRule type="containsText" dxfId="899" priority="64" operator="containsText" text="STOP">
      <formula>NOT(ISERROR(SEARCH("STOP",N9)))</formula>
    </cfRule>
    <cfRule type="containsText" dxfId="898" priority="65" operator="containsText" text="Oui">
      <formula>NOT(ISERROR(SEARCH("Oui",N9)))</formula>
    </cfRule>
  </conditionalFormatting>
  <conditionalFormatting sqref="X9">
    <cfRule type="containsText" dxfId="897" priority="60" operator="containsText" text="STOP">
      <formula>NOT(ISERROR(SEARCH("STOP",X9)))</formula>
    </cfRule>
    <cfRule type="containsText" dxfId="896" priority="61" operator="containsText" text="OK">
      <formula>NOT(ISERROR(SEARCH("OK",X9)))</formula>
    </cfRule>
    <cfRule type="containsText" dxfId="895" priority="62" operator="containsText" text="A former">
      <formula>NOT(ISERROR(SEARCH("A former",X9)))</formula>
    </cfRule>
    <cfRule type="containsText" dxfId="894" priority="63" operator="containsText" text="En cours">
      <formula>NOT(ISERROR(SEARCH("En cours",X9)))</formula>
    </cfRule>
  </conditionalFormatting>
  <conditionalFormatting sqref="AV9">
    <cfRule type="containsText" dxfId="893" priority="52" operator="containsText" text="STOP">
      <formula>NOT(ISERROR(SEARCH("STOP",AV9)))</formula>
    </cfRule>
    <cfRule type="containsText" dxfId="892" priority="53" operator="containsText" text="OK">
      <formula>NOT(ISERROR(SEARCH("OK",AV9)))</formula>
    </cfRule>
    <cfRule type="containsText" dxfId="891" priority="54" operator="containsText" text="A former">
      <formula>NOT(ISERROR(SEARCH("A former",AV9)))</formula>
    </cfRule>
    <cfRule type="containsText" dxfId="890" priority="55" operator="containsText" text="En cours">
      <formula>NOT(ISERROR(SEARCH("En cours",AV9)))</formula>
    </cfRule>
  </conditionalFormatting>
  <conditionalFormatting sqref="BD9">
    <cfRule type="containsText" dxfId="889" priority="48" operator="containsText" text="STOP">
      <formula>NOT(ISERROR(SEARCH("STOP",BD9)))</formula>
    </cfRule>
    <cfRule type="containsText" dxfId="888" priority="49" operator="containsText" text="OK">
      <formula>NOT(ISERROR(SEARCH("OK",BD9)))</formula>
    </cfRule>
    <cfRule type="containsText" dxfId="887" priority="50" operator="containsText" text="A former">
      <formula>NOT(ISERROR(SEARCH("A former",BD9)))</formula>
    </cfRule>
    <cfRule type="containsText" dxfId="886" priority="51" operator="containsText" text="En cours">
      <formula>NOT(ISERROR(SEARCH("En cours",BD9)))</formula>
    </cfRule>
  </conditionalFormatting>
  <conditionalFormatting sqref="H9">
    <cfRule type="containsText" dxfId="885" priority="47" operator="containsText" text="6 / 6">
      <formula>NOT(ISERROR(SEARCH("6 / 6",H9)))</formula>
    </cfRule>
  </conditionalFormatting>
  <conditionalFormatting sqref="Y9">
    <cfRule type="dataBar" priority="45">
      <dataBar>
        <cfvo type="num" val="0"/>
        <cfvo type="num" val="$AH$2"/>
        <color rgb="FF00B050"/>
      </dataBar>
      <extLst>
        <ext xmlns:x14="http://schemas.microsoft.com/office/spreadsheetml/2009/9/main" uri="{B025F937-C7B1-47D3-B67F-A62EFF666E3E}">
          <x14:id>{D10F61CF-5AB9-41CE-B651-BB8EBB98B8EC}</x14:id>
        </ext>
      </extLst>
    </cfRule>
  </conditionalFormatting>
  <conditionalFormatting sqref="AB9">
    <cfRule type="dataBar" priority="46">
      <dataBar>
        <cfvo type="num" val="0"/>
        <cfvo type="num" val="$AK$5"/>
        <color rgb="FF00B050"/>
      </dataBar>
      <extLst>
        <ext xmlns:x14="http://schemas.microsoft.com/office/spreadsheetml/2009/9/main" uri="{B025F937-C7B1-47D3-B67F-A62EFF666E3E}">
          <x14:id>{1F61E6E1-13FB-495B-97AB-62CFB6CA436E}</x14:id>
        </ext>
      </extLst>
    </cfRule>
  </conditionalFormatting>
  <conditionalFormatting sqref="AA9">
    <cfRule type="dataBar" priority="44">
      <dataBar>
        <cfvo type="num" val="0"/>
        <cfvo type="num" val="30"/>
        <color rgb="FF00B050"/>
      </dataBar>
      <extLst>
        <ext xmlns:x14="http://schemas.microsoft.com/office/spreadsheetml/2009/9/main" uri="{B025F937-C7B1-47D3-B67F-A62EFF666E3E}">
          <x14:id>{69C6B8F5-07AB-462C-93D5-82890BB4A4A9}</x14:id>
        </ext>
      </extLst>
    </cfRule>
  </conditionalFormatting>
  <conditionalFormatting sqref="AF9">
    <cfRule type="containsText" dxfId="884" priority="40" operator="containsText" text="STOP">
      <formula>NOT(ISERROR(SEARCH("STOP",AF9)))</formula>
    </cfRule>
    <cfRule type="containsText" dxfId="883" priority="41" operator="containsText" text="OK">
      <formula>NOT(ISERROR(SEARCH("OK",AF9)))</formula>
    </cfRule>
    <cfRule type="containsText" dxfId="882" priority="42" operator="containsText" text="A former">
      <formula>NOT(ISERROR(SEARCH("A former",AF9)))</formula>
    </cfRule>
    <cfRule type="containsText" dxfId="881" priority="43" operator="containsText" text="En cours">
      <formula>NOT(ISERROR(SEARCH("En cours",AF9)))</formula>
    </cfRule>
  </conditionalFormatting>
  <conditionalFormatting sqref="L3 AJ3 T3">
    <cfRule type="dataBar" priority="39">
      <dataBar>
        <cfvo type="num" val="0"/>
        <cfvo type="num" val="$AK$5"/>
        <color rgb="FF00B050"/>
      </dataBar>
      <extLst>
        <ext xmlns:x14="http://schemas.microsoft.com/office/spreadsheetml/2009/9/main" uri="{B025F937-C7B1-47D3-B67F-A62EFF666E3E}">
          <x14:id>{55CCCC8F-412B-41EF-A05B-B83499AA7B73}</x14:id>
        </ext>
      </extLst>
    </cfRule>
  </conditionalFormatting>
  <conditionalFormatting sqref="P3">
    <cfRule type="containsText" dxfId="880" priority="29" operator="containsText" text="STOP">
      <formula>NOT(ISERROR(SEARCH("STOP",P3)))</formula>
    </cfRule>
    <cfRule type="containsText" dxfId="879" priority="30" operator="containsText" text="OK">
      <formula>NOT(ISERROR(SEARCH("OK",P3)))</formula>
    </cfRule>
    <cfRule type="containsText" dxfId="878" priority="31" operator="containsText" text="A former">
      <formula>NOT(ISERROR(SEARCH("A former",P3)))</formula>
    </cfRule>
    <cfRule type="containsText" dxfId="877" priority="32" operator="containsText" text="En cours">
      <formula>NOT(ISERROR(SEARCH("En cours",P3)))</formula>
    </cfRule>
  </conditionalFormatting>
  <conditionalFormatting sqref="AN3">
    <cfRule type="containsText" dxfId="876" priority="19" operator="containsText" text="STOP">
      <formula>NOT(ISERROR(SEARCH("STOP",AN3)))</formula>
    </cfRule>
    <cfRule type="containsText" dxfId="875" priority="20" operator="containsText" text="OK">
      <formula>NOT(ISERROR(SEARCH("OK",AN3)))</formula>
    </cfRule>
    <cfRule type="containsText" dxfId="874" priority="21" operator="containsText" text="A former">
      <formula>NOT(ISERROR(SEARCH("A former",AN3)))</formula>
    </cfRule>
    <cfRule type="containsText" dxfId="873" priority="22" operator="containsText" text="En cours">
      <formula>NOT(ISERROR(SEARCH("En cours",AN3)))</formula>
    </cfRule>
  </conditionalFormatting>
  <conditionalFormatting sqref="AG3 AO3 Q3">
    <cfRule type="dataBar" priority="37">
      <dataBar>
        <cfvo type="num" val="0"/>
        <cfvo type="num" val="$AH$2"/>
        <color rgb="FF00B050"/>
      </dataBar>
      <extLst>
        <ext xmlns:x14="http://schemas.microsoft.com/office/spreadsheetml/2009/9/main" uri="{B025F937-C7B1-47D3-B67F-A62EFF666E3E}">
          <x14:id>{39049B72-968D-4429-8752-7AD536F433B3}</x14:id>
        </ext>
      </extLst>
    </cfRule>
  </conditionalFormatting>
  <conditionalFormatting sqref="AI3">
    <cfRule type="dataBar" priority="36">
      <dataBar>
        <cfvo type="num" val="0"/>
        <cfvo type="num" val="30"/>
        <color rgb="FF00B050"/>
      </dataBar>
      <extLst>
        <ext xmlns:x14="http://schemas.microsoft.com/office/spreadsheetml/2009/9/main" uri="{B025F937-C7B1-47D3-B67F-A62EFF666E3E}">
          <x14:id>{41BD9C47-07CC-4A41-88F8-E176CEEA42DA}</x14:id>
        </ext>
      </extLst>
    </cfRule>
  </conditionalFormatting>
  <conditionalFormatting sqref="AR3">
    <cfRule type="dataBar" priority="38">
      <dataBar>
        <cfvo type="num" val="0"/>
        <cfvo type="num" val="$AK$5"/>
        <color rgb="FF00B050"/>
      </dataBar>
      <extLst>
        <ext xmlns:x14="http://schemas.microsoft.com/office/spreadsheetml/2009/9/main" uri="{B025F937-C7B1-47D3-B67F-A62EFF666E3E}">
          <x14:id>{09FECFB9-A351-4C3B-88C3-16CB3292DBEE}</x14:id>
        </ext>
      </extLst>
    </cfRule>
  </conditionalFormatting>
  <conditionalFormatting sqref="AQ3">
    <cfRule type="dataBar" priority="35">
      <dataBar>
        <cfvo type="num" val="0"/>
        <cfvo type="num" val="30"/>
        <color rgb="FF00B050"/>
      </dataBar>
      <extLst>
        <ext xmlns:x14="http://schemas.microsoft.com/office/spreadsheetml/2009/9/main" uri="{B025F937-C7B1-47D3-B67F-A62EFF666E3E}">
          <x14:id>{121E4247-99F5-4D24-BE0B-E4A40CF68518}</x14:id>
        </ext>
      </extLst>
    </cfRule>
  </conditionalFormatting>
  <conditionalFormatting sqref="S3">
    <cfRule type="dataBar" priority="34">
      <dataBar>
        <cfvo type="num" val="0"/>
        <cfvo type="num" val="30"/>
        <color rgb="FF00B050"/>
      </dataBar>
      <extLst>
        <ext xmlns:x14="http://schemas.microsoft.com/office/spreadsheetml/2009/9/main" uri="{B025F937-C7B1-47D3-B67F-A62EFF666E3E}">
          <x14:id>{FBEE944E-6922-44B0-BF84-6385C343F36E}</x14:id>
        </ext>
      </extLst>
    </cfRule>
  </conditionalFormatting>
  <conditionalFormatting sqref="K3">
    <cfRule type="dataBar" priority="33">
      <dataBar>
        <cfvo type="num" val="0"/>
        <cfvo type="num" val="30"/>
        <color rgb="FF00B050"/>
      </dataBar>
      <extLst>
        <ext xmlns:x14="http://schemas.microsoft.com/office/spreadsheetml/2009/9/main" uri="{B025F937-C7B1-47D3-B67F-A62EFF666E3E}">
          <x14:id>{FC1DA617-3EF6-4947-B727-B4EDB9BB3CF7}</x14:id>
        </ext>
      </extLst>
    </cfRule>
  </conditionalFormatting>
  <conditionalFormatting sqref="N3">
    <cfRule type="containsText" dxfId="872" priority="27" operator="containsText" text="STOP">
      <formula>NOT(ISERROR(SEARCH("STOP",N3)))</formula>
    </cfRule>
    <cfRule type="containsText" dxfId="871" priority="28" operator="containsText" text="Oui">
      <formula>NOT(ISERROR(SEARCH("Oui",N3)))</formula>
    </cfRule>
  </conditionalFormatting>
  <conditionalFormatting sqref="X3">
    <cfRule type="containsText" dxfId="870" priority="23" operator="containsText" text="STOP">
      <formula>NOT(ISERROR(SEARCH("STOP",X3)))</formula>
    </cfRule>
    <cfRule type="containsText" dxfId="869" priority="24" operator="containsText" text="OK">
      <formula>NOT(ISERROR(SEARCH("OK",X3)))</formula>
    </cfRule>
    <cfRule type="containsText" dxfId="868" priority="25" operator="containsText" text="A former">
      <formula>NOT(ISERROR(SEARCH("A former",X3)))</formula>
    </cfRule>
    <cfRule type="containsText" dxfId="867" priority="26" operator="containsText" text="En cours">
      <formula>NOT(ISERROR(SEARCH("En cours",X3)))</formula>
    </cfRule>
  </conditionalFormatting>
  <conditionalFormatting sqref="AV3">
    <cfRule type="containsText" dxfId="866" priority="15" operator="containsText" text="STOP">
      <formula>NOT(ISERROR(SEARCH("STOP",AV3)))</formula>
    </cfRule>
    <cfRule type="containsText" dxfId="865" priority="16" operator="containsText" text="OK">
      <formula>NOT(ISERROR(SEARCH("OK",AV3)))</formula>
    </cfRule>
    <cfRule type="containsText" dxfId="864" priority="17" operator="containsText" text="A former">
      <formula>NOT(ISERROR(SEARCH("A former",AV3)))</formula>
    </cfRule>
    <cfRule type="containsText" dxfId="863" priority="18" operator="containsText" text="En cours">
      <formula>NOT(ISERROR(SEARCH("En cours",AV3)))</formula>
    </cfRule>
  </conditionalFormatting>
  <conditionalFormatting sqref="H3">
    <cfRule type="containsText" dxfId="862" priority="14" operator="containsText" text="6 / 6">
      <formula>NOT(ISERROR(SEARCH("6 / 6",H3)))</formula>
    </cfRule>
  </conditionalFormatting>
  <conditionalFormatting sqref="Y3">
    <cfRule type="dataBar" priority="12">
      <dataBar>
        <cfvo type="num" val="0"/>
        <cfvo type="num" val="$AH$2"/>
        <color rgb="FF00B050"/>
      </dataBar>
      <extLst>
        <ext xmlns:x14="http://schemas.microsoft.com/office/spreadsheetml/2009/9/main" uri="{B025F937-C7B1-47D3-B67F-A62EFF666E3E}">
          <x14:id>{24B3B61F-BEEA-4452-829B-B7297815629F}</x14:id>
        </ext>
      </extLst>
    </cfRule>
  </conditionalFormatting>
  <conditionalFormatting sqref="AB3">
    <cfRule type="dataBar" priority="13">
      <dataBar>
        <cfvo type="num" val="0"/>
        <cfvo type="num" val="$AK$5"/>
        <color rgb="FF00B050"/>
      </dataBar>
      <extLst>
        <ext xmlns:x14="http://schemas.microsoft.com/office/spreadsheetml/2009/9/main" uri="{B025F937-C7B1-47D3-B67F-A62EFF666E3E}">
          <x14:id>{609EDC22-A983-4600-AB8C-C075AE9A1979}</x14:id>
        </ext>
      </extLst>
    </cfRule>
  </conditionalFormatting>
  <conditionalFormatting sqref="AA3">
    <cfRule type="dataBar" priority="11">
      <dataBar>
        <cfvo type="num" val="0"/>
        <cfvo type="num" val="30"/>
        <color rgb="FF00B050"/>
      </dataBar>
      <extLst>
        <ext xmlns:x14="http://schemas.microsoft.com/office/spreadsheetml/2009/9/main" uri="{B025F937-C7B1-47D3-B67F-A62EFF666E3E}">
          <x14:id>{DBC4DA63-94E0-4FFB-8533-4C56A3D1D95F}</x14:id>
        </ext>
      </extLst>
    </cfRule>
  </conditionalFormatting>
  <conditionalFormatting sqref="AF3">
    <cfRule type="containsText" dxfId="861" priority="7" operator="containsText" text="STOP">
      <formula>NOT(ISERROR(SEARCH("STOP",AF3)))</formula>
    </cfRule>
    <cfRule type="containsText" dxfId="860" priority="8" operator="containsText" text="OK">
      <formula>NOT(ISERROR(SEARCH("OK",AF3)))</formula>
    </cfRule>
    <cfRule type="containsText" dxfId="859" priority="9" operator="containsText" text="A former">
      <formula>NOT(ISERROR(SEARCH("A former",AF3)))</formula>
    </cfRule>
    <cfRule type="containsText" dxfId="858" priority="10" operator="containsText" text="En cours">
      <formula>NOT(ISERROR(SEARCH("En cours",AF3)))</formula>
    </cfRule>
  </conditionalFormatting>
  <conditionalFormatting sqref="AZ28">
    <cfRule type="dataBar" priority="6">
      <dataBar>
        <cfvo type="num" val="0"/>
        <cfvo type="num" val="$AK$5"/>
        <color rgb="FF00B050"/>
      </dataBar>
      <extLst>
        <ext xmlns:x14="http://schemas.microsoft.com/office/spreadsheetml/2009/9/main" uri="{B025F937-C7B1-47D3-B67F-A62EFF666E3E}">
          <x14:id>{FDFBD373-1EBB-4555-B835-E70BDE7B3465}</x14:id>
        </ext>
      </extLst>
    </cfRule>
  </conditionalFormatting>
  <conditionalFormatting sqref="AY28">
    <cfRule type="dataBar" priority="4">
      <dataBar>
        <cfvo type="num" val="0"/>
        <cfvo type="num" val="30"/>
        <color rgb="FF00B050"/>
      </dataBar>
      <extLst>
        <ext xmlns:x14="http://schemas.microsoft.com/office/spreadsheetml/2009/9/main" uri="{B025F937-C7B1-47D3-B67F-A62EFF666E3E}">
          <x14:id>{80E6E0C5-AB3B-4A2E-AF9D-A41D6F6330F4}</x14:id>
        </ext>
      </extLst>
    </cfRule>
  </conditionalFormatting>
  <conditionalFormatting sqref="AW28">
    <cfRule type="dataBar" priority="5">
      <dataBar>
        <cfvo type="num" val="0"/>
        <cfvo type="num" val="$AH$2"/>
        <color rgb="FF00B050"/>
      </dataBar>
      <extLst>
        <ext xmlns:x14="http://schemas.microsoft.com/office/spreadsheetml/2009/9/main" uri="{B025F937-C7B1-47D3-B67F-A62EFF666E3E}">
          <x14:id>{4596447F-C83D-4A4C-BC06-D4847F5631D6}</x14:id>
        </ext>
      </extLst>
    </cfRule>
  </conditionalFormatting>
  <conditionalFormatting sqref="AZ30">
    <cfRule type="dataBar" priority="3">
      <dataBar>
        <cfvo type="num" val="0"/>
        <cfvo type="num" val="$AK$5"/>
        <color rgb="FF00B050"/>
      </dataBar>
      <extLst>
        <ext xmlns:x14="http://schemas.microsoft.com/office/spreadsheetml/2009/9/main" uri="{B025F937-C7B1-47D3-B67F-A62EFF666E3E}">
          <x14:id>{0ABBC072-3B66-47D8-BAC2-23B17F9FB08A}</x14:id>
        </ext>
      </extLst>
    </cfRule>
  </conditionalFormatting>
  <conditionalFormatting sqref="AY30">
    <cfRule type="dataBar" priority="1">
      <dataBar>
        <cfvo type="num" val="0"/>
        <cfvo type="num" val="30"/>
        <color rgb="FF00B050"/>
      </dataBar>
      <extLst>
        <ext xmlns:x14="http://schemas.microsoft.com/office/spreadsheetml/2009/9/main" uri="{B025F937-C7B1-47D3-B67F-A62EFF666E3E}">
          <x14:id>{A0741031-EB3F-49A5-B0D4-B612AAE3CF23}</x14:id>
        </ext>
      </extLst>
    </cfRule>
  </conditionalFormatting>
  <conditionalFormatting sqref="AW30">
    <cfRule type="dataBar" priority="2">
      <dataBar>
        <cfvo type="num" val="0"/>
        <cfvo type="num" val="$AH$2"/>
        <color rgb="FF00B050"/>
      </dataBar>
      <extLst>
        <ext xmlns:x14="http://schemas.microsoft.com/office/spreadsheetml/2009/9/main" uri="{B025F937-C7B1-47D3-B67F-A62EFF666E3E}">
          <x14:id>{AA846C39-D3AB-48AF-A60D-FBF64AC35C92}</x14:id>
        </ext>
      </extLst>
    </cfRule>
  </conditionalFormatting>
  <dataValidations count="3">
    <dataValidation type="list" allowBlank="1" showInputMessage="1" showErrorMessage="1" sqref="N9 N23 N14:N15 N18 N38 N2:N6">
      <formula1>"Oui, STOP,"</formula1>
    </dataValidation>
    <dataValidation type="list" allowBlank="1" showInputMessage="1" showErrorMessage="1" sqref="BD2:BD41 X2:X41 AN2:AN41 AF2:AF41 AV2:AV41 P2:P41">
      <formula1>Validations_modules</formula1>
    </dataValidation>
    <dataValidation type="list" allowBlank="1" showInputMessage="1" showErrorMessage="1" sqref="A2:A41">
      <formula1>Personnel_PF</formula1>
    </dataValidation>
  </dataValidations>
  <pageMargins left="0.7" right="0.7" top="0.75" bottom="0.75" header="0.3" footer="0.3"/>
  <pageSetup paperSize="9" orientation="portrait" r:id="rId8"/>
  <legacyDrawing r:id="rId9"/>
  <extLst>
    <ext xmlns:x14="http://schemas.microsoft.com/office/spreadsheetml/2009/9/main" uri="{78C0D931-6437-407d-A8EE-F0AAD7539E65}">
      <x14:conditionalFormattings>
        <x14:conditionalFormatting xmlns:xm="http://schemas.microsoft.com/office/excel/2006/main">
          <x14:cfRule type="dataBar" id="{A621854F-C998-4EBE-90D2-9004F3BFF54C}">
            <x14:dataBar minLength="0" maxLength="100">
              <x14:cfvo type="num">
                <xm:f>0</xm:f>
              </x14:cfvo>
              <x14:cfvo type="num">
                <xm:f>$R$2</xm:f>
              </x14:cfvo>
              <x14:negativeFillColor rgb="FFFF0000"/>
              <x14:axisColor rgb="FF000000"/>
            </x14:dataBar>
          </x14:cfRule>
          <xm:sqref>AO5:AO6 AO10:AO12 AO16:AO20 AO22:AO25 Q10:Q37 Y8 AG5:AG8 AO27:AO37 AW5:AW8 AO39:AO41 AW39:AW41 AG39:AG41 Y39:Y41 Q39:Q41 AW10:AW27 AG10:AG37 Y10:Y37 AW29 AW31:AW37</xm:sqref>
        </x14:conditionalFormatting>
        <x14:conditionalFormatting xmlns:xm="http://schemas.microsoft.com/office/excel/2006/main">
          <x14:cfRule type="dataBar" id="{ACC84680-2587-46B0-B2C3-418D775CF063}">
            <x14:dataBar minLength="0" maxLength="100">
              <x14:cfvo type="num">
                <xm:f>0</xm:f>
              </x14:cfvo>
              <x14:cfvo type="num">
                <xm:f>30</xm:f>
              </x14:cfvo>
              <x14:negativeFillColor rgb="FFFF0000"/>
              <x14:axisColor rgb="FF000000"/>
            </x14:dataBar>
          </x14:cfRule>
          <xm:sqref>AQ5:AQ6 K6:K8 K16:K17 K19:K22 AQ10:AQ12 AQ16:AQ20 AQ22:AQ25 K24:K37 S10:S37 AA8 AI5:AI8 AQ27:AQ37 AY5:AY8 AQ39:AQ41 AY39:AY41 AI39:AI41 AA39:AA41 S39:S41 AY10:AY27 AI10:AI37 AA10:AA37 K10:K13 AY29 AY31:AY37</xm:sqref>
        </x14:conditionalFormatting>
        <x14:conditionalFormatting xmlns:xm="http://schemas.microsoft.com/office/excel/2006/main">
          <x14:cfRule type="dataBar" id="{0A14482E-7CCB-40B3-9B43-7C1D829B2C85}">
            <x14:dataBar minLength="0" maxLength="100">
              <x14:cfvo type="num">
                <xm:f>0</xm:f>
              </x14:cfvo>
              <x14:cfvo type="num">
                <xm:f>$U$5</xm:f>
              </x14:cfvo>
              <x14:negativeFillColor rgb="FFFF0000"/>
              <x14:axisColor rgb="FF000000"/>
            </x14:dataBar>
          </x14:cfRule>
          <xm:sqref>AR5:AR6 L6:L8 L16:L17 L19:L22 AR10:AR12 AR16:AR20 AR22:AR25 L24:L37 T10:T37 AB8 AJ5:AJ8 AR27:AR37 AZ5:AZ8 AR39:AR41 AZ39:AZ41 AJ39:AJ41 AB39:AB41 T39:T41 AZ10:AZ27 AJ10:AJ37 AB10:AB37 L10:L13 AZ29 AZ31:AZ37</xm:sqref>
        </x14:conditionalFormatting>
        <x14:conditionalFormatting xmlns:xm="http://schemas.microsoft.com/office/excel/2006/main">
          <x14:cfRule type="dataBar" id="{616B260A-7FBF-42ED-B730-40D315D509C5}">
            <x14:dataBar minLength="0" maxLength="100">
              <x14:cfvo type="num">
                <xm:f>0</xm:f>
              </x14:cfvo>
              <x14:cfvo type="num">
                <xm:f>$R$2</xm:f>
              </x14:cfvo>
              <x14:negativeFillColor rgb="FFFF0000"/>
              <x14:axisColor rgb="FF000000"/>
            </x14:dataBar>
          </x14:cfRule>
          <xm:sqref>AW4</xm:sqref>
        </x14:conditionalFormatting>
        <x14:conditionalFormatting xmlns:xm="http://schemas.microsoft.com/office/excel/2006/main">
          <x14:cfRule type="dataBar" id="{1BD8D9F7-0947-428C-91A8-9CBC4AC45DEC}">
            <x14:dataBar minLength="0" maxLength="100">
              <x14:cfvo type="num">
                <xm:f>0</xm:f>
              </x14:cfvo>
              <x14:cfvo type="num">
                <xm:f>30</xm:f>
              </x14:cfvo>
              <x14:negativeFillColor rgb="FFFF0000"/>
              <x14:axisColor rgb="FF000000"/>
            </x14:dataBar>
          </x14:cfRule>
          <xm:sqref>AY4</xm:sqref>
        </x14:conditionalFormatting>
        <x14:conditionalFormatting xmlns:xm="http://schemas.microsoft.com/office/excel/2006/main">
          <x14:cfRule type="dataBar" id="{8E598B0C-CE43-4A29-BBE3-A8EAE8E47B9D}">
            <x14:dataBar minLength="0" maxLength="100">
              <x14:cfvo type="num">
                <xm:f>0</xm:f>
              </x14:cfvo>
              <x14:cfvo type="num">
                <xm:f>$U$5</xm:f>
              </x14:cfvo>
              <x14:negativeFillColor rgb="FFFF0000"/>
              <x14:axisColor rgb="FF000000"/>
            </x14:dataBar>
          </x14:cfRule>
          <xm:sqref>AZ4</xm:sqref>
        </x14:conditionalFormatting>
        <x14:conditionalFormatting xmlns:xm="http://schemas.microsoft.com/office/excel/2006/main">
          <x14:cfRule type="dataBar" id="{95E86038-F3CD-4EEE-8BBB-59D35F239456}">
            <x14:dataBar minLength="0" maxLength="100">
              <x14:cfvo type="num">
                <xm:f>0</xm:f>
              </x14:cfvo>
              <x14:cfvo type="num">
                <xm:f>$R$2</xm:f>
              </x14:cfvo>
              <x14:negativeFillColor rgb="FFFF0000"/>
              <x14:axisColor rgb="FF000000"/>
            </x14:dataBar>
          </x14:cfRule>
          <xm:sqref>AG4</xm:sqref>
        </x14:conditionalFormatting>
        <x14:conditionalFormatting xmlns:xm="http://schemas.microsoft.com/office/excel/2006/main">
          <x14:cfRule type="dataBar" id="{3E1986E4-2088-4420-8459-407096AC71FD}">
            <x14:dataBar minLength="0" maxLength="100">
              <x14:cfvo type="num">
                <xm:f>0</xm:f>
              </x14:cfvo>
              <x14:cfvo type="num">
                <xm:f>30</xm:f>
              </x14:cfvo>
              <x14:negativeFillColor rgb="FFFF0000"/>
              <x14:axisColor rgb="FF000000"/>
            </x14:dataBar>
          </x14:cfRule>
          <xm:sqref>AI4</xm:sqref>
        </x14:conditionalFormatting>
        <x14:conditionalFormatting xmlns:xm="http://schemas.microsoft.com/office/excel/2006/main">
          <x14:cfRule type="dataBar" id="{64EBE7E9-A1DE-457A-987E-B13941A98406}">
            <x14:dataBar minLength="0" maxLength="100">
              <x14:cfvo type="num">
                <xm:f>0</xm:f>
              </x14:cfvo>
              <x14:cfvo type="num">
                <xm:f>$R$2</xm:f>
              </x14:cfvo>
              <x14:negativeFillColor rgb="FFFF0000"/>
              <x14:axisColor rgb="FF000000"/>
            </x14:dataBar>
          </x14:cfRule>
          <xm:sqref>AO4</xm:sqref>
        </x14:conditionalFormatting>
        <x14:conditionalFormatting xmlns:xm="http://schemas.microsoft.com/office/excel/2006/main">
          <x14:cfRule type="dataBar" id="{083A4CFD-BA97-43F0-BA82-C560F2B2D492}">
            <x14:dataBar minLength="0" maxLength="100">
              <x14:cfvo type="num">
                <xm:f>0</xm:f>
              </x14:cfvo>
              <x14:cfvo type="num">
                <xm:f>30</xm:f>
              </x14:cfvo>
              <x14:negativeFillColor rgb="FFFF0000"/>
              <x14:axisColor rgb="FF000000"/>
            </x14:dataBar>
          </x14:cfRule>
          <xm:sqref>AQ4</xm:sqref>
        </x14:conditionalFormatting>
        <x14:conditionalFormatting xmlns:xm="http://schemas.microsoft.com/office/excel/2006/main">
          <x14:cfRule type="dataBar" id="{8DE3068F-82EB-4A7D-A6FD-EDAE1D55975C}">
            <x14:dataBar minLength="0" maxLength="100">
              <x14:cfvo type="num">
                <xm:f>0</xm:f>
              </x14:cfvo>
              <x14:cfvo type="num">
                <xm:f>$U$5</xm:f>
              </x14:cfvo>
              <x14:negativeFillColor rgb="FFFF0000"/>
              <x14:axisColor rgb="FF000000"/>
            </x14:dataBar>
          </x14:cfRule>
          <xm:sqref>AR4</xm:sqref>
        </x14:conditionalFormatting>
        <x14:conditionalFormatting xmlns:xm="http://schemas.microsoft.com/office/excel/2006/main">
          <x14:cfRule type="dataBar" id="{6B8A2FF0-FC4D-4C26-B9C5-3BDAAFDBB600}">
            <x14:dataBar minLength="0" maxLength="100">
              <x14:cfvo type="num">
                <xm:f>0</xm:f>
              </x14:cfvo>
              <x14:cfvo type="num">
                <xm:f>30</xm:f>
              </x14:cfvo>
              <x14:negativeFillColor rgb="FFFF0000"/>
              <x14:axisColor rgb="FF000000"/>
            </x14:dataBar>
          </x14:cfRule>
          <xm:sqref>K4</xm:sqref>
        </x14:conditionalFormatting>
        <x14:conditionalFormatting xmlns:xm="http://schemas.microsoft.com/office/excel/2006/main">
          <x14:cfRule type="dataBar" id="{9588C98C-5437-4A2C-8955-026DDB4FDA25}">
            <x14:dataBar minLength="0" maxLength="100">
              <x14:cfvo type="num">
                <xm:f>0</xm:f>
              </x14:cfvo>
              <x14:cfvo type="num">
                <xm:f>$U$5</xm:f>
              </x14:cfvo>
              <x14:negativeFillColor rgb="FFFF0000"/>
              <x14:axisColor rgb="FF000000"/>
            </x14:dataBar>
          </x14:cfRule>
          <xm:sqref>L4</xm:sqref>
        </x14:conditionalFormatting>
        <x14:conditionalFormatting xmlns:xm="http://schemas.microsoft.com/office/excel/2006/main">
          <x14:cfRule type="dataBar" id="{1603879D-F792-48A1-BF81-F58C1475F796}">
            <x14:dataBar minLength="0" maxLength="100">
              <x14:cfvo type="num">
                <xm:f>0</xm:f>
              </x14:cfvo>
              <x14:cfvo type="num">
                <xm:f>30</xm:f>
              </x14:cfvo>
              <x14:negativeFillColor rgb="FFFF0000"/>
              <x14:axisColor rgb="FF000000"/>
            </x14:dataBar>
          </x14:cfRule>
          <xm:sqref>AQ14:AQ15</xm:sqref>
        </x14:conditionalFormatting>
        <x14:conditionalFormatting xmlns:xm="http://schemas.microsoft.com/office/excel/2006/main">
          <x14:cfRule type="dataBar" id="{9E71CF92-6C32-4E16-8148-70851232D8E7}">
            <x14:dataBar minLength="0" maxLength="100">
              <x14:cfvo type="num">
                <xm:f>0</xm:f>
              </x14:cfvo>
              <x14:cfvo type="num">
                <xm:f>30</xm:f>
              </x14:cfvo>
              <x14:negativeFillColor rgb="FFFF0000"/>
              <x14:axisColor rgb="FF000000"/>
            </x14:dataBar>
          </x14:cfRule>
          <xm:sqref>AQ21</xm:sqref>
        </x14:conditionalFormatting>
        <x14:conditionalFormatting xmlns:xm="http://schemas.microsoft.com/office/excel/2006/main">
          <x14:cfRule type="dataBar" id="{D26C78BD-357C-444B-ADE2-9A7AB77AC974}">
            <x14:dataBar minLength="0" maxLength="100">
              <x14:cfvo type="num">
                <xm:f>0</xm:f>
              </x14:cfvo>
              <x14:cfvo type="num">
                <xm:f>$AH$2</xm:f>
              </x14:cfvo>
              <x14:negativeFillColor rgb="FFFF0000"/>
              <x14:axisColor rgb="FF000000"/>
            </x14:dataBar>
          </x14:cfRule>
          <xm:sqref>Q4:Q8</xm:sqref>
        </x14:conditionalFormatting>
        <x14:conditionalFormatting xmlns:xm="http://schemas.microsoft.com/office/excel/2006/main">
          <x14:cfRule type="dataBar" id="{B6C7926C-C020-4318-8111-B0AFF1180579}">
            <x14:dataBar minLength="0" maxLength="100">
              <x14:cfvo type="num">
                <xm:f>0</xm:f>
              </x14:cfvo>
              <x14:cfvo type="num">
                <xm:f>$AK$5</xm:f>
              </x14:cfvo>
              <x14:negativeFillColor rgb="FFFF0000"/>
              <x14:axisColor rgb="FF000000"/>
            </x14:dataBar>
          </x14:cfRule>
          <xm:sqref>AZ2:AZ3 AJ2 L2 AR9 AZ9 T2 L9 T4:T9 AJ4</xm:sqref>
        </x14:conditionalFormatting>
        <x14:conditionalFormatting xmlns:xm="http://schemas.microsoft.com/office/excel/2006/main">
          <x14:cfRule type="dataBar" id="{D97AC984-B5F0-471E-8148-310A091D3941}">
            <x14:dataBar minLength="0" maxLength="100">
              <x14:cfvo type="num">
                <xm:f>0</xm:f>
              </x14:cfvo>
              <x14:cfvo type="num">
                <xm:f>30</xm:f>
              </x14:cfvo>
              <x14:negativeFillColor rgb="FFFF0000"/>
              <x14:axisColor rgb="FF000000"/>
            </x14:dataBar>
          </x14:cfRule>
          <xm:sqref>S4:S8</xm:sqref>
        </x14:conditionalFormatting>
        <x14:conditionalFormatting xmlns:xm="http://schemas.microsoft.com/office/excel/2006/main">
          <x14:cfRule type="dataBar" id="{D6878FE3-40D6-4E60-B1E9-68C813D3FF2F}">
            <x14:dataBar minLength="0" maxLength="100">
              <x14:cfvo type="num">
                <xm:f>0</xm:f>
              </x14:cfvo>
              <x14:cfvo type="num">
                <xm:f>30</xm:f>
              </x14:cfvo>
              <x14:negativeFillColor rgb="FFFF0000"/>
              <x14:axisColor rgb="FF000000"/>
            </x14:dataBar>
          </x14:cfRule>
          <xm:sqref>K14:K15</xm:sqref>
        </x14:conditionalFormatting>
        <x14:conditionalFormatting xmlns:xm="http://schemas.microsoft.com/office/excel/2006/main">
          <x14:cfRule type="dataBar" id="{D4CEABA2-04D6-47CD-B084-31D9EDF9E7A9}">
            <x14:dataBar minLength="0" maxLength="100">
              <x14:cfvo type="num">
                <xm:f>0</xm:f>
              </x14:cfvo>
              <x14:cfvo type="num">
                <xm:f>$AH$2</xm:f>
              </x14:cfvo>
              <x14:negativeFillColor rgb="FFFF0000"/>
              <x14:axisColor rgb="FF000000"/>
            </x14:dataBar>
          </x14:cfRule>
          <xm:sqref>Y4:Y7</xm:sqref>
        </x14:conditionalFormatting>
        <x14:conditionalFormatting xmlns:xm="http://schemas.microsoft.com/office/excel/2006/main">
          <x14:cfRule type="dataBar" id="{022F588B-BF04-4CF2-9383-AE98801275D8}">
            <x14:dataBar minLength="0" maxLength="100">
              <x14:cfvo type="num">
                <xm:f>0</xm:f>
              </x14:cfvo>
              <x14:cfvo type="num">
                <xm:f>$AK$5</xm:f>
              </x14:cfvo>
              <x14:negativeFillColor rgb="FFFF0000"/>
              <x14:axisColor rgb="FF000000"/>
            </x14:dataBar>
          </x14:cfRule>
          <xm:sqref>AB4:AB7</xm:sqref>
        </x14:conditionalFormatting>
        <x14:conditionalFormatting xmlns:xm="http://schemas.microsoft.com/office/excel/2006/main">
          <x14:cfRule type="dataBar" id="{960ECA22-082C-4AA0-A8CD-4CEDE5148BCE}">
            <x14:dataBar minLength="0" maxLength="100">
              <x14:cfvo type="num">
                <xm:f>0</xm:f>
              </x14:cfvo>
              <x14:cfvo type="num">
                <xm:f>30</xm:f>
              </x14:cfvo>
              <x14:negativeFillColor rgb="FFFF0000"/>
              <x14:axisColor rgb="FF000000"/>
            </x14:dataBar>
          </x14:cfRule>
          <xm:sqref>AA4:AA7</xm:sqref>
        </x14:conditionalFormatting>
        <x14:conditionalFormatting xmlns:xm="http://schemas.microsoft.com/office/excel/2006/main">
          <x14:cfRule type="dataBar" id="{DCFF9C76-4608-430B-968A-43A6918C92CD}">
            <x14:dataBar minLength="0" maxLength="100">
              <x14:cfvo type="num">
                <xm:f>0</xm:f>
              </x14:cfvo>
              <x14:cfvo type="num">
                <xm:f>$AK$5</xm:f>
              </x14:cfvo>
              <x14:negativeFillColor rgb="FFFF0000"/>
              <x14:axisColor rgb="FF000000"/>
            </x14:dataBar>
          </x14:cfRule>
          <xm:sqref>L5</xm:sqref>
        </x14:conditionalFormatting>
        <x14:conditionalFormatting xmlns:xm="http://schemas.microsoft.com/office/excel/2006/main">
          <x14:cfRule type="dataBar" id="{5CA429A4-9EE0-4FBC-B7A1-D1BECB852B77}">
            <x14:dataBar minLength="0" maxLength="100">
              <x14:cfvo type="num">
                <xm:f>0</xm:f>
              </x14:cfvo>
              <x14:cfvo type="num">
                <xm:f>30</xm:f>
              </x14:cfvo>
              <x14:negativeFillColor rgb="FFFF0000"/>
              <x14:axisColor rgb="FF000000"/>
            </x14:dataBar>
          </x14:cfRule>
          <xm:sqref>K5</xm:sqref>
        </x14:conditionalFormatting>
        <x14:conditionalFormatting xmlns:xm="http://schemas.microsoft.com/office/excel/2006/main">
          <x14:cfRule type="dataBar" id="{155A9686-BBB5-454E-8F1D-0BEE0094EFC5}">
            <x14:dataBar minLength="0" maxLength="100">
              <x14:cfvo type="num">
                <xm:f>0</xm:f>
              </x14:cfvo>
              <x14:cfvo type="num">
                <xm:f>$AK$5</xm:f>
              </x14:cfvo>
              <x14:negativeFillColor rgb="FFFF0000"/>
              <x14:axisColor rgb="FF000000"/>
            </x14:dataBar>
          </x14:cfRule>
          <xm:sqref>L14:L15</xm:sqref>
        </x14:conditionalFormatting>
        <x14:conditionalFormatting xmlns:xm="http://schemas.microsoft.com/office/excel/2006/main">
          <x14:cfRule type="dataBar" id="{27D691E9-D039-4AEC-A8E5-111FA1415ED6}">
            <x14:dataBar minLength="0" maxLength="100">
              <x14:cfvo type="num">
                <xm:f>0</xm:f>
              </x14:cfvo>
              <x14:cfvo type="num">
                <xm:f>$AK$5</xm:f>
              </x14:cfvo>
              <x14:negativeFillColor rgb="FFFF0000"/>
              <x14:axisColor rgb="FF000000"/>
            </x14:dataBar>
          </x14:cfRule>
          <xm:sqref>L18</xm:sqref>
        </x14:conditionalFormatting>
        <x14:conditionalFormatting xmlns:xm="http://schemas.microsoft.com/office/excel/2006/main">
          <x14:cfRule type="dataBar" id="{33823E63-3A0E-4FCE-922B-A298C80B6C15}">
            <x14:dataBar minLength="0" maxLength="100">
              <x14:cfvo type="num">
                <xm:f>0</xm:f>
              </x14:cfvo>
              <x14:cfvo type="num">
                <xm:f>30</xm:f>
              </x14:cfvo>
              <x14:negativeFillColor rgb="FFFF0000"/>
              <x14:axisColor rgb="FF000000"/>
            </x14:dataBar>
          </x14:cfRule>
          <xm:sqref>K18</xm:sqref>
        </x14:conditionalFormatting>
        <x14:conditionalFormatting xmlns:xm="http://schemas.microsoft.com/office/excel/2006/main">
          <x14:cfRule type="dataBar" id="{2F2DEA45-336C-4E08-8123-902AF15A56B3}">
            <x14:dataBar minLength="0" maxLength="100">
              <x14:cfvo type="num">
                <xm:f>0</xm:f>
              </x14:cfvo>
              <x14:cfvo type="num">
                <xm:f>$AK$5</xm:f>
              </x14:cfvo>
              <x14:negativeFillColor rgb="FFFF0000"/>
              <x14:axisColor rgb="FF000000"/>
            </x14:dataBar>
          </x14:cfRule>
          <xm:sqref>L23</xm:sqref>
        </x14:conditionalFormatting>
        <x14:conditionalFormatting xmlns:xm="http://schemas.microsoft.com/office/excel/2006/main">
          <x14:cfRule type="dataBar" id="{DCE5BFEB-C05F-46F6-B4FD-2175B42027A2}">
            <x14:dataBar minLength="0" maxLength="100">
              <x14:cfvo type="num">
                <xm:f>0</xm:f>
              </x14:cfvo>
              <x14:cfvo type="num">
                <xm:f>30</xm:f>
              </x14:cfvo>
              <x14:negativeFillColor rgb="FFFF0000"/>
              <x14:axisColor rgb="FF000000"/>
            </x14:dataBar>
          </x14:cfRule>
          <xm:sqref>K23</xm:sqref>
        </x14:conditionalFormatting>
        <x14:conditionalFormatting xmlns:xm="http://schemas.microsoft.com/office/excel/2006/main">
          <x14:cfRule type="dataBar" id="{8D47D9A7-1F77-478A-80E7-784DDCC96F8C}">
            <x14:dataBar minLength="0" maxLength="100">
              <x14:cfvo type="num">
                <xm:f>0</xm:f>
              </x14:cfvo>
              <x14:cfvo type="num">
                <xm:f>$AH$2</xm:f>
              </x14:cfvo>
              <x14:negativeFillColor rgb="FFFF0000"/>
              <x14:axisColor rgb="FF000000"/>
            </x14:dataBar>
          </x14:cfRule>
          <xm:sqref>AO7</xm:sqref>
        </x14:conditionalFormatting>
        <x14:conditionalFormatting xmlns:xm="http://schemas.microsoft.com/office/excel/2006/main">
          <x14:cfRule type="dataBar" id="{A2633713-213E-4BB4-A9FA-9D94592B4FDF}">
            <x14:dataBar minLength="0" maxLength="100">
              <x14:cfvo type="num">
                <xm:f>0</xm:f>
              </x14:cfvo>
              <x14:cfvo type="num">
                <xm:f>$AK$5</xm:f>
              </x14:cfvo>
              <x14:negativeFillColor rgb="FFFF0000"/>
              <x14:axisColor rgb="FF000000"/>
            </x14:dataBar>
          </x14:cfRule>
          <xm:sqref>AR7</xm:sqref>
        </x14:conditionalFormatting>
        <x14:conditionalFormatting xmlns:xm="http://schemas.microsoft.com/office/excel/2006/main">
          <x14:cfRule type="dataBar" id="{DB9FEF0B-2E61-46FE-B071-5DA5D798A91C}">
            <x14:dataBar minLength="0" maxLength="100">
              <x14:cfvo type="num">
                <xm:f>0</xm:f>
              </x14:cfvo>
              <x14:cfvo type="num">
                <xm:f>30</xm:f>
              </x14:cfvo>
              <x14:negativeFillColor rgb="FFFF0000"/>
              <x14:axisColor rgb="FF000000"/>
            </x14:dataBar>
          </x14:cfRule>
          <xm:sqref>AQ7</xm:sqref>
        </x14:conditionalFormatting>
        <x14:conditionalFormatting xmlns:xm="http://schemas.microsoft.com/office/excel/2006/main">
          <x14:cfRule type="dataBar" id="{ADFA8801-DD70-4194-8EB0-3C1C971858CE}">
            <x14:dataBar minLength="0" maxLength="100">
              <x14:cfvo type="num">
                <xm:f>0</xm:f>
              </x14:cfvo>
              <x14:cfvo type="num">
                <xm:f>$AH$2</xm:f>
              </x14:cfvo>
              <x14:negativeFillColor rgb="FFFF0000"/>
              <x14:axisColor rgb="FF000000"/>
            </x14:dataBar>
          </x14:cfRule>
          <xm:sqref>AO8</xm:sqref>
        </x14:conditionalFormatting>
        <x14:conditionalFormatting xmlns:xm="http://schemas.microsoft.com/office/excel/2006/main">
          <x14:cfRule type="dataBar" id="{2AB82AF9-DEB5-4249-8FE9-511DF12FDCCC}">
            <x14:dataBar minLength="0" maxLength="100">
              <x14:cfvo type="num">
                <xm:f>0</xm:f>
              </x14:cfvo>
              <x14:cfvo type="num">
                <xm:f>$AK$5</xm:f>
              </x14:cfvo>
              <x14:negativeFillColor rgb="FFFF0000"/>
              <x14:axisColor rgb="FF000000"/>
            </x14:dataBar>
          </x14:cfRule>
          <xm:sqref>AR8</xm:sqref>
        </x14:conditionalFormatting>
        <x14:conditionalFormatting xmlns:xm="http://schemas.microsoft.com/office/excel/2006/main">
          <x14:cfRule type="dataBar" id="{E5C584C3-3188-4FD0-AC34-142AFF1B542F}">
            <x14:dataBar minLength="0" maxLength="100">
              <x14:cfvo type="num">
                <xm:f>0</xm:f>
              </x14:cfvo>
              <x14:cfvo type="num">
                <xm:f>30</xm:f>
              </x14:cfvo>
              <x14:negativeFillColor rgb="FFFF0000"/>
              <x14:axisColor rgb="FF000000"/>
            </x14:dataBar>
          </x14:cfRule>
          <xm:sqref>AQ8</xm:sqref>
        </x14:conditionalFormatting>
        <x14:conditionalFormatting xmlns:xm="http://schemas.microsoft.com/office/excel/2006/main">
          <x14:cfRule type="dataBar" id="{E7F88A76-E280-40D3-9899-046DA87C5598}">
            <x14:dataBar minLength="0" maxLength="100">
              <x14:cfvo type="num">
                <xm:f>0</xm:f>
              </x14:cfvo>
              <x14:cfvo type="num">
                <xm:f>$AH$2</xm:f>
              </x14:cfvo>
              <x14:negativeFillColor rgb="FFFF0000"/>
              <x14:axisColor rgb="FF000000"/>
            </x14:dataBar>
          </x14:cfRule>
          <xm:sqref>AO13</xm:sqref>
        </x14:conditionalFormatting>
        <x14:conditionalFormatting xmlns:xm="http://schemas.microsoft.com/office/excel/2006/main">
          <x14:cfRule type="dataBar" id="{C21478B8-B01D-43AF-B3FC-BE5A86585E43}">
            <x14:dataBar minLength="0" maxLength="100">
              <x14:cfvo type="num">
                <xm:f>0</xm:f>
              </x14:cfvo>
              <x14:cfvo type="num">
                <xm:f>$AK$5</xm:f>
              </x14:cfvo>
              <x14:negativeFillColor rgb="FFFF0000"/>
              <x14:axisColor rgb="FF000000"/>
            </x14:dataBar>
          </x14:cfRule>
          <xm:sqref>AR13</xm:sqref>
        </x14:conditionalFormatting>
        <x14:conditionalFormatting xmlns:xm="http://schemas.microsoft.com/office/excel/2006/main">
          <x14:cfRule type="dataBar" id="{F8778C0E-66FB-42DB-AB63-B48D5105588E}">
            <x14:dataBar minLength="0" maxLength="100">
              <x14:cfvo type="num">
                <xm:f>0</xm:f>
              </x14:cfvo>
              <x14:cfvo type="num">
                <xm:f>30</xm:f>
              </x14:cfvo>
              <x14:negativeFillColor rgb="FFFF0000"/>
              <x14:axisColor rgb="FF000000"/>
            </x14:dataBar>
          </x14:cfRule>
          <xm:sqref>AQ13</xm:sqref>
        </x14:conditionalFormatting>
        <x14:conditionalFormatting xmlns:xm="http://schemas.microsoft.com/office/excel/2006/main">
          <x14:cfRule type="dataBar" id="{4FE422A6-FF12-4791-8172-3BD2C8CB65B8}">
            <x14:dataBar minLength="0" maxLength="100">
              <x14:cfvo type="num">
                <xm:f>0</xm:f>
              </x14:cfvo>
              <x14:cfvo type="num">
                <xm:f>$AH$2</xm:f>
              </x14:cfvo>
              <x14:negativeFillColor rgb="FFFF0000"/>
              <x14:axisColor rgb="FF000000"/>
            </x14:dataBar>
          </x14:cfRule>
          <xm:sqref>AO14:AO15</xm:sqref>
        </x14:conditionalFormatting>
        <x14:conditionalFormatting xmlns:xm="http://schemas.microsoft.com/office/excel/2006/main">
          <x14:cfRule type="dataBar" id="{4EF896D6-B970-44E8-AE84-45A82B9621A2}">
            <x14:dataBar minLength="0" maxLength="100">
              <x14:cfvo type="num">
                <xm:f>0</xm:f>
              </x14:cfvo>
              <x14:cfvo type="num">
                <xm:f>$AK$5</xm:f>
              </x14:cfvo>
              <x14:negativeFillColor rgb="FFFF0000"/>
              <x14:axisColor rgb="FF000000"/>
            </x14:dataBar>
          </x14:cfRule>
          <xm:sqref>AR14:AR15</xm:sqref>
        </x14:conditionalFormatting>
        <x14:conditionalFormatting xmlns:xm="http://schemas.microsoft.com/office/excel/2006/main">
          <x14:cfRule type="dataBar" id="{0AF971AF-32EF-4F7F-8ABB-5FD5D6F301BE}">
            <x14:dataBar minLength="0" maxLength="100">
              <x14:cfvo type="num">
                <xm:f>0</xm:f>
              </x14:cfvo>
              <x14:cfvo type="num">
                <xm:f>$AH$2</xm:f>
              </x14:cfvo>
              <x14:negativeFillColor rgb="FFFF0000"/>
              <x14:axisColor rgb="FF000000"/>
            </x14:dataBar>
          </x14:cfRule>
          <xm:sqref>AO21</xm:sqref>
        </x14:conditionalFormatting>
        <x14:conditionalFormatting xmlns:xm="http://schemas.microsoft.com/office/excel/2006/main">
          <x14:cfRule type="dataBar" id="{7B54B7B7-4D49-4169-97FA-CC5762EF6183}">
            <x14:dataBar minLength="0" maxLength="100">
              <x14:cfvo type="num">
                <xm:f>0</xm:f>
              </x14:cfvo>
              <x14:cfvo type="num">
                <xm:f>$AK$5</xm:f>
              </x14:cfvo>
              <x14:negativeFillColor rgb="FFFF0000"/>
              <x14:axisColor rgb="FF000000"/>
            </x14:dataBar>
          </x14:cfRule>
          <xm:sqref>AR21</xm:sqref>
        </x14:conditionalFormatting>
        <x14:conditionalFormatting xmlns:xm="http://schemas.microsoft.com/office/excel/2006/main">
          <x14:cfRule type="dataBar" id="{A114531E-6A6D-47A7-B8EC-C0BCD67C056F}">
            <x14:dataBar minLength="0" maxLength="100">
              <x14:cfvo type="num">
                <xm:f>0</xm:f>
              </x14:cfvo>
              <x14:cfvo type="num">
                <xm:f>$AH$2</xm:f>
              </x14:cfvo>
              <x14:negativeFillColor rgb="FFFF0000"/>
              <x14:axisColor rgb="FF000000"/>
            </x14:dataBar>
          </x14:cfRule>
          <xm:sqref>AO26</xm:sqref>
        </x14:conditionalFormatting>
        <x14:conditionalFormatting xmlns:xm="http://schemas.microsoft.com/office/excel/2006/main">
          <x14:cfRule type="dataBar" id="{BC753D88-9BA4-4B6C-BD53-FFFCD982EFC0}">
            <x14:dataBar minLength="0" maxLength="100">
              <x14:cfvo type="num">
                <xm:f>0</xm:f>
              </x14:cfvo>
              <x14:cfvo type="num">
                <xm:f>$AK$5</xm:f>
              </x14:cfvo>
              <x14:negativeFillColor rgb="FFFF0000"/>
              <x14:axisColor rgb="FF000000"/>
            </x14:dataBar>
          </x14:cfRule>
          <xm:sqref>AR26</xm:sqref>
        </x14:conditionalFormatting>
        <x14:conditionalFormatting xmlns:xm="http://schemas.microsoft.com/office/excel/2006/main">
          <x14:cfRule type="dataBar" id="{DC7EAE57-3CA2-4427-9102-8D6DA59C5956}">
            <x14:dataBar minLength="0" maxLength="100">
              <x14:cfvo type="num">
                <xm:f>0</xm:f>
              </x14:cfvo>
              <x14:cfvo type="num">
                <xm:f>30</xm:f>
              </x14:cfvo>
              <x14:negativeFillColor rgb="FFFF0000"/>
              <x14:axisColor rgb="FF000000"/>
            </x14:dataBar>
          </x14:cfRule>
          <xm:sqref>AQ26</xm:sqref>
        </x14:conditionalFormatting>
        <x14:conditionalFormatting xmlns:xm="http://schemas.microsoft.com/office/excel/2006/main">
          <x14:cfRule type="dataBar" id="{66043C16-61A3-46ED-B0AE-A08E67F002E4}">
            <x14:dataBar minLength="0" maxLength="100">
              <x14:cfvo type="num">
                <xm:f>0</xm:f>
              </x14:cfvo>
              <x14:cfvo type="num">
                <xm:f>30</xm:f>
              </x14:cfvo>
              <x14:negativeFillColor rgb="FFFF0000"/>
              <x14:axisColor rgb="FF000000"/>
            </x14:dataBar>
          </x14:cfRule>
          <xm:sqref>AY2:AY3</xm:sqref>
        </x14:conditionalFormatting>
        <x14:conditionalFormatting xmlns:xm="http://schemas.microsoft.com/office/excel/2006/main">
          <x14:cfRule type="dataBar" id="{90257E2E-34CB-4422-8A44-7F631408807F}">
            <x14:dataBar minLength="0" maxLength="100">
              <x14:cfvo type="num">
                <xm:f>0</xm:f>
              </x14:cfvo>
              <x14:cfvo type="num">
                <xm:f>$AH$2</xm:f>
              </x14:cfvo>
              <x14:negativeFillColor rgb="FFFF0000"/>
              <x14:axisColor rgb="FF000000"/>
            </x14:dataBar>
          </x14:cfRule>
          <xm:sqref>AG2 AO2 AW2:AW3 Q2</xm:sqref>
        </x14:conditionalFormatting>
        <x14:conditionalFormatting xmlns:xm="http://schemas.microsoft.com/office/excel/2006/main">
          <x14:cfRule type="dataBar" id="{FB9D1B58-BC28-4F4E-A209-67E519810B3F}">
            <x14:dataBar minLength="0" maxLength="100">
              <x14:cfvo type="num">
                <xm:f>0</xm:f>
              </x14:cfvo>
              <x14:cfvo type="num">
                <xm:f>30</xm:f>
              </x14:cfvo>
              <x14:negativeFillColor rgb="FFFF0000"/>
              <x14:axisColor rgb="FF000000"/>
            </x14:dataBar>
          </x14:cfRule>
          <xm:sqref>AI2</xm:sqref>
        </x14:conditionalFormatting>
        <x14:conditionalFormatting xmlns:xm="http://schemas.microsoft.com/office/excel/2006/main">
          <x14:cfRule type="dataBar" id="{A33200BC-85A6-4E4C-9741-7C367DDE7597}">
            <x14:dataBar minLength="0" maxLength="100">
              <x14:cfvo type="num">
                <xm:f>0</xm:f>
              </x14:cfvo>
              <x14:cfvo type="num">
                <xm:f>$AK$5</xm:f>
              </x14:cfvo>
              <x14:negativeFillColor rgb="FFFF0000"/>
              <x14:axisColor rgb="FF000000"/>
            </x14:dataBar>
          </x14:cfRule>
          <xm:sqref>AR2</xm:sqref>
        </x14:conditionalFormatting>
        <x14:conditionalFormatting xmlns:xm="http://schemas.microsoft.com/office/excel/2006/main">
          <x14:cfRule type="dataBar" id="{BB83C4E1-E40C-4B49-BF26-26299C889D33}">
            <x14:dataBar minLength="0" maxLength="100">
              <x14:cfvo type="num">
                <xm:f>0</xm:f>
              </x14:cfvo>
              <x14:cfvo type="num">
                <xm:f>30</xm:f>
              </x14:cfvo>
              <x14:negativeFillColor rgb="FFFF0000"/>
              <x14:axisColor rgb="FF000000"/>
            </x14:dataBar>
          </x14:cfRule>
          <xm:sqref>AQ2</xm:sqref>
        </x14:conditionalFormatting>
        <x14:conditionalFormatting xmlns:xm="http://schemas.microsoft.com/office/excel/2006/main">
          <x14:cfRule type="dataBar" id="{243773FD-4885-4D2E-8716-17D07BE50D30}">
            <x14:dataBar minLength="0" maxLength="100">
              <x14:cfvo type="num">
                <xm:f>0</xm:f>
              </x14:cfvo>
              <x14:cfvo type="num">
                <xm:f>30</xm:f>
              </x14:cfvo>
              <x14:negativeFillColor rgb="FFFF0000"/>
              <x14:axisColor rgb="FF000000"/>
            </x14:dataBar>
          </x14:cfRule>
          <xm:sqref>S2</xm:sqref>
        </x14:conditionalFormatting>
        <x14:conditionalFormatting xmlns:xm="http://schemas.microsoft.com/office/excel/2006/main">
          <x14:cfRule type="dataBar" id="{7EBB768E-404A-4737-8577-69B1BFF1A847}">
            <x14:dataBar minLength="0" maxLength="100">
              <x14:cfvo type="num">
                <xm:f>0</xm:f>
              </x14:cfvo>
              <x14:cfvo type="num">
                <xm:f>30</xm:f>
              </x14:cfvo>
              <x14:negativeFillColor rgb="FFFF0000"/>
              <x14:axisColor rgb="FF000000"/>
            </x14:dataBar>
          </x14:cfRule>
          <xm:sqref>K2</xm:sqref>
        </x14:conditionalFormatting>
        <x14:conditionalFormatting xmlns:xm="http://schemas.microsoft.com/office/excel/2006/main">
          <x14:cfRule type="dataBar" id="{1D9C129D-8B9B-476E-A9CE-978F5468FDC9}">
            <x14:dataBar minLength="0" maxLength="100">
              <x14:cfvo type="num">
                <xm:f>0</xm:f>
              </x14:cfvo>
              <x14:cfvo type="num">
                <xm:f>$AH$2</xm:f>
              </x14:cfvo>
              <x14:negativeFillColor rgb="FFFF0000"/>
              <x14:axisColor rgb="FF000000"/>
            </x14:dataBar>
          </x14:cfRule>
          <xm:sqref>Y2</xm:sqref>
        </x14:conditionalFormatting>
        <x14:conditionalFormatting xmlns:xm="http://schemas.microsoft.com/office/excel/2006/main">
          <x14:cfRule type="dataBar" id="{E6D2A5E6-BAB6-4F4A-ADC7-12FF51144376}">
            <x14:dataBar minLength="0" maxLength="100">
              <x14:cfvo type="num">
                <xm:f>0</xm:f>
              </x14:cfvo>
              <x14:cfvo type="num">
                <xm:f>$AK$5</xm:f>
              </x14:cfvo>
              <x14:negativeFillColor rgb="FFFF0000"/>
              <x14:axisColor rgb="FF000000"/>
            </x14:dataBar>
          </x14:cfRule>
          <xm:sqref>AB2</xm:sqref>
        </x14:conditionalFormatting>
        <x14:conditionalFormatting xmlns:xm="http://schemas.microsoft.com/office/excel/2006/main">
          <x14:cfRule type="dataBar" id="{D804C2E3-1E19-4F6A-BE0F-162C805500A8}">
            <x14:dataBar minLength="0" maxLength="100">
              <x14:cfvo type="num">
                <xm:f>0</xm:f>
              </x14:cfvo>
              <x14:cfvo type="num">
                <xm:f>30</xm:f>
              </x14:cfvo>
              <x14:negativeFillColor rgb="FFFF0000"/>
              <x14:axisColor rgb="FF000000"/>
            </x14:dataBar>
          </x14:cfRule>
          <xm:sqref>AA2</xm:sqref>
        </x14:conditionalFormatting>
        <x14:conditionalFormatting xmlns:xm="http://schemas.microsoft.com/office/excel/2006/main">
          <x14:cfRule type="dataBar" id="{7E94A9B7-722A-494D-B2F3-99B733CE726C}">
            <x14:dataBar minLength="0" maxLength="100">
              <x14:cfvo type="num">
                <xm:f>0</xm:f>
              </x14:cfvo>
              <x14:cfvo type="num">
                <xm:f>$AH$2</xm:f>
              </x14:cfvo>
              <x14:negativeFillColor rgb="FFFF0000"/>
              <x14:axisColor rgb="FF000000"/>
            </x14:dataBar>
          </x14:cfRule>
          <xm:sqref>AO38</xm:sqref>
        </x14:conditionalFormatting>
        <x14:conditionalFormatting xmlns:xm="http://schemas.microsoft.com/office/excel/2006/main">
          <x14:cfRule type="dataBar" id="{56244F6C-67A9-4752-B0E9-054B9F06C524}">
            <x14:dataBar minLength="0" maxLength="100">
              <x14:cfvo type="num">
                <xm:f>0</xm:f>
              </x14:cfvo>
              <x14:cfvo type="num">
                <xm:f>$AK$5</xm:f>
              </x14:cfvo>
              <x14:negativeFillColor rgb="FFFF0000"/>
              <x14:axisColor rgb="FF000000"/>
            </x14:dataBar>
          </x14:cfRule>
          <xm:sqref>AR38</xm:sqref>
        </x14:conditionalFormatting>
        <x14:conditionalFormatting xmlns:xm="http://schemas.microsoft.com/office/excel/2006/main">
          <x14:cfRule type="dataBar" id="{6BDF13E7-0120-4674-822E-43A347B63F42}">
            <x14:dataBar minLength="0" maxLength="100">
              <x14:cfvo type="num">
                <xm:f>0</xm:f>
              </x14:cfvo>
              <x14:cfvo type="num">
                <xm:f>30</xm:f>
              </x14:cfvo>
              <x14:negativeFillColor rgb="FFFF0000"/>
              <x14:axisColor rgb="FF000000"/>
            </x14:dataBar>
          </x14:cfRule>
          <xm:sqref>AQ38</xm:sqref>
        </x14:conditionalFormatting>
        <x14:conditionalFormatting xmlns:xm="http://schemas.microsoft.com/office/excel/2006/main">
          <x14:cfRule type="dataBar" id="{FC2B3A96-6AA4-4EC2-8AFA-543CFAA36093}">
            <x14:dataBar minLength="0" maxLength="100">
              <x14:cfvo type="num">
                <xm:f>0</xm:f>
              </x14:cfvo>
              <x14:cfvo type="num">
                <xm:f>30</xm:f>
              </x14:cfvo>
              <x14:negativeFillColor rgb="FFFF0000"/>
              <x14:axisColor rgb="FF000000"/>
            </x14:dataBar>
          </x14:cfRule>
          <xm:sqref>AY38</xm:sqref>
        </x14:conditionalFormatting>
        <x14:conditionalFormatting xmlns:xm="http://schemas.microsoft.com/office/excel/2006/main">
          <x14:cfRule type="dataBar" id="{1E03DB49-D6B7-417E-A7F7-F8CF5CFD7547}">
            <x14:dataBar minLength="0" maxLength="100">
              <x14:cfvo type="num">
                <xm:f>0</xm:f>
              </x14:cfvo>
              <x14:cfvo type="num">
                <xm:f>$AH$2</xm:f>
              </x14:cfvo>
              <x14:negativeFillColor rgb="FFFF0000"/>
              <x14:axisColor rgb="FF000000"/>
            </x14:dataBar>
          </x14:cfRule>
          <xm:sqref>AW38</xm:sqref>
        </x14:conditionalFormatting>
        <x14:conditionalFormatting xmlns:xm="http://schemas.microsoft.com/office/excel/2006/main">
          <x14:cfRule type="dataBar" id="{3C701DB2-5FCF-47B5-B5AC-0E3896593032}">
            <x14:dataBar minLength="0" maxLength="100">
              <x14:cfvo type="num">
                <xm:f>0</xm:f>
              </x14:cfvo>
              <x14:cfvo type="num">
                <xm:f>$AK$5</xm:f>
              </x14:cfvo>
              <x14:negativeFillColor rgb="FFFF0000"/>
              <x14:axisColor rgb="FF000000"/>
            </x14:dataBar>
          </x14:cfRule>
          <xm:sqref>AZ38</xm:sqref>
        </x14:conditionalFormatting>
        <x14:conditionalFormatting xmlns:xm="http://schemas.microsoft.com/office/excel/2006/main">
          <x14:cfRule type="dataBar" id="{321FF86F-FE36-471A-B560-57FB24818621}">
            <x14:dataBar minLength="0" maxLength="100">
              <x14:cfvo type="num">
                <xm:f>0</xm:f>
              </x14:cfvo>
              <x14:cfvo type="num">
                <xm:f>$AH$2</xm:f>
              </x14:cfvo>
              <x14:negativeFillColor rgb="FFFF0000"/>
              <x14:axisColor rgb="FF000000"/>
            </x14:dataBar>
          </x14:cfRule>
          <xm:sqref>AG38</xm:sqref>
        </x14:conditionalFormatting>
        <x14:conditionalFormatting xmlns:xm="http://schemas.microsoft.com/office/excel/2006/main">
          <x14:cfRule type="dataBar" id="{7A6EE4FB-0B57-4FF6-BBEB-2B8BCCE96E3C}">
            <x14:dataBar minLength="0" maxLength="100">
              <x14:cfvo type="num">
                <xm:f>0</xm:f>
              </x14:cfvo>
              <x14:cfvo type="num">
                <xm:f>30</xm:f>
              </x14:cfvo>
              <x14:negativeFillColor rgb="FFFF0000"/>
              <x14:axisColor rgb="FF000000"/>
            </x14:dataBar>
          </x14:cfRule>
          <xm:sqref>AI38</xm:sqref>
        </x14:conditionalFormatting>
        <x14:conditionalFormatting xmlns:xm="http://schemas.microsoft.com/office/excel/2006/main">
          <x14:cfRule type="dataBar" id="{196628F3-1BE2-49A5-971C-A3684B507C01}">
            <x14:dataBar minLength="0" maxLength="100">
              <x14:cfvo type="num">
                <xm:f>0</xm:f>
              </x14:cfvo>
              <x14:cfvo type="num">
                <xm:f>$AK$5</xm:f>
              </x14:cfvo>
              <x14:negativeFillColor rgb="FFFF0000"/>
              <x14:axisColor rgb="FF000000"/>
            </x14:dataBar>
          </x14:cfRule>
          <xm:sqref>AJ38</xm:sqref>
        </x14:conditionalFormatting>
        <x14:conditionalFormatting xmlns:xm="http://schemas.microsoft.com/office/excel/2006/main">
          <x14:cfRule type="dataBar" id="{4FB9D148-558B-407F-A3FC-11192B18970B}">
            <x14:dataBar minLength="0" maxLength="100">
              <x14:cfvo type="num">
                <xm:f>0</xm:f>
              </x14:cfvo>
              <x14:cfvo type="num">
                <xm:f>$AH$2</xm:f>
              </x14:cfvo>
              <x14:negativeFillColor rgb="FFFF0000"/>
              <x14:axisColor rgb="FF000000"/>
            </x14:dataBar>
          </x14:cfRule>
          <xm:sqref>Y38</xm:sqref>
        </x14:conditionalFormatting>
        <x14:conditionalFormatting xmlns:xm="http://schemas.microsoft.com/office/excel/2006/main">
          <x14:cfRule type="dataBar" id="{A3DD3A5A-872D-4DFC-8013-6FBA9766F625}">
            <x14:dataBar minLength="0" maxLength="100">
              <x14:cfvo type="num">
                <xm:f>0</xm:f>
              </x14:cfvo>
              <x14:cfvo type="num">
                <xm:f>$AK$5</xm:f>
              </x14:cfvo>
              <x14:negativeFillColor rgb="FFFF0000"/>
              <x14:axisColor rgb="FF000000"/>
            </x14:dataBar>
          </x14:cfRule>
          <xm:sqref>AB38</xm:sqref>
        </x14:conditionalFormatting>
        <x14:conditionalFormatting xmlns:xm="http://schemas.microsoft.com/office/excel/2006/main">
          <x14:cfRule type="dataBar" id="{32745B39-3438-4D6E-A5CE-7C86B0FB07DF}">
            <x14:dataBar minLength="0" maxLength="100">
              <x14:cfvo type="num">
                <xm:f>0</xm:f>
              </x14:cfvo>
              <x14:cfvo type="num">
                <xm:f>30</xm:f>
              </x14:cfvo>
              <x14:negativeFillColor rgb="FFFF0000"/>
              <x14:axisColor rgb="FF000000"/>
            </x14:dataBar>
          </x14:cfRule>
          <xm:sqref>AA38</xm:sqref>
        </x14:conditionalFormatting>
        <x14:conditionalFormatting xmlns:xm="http://schemas.microsoft.com/office/excel/2006/main">
          <x14:cfRule type="dataBar" id="{3EA585B4-EA1B-4BE2-94BF-CFF638B01471}">
            <x14:dataBar minLength="0" maxLength="100">
              <x14:cfvo type="num">
                <xm:f>0</xm:f>
              </x14:cfvo>
              <x14:cfvo type="num">
                <xm:f>$AH$2</xm:f>
              </x14:cfvo>
              <x14:negativeFillColor rgb="FFFF0000"/>
              <x14:axisColor rgb="FF000000"/>
            </x14:dataBar>
          </x14:cfRule>
          <xm:sqref>Q38</xm:sqref>
        </x14:conditionalFormatting>
        <x14:conditionalFormatting xmlns:xm="http://schemas.microsoft.com/office/excel/2006/main">
          <x14:cfRule type="dataBar" id="{9D016DB1-48F5-4399-90C6-9C4390530DD5}">
            <x14:dataBar minLength="0" maxLength="100">
              <x14:cfvo type="num">
                <xm:f>0</xm:f>
              </x14:cfvo>
              <x14:cfvo type="num">
                <xm:f>$AK$5</xm:f>
              </x14:cfvo>
              <x14:negativeFillColor rgb="FFFF0000"/>
              <x14:axisColor rgb="FF000000"/>
            </x14:dataBar>
          </x14:cfRule>
          <xm:sqref>T38</xm:sqref>
        </x14:conditionalFormatting>
        <x14:conditionalFormatting xmlns:xm="http://schemas.microsoft.com/office/excel/2006/main">
          <x14:cfRule type="dataBar" id="{698270C0-248D-4FF5-B54B-494C162103D1}">
            <x14:dataBar minLength="0" maxLength="100">
              <x14:cfvo type="num">
                <xm:f>0</xm:f>
              </x14:cfvo>
              <x14:cfvo type="num">
                <xm:f>30</xm:f>
              </x14:cfvo>
              <x14:negativeFillColor rgb="FFFF0000"/>
              <x14:axisColor rgb="FF000000"/>
            </x14:dataBar>
          </x14:cfRule>
          <xm:sqref>S38</xm:sqref>
        </x14:conditionalFormatting>
        <x14:conditionalFormatting xmlns:xm="http://schemas.microsoft.com/office/excel/2006/main">
          <x14:cfRule type="dataBar" id="{36290650-84CA-425A-8FE2-E617FEC2085B}">
            <x14:dataBar minLength="0" maxLength="100">
              <x14:cfvo type="num">
                <xm:f>0</xm:f>
              </x14:cfvo>
              <x14:cfvo type="num">
                <xm:f>$AK$5</xm:f>
              </x14:cfvo>
              <x14:negativeFillColor rgb="FFFF0000"/>
              <x14:axisColor rgb="FF000000"/>
            </x14:dataBar>
          </x14:cfRule>
          <xm:sqref>L38</xm:sqref>
        </x14:conditionalFormatting>
        <x14:conditionalFormatting xmlns:xm="http://schemas.microsoft.com/office/excel/2006/main">
          <x14:cfRule type="dataBar" id="{DB84EE2F-2728-4033-9617-CA4080741CBE}">
            <x14:dataBar minLength="0" maxLength="100">
              <x14:cfvo type="num">
                <xm:f>0</xm:f>
              </x14:cfvo>
              <x14:cfvo type="num">
                <xm:f>30</xm:f>
              </x14:cfvo>
              <x14:negativeFillColor rgb="FFFF0000"/>
              <x14:axisColor rgb="FF000000"/>
            </x14:dataBar>
          </x14:cfRule>
          <xm:sqref>K38</xm:sqref>
        </x14:conditionalFormatting>
        <x14:conditionalFormatting xmlns:xm="http://schemas.microsoft.com/office/excel/2006/main">
          <x14:cfRule type="dataBar" id="{7B1B7D46-329E-448C-9EBD-944C1E9945B2}">
            <x14:dataBar minLength="0" maxLength="100">
              <x14:cfvo type="num">
                <xm:f>0</xm:f>
              </x14:cfvo>
              <x14:cfvo type="num">
                <xm:f>30</xm:f>
              </x14:cfvo>
              <x14:negativeFillColor rgb="FFFF0000"/>
              <x14:axisColor rgb="FF000000"/>
            </x14:dataBar>
          </x14:cfRule>
          <xm:sqref>AY9</xm:sqref>
        </x14:conditionalFormatting>
        <x14:conditionalFormatting xmlns:xm="http://schemas.microsoft.com/office/excel/2006/main">
          <x14:cfRule type="dataBar" id="{4F763017-0418-4E25-9BF6-268BBAEB474B}">
            <x14:dataBar minLength="0" maxLength="100">
              <x14:cfvo type="num">
                <xm:f>0</xm:f>
              </x14:cfvo>
              <x14:cfvo type="num">
                <xm:f>$AH$2</xm:f>
              </x14:cfvo>
              <x14:negativeFillColor rgb="FFFF0000"/>
              <x14:axisColor rgb="FF000000"/>
            </x14:dataBar>
          </x14:cfRule>
          <xm:sqref>AG9 AO9 AW9 Q9</xm:sqref>
        </x14:conditionalFormatting>
        <x14:conditionalFormatting xmlns:xm="http://schemas.microsoft.com/office/excel/2006/main">
          <x14:cfRule type="dataBar" id="{76B659DA-CD6D-47E4-971F-10DBBA4A4FB7}">
            <x14:dataBar minLength="0" maxLength="100">
              <x14:cfvo type="num">
                <xm:f>0</xm:f>
              </x14:cfvo>
              <x14:cfvo type="num">
                <xm:f>30</xm:f>
              </x14:cfvo>
              <x14:negativeFillColor rgb="FFFF0000"/>
              <x14:axisColor rgb="FF000000"/>
            </x14:dataBar>
          </x14:cfRule>
          <xm:sqref>AI9</xm:sqref>
        </x14:conditionalFormatting>
        <x14:conditionalFormatting xmlns:xm="http://schemas.microsoft.com/office/excel/2006/main">
          <x14:cfRule type="dataBar" id="{CC75AA59-6003-49D2-B05C-E83616D2A008}">
            <x14:dataBar minLength="0" maxLength="100">
              <x14:cfvo type="num">
                <xm:f>0</xm:f>
              </x14:cfvo>
              <x14:cfvo type="num">
                <xm:f>$AK$5</xm:f>
              </x14:cfvo>
              <x14:negativeFillColor rgb="FFFF0000"/>
              <x14:axisColor rgb="FF000000"/>
            </x14:dataBar>
          </x14:cfRule>
          <xm:sqref>AJ9</xm:sqref>
        </x14:conditionalFormatting>
        <x14:conditionalFormatting xmlns:xm="http://schemas.microsoft.com/office/excel/2006/main">
          <x14:cfRule type="dataBar" id="{7C272084-A238-4E9B-8BAE-D5B39D190D28}">
            <x14:dataBar minLength="0" maxLength="100">
              <x14:cfvo type="num">
                <xm:f>0</xm:f>
              </x14:cfvo>
              <x14:cfvo type="num">
                <xm:f>30</xm:f>
              </x14:cfvo>
              <x14:negativeFillColor rgb="FFFF0000"/>
              <x14:axisColor rgb="FF000000"/>
            </x14:dataBar>
          </x14:cfRule>
          <xm:sqref>AQ9</xm:sqref>
        </x14:conditionalFormatting>
        <x14:conditionalFormatting xmlns:xm="http://schemas.microsoft.com/office/excel/2006/main">
          <x14:cfRule type="dataBar" id="{8B49266E-2561-4C15-BB0D-C68174BF77CC}">
            <x14:dataBar minLength="0" maxLength="100">
              <x14:cfvo type="num">
                <xm:f>0</xm:f>
              </x14:cfvo>
              <x14:cfvo type="num">
                <xm:f>30</xm:f>
              </x14:cfvo>
              <x14:negativeFillColor rgb="FFFF0000"/>
              <x14:axisColor rgb="FF000000"/>
            </x14:dataBar>
          </x14:cfRule>
          <xm:sqref>S9</xm:sqref>
        </x14:conditionalFormatting>
        <x14:conditionalFormatting xmlns:xm="http://schemas.microsoft.com/office/excel/2006/main">
          <x14:cfRule type="dataBar" id="{71F275D6-EFE9-4CB5-B5F6-9EB5F89291D3}">
            <x14:dataBar minLength="0" maxLength="100">
              <x14:cfvo type="num">
                <xm:f>0</xm:f>
              </x14:cfvo>
              <x14:cfvo type="num">
                <xm:f>30</xm:f>
              </x14:cfvo>
              <x14:negativeFillColor rgb="FFFF0000"/>
              <x14:axisColor rgb="FF000000"/>
            </x14:dataBar>
          </x14:cfRule>
          <xm:sqref>K9</xm:sqref>
        </x14:conditionalFormatting>
        <x14:conditionalFormatting xmlns:xm="http://schemas.microsoft.com/office/excel/2006/main">
          <x14:cfRule type="dataBar" id="{D10F61CF-5AB9-41CE-B651-BB8EBB98B8EC}">
            <x14:dataBar minLength="0" maxLength="100">
              <x14:cfvo type="num">
                <xm:f>0</xm:f>
              </x14:cfvo>
              <x14:cfvo type="num">
                <xm:f>$AH$2</xm:f>
              </x14:cfvo>
              <x14:negativeFillColor rgb="FFFF0000"/>
              <x14:axisColor rgb="FF000000"/>
            </x14:dataBar>
          </x14:cfRule>
          <xm:sqref>Y9</xm:sqref>
        </x14:conditionalFormatting>
        <x14:conditionalFormatting xmlns:xm="http://schemas.microsoft.com/office/excel/2006/main">
          <x14:cfRule type="dataBar" id="{1F61E6E1-13FB-495B-97AB-62CFB6CA436E}">
            <x14:dataBar minLength="0" maxLength="100">
              <x14:cfvo type="num">
                <xm:f>0</xm:f>
              </x14:cfvo>
              <x14:cfvo type="num">
                <xm:f>$AK$5</xm:f>
              </x14:cfvo>
              <x14:negativeFillColor rgb="FFFF0000"/>
              <x14:axisColor rgb="FF000000"/>
            </x14:dataBar>
          </x14:cfRule>
          <xm:sqref>AB9</xm:sqref>
        </x14:conditionalFormatting>
        <x14:conditionalFormatting xmlns:xm="http://schemas.microsoft.com/office/excel/2006/main">
          <x14:cfRule type="dataBar" id="{69C6B8F5-07AB-462C-93D5-82890BB4A4A9}">
            <x14:dataBar minLength="0" maxLength="100">
              <x14:cfvo type="num">
                <xm:f>0</xm:f>
              </x14:cfvo>
              <x14:cfvo type="num">
                <xm:f>30</xm:f>
              </x14:cfvo>
              <x14:negativeFillColor rgb="FFFF0000"/>
              <x14:axisColor rgb="FF000000"/>
            </x14:dataBar>
          </x14:cfRule>
          <xm:sqref>AA9</xm:sqref>
        </x14:conditionalFormatting>
        <x14:conditionalFormatting xmlns:xm="http://schemas.microsoft.com/office/excel/2006/main">
          <x14:cfRule type="dataBar" id="{55CCCC8F-412B-41EF-A05B-B83499AA7B73}">
            <x14:dataBar minLength="0" maxLength="100">
              <x14:cfvo type="num">
                <xm:f>0</xm:f>
              </x14:cfvo>
              <x14:cfvo type="num">
                <xm:f>$AK$5</xm:f>
              </x14:cfvo>
              <x14:negativeFillColor rgb="FFFF0000"/>
              <x14:axisColor rgb="FF000000"/>
            </x14:dataBar>
          </x14:cfRule>
          <xm:sqref>L3 AJ3 T3</xm:sqref>
        </x14:conditionalFormatting>
        <x14:conditionalFormatting xmlns:xm="http://schemas.microsoft.com/office/excel/2006/main">
          <x14:cfRule type="dataBar" id="{39049B72-968D-4429-8752-7AD536F433B3}">
            <x14:dataBar minLength="0" maxLength="100">
              <x14:cfvo type="num">
                <xm:f>0</xm:f>
              </x14:cfvo>
              <x14:cfvo type="num">
                <xm:f>$AH$2</xm:f>
              </x14:cfvo>
              <x14:negativeFillColor rgb="FFFF0000"/>
              <x14:axisColor rgb="FF000000"/>
            </x14:dataBar>
          </x14:cfRule>
          <xm:sqref>AG3 AO3 Q3</xm:sqref>
        </x14:conditionalFormatting>
        <x14:conditionalFormatting xmlns:xm="http://schemas.microsoft.com/office/excel/2006/main">
          <x14:cfRule type="dataBar" id="{41BD9C47-07CC-4A41-88F8-E176CEEA42DA}">
            <x14:dataBar minLength="0" maxLength="100">
              <x14:cfvo type="num">
                <xm:f>0</xm:f>
              </x14:cfvo>
              <x14:cfvo type="num">
                <xm:f>30</xm:f>
              </x14:cfvo>
              <x14:negativeFillColor rgb="FFFF0000"/>
              <x14:axisColor rgb="FF000000"/>
            </x14:dataBar>
          </x14:cfRule>
          <xm:sqref>AI3</xm:sqref>
        </x14:conditionalFormatting>
        <x14:conditionalFormatting xmlns:xm="http://schemas.microsoft.com/office/excel/2006/main">
          <x14:cfRule type="dataBar" id="{09FECFB9-A351-4C3B-88C3-16CB3292DBEE}">
            <x14:dataBar minLength="0" maxLength="100">
              <x14:cfvo type="num">
                <xm:f>0</xm:f>
              </x14:cfvo>
              <x14:cfvo type="num">
                <xm:f>$AK$5</xm:f>
              </x14:cfvo>
              <x14:negativeFillColor rgb="FFFF0000"/>
              <x14:axisColor rgb="FF000000"/>
            </x14:dataBar>
          </x14:cfRule>
          <xm:sqref>AR3</xm:sqref>
        </x14:conditionalFormatting>
        <x14:conditionalFormatting xmlns:xm="http://schemas.microsoft.com/office/excel/2006/main">
          <x14:cfRule type="dataBar" id="{121E4247-99F5-4D24-BE0B-E4A40CF68518}">
            <x14:dataBar minLength="0" maxLength="100">
              <x14:cfvo type="num">
                <xm:f>0</xm:f>
              </x14:cfvo>
              <x14:cfvo type="num">
                <xm:f>30</xm:f>
              </x14:cfvo>
              <x14:negativeFillColor rgb="FFFF0000"/>
              <x14:axisColor rgb="FF000000"/>
            </x14:dataBar>
          </x14:cfRule>
          <xm:sqref>AQ3</xm:sqref>
        </x14:conditionalFormatting>
        <x14:conditionalFormatting xmlns:xm="http://schemas.microsoft.com/office/excel/2006/main">
          <x14:cfRule type="dataBar" id="{FBEE944E-6922-44B0-BF84-6385C343F36E}">
            <x14:dataBar minLength="0" maxLength="100">
              <x14:cfvo type="num">
                <xm:f>0</xm:f>
              </x14:cfvo>
              <x14:cfvo type="num">
                <xm:f>30</xm:f>
              </x14:cfvo>
              <x14:negativeFillColor rgb="FFFF0000"/>
              <x14:axisColor rgb="FF000000"/>
            </x14:dataBar>
          </x14:cfRule>
          <xm:sqref>S3</xm:sqref>
        </x14:conditionalFormatting>
        <x14:conditionalFormatting xmlns:xm="http://schemas.microsoft.com/office/excel/2006/main">
          <x14:cfRule type="dataBar" id="{FC1DA617-3EF6-4947-B727-B4EDB9BB3CF7}">
            <x14:dataBar minLength="0" maxLength="100">
              <x14:cfvo type="num">
                <xm:f>0</xm:f>
              </x14:cfvo>
              <x14:cfvo type="num">
                <xm:f>30</xm:f>
              </x14:cfvo>
              <x14:negativeFillColor rgb="FFFF0000"/>
              <x14:axisColor rgb="FF000000"/>
            </x14:dataBar>
          </x14:cfRule>
          <xm:sqref>K3</xm:sqref>
        </x14:conditionalFormatting>
        <x14:conditionalFormatting xmlns:xm="http://schemas.microsoft.com/office/excel/2006/main">
          <x14:cfRule type="dataBar" id="{24B3B61F-BEEA-4452-829B-B7297815629F}">
            <x14:dataBar minLength="0" maxLength="100">
              <x14:cfvo type="num">
                <xm:f>0</xm:f>
              </x14:cfvo>
              <x14:cfvo type="num">
                <xm:f>$AH$2</xm:f>
              </x14:cfvo>
              <x14:negativeFillColor rgb="FFFF0000"/>
              <x14:axisColor rgb="FF000000"/>
            </x14:dataBar>
          </x14:cfRule>
          <xm:sqref>Y3</xm:sqref>
        </x14:conditionalFormatting>
        <x14:conditionalFormatting xmlns:xm="http://schemas.microsoft.com/office/excel/2006/main">
          <x14:cfRule type="dataBar" id="{609EDC22-A983-4600-AB8C-C075AE9A1979}">
            <x14:dataBar minLength="0" maxLength="100">
              <x14:cfvo type="num">
                <xm:f>0</xm:f>
              </x14:cfvo>
              <x14:cfvo type="num">
                <xm:f>$AK$5</xm:f>
              </x14:cfvo>
              <x14:negativeFillColor rgb="FFFF0000"/>
              <x14:axisColor rgb="FF000000"/>
            </x14:dataBar>
          </x14:cfRule>
          <xm:sqref>AB3</xm:sqref>
        </x14:conditionalFormatting>
        <x14:conditionalFormatting xmlns:xm="http://schemas.microsoft.com/office/excel/2006/main">
          <x14:cfRule type="dataBar" id="{DBC4DA63-94E0-4FFB-8533-4C56A3D1D95F}">
            <x14:dataBar minLength="0" maxLength="100">
              <x14:cfvo type="num">
                <xm:f>0</xm:f>
              </x14:cfvo>
              <x14:cfvo type="num">
                <xm:f>30</xm:f>
              </x14:cfvo>
              <x14:negativeFillColor rgb="FFFF0000"/>
              <x14:axisColor rgb="FF000000"/>
            </x14:dataBar>
          </x14:cfRule>
          <xm:sqref>AA3</xm:sqref>
        </x14:conditionalFormatting>
        <x14:conditionalFormatting xmlns:xm="http://schemas.microsoft.com/office/excel/2006/main">
          <x14:cfRule type="dataBar" id="{FDFBD373-1EBB-4555-B835-E70BDE7B3465}">
            <x14:dataBar minLength="0" maxLength="100">
              <x14:cfvo type="num">
                <xm:f>0</xm:f>
              </x14:cfvo>
              <x14:cfvo type="num">
                <xm:f>$AK$5</xm:f>
              </x14:cfvo>
              <x14:negativeFillColor rgb="FFFF0000"/>
              <x14:axisColor rgb="FF000000"/>
            </x14:dataBar>
          </x14:cfRule>
          <xm:sqref>AZ28</xm:sqref>
        </x14:conditionalFormatting>
        <x14:conditionalFormatting xmlns:xm="http://schemas.microsoft.com/office/excel/2006/main">
          <x14:cfRule type="dataBar" id="{80E6E0C5-AB3B-4A2E-AF9D-A41D6F6330F4}">
            <x14:dataBar minLength="0" maxLength="100">
              <x14:cfvo type="num">
                <xm:f>0</xm:f>
              </x14:cfvo>
              <x14:cfvo type="num">
                <xm:f>30</xm:f>
              </x14:cfvo>
              <x14:negativeFillColor rgb="FFFF0000"/>
              <x14:axisColor rgb="FF000000"/>
            </x14:dataBar>
          </x14:cfRule>
          <xm:sqref>AY28</xm:sqref>
        </x14:conditionalFormatting>
        <x14:conditionalFormatting xmlns:xm="http://schemas.microsoft.com/office/excel/2006/main">
          <x14:cfRule type="dataBar" id="{4596447F-C83D-4A4C-BC06-D4847F5631D6}">
            <x14:dataBar minLength="0" maxLength="100">
              <x14:cfvo type="num">
                <xm:f>0</xm:f>
              </x14:cfvo>
              <x14:cfvo type="num">
                <xm:f>$AH$2</xm:f>
              </x14:cfvo>
              <x14:negativeFillColor rgb="FFFF0000"/>
              <x14:axisColor rgb="FF000000"/>
            </x14:dataBar>
          </x14:cfRule>
          <xm:sqref>AW28</xm:sqref>
        </x14:conditionalFormatting>
        <x14:conditionalFormatting xmlns:xm="http://schemas.microsoft.com/office/excel/2006/main">
          <x14:cfRule type="dataBar" id="{0ABBC072-3B66-47D8-BAC2-23B17F9FB08A}">
            <x14:dataBar minLength="0" maxLength="100">
              <x14:cfvo type="num">
                <xm:f>0</xm:f>
              </x14:cfvo>
              <x14:cfvo type="num">
                <xm:f>$AK$5</xm:f>
              </x14:cfvo>
              <x14:negativeFillColor rgb="FFFF0000"/>
              <x14:axisColor rgb="FF000000"/>
            </x14:dataBar>
          </x14:cfRule>
          <xm:sqref>AZ30</xm:sqref>
        </x14:conditionalFormatting>
        <x14:conditionalFormatting xmlns:xm="http://schemas.microsoft.com/office/excel/2006/main">
          <x14:cfRule type="dataBar" id="{A0741031-EB3F-49A5-B0D4-B612AAE3CF23}">
            <x14:dataBar minLength="0" maxLength="100">
              <x14:cfvo type="num">
                <xm:f>0</xm:f>
              </x14:cfvo>
              <x14:cfvo type="num">
                <xm:f>30</xm:f>
              </x14:cfvo>
              <x14:negativeFillColor rgb="FFFF0000"/>
              <x14:axisColor rgb="FF000000"/>
            </x14:dataBar>
          </x14:cfRule>
          <xm:sqref>AY30</xm:sqref>
        </x14:conditionalFormatting>
        <x14:conditionalFormatting xmlns:xm="http://schemas.microsoft.com/office/excel/2006/main">
          <x14:cfRule type="dataBar" id="{AA846C39-D3AB-48AF-A60D-FBF64AC35C92}">
            <x14:dataBar minLength="0" maxLength="100">
              <x14:cfvo type="num">
                <xm:f>0</xm:f>
              </x14:cfvo>
              <x14:cfvo type="num">
                <xm:f>$AH$2</xm:f>
              </x14:cfvo>
              <x14:negativeFillColor rgb="FFFF0000"/>
              <x14:axisColor rgb="FF000000"/>
            </x14:dataBar>
          </x14:cfRule>
          <xm:sqref>AW30</xm:sqref>
        </x14:conditionalFormatting>
      </x14:conditionalFormattings>
    </ext>
  </extLst>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tabColor rgb="FF0070C0"/>
  </sheetPr>
  <dimension ref="A1:CF39"/>
  <sheetViews>
    <sheetView zoomScale="85" zoomScaleNormal="85" workbookViewId="0">
      <pane ySplit="1" topLeftCell="A8" activePane="bottomLeft" state="frozen"/>
      <selection activeCell="I2" sqref="I2"/>
      <selection pane="bottomLeft" activeCell="I2" sqref="I2"/>
    </sheetView>
  </sheetViews>
  <sheetFormatPr baseColWidth="10" defaultColWidth="11.42578125" defaultRowHeight="14.25" outlineLevelCol="1" x14ac:dyDescent="0.2"/>
  <cols>
    <col min="1" max="1" width="33.7109375" style="12" customWidth="1"/>
    <col min="2" max="4" width="13.7109375" style="12" hidden="1" customWidth="1" outlineLevel="1"/>
    <col min="5" max="5" width="6.5703125" style="12" hidden="1" customWidth="1" outlineLevel="1"/>
    <col min="6" max="6" width="6" style="12" hidden="1" customWidth="1" outlineLevel="1"/>
    <col min="7" max="7" width="6.140625" style="12" hidden="1" customWidth="1" outlineLevel="1"/>
    <col min="8" max="8" width="13.28515625" style="13" customWidth="1" collapsed="1"/>
    <col min="9" max="9" width="10.7109375" style="13" hidden="1" customWidth="1" outlineLevel="1"/>
    <col min="10" max="10" width="9.42578125" style="13" hidden="1" customWidth="1" outlineLevel="1"/>
    <col min="11" max="13" width="10.7109375" style="13" hidden="1" customWidth="1" outlineLevel="1"/>
    <col min="14" max="14" width="11.28515625" style="13" hidden="1" customWidth="1" outlineLevel="1"/>
    <col min="15" max="15" width="12" style="13" hidden="1" customWidth="1" outlineLevel="1"/>
    <col min="16" max="16" width="14" style="13" customWidth="1" collapsed="1"/>
    <col min="17" max="17" width="10.7109375" style="13" hidden="1" customWidth="1" outlineLevel="1"/>
    <col min="18" max="18" width="9.42578125" style="13" hidden="1" customWidth="1" outlineLevel="1"/>
    <col min="19" max="21" width="10.7109375" style="13" hidden="1" customWidth="1" outlineLevel="1"/>
    <col min="22" max="22" width="11.28515625" style="13" hidden="1" customWidth="1" outlineLevel="1"/>
    <col min="23" max="23" width="12" style="13" hidden="1" customWidth="1" outlineLevel="1"/>
    <col min="24" max="24" width="14" style="13" customWidth="1" collapsed="1"/>
    <col min="25" max="25" width="9.42578125" style="13" hidden="1" customWidth="1" outlineLevel="1"/>
    <col min="26" max="26" width="9.5703125" style="13" hidden="1" customWidth="1" outlineLevel="1"/>
    <col min="27" max="27" width="11.28515625" style="13" hidden="1" customWidth="1" outlineLevel="1"/>
    <col min="28" max="28" width="10.28515625" style="13" hidden="1" customWidth="1" outlineLevel="1"/>
    <col min="29" max="30" width="11" style="13" hidden="1" customWidth="1" outlineLevel="1"/>
    <col min="31" max="31" width="14.42578125" style="13" hidden="1" customWidth="1" outlineLevel="1"/>
    <col min="32" max="32" width="13" style="13" customWidth="1" collapsed="1"/>
    <col min="33" max="33" width="10.42578125" style="12" hidden="1" customWidth="1" outlineLevel="1"/>
    <col min="34" max="34" width="9.7109375" style="12" hidden="1" customWidth="1" outlineLevel="1"/>
    <col min="35" max="35" width="12" style="12" hidden="1" customWidth="1" outlineLevel="1"/>
    <col min="36" max="36" width="12.42578125" style="12" hidden="1" customWidth="1" outlineLevel="1"/>
    <col min="37" max="37" width="9.5703125" style="12" hidden="1" customWidth="1" outlineLevel="1"/>
    <col min="38" max="38" width="11.42578125" style="12" hidden="1" customWidth="1" outlineLevel="1"/>
    <col min="39" max="39" width="12.7109375" style="12" hidden="1" customWidth="1" outlineLevel="1"/>
    <col min="40" max="40" width="14.7109375" style="13" customWidth="1" collapsed="1"/>
    <col min="41" max="41" width="12.28515625" style="12" hidden="1" customWidth="1" outlineLevel="1"/>
    <col min="42" max="42" width="10.28515625" style="12" hidden="1" customWidth="1" outlineLevel="1"/>
    <col min="43" max="43" width="11.42578125" style="12" hidden="1" customWidth="1" outlineLevel="1"/>
    <col min="44" max="44" width="12.7109375" style="12" hidden="1" customWidth="1" outlineLevel="1"/>
    <col min="45" max="45" width="9.7109375" style="12" hidden="1" customWidth="1" outlineLevel="1"/>
    <col min="46" max="46" width="10.5703125" style="12" hidden="1" customWidth="1" outlineLevel="1"/>
    <col min="47" max="47" width="12.28515625" style="12" hidden="1" customWidth="1" outlineLevel="1"/>
    <col min="48" max="48" width="13.42578125" style="12" customWidth="1" collapsed="1"/>
    <col min="49" max="49" width="13.28515625" style="12" hidden="1" customWidth="1" outlineLevel="1"/>
    <col min="50" max="51" width="10.28515625" style="12" hidden="1" customWidth="1" outlineLevel="1"/>
    <col min="52" max="52" width="12.7109375" style="12" hidden="1" customWidth="1" outlineLevel="1"/>
    <col min="53" max="54" width="11.42578125" style="12" hidden="1" customWidth="1" outlineLevel="1"/>
    <col min="55" max="55" width="12.28515625" style="12" hidden="1" customWidth="1" outlineLevel="1"/>
    <col min="56" max="56" width="13.7109375" style="12" customWidth="1" collapsed="1"/>
    <col min="57" max="57" width="12.42578125" style="12" hidden="1" customWidth="1" outlineLevel="1"/>
    <col min="58" max="58" width="10.7109375" style="12" hidden="1" customWidth="1" outlineLevel="1"/>
    <col min="59" max="59" width="11" style="12" hidden="1" customWidth="1" outlineLevel="1"/>
    <col min="60" max="60" width="13" style="12" hidden="1" customWidth="1" outlineLevel="1"/>
    <col min="61" max="62" width="11.42578125" style="12" hidden="1" customWidth="1" outlineLevel="1"/>
    <col min="63" max="63" width="12.5703125" style="12" hidden="1" customWidth="1" outlineLevel="1"/>
    <col min="64" max="64" width="16.7109375" style="12" customWidth="1" collapsed="1"/>
    <col min="65" max="65" width="12.42578125" style="12" hidden="1" customWidth="1" outlineLevel="1"/>
    <col min="66" max="66" width="10.7109375" style="12" hidden="1" customWidth="1" outlineLevel="1"/>
    <col min="67" max="67" width="11" style="12" hidden="1" customWidth="1" outlineLevel="1"/>
    <col min="68" max="68" width="13" style="12" hidden="1" customWidth="1" outlineLevel="1"/>
    <col min="69" max="70" width="11.42578125" style="12" hidden="1" customWidth="1" outlineLevel="1"/>
    <col min="71" max="71" width="12.5703125" style="12" hidden="1" customWidth="1" outlineLevel="1"/>
    <col min="72" max="72" width="16.7109375" style="12" customWidth="1" collapsed="1"/>
    <col min="73" max="73" width="12.42578125" style="12" hidden="1" customWidth="1" outlineLevel="1"/>
    <col min="74" max="74" width="10.7109375" style="12" hidden="1" customWidth="1" outlineLevel="1"/>
    <col min="75" max="75" width="11" style="12" hidden="1" customWidth="1" outlineLevel="1"/>
    <col min="76" max="76" width="13" style="12" hidden="1" customWidth="1" outlineLevel="1"/>
    <col min="77" max="78" width="11.42578125" style="12" hidden="1" customWidth="1" outlineLevel="1"/>
    <col min="79" max="79" width="12.5703125" style="12" hidden="1" customWidth="1" outlineLevel="1"/>
    <col min="80" max="80" width="18.42578125" style="12" customWidth="1" collapsed="1"/>
    <col min="81" max="82" width="11.42578125" style="12"/>
    <col min="83" max="83" width="17.5703125" style="12" customWidth="1"/>
    <col min="84" max="16384" width="11.42578125" style="12"/>
  </cols>
  <sheetData>
    <row r="1" spans="1:84" s="140" customFormat="1" ht="48" customHeight="1" x14ac:dyDescent="0.25">
      <c r="A1" s="150" t="s">
        <v>321</v>
      </c>
      <c r="B1" s="135" t="s">
        <v>169</v>
      </c>
      <c r="C1" s="134" t="s">
        <v>170</v>
      </c>
      <c r="D1" s="134" t="s">
        <v>171</v>
      </c>
      <c r="E1" s="4" t="s">
        <v>781</v>
      </c>
      <c r="F1" s="4" t="s">
        <v>782</v>
      </c>
      <c r="G1" s="4" t="s">
        <v>783</v>
      </c>
      <c r="H1" s="11" t="s">
        <v>784</v>
      </c>
      <c r="I1" s="118" t="s">
        <v>172</v>
      </c>
      <c r="J1" s="119" t="s">
        <v>173</v>
      </c>
      <c r="K1" s="118" t="s">
        <v>707</v>
      </c>
      <c r="L1" s="118" t="s">
        <v>174</v>
      </c>
      <c r="M1" s="119" t="s">
        <v>175</v>
      </c>
      <c r="N1" s="118" t="s">
        <v>176</v>
      </c>
      <c r="O1" s="4" t="s">
        <v>177</v>
      </c>
      <c r="P1" s="21" t="s">
        <v>322</v>
      </c>
      <c r="Q1" s="118" t="s">
        <v>172</v>
      </c>
      <c r="R1" s="119" t="s">
        <v>173</v>
      </c>
      <c r="S1" s="118" t="s">
        <v>707</v>
      </c>
      <c r="T1" s="118" t="s">
        <v>174</v>
      </c>
      <c r="U1" s="119" t="s">
        <v>175</v>
      </c>
      <c r="V1" s="118" t="s">
        <v>176</v>
      </c>
      <c r="W1" s="4" t="s">
        <v>177</v>
      </c>
      <c r="X1" s="21" t="s">
        <v>323</v>
      </c>
      <c r="Y1" s="118" t="s">
        <v>172</v>
      </c>
      <c r="Z1" s="119" t="s">
        <v>173</v>
      </c>
      <c r="AA1" s="118" t="s">
        <v>707</v>
      </c>
      <c r="AB1" s="118" t="s">
        <v>174</v>
      </c>
      <c r="AC1" s="119" t="s">
        <v>175</v>
      </c>
      <c r="AD1" s="4" t="s">
        <v>176</v>
      </c>
      <c r="AE1" s="4" t="s">
        <v>177</v>
      </c>
      <c r="AF1" s="21" t="s">
        <v>751</v>
      </c>
      <c r="AG1" s="118" t="s">
        <v>172</v>
      </c>
      <c r="AH1" s="119" t="s">
        <v>173</v>
      </c>
      <c r="AI1" s="118" t="s">
        <v>707</v>
      </c>
      <c r="AJ1" s="118" t="s">
        <v>174</v>
      </c>
      <c r="AK1" s="119" t="s">
        <v>175</v>
      </c>
      <c r="AL1" s="4" t="s">
        <v>176</v>
      </c>
      <c r="AM1" s="4" t="s">
        <v>177</v>
      </c>
      <c r="AN1" s="21" t="s">
        <v>325</v>
      </c>
      <c r="AO1" s="118" t="s">
        <v>172</v>
      </c>
      <c r="AP1" s="119" t="s">
        <v>173</v>
      </c>
      <c r="AQ1" s="118" t="s">
        <v>707</v>
      </c>
      <c r="AR1" s="118" t="s">
        <v>174</v>
      </c>
      <c r="AS1" s="119" t="s">
        <v>175</v>
      </c>
      <c r="AT1" s="4" t="s">
        <v>176</v>
      </c>
      <c r="AU1" s="4" t="s">
        <v>177</v>
      </c>
      <c r="AV1" s="21" t="s">
        <v>326</v>
      </c>
      <c r="AW1" s="118" t="s">
        <v>172</v>
      </c>
      <c r="AX1" s="119" t="s">
        <v>173</v>
      </c>
      <c r="AY1" s="118" t="s">
        <v>707</v>
      </c>
      <c r="AZ1" s="118" t="s">
        <v>174</v>
      </c>
      <c r="BA1" s="119" t="s">
        <v>175</v>
      </c>
      <c r="BB1" s="118" t="s">
        <v>176</v>
      </c>
      <c r="BC1" s="4" t="s">
        <v>177</v>
      </c>
      <c r="BD1" s="21" t="s">
        <v>327</v>
      </c>
      <c r="BE1" s="118" t="s">
        <v>172</v>
      </c>
      <c r="BF1" s="119" t="s">
        <v>173</v>
      </c>
      <c r="BG1" s="118" t="s">
        <v>707</v>
      </c>
      <c r="BH1" s="118" t="s">
        <v>174</v>
      </c>
      <c r="BI1" s="119" t="s">
        <v>175</v>
      </c>
      <c r="BJ1" s="4" t="s">
        <v>176</v>
      </c>
      <c r="BK1" s="4" t="s">
        <v>177</v>
      </c>
      <c r="BL1" s="21" t="s">
        <v>328</v>
      </c>
      <c r="BM1" s="118" t="s">
        <v>172</v>
      </c>
      <c r="BN1" s="119" t="s">
        <v>173</v>
      </c>
      <c r="BO1" s="118" t="s">
        <v>707</v>
      </c>
      <c r="BP1" s="118" t="s">
        <v>174</v>
      </c>
      <c r="BQ1" s="119" t="s">
        <v>175</v>
      </c>
      <c r="BR1" s="4" t="s">
        <v>176</v>
      </c>
      <c r="BS1" s="4" t="s">
        <v>177</v>
      </c>
      <c r="BT1" s="21" t="s">
        <v>329</v>
      </c>
      <c r="BU1" s="118" t="s">
        <v>172</v>
      </c>
      <c r="BV1" s="119" t="s">
        <v>173</v>
      </c>
      <c r="BW1" s="118" t="s">
        <v>707</v>
      </c>
      <c r="BX1" s="118" t="s">
        <v>174</v>
      </c>
      <c r="BY1" s="119" t="s">
        <v>175</v>
      </c>
      <c r="BZ1" s="4" t="s">
        <v>176</v>
      </c>
      <c r="CA1" s="4" t="s">
        <v>177</v>
      </c>
      <c r="CB1" s="21" t="s">
        <v>330</v>
      </c>
    </row>
    <row r="2" spans="1:84" ht="15" x14ac:dyDescent="0.25">
      <c r="A2" s="136" t="s">
        <v>187</v>
      </c>
      <c r="H2" s="96" t="str">
        <f>COUNTIF(A2:G2,"Oui") &amp;" / 6"</f>
        <v>0 / 6</v>
      </c>
      <c r="I2" s="19">
        <f>COUNTIFS(SUIVIPROD!$E1:$E30000,'Ligne 13'!$A2,SUIVIPROD!$J1:$J30000,'Ligne 13'!$P$1)</f>
        <v>0</v>
      </c>
      <c r="J2" s="120">
        <v>2</v>
      </c>
      <c r="K2" s="19">
        <f>SUMIFS(SUIVIPROD!$D1:$D30000,SUIVIPROD!$E1:$E30000,'Ligne 13'!$A2,SUIVIPROD!$J1:$J30000,'Ligne 13'!$P$1)</f>
        <v>0</v>
      </c>
      <c r="L2" s="19" t="e">
        <f>SUMPRODUCT((SUIVIPROD!$E1:$E30000='Ligne 13'!$A2)*(SUIVIPROD!$J1:$J30000='Ligne 13'!$P$1)*(SUIVIPROD!$L:$N&lt;&gt;""))</f>
        <v>#N/A</v>
      </c>
      <c r="M2" s="120">
        <v>2</v>
      </c>
      <c r="N2" s="98"/>
      <c r="O2" s="23" t="str">
        <f>IF(COUNTIFS(SUIVIQUALITE!$B1:$B30000,'Ligne 13'!$A2,SUIVIQUALITE!$E1:$E30000,LEFT($P$1,FIND(" ",$P$1)-1),SUIVIQUALITE!$F1:$F30000,"Oui")=1,"Oui","#N/A")</f>
        <v>#N/A</v>
      </c>
      <c r="P2" s="206"/>
      <c r="Q2" s="19">
        <f>COUNTIFS(SUIVIPROD!$E1:$E30000,'Ligne 13'!$A2,SUIVIPROD!$J1:$J30000,'Ligne 13'!$X$1)</f>
        <v>0</v>
      </c>
      <c r="R2" s="120">
        <v>4</v>
      </c>
      <c r="S2" s="19">
        <f>SUMIFS(SUIVIPROD!$D1:$D30000,SUIVIPROD!$E1:$E30000,'Ligne 13'!$A2,SUIVIPROD!$J1:$J30000,'Ligne 13'!$X$1)</f>
        <v>0</v>
      </c>
      <c r="T2" s="19" t="e">
        <f>SUMPRODUCT((SUIVIPROD!$E1:$E30000='Ligne 13'!$A2)*(SUIVIPROD!$J1:$J30000='Ligne 13'!$X$1)*(SUIVIPROD!$L:$N&lt;&gt;""))</f>
        <v>#N/A</v>
      </c>
      <c r="U2" s="120">
        <v>4</v>
      </c>
      <c r="V2" s="12"/>
      <c r="W2" s="23" t="str">
        <f>IF(COUNTIFS(SUIVIQUALITE!$B1:$B30000,'Ligne 13'!$A2,SUIVIQUALITE!$E1:$E30000,LEFT($X$1,FIND(" ",$X$1)-1),SUIVIQUALITE!$F1:$F30000,"Oui")=1,"Oui","#N/A")</f>
        <v>#N/A</v>
      </c>
      <c r="X2" s="206"/>
      <c r="Y2" s="19">
        <f>COUNTIFS(SUIVIPROD!$E1:$E30000,'Ligne 13'!$A2,SUIVIPROD!$J1:$J30000,'Ligne 13'!$AF$1)</f>
        <v>0</v>
      </c>
      <c r="Z2" s="120">
        <v>12</v>
      </c>
      <c r="AA2" s="19">
        <f>SUMIFS(SUIVIPROD!$D1:$D30000,SUIVIPROD!$E1:$E30000,'Ligne 13'!$A2,SUIVIPROD!$J1:$J30000,'Ligne 13'!$AF$1)</f>
        <v>0</v>
      </c>
      <c r="AB2" s="19" t="e">
        <f>SUMPRODUCT((SUIVIPROD!$E1:$E30000='Ligne 13'!$A2)*(SUIVIPROD!$J1:$J30000='Ligne 13'!$AF$1)*(SUIVIPROD!$L:$N&lt;&gt;""))</f>
        <v>#N/A</v>
      </c>
      <c r="AC2" s="120">
        <v>3</v>
      </c>
      <c r="AD2" s="12"/>
      <c r="AE2" s="23" t="str">
        <f>IF(COUNTIFS(SUIVIQUALITE!$B1:$B30000,'Ligne 13'!$A2,SUIVIQUALITE!$E1:$E30000,LEFT($AF$1,FIND(" ",$AF$1)-1),SUIVIQUALITE!$F1:$F30000,"Oui")=1,"Oui","#N/A")</f>
        <v>#N/A</v>
      </c>
      <c r="AF2" s="206"/>
      <c r="AG2" s="19">
        <f>COUNTIFS(SUIVIPROD!$E1:$E30000,'Ligne 13'!$A2,SUIVIPROD!$J1:$J30000,'Ligne 13'!$AN$1)</f>
        <v>0</v>
      </c>
      <c r="AH2" s="120">
        <v>12</v>
      </c>
      <c r="AI2" s="19">
        <f>SUMIFS(SUIVIPROD!$D1:$D30000,SUIVIPROD!$E1:$E30000,'Ligne 13'!$A2,SUIVIPROD!$J1:$J30000,'Ligne 13'!$AN$1)</f>
        <v>0</v>
      </c>
      <c r="AJ2" s="19" t="e">
        <f>SUMPRODUCT((SUIVIPROD!$E1:$E30000='Ligne 13'!$A2)*(SUIVIPROD!$J1:$J30000='Ligne 13'!$AN$1)*(SUIVIPROD!$L:$N&lt;&gt;""))</f>
        <v>#N/A</v>
      </c>
      <c r="AK2" s="120">
        <v>4</v>
      </c>
      <c r="AM2" s="23" t="str">
        <f>IF(COUNTIFS(SUIVIQUALITE!$B1:$B30000,'Ligne 13'!$A2,SUIVIQUALITE!$E1:$E30000,LEFT($AN$1,FIND(" ",$AN$1)-1),SUIVIQUALITE!$F1:$F30000,"Oui")=1,"Oui","#N/A")</f>
        <v>#N/A</v>
      </c>
      <c r="AN2" s="206"/>
      <c r="AO2" s="19">
        <f>COUNTIFS(SUIVIPROD!$E1:$E30000,'Ligne 13'!$A2,SUIVIPROD!$J1:$J30000,'Ligne 13'!$AV$1)</f>
        <v>0</v>
      </c>
      <c r="AP2" s="120">
        <v>8</v>
      </c>
      <c r="AQ2" s="19">
        <f>SUMIFS(SUIVIPROD!$D1:$D30000,SUIVIPROD!$E1:$E30000,'Ligne 13'!$A2,SUIVIPROD!$J1:$J30000,'Ligne 13'!$AV$1)</f>
        <v>0</v>
      </c>
      <c r="AR2" s="19" t="e">
        <f>SUMPRODUCT((SUIVIPROD!$E1:$E30000='Ligne 13'!$A2)*(SUIVIPROD!$J1:$J30000='Ligne 13'!$AV$1)*(SUIVIPROD!$L:$N&lt;&gt;""))</f>
        <v>#N/A</v>
      </c>
      <c r="AS2" s="120">
        <v>2</v>
      </c>
      <c r="AU2" s="23" t="str">
        <f>IF(COUNTIFS(SUIVIQUALITE!$B1:$B30000,'Ligne 13'!$A2,SUIVIQUALITE!$E1:$E30000,LEFT($AV$1,FIND(" ",$AV$1)-1),SUIVIQUALITE!$F1:$F30000,"Oui")=1,"Oui","#N/A")</f>
        <v>#N/A</v>
      </c>
      <c r="AV2" s="206"/>
      <c r="AW2" s="19">
        <f>COUNTIFS(SUIVIPROD!$E1:$E30000,'Ligne 13'!$A2,SUIVIPROD!$J1:$J30000,'Ligne 13'!$BD$1)</f>
        <v>0</v>
      </c>
      <c r="AX2" s="120">
        <v>16</v>
      </c>
      <c r="AY2" s="19">
        <f>SUMIFS(SUIVIPROD!$D1:$D30000,SUIVIPROD!$E1:$E30000,'Ligne 13'!$A2,SUIVIPROD!$J1:$J30000,'Ligne 13'!$BD$1)</f>
        <v>0</v>
      </c>
      <c r="AZ2" s="19" t="e">
        <f>SUMPRODUCT((SUIVIPROD!$E1:$E30000='Ligne 13'!$A2)*(SUIVIPROD!$J1:$J30000='Ligne 13'!$BD$1)*(SUIVIPROD!$L:$N&lt;&gt;""))</f>
        <v>#N/A</v>
      </c>
      <c r="BA2" s="120">
        <v>4</v>
      </c>
      <c r="BC2" s="23" t="str">
        <f>IF(COUNTIFS(SUIVIQUALITE!$B1:$B30000,'Ligne 13'!$A2,SUIVIQUALITE!$E1:$E30000,LEFT($BD$1,FIND(" ",$BD$1)-1),SUIVIQUALITE!$F1:$F30000,"Oui")=1,"Oui","#N/A")</f>
        <v>#N/A</v>
      </c>
      <c r="BD2" s="206"/>
      <c r="BE2" s="19">
        <f>COUNTIFS(SUIVIPROD!$E1:$E30000,'Ligne 13'!$A2,SUIVIPROD!$J1:$J30000,'Ligne 13'!$BL$1)</f>
        <v>0</v>
      </c>
      <c r="BF2" s="120">
        <v>12</v>
      </c>
      <c r="BG2" s="19">
        <f>SUMIFS(SUIVIPROD!$D1:$D30000,SUIVIPROD!$E1:$E30000,'Ligne 13'!$A2,SUIVIPROD!$J1:$J30000,'Ligne 13'!$BL$1)</f>
        <v>0</v>
      </c>
      <c r="BH2" s="19" t="e">
        <f>SUMPRODUCT((SUIVIPROD!$E1:$E30000='Ligne 13'!$A2)*(SUIVIPROD!$J1:$J30000='Ligne 13'!$BL$1)*(SUIVIPROD!$L:$N&lt;&gt;""))</f>
        <v>#N/A</v>
      </c>
      <c r="BI2" s="120">
        <v>4</v>
      </c>
      <c r="BK2" s="23" t="str">
        <f>IF(COUNTIFS(SUIVIQUALITE!$B1:$B30000,'Ligne 13'!$A2,SUIVIQUALITE!$E1:$E30000,LEFT($BL$1,FIND(" ",$BL$1)-1),SUIVIQUALITE!$F1:$F30000,"Oui")=1,"Oui","#N/A")</f>
        <v>#N/A</v>
      </c>
      <c r="BL2" s="206"/>
      <c r="BM2" s="19">
        <f>COUNTIFS(SUIVIPROD!$E1:$E30000,'Ligne 13'!$A2,SUIVIPROD!$J1:$J30000,'Ligne 13'!$BT$1)</f>
        <v>0</v>
      </c>
      <c r="BN2" s="120">
        <v>10</v>
      </c>
      <c r="BO2" s="19">
        <f>SUMIFS(SUIVIPROD!$D1:$D30000,SUIVIPROD!$E1:$E30000,'Ligne 13'!$A2,SUIVIPROD!$J1:$J30000,'Ligne 13'!$BT$1)</f>
        <v>0</v>
      </c>
      <c r="BP2" s="19" t="e">
        <f>SUMPRODUCT((SUIVIPROD!$E1:$E30000='Ligne 13'!$A2)*(SUIVIPROD!$J1:$J30000='Ligne 13'!$BT$1)*(SUIVIPROD!$L:$N&lt;&gt;""))</f>
        <v>#N/A</v>
      </c>
      <c r="BQ2" s="120">
        <v>4</v>
      </c>
      <c r="BS2" s="23" t="str">
        <f>IF(COUNTIFS(SUIVIQUALITE!$B1:$B30000,'Ligne 13'!$A2,SUIVIQUALITE!$E1:$E30000,LEFT($BT$1,FIND(" ",$BT$1)-1),SUIVIQUALITE!$F1:$F30000,"Oui")=1,"Oui","#N/A")</f>
        <v>#N/A</v>
      </c>
      <c r="BT2" s="206"/>
      <c r="BU2" s="19">
        <f>COUNTIFS(SUIVIPROD!$E1:$E30000,'Ligne 13'!$A2,SUIVIPROD!$J1:$J30000,'Ligne 13'!$CB$1)</f>
        <v>0</v>
      </c>
      <c r="BV2" s="120">
        <v>10</v>
      </c>
      <c r="BW2" s="19">
        <f>SUMIFS(SUIVIPROD!$D1:$D30000,SUIVIPROD!$E1:$E30000,'Ligne 13'!$A2,SUIVIPROD!$J1:$J30000,'Ligne 13'!$CB$1)</f>
        <v>0</v>
      </c>
      <c r="BX2" s="19" t="e">
        <f>SUMPRODUCT((SUIVIPROD!$E1:$E30000='Ligne 13'!$A2)*(SUIVIPROD!$J1:$J30000='Ligne 13'!$CB$1)*(SUIVIPROD!$L:$N&lt;&gt;""))</f>
        <v>#N/A</v>
      </c>
      <c r="BY2" s="120">
        <v>3</v>
      </c>
      <c r="CA2" s="23" t="str">
        <f>IF(COUNTIFS(SUIVIQUALITE!$B1:$B30000,'Ligne 13'!$A2,SUIVIQUALITE!$E1:$E30000,LEFT($CB$1,FIND(" ",$CB$1)-1),SUIVIQUALITE!$F1:$F30000,"Oui")=1,"Oui","#N/A")</f>
        <v>#N/A</v>
      </c>
      <c r="CB2" s="206"/>
    </row>
    <row r="3" spans="1:84" ht="15" x14ac:dyDescent="0.25">
      <c r="A3" s="12" t="s">
        <v>331</v>
      </c>
      <c r="B3" s="12" t="s">
        <v>188</v>
      </c>
      <c r="C3" s="12" t="s">
        <v>188</v>
      </c>
      <c r="D3" s="12" t="s">
        <v>188</v>
      </c>
      <c r="E3" s="12" t="s">
        <v>188</v>
      </c>
      <c r="F3" s="12" t="s">
        <v>188</v>
      </c>
      <c r="G3" s="12" t="s">
        <v>188</v>
      </c>
      <c r="H3" s="96" t="str">
        <f>COUNTIF(A3:G3,"Oui") &amp;" / 6"</f>
        <v>6 / 6</v>
      </c>
      <c r="I3" s="19"/>
      <c r="J3" s="120">
        <v>2</v>
      </c>
      <c r="K3" s="19"/>
      <c r="L3" s="19"/>
      <c r="M3" s="120">
        <v>2</v>
      </c>
      <c r="N3" s="98"/>
      <c r="O3" s="23"/>
      <c r="P3" s="156" t="s">
        <v>190</v>
      </c>
      <c r="Q3" s="19"/>
      <c r="R3" s="120">
        <v>4</v>
      </c>
      <c r="S3" s="19"/>
      <c r="T3" s="19"/>
      <c r="U3" s="120">
        <v>4</v>
      </c>
      <c r="V3" s="98"/>
      <c r="W3" s="23"/>
      <c r="X3" s="156" t="s">
        <v>190</v>
      </c>
      <c r="Y3" s="19"/>
      <c r="Z3" s="120">
        <v>12</v>
      </c>
      <c r="AA3" s="19"/>
      <c r="AB3" s="19"/>
      <c r="AC3" s="120">
        <v>3</v>
      </c>
      <c r="AD3" s="12"/>
      <c r="AE3" s="23"/>
      <c r="AF3" s="156" t="s">
        <v>190</v>
      </c>
      <c r="AG3" s="19"/>
      <c r="AH3" s="120">
        <v>12</v>
      </c>
      <c r="AI3" s="19"/>
      <c r="AJ3" s="19"/>
      <c r="AK3" s="120">
        <v>4</v>
      </c>
      <c r="AM3" s="23"/>
      <c r="AN3" s="156" t="s">
        <v>190</v>
      </c>
      <c r="AO3" s="19"/>
      <c r="AP3" s="120">
        <v>8</v>
      </c>
      <c r="AQ3" s="19"/>
      <c r="AR3" s="19"/>
      <c r="AS3" s="120">
        <v>2</v>
      </c>
      <c r="AU3" s="23"/>
      <c r="AV3" s="156"/>
      <c r="AW3" s="19"/>
      <c r="AX3" s="120">
        <v>16</v>
      </c>
      <c r="AY3" s="19"/>
      <c r="AZ3" s="19"/>
      <c r="BA3" s="120">
        <v>4</v>
      </c>
      <c r="BC3" s="23"/>
      <c r="BD3" s="156"/>
      <c r="BE3" s="19"/>
      <c r="BF3" s="120">
        <v>12</v>
      </c>
      <c r="BG3" s="19"/>
      <c r="BH3" s="19"/>
      <c r="BI3" s="120">
        <v>4</v>
      </c>
      <c r="BK3" s="23"/>
      <c r="BL3" s="156" t="s">
        <v>190</v>
      </c>
      <c r="BM3" s="19"/>
      <c r="BN3" s="120">
        <v>10</v>
      </c>
      <c r="BO3" s="19"/>
      <c r="BP3" s="19"/>
      <c r="BQ3" s="120">
        <v>4</v>
      </c>
      <c r="BS3" s="23"/>
      <c r="BT3" s="156" t="s">
        <v>190</v>
      </c>
      <c r="BU3" s="19"/>
      <c r="BV3" s="120"/>
      <c r="BW3" s="19"/>
      <c r="BX3" s="19"/>
      <c r="BY3" s="120"/>
      <c r="CA3" s="23"/>
      <c r="CB3" s="156"/>
      <c r="CD3" s="22"/>
      <c r="CE3" s="124"/>
      <c r="CF3" s="22"/>
    </row>
    <row r="4" spans="1:84" ht="15" x14ac:dyDescent="0.25">
      <c r="A4" s="12" t="s">
        <v>255</v>
      </c>
      <c r="B4" s="12" t="s">
        <v>188</v>
      </c>
      <c r="C4" s="12" t="s">
        <v>188</v>
      </c>
      <c r="D4" s="12" t="s">
        <v>188</v>
      </c>
      <c r="E4" s="12" t="s">
        <v>188</v>
      </c>
      <c r="F4" s="12" t="s">
        <v>188</v>
      </c>
      <c r="G4" s="12" t="s">
        <v>188</v>
      </c>
      <c r="H4" s="96" t="str">
        <f t="shared" ref="H4:H32" si="0">COUNTIF(A4:G4,"Oui") &amp;" / 6"</f>
        <v>6 / 6</v>
      </c>
      <c r="I4" s="19"/>
      <c r="J4" s="120">
        <v>2</v>
      </c>
      <c r="K4" s="19"/>
      <c r="L4" s="19"/>
      <c r="M4" s="120">
        <v>2</v>
      </c>
      <c r="N4" s="156"/>
      <c r="O4" s="23"/>
      <c r="P4" s="156" t="s">
        <v>190</v>
      </c>
      <c r="Q4" s="19"/>
      <c r="R4" s="120">
        <v>4</v>
      </c>
      <c r="S4" s="19"/>
      <c r="T4" s="19"/>
      <c r="U4" s="120">
        <v>4</v>
      </c>
      <c r="V4" s="156"/>
      <c r="W4" s="23"/>
      <c r="X4" s="156" t="s">
        <v>190</v>
      </c>
      <c r="Y4" s="19"/>
      <c r="Z4" s="120">
        <v>12</v>
      </c>
      <c r="AA4" s="19"/>
      <c r="AB4" s="19"/>
      <c r="AC4" s="120">
        <v>3</v>
      </c>
      <c r="AD4" s="12"/>
      <c r="AE4" s="23"/>
      <c r="AF4" s="97" t="s">
        <v>190</v>
      </c>
      <c r="AG4" s="19"/>
      <c r="AH4" s="120">
        <v>12</v>
      </c>
      <c r="AI4" s="19"/>
      <c r="AJ4" s="19"/>
      <c r="AK4" s="120">
        <v>4</v>
      </c>
      <c r="AM4" s="23"/>
      <c r="AN4" s="97" t="s">
        <v>190</v>
      </c>
      <c r="AO4" s="19"/>
      <c r="AP4" s="120">
        <v>8</v>
      </c>
      <c r="AQ4" s="19"/>
      <c r="AR4" s="19"/>
      <c r="AS4" s="120">
        <v>2</v>
      </c>
      <c r="AU4" s="23"/>
      <c r="AV4" s="156"/>
      <c r="AW4" s="19"/>
      <c r="AX4" s="120">
        <v>16</v>
      </c>
      <c r="AY4" s="19"/>
      <c r="AZ4" s="19"/>
      <c r="BA4" s="120">
        <v>4</v>
      </c>
      <c r="BC4" s="23"/>
      <c r="BD4" s="97"/>
      <c r="BE4" s="19"/>
      <c r="BF4" s="120">
        <v>12</v>
      </c>
      <c r="BG4" s="19"/>
      <c r="BH4" s="19"/>
      <c r="BI4" s="120">
        <v>4</v>
      </c>
      <c r="BK4" s="23"/>
      <c r="BL4" s="97" t="s">
        <v>190</v>
      </c>
      <c r="BM4" s="19"/>
      <c r="BN4" s="120">
        <v>10</v>
      </c>
      <c r="BO4" s="19"/>
      <c r="BP4" s="19"/>
      <c r="BQ4" s="120">
        <v>4</v>
      </c>
      <c r="BS4" s="23"/>
      <c r="BT4" s="97" t="s">
        <v>190</v>
      </c>
      <c r="BU4" s="19"/>
      <c r="BV4" s="120"/>
      <c r="BW4" s="19"/>
      <c r="BX4" s="19"/>
      <c r="BY4" s="120"/>
      <c r="CA4" s="23"/>
      <c r="CB4" s="156"/>
      <c r="CD4" s="22"/>
      <c r="CE4" s="124"/>
      <c r="CF4" s="22"/>
    </row>
    <row r="5" spans="1:84" ht="15" x14ac:dyDescent="0.25">
      <c r="A5" s="12" t="s">
        <v>251</v>
      </c>
      <c r="B5" s="12" t="s">
        <v>188</v>
      </c>
      <c r="C5" s="12" t="s">
        <v>188</v>
      </c>
      <c r="D5" s="12" t="s">
        <v>188</v>
      </c>
      <c r="E5" s="12" t="s">
        <v>188</v>
      </c>
      <c r="F5" s="12" t="s">
        <v>188</v>
      </c>
      <c r="G5" s="12" t="s">
        <v>188</v>
      </c>
      <c r="H5" s="96" t="str">
        <f t="shared" si="0"/>
        <v>6 / 6</v>
      </c>
      <c r="I5" s="19"/>
      <c r="J5" s="120">
        <v>2</v>
      </c>
      <c r="K5" s="19"/>
      <c r="L5" s="19"/>
      <c r="M5" s="120">
        <v>2</v>
      </c>
      <c r="N5" s="156"/>
      <c r="O5" s="23"/>
      <c r="P5" s="156"/>
      <c r="Q5" s="19"/>
      <c r="R5" s="120">
        <v>4</v>
      </c>
      <c r="S5" s="19"/>
      <c r="T5" s="19"/>
      <c r="U5" s="120">
        <v>4</v>
      </c>
      <c r="V5" s="156"/>
      <c r="W5" s="23"/>
      <c r="X5" s="156"/>
      <c r="Y5" s="19"/>
      <c r="Z5" s="120">
        <v>12</v>
      </c>
      <c r="AA5" s="19"/>
      <c r="AB5" s="19"/>
      <c r="AC5" s="120">
        <v>3</v>
      </c>
      <c r="AD5" s="12"/>
      <c r="AE5" s="23"/>
      <c r="AF5" s="97"/>
      <c r="AG5" s="19"/>
      <c r="AH5" s="120">
        <v>12</v>
      </c>
      <c r="AI5" s="19"/>
      <c r="AJ5" s="19"/>
      <c r="AK5" s="120">
        <v>4</v>
      </c>
      <c r="AM5" s="23"/>
      <c r="AN5" s="97"/>
      <c r="AO5" s="19"/>
      <c r="AP5" s="120">
        <v>8</v>
      </c>
      <c r="AQ5" s="19"/>
      <c r="AR5" s="19"/>
      <c r="AS5" s="120">
        <v>2</v>
      </c>
      <c r="AU5" s="23"/>
      <c r="AV5" s="156" t="s">
        <v>190</v>
      </c>
      <c r="AW5" s="19"/>
      <c r="AX5" s="120">
        <v>16</v>
      </c>
      <c r="AY5" s="19"/>
      <c r="AZ5" s="19"/>
      <c r="BA5" s="120">
        <v>4</v>
      </c>
      <c r="BC5" s="23"/>
      <c r="BD5" s="97" t="s">
        <v>190</v>
      </c>
      <c r="BE5" s="19"/>
      <c r="BF5" s="120">
        <v>12</v>
      </c>
      <c r="BG5" s="19"/>
      <c r="BH5" s="19"/>
      <c r="BI5" s="120">
        <v>4</v>
      </c>
      <c r="BK5" s="23"/>
      <c r="BL5" s="97"/>
      <c r="BM5" s="19"/>
      <c r="BN5" s="120">
        <v>10</v>
      </c>
      <c r="BO5" s="19"/>
      <c r="BP5" s="19"/>
      <c r="BQ5" s="120">
        <v>4</v>
      </c>
      <c r="BS5" s="23"/>
      <c r="BT5" s="97"/>
      <c r="BU5" s="19"/>
      <c r="BV5" s="120"/>
      <c r="BW5" s="19"/>
      <c r="BX5" s="19"/>
      <c r="BY5" s="120"/>
      <c r="CA5" s="23"/>
      <c r="CB5" s="156"/>
      <c r="CD5" s="22"/>
      <c r="CE5" s="124"/>
      <c r="CF5" s="22"/>
    </row>
    <row r="6" spans="1:84" ht="15" x14ac:dyDescent="0.25">
      <c r="A6" s="22" t="s">
        <v>332</v>
      </c>
      <c r="B6" s="12" t="s">
        <v>188</v>
      </c>
      <c r="C6" s="12" t="s">
        <v>188</v>
      </c>
      <c r="D6" s="12" t="s">
        <v>188</v>
      </c>
      <c r="E6" s="12" t="s">
        <v>188</v>
      </c>
      <c r="F6" s="12" t="s">
        <v>188</v>
      </c>
      <c r="G6" s="12" t="s">
        <v>188</v>
      </c>
      <c r="H6" s="96" t="str">
        <f t="shared" si="0"/>
        <v>6 / 6</v>
      </c>
      <c r="I6" s="19"/>
      <c r="J6" s="120">
        <v>2</v>
      </c>
      <c r="K6" s="19"/>
      <c r="L6" s="19"/>
      <c r="M6" s="120">
        <v>2</v>
      </c>
      <c r="O6" s="23"/>
      <c r="P6" s="156" t="s">
        <v>190</v>
      </c>
      <c r="Q6" s="19"/>
      <c r="R6" s="120">
        <v>4</v>
      </c>
      <c r="S6" s="19"/>
      <c r="T6" s="19"/>
      <c r="U6" s="120">
        <v>4</v>
      </c>
      <c r="W6" s="23"/>
      <c r="X6" s="156" t="s">
        <v>190</v>
      </c>
      <c r="Y6" s="19"/>
      <c r="Z6" s="120">
        <v>12</v>
      </c>
      <c r="AA6" s="19"/>
      <c r="AB6" s="19"/>
      <c r="AC6" s="120">
        <v>3</v>
      </c>
      <c r="AE6" s="23"/>
      <c r="AF6" s="97" t="s">
        <v>190</v>
      </c>
      <c r="AG6" s="19"/>
      <c r="AH6" s="120">
        <v>12</v>
      </c>
      <c r="AI6" s="19"/>
      <c r="AJ6" s="19"/>
      <c r="AK6" s="120">
        <v>4</v>
      </c>
      <c r="AL6" s="23"/>
      <c r="AM6" s="23"/>
      <c r="AN6" s="97" t="s">
        <v>190</v>
      </c>
      <c r="AO6" s="19"/>
      <c r="AP6" s="120">
        <v>8</v>
      </c>
      <c r="AQ6" s="19"/>
      <c r="AR6" s="19"/>
      <c r="AS6" s="120">
        <v>2</v>
      </c>
      <c r="AU6" s="23"/>
      <c r="AV6" s="156" t="s">
        <v>190</v>
      </c>
      <c r="AW6" s="19"/>
      <c r="AX6" s="120">
        <v>16</v>
      </c>
      <c r="AY6" s="19"/>
      <c r="AZ6" s="19"/>
      <c r="BA6" s="120">
        <v>4</v>
      </c>
      <c r="BC6" s="23"/>
      <c r="BD6" s="156" t="s">
        <v>190</v>
      </c>
      <c r="BE6" s="19">
        <f>COUNTIFS(SUIVIPROD!$E1:$E30000,'Ligne 13'!$A6,SUIVIPROD!$J1:$J30000,'Ligne 13'!$BL$1)</f>
        <v>0</v>
      </c>
      <c r="BF6" s="120">
        <v>12</v>
      </c>
      <c r="BG6" s="19">
        <f>SUMIFS(SUIVIPROD!$D1:$D30000,SUIVIPROD!$E1:$E30000,'Ligne 13'!$A6,SUIVIPROD!$J1:$J30000,'Ligne 13'!$BL$1)</f>
        <v>0</v>
      </c>
      <c r="BH6" s="19" t="e">
        <f>SUMPRODUCT((SUIVIPROD!$E1:$E30000='Ligne 13'!$A6)*(SUIVIPROD!$J1:$J30000='Ligne 13'!$BL$1)*(SUIVIPROD!$L:$N&lt;&gt;""))+2</f>
        <v>#N/A</v>
      </c>
      <c r="BI6" s="120">
        <v>4</v>
      </c>
      <c r="BK6" s="23" t="str">
        <f>IF(COUNTIFS(SUIVIQUALITE!$B1:$B30000,'Ligne 13'!$A6,SUIVIQUALITE!$E1:$E30000,LEFT($BL$1,FIND(" ",$BL$1)-1),SUIVIQUALITE!$F1:$F30000,"Oui")=1,"Oui","#N/A")</f>
        <v>#N/A</v>
      </c>
      <c r="BL6" s="97"/>
      <c r="BM6" s="19"/>
      <c r="BN6" s="120">
        <v>10</v>
      </c>
      <c r="BO6" s="19">
        <f>SUMIFS(SUIVIPROD!$D1:$D30000,SUIVIPROD!$E1:$E30000,'Ligne 13'!$A6,SUIVIPROD!$J1:$J30000,'Ligne 13'!$BT$1)</f>
        <v>0</v>
      </c>
      <c r="BP6" s="19">
        <v>2</v>
      </c>
      <c r="BQ6" s="120">
        <v>4</v>
      </c>
      <c r="BS6" s="23" t="str">
        <f>IF(COUNTIFS(SUIVIQUALITE!$B1:$B30000,'Ligne 13'!$A6,SUIVIQUALITE!$E1:$E30000,LEFT($BT$1,FIND(" ",$BT$1)-1),SUIVIQUALITE!$F1:$F30000,"Oui")=1,"Oui","#N/A")</f>
        <v>#N/A</v>
      </c>
      <c r="BT6" s="97"/>
      <c r="BU6" s="19"/>
      <c r="BV6" s="120"/>
      <c r="BW6" s="19"/>
      <c r="BX6" s="19"/>
      <c r="BY6" s="120"/>
      <c r="CA6" s="23"/>
      <c r="CB6" s="156"/>
      <c r="CD6" s="22"/>
      <c r="CE6" s="124"/>
      <c r="CF6" s="22"/>
    </row>
    <row r="7" spans="1:84" ht="15" x14ac:dyDescent="0.25">
      <c r="A7" s="22" t="s">
        <v>333</v>
      </c>
      <c r="B7" s="12" t="s">
        <v>188</v>
      </c>
      <c r="C7" s="12" t="s">
        <v>188</v>
      </c>
      <c r="D7" s="12" t="s">
        <v>188</v>
      </c>
      <c r="E7" s="12" t="s">
        <v>188</v>
      </c>
      <c r="F7" s="12" t="s">
        <v>188</v>
      </c>
      <c r="G7" s="12" t="s">
        <v>188</v>
      </c>
      <c r="H7" s="96" t="str">
        <f t="shared" si="0"/>
        <v>6 / 6</v>
      </c>
      <c r="I7" s="19"/>
      <c r="J7" s="120">
        <v>2</v>
      </c>
      <c r="K7" s="19"/>
      <c r="L7" s="19"/>
      <c r="M7" s="120">
        <v>2</v>
      </c>
      <c r="O7" s="23"/>
      <c r="P7" s="156"/>
      <c r="Q7" s="19"/>
      <c r="R7" s="120">
        <v>4</v>
      </c>
      <c r="S7" s="19"/>
      <c r="T7" s="19"/>
      <c r="U7" s="120">
        <v>4</v>
      </c>
      <c r="W7" s="23"/>
      <c r="X7" s="156"/>
      <c r="Y7" s="19"/>
      <c r="Z7" s="120">
        <v>12</v>
      </c>
      <c r="AA7" s="19"/>
      <c r="AB7" s="19"/>
      <c r="AC7" s="120">
        <v>3</v>
      </c>
      <c r="AE7" s="23"/>
      <c r="AF7" s="97"/>
      <c r="AG7" s="19"/>
      <c r="AH7" s="120">
        <v>12</v>
      </c>
      <c r="AI7" s="19"/>
      <c r="AJ7" s="19"/>
      <c r="AK7" s="120">
        <v>4</v>
      </c>
      <c r="AL7" s="23"/>
      <c r="AM7" s="23"/>
      <c r="AN7" s="97"/>
      <c r="AO7" s="19"/>
      <c r="AP7" s="120">
        <v>8</v>
      </c>
      <c r="AQ7" s="19"/>
      <c r="AR7" s="19"/>
      <c r="AS7" s="120">
        <v>2</v>
      </c>
      <c r="AU7" s="23"/>
      <c r="AV7" s="156"/>
      <c r="AW7" s="19"/>
      <c r="AX7" s="120">
        <v>16</v>
      </c>
      <c r="AY7" s="19"/>
      <c r="AZ7" s="19"/>
      <c r="BA7" s="120">
        <v>4</v>
      </c>
      <c r="BC7" s="23"/>
      <c r="BD7" s="97"/>
      <c r="BE7" s="19">
        <f>COUNTIFS(SUIVIPROD!$E1:$E30000,'Ligne 13'!$A7,SUIVIPROD!$J1:$J30000,'Ligne 13'!$BL$1)+29</f>
        <v>29</v>
      </c>
      <c r="BF7" s="120">
        <v>12</v>
      </c>
      <c r="BG7" s="19">
        <f>SUMIFS(SUIVIPROD!$D1:$D30000,SUIVIPROD!$E1:$E30000,'Ligne 13'!$A7,SUIVIPROD!$J1:$J30000,'Ligne 13'!$BL$1)</f>
        <v>0</v>
      </c>
      <c r="BH7" s="19" t="e">
        <f>SUMPRODUCT((SUIVIPROD!$E1:$E30000='Ligne 13'!$A7)*(SUIVIPROD!$J1:$J30000='Ligne 13'!$BL$1)*(SUIVIPROD!$L:$N&lt;&gt;""))+2</f>
        <v>#N/A</v>
      </c>
      <c r="BI7" s="120">
        <v>4</v>
      </c>
      <c r="BK7" s="23" t="str">
        <f>IF(COUNTIFS(SUIVIQUALITE!$B1:$B30000,'Ligne 13'!$A7,SUIVIQUALITE!$E1:$E30000,LEFT($BL$1,FIND(" ",$BL$1)-1),SUIVIQUALITE!$F1:$F30000,"Oui")=1,"Oui","#N/A")</f>
        <v>#N/A</v>
      </c>
      <c r="BL7" s="97" t="s">
        <v>190</v>
      </c>
      <c r="BM7" s="19">
        <f>COUNTIFS(SUIVIPROD!$E1:$E30000,'Ligne 13'!$A7,SUIVIPROD!$J1:$J30000,'Ligne 13'!$BT$1)</f>
        <v>1</v>
      </c>
      <c r="BN7" s="120">
        <v>10</v>
      </c>
      <c r="BO7" s="19">
        <f>SUMIFS(SUIVIPROD!$D1:$D30000,SUIVIPROD!$E1:$E30000,'Ligne 13'!$A7,SUIVIPROD!$J1:$J30000,'Ligne 13'!$BT$1)</f>
        <v>1</v>
      </c>
      <c r="BP7" s="19" t="e">
        <f>SUMPRODUCT((SUIVIPROD!$E1:$E30000='Ligne 13'!$A7)*(SUIVIPROD!$J1:$J30000='Ligne 13'!$BT$1)*(SUIVIPROD!$L:$N&lt;&gt;""))</f>
        <v>#N/A</v>
      </c>
      <c r="BQ7" s="120">
        <v>4</v>
      </c>
      <c r="BS7" s="23" t="str">
        <f>IF(COUNTIFS(SUIVIQUALITE!$B1:$B30000,'Ligne 13'!$A7,SUIVIQUALITE!$E1:$E30000,LEFT($BT$1,FIND(" ",$BT$1)-1),SUIVIQUALITE!$F1:$F30000,"Oui")=1,"Oui","#N/A")</f>
        <v>#N/A</v>
      </c>
      <c r="BT7" s="97" t="s">
        <v>190</v>
      </c>
      <c r="BU7" s="19"/>
      <c r="BV7" s="120"/>
      <c r="BW7" s="19"/>
      <c r="BX7" s="19"/>
      <c r="BY7" s="120"/>
      <c r="CA7" s="23"/>
      <c r="CB7" s="156"/>
      <c r="CD7" s="22"/>
      <c r="CE7" s="124"/>
      <c r="CF7" s="22"/>
    </row>
    <row r="8" spans="1:84" ht="15" x14ac:dyDescent="0.25">
      <c r="B8" s="12" t="s">
        <v>188</v>
      </c>
      <c r="C8" s="12" t="s">
        <v>188</v>
      </c>
      <c r="D8" s="12" t="s">
        <v>188</v>
      </c>
      <c r="E8" s="12" t="s">
        <v>188</v>
      </c>
      <c r="F8" s="12" t="s">
        <v>188</v>
      </c>
      <c r="G8" s="12" t="s">
        <v>188</v>
      </c>
      <c r="H8" s="96" t="str">
        <f t="shared" si="0"/>
        <v>6 / 6</v>
      </c>
      <c r="I8" s="19"/>
      <c r="J8" s="120">
        <v>2</v>
      </c>
      <c r="K8" s="19"/>
      <c r="L8" s="19"/>
      <c r="M8" s="120">
        <v>2</v>
      </c>
      <c r="O8" s="23"/>
      <c r="P8" s="156" t="s">
        <v>190</v>
      </c>
      <c r="Q8" s="19"/>
      <c r="R8" s="120">
        <v>4</v>
      </c>
      <c r="S8" s="19"/>
      <c r="T8" s="19"/>
      <c r="U8" s="120">
        <v>4</v>
      </c>
      <c r="W8" s="23"/>
      <c r="X8" s="156"/>
      <c r="Y8" s="19"/>
      <c r="Z8" s="120">
        <v>12</v>
      </c>
      <c r="AA8" s="19"/>
      <c r="AB8" s="19"/>
      <c r="AC8" s="120">
        <v>3</v>
      </c>
      <c r="AE8" s="23"/>
      <c r="AF8" s="97"/>
      <c r="AG8" s="19"/>
      <c r="AH8" s="120">
        <v>12</v>
      </c>
      <c r="AI8" s="19"/>
      <c r="AJ8" s="19"/>
      <c r="AK8" s="120">
        <v>4</v>
      </c>
      <c r="AL8" s="23"/>
      <c r="AM8" s="23"/>
      <c r="AN8" s="97" t="s">
        <v>190</v>
      </c>
      <c r="AO8" s="19"/>
      <c r="AP8" s="120">
        <v>8</v>
      </c>
      <c r="AQ8" s="19"/>
      <c r="AR8" s="19"/>
      <c r="AS8" s="120">
        <v>2</v>
      </c>
      <c r="AU8" s="23"/>
      <c r="AV8" s="156"/>
      <c r="AW8" s="19"/>
      <c r="AX8" s="120">
        <v>16</v>
      </c>
      <c r="AY8" s="19"/>
      <c r="AZ8" s="19"/>
      <c r="BA8" s="120">
        <v>4</v>
      </c>
      <c r="BC8" s="23"/>
      <c r="BD8" s="97" t="s">
        <v>190</v>
      </c>
      <c r="BE8" s="19"/>
      <c r="BF8" s="120">
        <v>12</v>
      </c>
      <c r="BG8" s="19"/>
      <c r="BH8" s="19"/>
      <c r="BI8" s="120">
        <v>4</v>
      </c>
      <c r="BK8" s="23"/>
      <c r="BL8" s="97" t="s">
        <v>190</v>
      </c>
      <c r="BM8" s="19"/>
      <c r="BN8" s="120">
        <v>10</v>
      </c>
      <c r="BO8" s="19"/>
      <c r="BP8" s="19"/>
      <c r="BQ8" s="120">
        <v>4</v>
      </c>
      <c r="BS8" s="23"/>
      <c r="BT8" s="97" t="s">
        <v>190</v>
      </c>
      <c r="BU8" s="19"/>
      <c r="BV8" s="120"/>
      <c r="BW8" s="19"/>
      <c r="BX8" s="19"/>
      <c r="BY8" s="120"/>
      <c r="CA8" s="23"/>
      <c r="CB8" s="156"/>
      <c r="CD8" s="22"/>
      <c r="CE8" s="124"/>
      <c r="CF8" s="22"/>
    </row>
    <row r="9" spans="1:84" ht="15" x14ac:dyDescent="0.25">
      <c r="B9" s="12" t="s">
        <v>188</v>
      </c>
      <c r="C9" s="12" t="s">
        <v>188</v>
      </c>
      <c r="D9" s="12" t="s">
        <v>188</v>
      </c>
      <c r="E9" s="12" t="s">
        <v>188</v>
      </c>
      <c r="F9" s="12" t="s">
        <v>188</v>
      </c>
      <c r="G9" s="12" t="s">
        <v>188</v>
      </c>
      <c r="H9" s="96" t="str">
        <f t="shared" si="0"/>
        <v>6 / 6</v>
      </c>
      <c r="I9" s="19"/>
      <c r="J9" s="120">
        <v>2</v>
      </c>
      <c r="K9" s="19"/>
      <c r="L9" s="19"/>
      <c r="M9" s="120">
        <v>2</v>
      </c>
      <c r="O9" s="23"/>
      <c r="P9" s="156" t="s">
        <v>190</v>
      </c>
      <c r="Q9" s="19"/>
      <c r="R9" s="120">
        <v>4</v>
      </c>
      <c r="S9" s="19"/>
      <c r="T9" s="19"/>
      <c r="U9" s="120">
        <v>4</v>
      </c>
      <c r="W9" s="23"/>
      <c r="X9" s="156"/>
      <c r="Y9" s="19"/>
      <c r="Z9" s="120">
        <v>12</v>
      </c>
      <c r="AA9" s="19"/>
      <c r="AB9" s="19"/>
      <c r="AC9" s="120">
        <v>3</v>
      </c>
      <c r="AE9" s="23"/>
      <c r="AF9" s="97"/>
      <c r="AG9" s="19"/>
      <c r="AH9" s="120">
        <v>12</v>
      </c>
      <c r="AI9" s="19"/>
      <c r="AJ9" s="19"/>
      <c r="AK9" s="120">
        <v>4</v>
      </c>
      <c r="AL9" s="23"/>
      <c r="AM9" s="23"/>
      <c r="AN9" s="97"/>
      <c r="AO9" s="19"/>
      <c r="AP9" s="120">
        <v>8</v>
      </c>
      <c r="AQ9" s="19"/>
      <c r="AR9" s="19"/>
      <c r="AS9" s="120">
        <v>2</v>
      </c>
      <c r="AU9" s="23"/>
      <c r="AV9" s="156"/>
      <c r="AW9" s="19"/>
      <c r="AX9" s="120">
        <v>16</v>
      </c>
      <c r="AY9" s="19"/>
      <c r="AZ9" s="19"/>
      <c r="BA9" s="120">
        <v>4</v>
      </c>
      <c r="BC9" s="23"/>
      <c r="BD9" s="97"/>
      <c r="BE9" s="19"/>
      <c r="BF9" s="120">
        <v>12</v>
      </c>
      <c r="BG9" s="19"/>
      <c r="BH9" s="19"/>
      <c r="BI9" s="120">
        <v>4</v>
      </c>
      <c r="BK9" s="23"/>
      <c r="BL9" s="97" t="s">
        <v>190</v>
      </c>
      <c r="BM9" s="19"/>
      <c r="BN9" s="120">
        <v>10</v>
      </c>
      <c r="BO9" s="19"/>
      <c r="BP9" s="19"/>
      <c r="BQ9" s="120">
        <v>4</v>
      </c>
      <c r="BS9" s="23"/>
      <c r="BT9" s="97" t="s">
        <v>190</v>
      </c>
      <c r="BU9" s="19"/>
      <c r="BV9" s="120"/>
      <c r="BW9" s="19"/>
      <c r="BX9" s="19"/>
      <c r="BY9" s="120"/>
      <c r="CA9" s="23"/>
      <c r="CB9" s="156"/>
      <c r="CD9" s="22"/>
      <c r="CE9" s="124"/>
      <c r="CF9" s="22"/>
    </row>
    <row r="10" spans="1:84" ht="15" x14ac:dyDescent="0.25">
      <c r="B10" s="12" t="s">
        <v>188</v>
      </c>
      <c r="C10" s="12" t="s">
        <v>188</v>
      </c>
      <c r="D10" s="12" t="s">
        <v>188</v>
      </c>
      <c r="E10" s="12" t="s">
        <v>188</v>
      </c>
      <c r="F10" s="12" t="s">
        <v>188</v>
      </c>
      <c r="G10" s="12" t="s">
        <v>188</v>
      </c>
      <c r="H10" s="96" t="str">
        <f t="shared" si="0"/>
        <v>6 / 6</v>
      </c>
      <c r="I10" s="19"/>
      <c r="J10" s="120">
        <v>2</v>
      </c>
      <c r="K10" s="19"/>
      <c r="L10" s="19"/>
      <c r="M10" s="120">
        <v>2</v>
      </c>
      <c r="O10" s="23"/>
      <c r="P10" s="156" t="s">
        <v>190</v>
      </c>
      <c r="Q10" s="19"/>
      <c r="R10" s="120">
        <v>4</v>
      </c>
      <c r="S10" s="19"/>
      <c r="T10" s="19"/>
      <c r="U10" s="120">
        <v>4</v>
      </c>
      <c r="W10" s="23"/>
      <c r="X10" s="156" t="s">
        <v>190</v>
      </c>
      <c r="Y10" s="19"/>
      <c r="Z10" s="120">
        <v>12</v>
      </c>
      <c r="AA10" s="19"/>
      <c r="AB10" s="19"/>
      <c r="AC10" s="120">
        <v>3</v>
      </c>
      <c r="AE10" s="23"/>
      <c r="AF10" s="97" t="s">
        <v>190</v>
      </c>
      <c r="AG10" s="19"/>
      <c r="AH10" s="120">
        <v>12</v>
      </c>
      <c r="AI10" s="19"/>
      <c r="AJ10" s="19"/>
      <c r="AK10" s="120">
        <v>4</v>
      </c>
      <c r="AL10" s="23"/>
      <c r="AM10" s="23"/>
      <c r="AN10" s="97" t="s">
        <v>190</v>
      </c>
      <c r="AO10" s="19"/>
      <c r="AP10" s="120">
        <v>8</v>
      </c>
      <c r="AQ10" s="19"/>
      <c r="AR10" s="19"/>
      <c r="AS10" s="120">
        <v>2</v>
      </c>
      <c r="AU10" s="23"/>
      <c r="AV10" s="156" t="s">
        <v>190</v>
      </c>
      <c r="AW10" s="19"/>
      <c r="AX10" s="120">
        <v>16</v>
      </c>
      <c r="AY10" s="19"/>
      <c r="AZ10" s="19"/>
      <c r="BA10" s="120">
        <v>4</v>
      </c>
      <c r="BC10" s="23"/>
      <c r="BD10" s="97" t="s">
        <v>190</v>
      </c>
      <c r="BE10" s="19"/>
      <c r="BF10" s="120">
        <v>12</v>
      </c>
      <c r="BG10" s="19"/>
      <c r="BH10" s="19"/>
      <c r="BI10" s="120">
        <v>4</v>
      </c>
      <c r="BK10" s="23"/>
      <c r="BL10" s="97" t="s">
        <v>190</v>
      </c>
      <c r="BM10" s="19"/>
      <c r="BN10" s="120">
        <v>10</v>
      </c>
      <c r="BO10" s="19"/>
      <c r="BP10" s="19"/>
      <c r="BQ10" s="120">
        <v>4</v>
      </c>
      <c r="BS10" s="23"/>
      <c r="BT10" s="97" t="s">
        <v>190</v>
      </c>
      <c r="BU10" s="19"/>
      <c r="BV10" s="120"/>
      <c r="BW10" s="19"/>
      <c r="BX10" s="19"/>
      <c r="BY10" s="120"/>
      <c r="CA10" s="23"/>
      <c r="CB10" s="156"/>
      <c r="CD10" s="22"/>
      <c r="CE10" s="124"/>
      <c r="CF10" s="22"/>
    </row>
    <row r="11" spans="1:84" ht="15" x14ac:dyDescent="0.25">
      <c r="B11" s="12" t="s">
        <v>188</v>
      </c>
      <c r="C11" s="12" t="s">
        <v>188</v>
      </c>
      <c r="D11" s="12" t="s">
        <v>188</v>
      </c>
      <c r="E11" s="12" t="s">
        <v>188</v>
      </c>
      <c r="F11" s="12" t="s">
        <v>188</v>
      </c>
      <c r="G11" s="12" t="s">
        <v>188</v>
      </c>
      <c r="H11" s="96" t="str">
        <f t="shared" si="0"/>
        <v>6 / 6</v>
      </c>
      <c r="I11" s="19"/>
      <c r="J11" s="120">
        <v>2</v>
      </c>
      <c r="K11" s="19"/>
      <c r="L11" s="19"/>
      <c r="M11" s="120">
        <v>2</v>
      </c>
      <c r="O11" s="23"/>
      <c r="P11" s="156" t="s">
        <v>190</v>
      </c>
      <c r="Q11" s="19"/>
      <c r="R11" s="120">
        <v>4</v>
      </c>
      <c r="S11" s="19"/>
      <c r="T11" s="19"/>
      <c r="U11" s="120">
        <v>4</v>
      </c>
      <c r="W11" s="23"/>
      <c r="X11" s="156" t="s">
        <v>190</v>
      </c>
      <c r="Y11" s="19"/>
      <c r="Z11" s="120">
        <v>12</v>
      </c>
      <c r="AA11" s="19"/>
      <c r="AB11" s="19"/>
      <c r="AC11" s="120">
        <v>3</v>
      </c>
      <c r="AE11" s="23"/>
      <c r="AF11" s="97" t="s">
        <v>190</v>
      </c>
      <c r="AG11" s="19"/>
      <c r="AH11" s="120">
        <v>12</v>
      </c>
      <c r="AI11" s="19"/>
      <c r="AJ11" s="19"/>
      <c r="AK11" s="120">
        <v>4</v>
      </c>
      <c r="AL11" s="23"/>
      <c r="AM11" s="23"/>
      <c r="AN11" s="97" t="s">
        <v>190</v>
      </c>
      <c r="AO11" s="19"/>
      <c r="AP11" s="120">
        <v>8</v>
      </c>
      <c r="AQ11" s="19"/>
      <c r="AR11" s="19"/>
      <c r="AS11" s="120">
        <v>2</v>
      </c>
      <c r="AU11" s="23"/>
      <c r="AV11" s="156" t="s">
        <v>190</v>
      </c>
      <c r="AW11" s="19"/>
      <c r="AX11" s="120">
        <v>16</v>
      </c>
      <c r="AY11" s="19"/>
      <c r="AZ11" s="19"/>
      <c r="BA11" s="120">
        <v>4</v>
      </c>
      <c r="BC11" s="23"/>
      <c r="BD11" s="97" t="s">
        <v>190</v>
      </c>
      <c r="BE11" s="19">
        <f>COUNTIFS(SUIVIPROD!$E1:$E30000,'Ligne 13'!$A11,SUIVIPROD!$J1:$J30000,'Ligne 13'!$BL$1)+10.5</f>
        <v>10.5</v>
      </c>
      <c r="BF11" s="120">
        <v>12</v>
      </c>
      <c r="BG11" s="19">
        <f>SUMIFS(SUIVIPROD!$D1:$D30000,SUIVIPROD!$E1:$E30000,'Ligne 13'!$A11,SUIVIPROD!$J1:$J30000,'Ligne 13'!$BL$1)</f>
        <v>0</v>
      </c>
      <c r="BH11" s="19" t="e">
        <f>SUMPRODUCT((SUIVIPROD!$E1:$E30000='Ligne 13'!$A11)*(SUIVIPROD!$J1:$J30000='Ligne 13'!$BL$1)*(SUIVIPROD!$L:$N&lt;&gt;""))+3</f>
        <v>#N/A</v>
      </c>
      <c r="BI11" s="120">
        <v>4</v>
      </c>
      <c r="BK11" s="23" t="str">
        <f>IF(COUNTIFS(SUIVIQUALITE!$B1:$B30000,'Ligne 13'!$A11,SUIVIQUALITE!$E1:$E30000,LEFT($BL$1,FIND(" ",$BL$1)-1),SUIVIQUALITE!$F1:$F30000,"Oui")=1,"Oui","#N/A")</f>
        <v>#N/A</v>
      </c>
      <c r="BL11" s="97" t="s">
        <v>190</v>
      </c>
      <c r="BM11" s="19">
        <v>10.5</v>
      </c>
      <c r="BN11" s="120">
        <v>10</v>
      </c>
      <c r="BO11" s="19"/>
      <c r="BP11" s="19">
        <v>3</v>
      </c>
      <c r="BQ11" s="120">
        <v>4</v>
      </c>
      <c r="BS11" s="23" t="str">
        <f>IF(COUNTIFS(SUIVIQUALITE!$B1:$B30000,'Ligne 13'!$A11,SUIVIQUALITE!$E1:$E30000,LEFT($BT$1,FIND(" ",$BT$1)-1),SUIVIQUALITE!$F1:$F30000,"Oui")=1,"Oui","#N/A")</f>
        <v>#N/A</v>
      </c>
      <c r="BT11" s="97" t="s">
        <v>190</v>
      </c>
      <c r="BU11" s="19"/>
      <c r="BV11" s="120"/>
      <c r="BW11" s="19"/>
      <c r="BX11" s="19"/>
      <c r="BY11" s="120"/>
      <c r="CA11" s="23"/>
      <c r="CB11" s="156" t="s">
        <v>190</v>
      </c>
      <c r="CD11" s="22"/>
      <c r="CE11" s="22"/>
      <c r="CF11" s="22"/>
    </row>
    <row r="12" spans="1:84" ht="15" x14ac:dyDescent="0.25">
      <c r="A12" s="22"/>
      <c r="B12" s="12" t="s">
        <v>188</v>
      </c>
      <c r="C12" s="12" t="s">
        <v>188</v>
      </c>
      <c r="D12" s="12" t="s">
        <v>188</v>
      </c>
      <c r="E12" s="12" t="s">
        <v>188</v>
      </c>
      <c r="F12" s="12" t="s">
        <v>188</v>
      </c>
      <c r="G12" s="12" t="s">
        <v>188</v>
      </c>
      <c r="H12" s="96" t="str">
        <f t="shared" si="0"/>
        <v>6 / 6</v>
      </c>
      <c r="I12" s="19"/>
      <c r="J12" s="120">
        <v>2</v>
      </c>
      <c r="K12" s="19"/>
      <c r="L12" s="19"/>
      <c r="M12" s="120">
        <v>2</v>
      </c>
      <c r="O12" s="23"/>
      <c r="P12" s="156" t="s">
        <v>190</v>
      </c>
      <c r="Q12" s="19"/>
      <c r="R12" s="120">
        <v>4</v>
      </c>
      <c r="S12" s="19"/>
      <c r="T12" s="19"/>
      <c r="U12" s="120">
        <v>4</v>
      </c>
      <c r="W12" s="23"/>
      <c r="X12" s="156" t="s">
        <v>190</v>
      </c>
      <c r="Y12" s="19">
        <f>COUNTIFS(SUIVIPROD!$E1:$E30000,'Ligne 13'!$A12,SUIVIPROD!$J1:$J30000,'Ligne 13'!$AF$1)</f>
        <v>0</v>
      </c>
      <c r="Z12" s="120">
        <v>12</v>
      </c>
      <c r="AA12" s="19">
        <f>SUMIFS(SUIVIPROD!$D1:$D30000,SUIVIPROD!$E1:$E30000,'Ligne 13'!$A12,SUIVIPROD!$J1:$J30000,'Ligne 13'!$AF$1)</f>
        <v>0</v>
      </c>
      <c r="AB12" s="19" t="e">
        <f>SUMPRODUCT((SUIVIPROD!$E1:$E30000='Ligne 13'!$A12)*(SUIVIPROD!$J1:$J30000='Ligne 13'!$AF$1)*(SUIVIPROD!$L:$N&lt;&gt;""))</f>
        <v>#N/A</v>
      </c>
      <c r="AC12" s="120">
        <v>3</v>
      </c>
      <c r="AD12" s="12"/>
      <c r="AE12" s="23" t="str">
        <f>IF(COUNTIFS(SUIVIQUALITE!$B1:$B30000,'Ligne 13'!$A12,SUIVIQUALITE!$E1:$E30000,LEFT($AF$1,FIND(" ",$AF$1)-1),SUIVIQUALITE!$F1:$F30000,"Oui")=1,"Oui","#N/A")</f>
        <v>#N/A</v>
      </c>
      <c r="AF12" s="97" t="s">
        <v>189</v>
      </c>
      <c r="AG12" s="19"/>
      <c r="AH12" s="120">
        <v>12</v>
      </c>
      <c r="AI12" s="19"/>
      <c r="AJ12" s="19"/>
      <c r="AK12" s="120">
        <v>4</v>
      </c>
      <c r="AL12" s="23"/>
      <c r="AM12" s="23"/>
      <c r="AN12" s="97" t="s">
        <v>190</v>
      </c>
      <c r="AO12" s="19"/>
      <c r="AP12" s="120">
        <v>8</v>
      </c>
      <c r="AQ12" s="19"/>
      <c r="AR12" s="19"/>
      <c r="AS12" s="120">
        <v>2</v>
      </c>
      <c r="AU12" s="23"/>
      <c r="AV12" s="156" t="s">
        <v>190</v>
      </c>
      <c r="AW12" s="19"/>
      <c r="AX12" s="120">
        <v>16</v>
      </c>
      <c r="AY12" s="19"/>
      <c r="AZ12" s="19"/>
      <c r="BA12" s="120">
        <v>4</v>
      </c>
      <c r="BC12" s="23"/>
      <c r="BD12" s="97" t="s">
        <v>190</v>
      </c>
      <c r="BE12" s="19">
        <f>COUNTIFS(SUIVIPROD!$E1:$E30000,'Ligne 13'!$A12,SUIVIPROD!$J1:$J30000,'Ligne 13'!$BL$1)+2</f>
        <v>2</v>
      </c>
      <c r="BF12" s="120">
        <v>12</v>
      </c>
      <c r="BG12" s="19">
        <f>SUMIFS(SUIVIPROD!$D1:$D30000,SUIVIPROD!$E1:$E30000,'Ligne 13'!$A12,SUIVIPROD!$J1:$J30000,'Ligne 13'!$BL$1)</f>
        <v>0</v>
      </c>
      <c r="BH12" s="19" t="e">
        <f>SUMPRODUCT((SUIVIPROD!$E1:$E30000='Ligne 13'!$A12)*(SUIVIPROD!$J1:$J30000='Ligne 13'!$BL$1)*(SUIVIPROD!$L:$N&lt;&gt;""))</f>
        <v>#N/A</v>
      </c>
      <c r="BI12" s="120">
        <v>4</v>
      </c>
      <c r="BK12" s="23" t="str">
        <f>IF(COUNTIFS(SUIVIQUALITE!$B1:$B30000,'Ligne 13'!$A12,SUIVIQUALITE!$E1:$E30000,LEFT($BL$1,FIND(" ",$BL$1)-1),SUIVIQUALITE!$F1:$F30000,"Oui")=1,"Oui","#N/A")</f>
        <v>#N/A</v>
      </c>
      <c r="BL12" s="97" t="s">
        <v>190</v>
      </c>
      <c r="BM12" s="19">
        <v>2</v>
      </c>
      <c r="BN12" s="120">
        <v>10</v>
      </c>
      <c r="BO12" s="19"/>
      <c r="BP12" s="19"/>
      <c r="BQ12" s="120">
        <v>4</v>
      </c>
      <c r="BS12" s="23" t="str">
        <f>IF(COUNTIFS(SUIVIQUALITE!$B1:$B30000,'Ligne 13'!$A12,SUIVIQUALITE!$E1:$E30000,LEFT($BT$1,FIND(" ",$BT$1)-1),SUIVIQUALITE!$F1:$F30000,"Oui")=1,"Oui","#N/A")</f>
        <v>#N/A</v>
      </c>
      <c r="BT12" s="97" t="s">
        <v>190</v>
      </c>
      <c r="BU12" s="19"/>
      <c r="BV12" s="120"/>
      <c r="BW12" s="19"/>
      <c r="BX12" s="19"/>
      <c r="BY12" s="120"/>
      <c r="CA12" s="23"/>
      <c r="CB12" s="97"/>
    </row>
    <row r="13" spans="1:84" ht="15" x14ac:dyDescent="0.25">
      <c r="A13" s="22"/>
      <c r="B13" s="12" t="s">
        <v>188</v>
      </c>
      <c r="C13" s="12" t="s">
        <v>188</v>
      </c>
      <c r="D13" s="12" t="s">
        <v>188</v>
      </c>
      <c r="E13" s="12" t="s">
        <v>188</v>
      </c>
      <c r="F13" s="12" t="s">
        <v>188</v>
      </c>
      <c r="G13" s="12" t="s">
        <v>188</v>
      </c>
      <c r="H13" s="96" t="str">
        <f t="shared" si="0"/>
        <v>6 / 6</v>
      </c>
      <c r="I13" s="19"/>
      <c r="J13" s="120">
        <v>2</v>
      </c>
      <c r="K13" s="19"/>
      <c r="L13" s="19"/>
      <c r="M13" s="120">
        <v>2</v>
      </c>
      <c r="O13" s="23"/>
      <c r="P13" s="156" t="s">
        <v>190</v>
      </c>
      <c r="Q13" s="19"/>
      <c r="R13" s="120">
        <v>4</v>
      </c>
      <c r="S13" s="19"/>
      <c r="T13" s="19"/>
      <c r="U13" s="120">
        <v>4</v>
      </c>
      <c r="W13" s="23"/>
      <c r="X13" s="156" t="s">
        <v>190</v>
      </c>
      <c r="Y13" s="19"/>
      <c r="Z13" s="120">
        <v>12</v>
      </c>
      <c r="AA13" s="19"/>
      <c r="AB13" s="19"/>
      <c r="AC13" s="120">
        <v>3</v>
      </c>
      <c r="AE13" s="23"/>
      <c r="AF13" s="97" t="s">
        <v>190</v>
      </c>
      <c r="AG13" s="19">
        <f>COUNTIFS(SUIVIPROD!$E1:$E30000,'Ligne 13'!$A13,SUIVIPROD!$J1:$J30000,'Ligne 13'!$AN$1)</f>
        <v>0</v>
      </c>
      <c r="AH13" s="120">
        <v>12</v>
      </c>
      <c r="AI13" s="19">
        <f>SUMIFS(SUIVIPROD!$D1:$D30000,SUIVIPROD!$E1:$E30000,'Ligne 13'!$A13,SUIVIPROD!$J1:$J30000,'Ligne 13'!$AN$1)</f>
        <v>0</v>
      </c>
      <c r="AJ13" s="19" t="e">
        <f>SUMPRODUCT((SUIVIPROD!$E1:$E30000='Ligne 13'!$A13)*(SUIVIPROD!$J1:$J30000='Ligne 13'!$AN$1)*(SUIVIPROD!$L:$N&lt;&gt;""))</f>
        <v>#N/A</v>
      </c>
      <c r="AK13" s="120">
        <v>4</v>
      </c>
      <c r="AM13" s="23" t="str">
        <f>IF(COUNTIFS(SUIVIQUALITE!$B1:$B30000,'Ligne 13'!$A13,SUIVIQUALITE!$E1:$E30000,LEFT($AN$1,FIND(" ",$AN$1)-1),SUIVIQUALITE!$F1:$F30000,"Oui")=1,"Oui","#N/A")</f>
        <v>#N/A</v>
      </c>
      <c r="AN13" s="97" t="s">
        <v>189</v>
      </c>
      <c r="AO13" s="19"/>
      <c r="AP13" s="120">
        <v>8</v>
      </c>
      <c r="AQ13" s="19"/>
      <c r="AR13" s="19"/>
      <c r="AS13" s="120">
        <v>2</v>
      </c>
      <c r="AU13" s="23"/>
      <c r="AV13" s="156"/>
      <c r="AW13" s="19"/>
      <c r="AX13" s="120">
        <v>16</v>
      </c>
      <c r="AY13" s="19"/>
      <c r="AZ13" s="19"/>
      <c r="BA13" s="120">
        <v>4</v>
      </c>
      <c r="BC13" s="23"/>
      <c r="BD13" s="97"/>
      <c r="BE13" s="19"/>
      <c r="BF13" s="120">
        <v>12</v>
      </c>
      <c r="BG13" s="19"/>
      <c r="BH13" s="19"/>
      <c r="BI13" s="120">
        <v>4</v>
      </c>
      <c r="BK13" s="23"/>
      <c r="BL13" s="97"/>
      <c r="BM13" s="19"/>
      <c r="BN13" s="120">
        <v>10</v>
      </c>
      <c r="BO13" s="19"/>
      <c r="BP13" s="19"/>
      <c r="BQ13" s="120">
        <v>4</v>
      </c>
      <c r="BS13" s="23"/>
      <c r="BT13" s="97"/>
      <c r="BU13" s="19"/>
      <c r="BV13" s="120"/>
      <c r="BW13" s="19"/>
      <c r="BX13" s="19"/>
      <c r="BY13" s="120"/>
      <c r="CA13" s="23"/>
      <c r="CB13" s="156"/>
    </row>
    <row r="14" spans="1:84" ht="15" x14ac:dyDescent="0.25">
      <c r="A14" s="22"/>
      <c r="B14" s="12" t="s">
        <v>188</v>
      </c>
      <c r="C14" s="12" t="s">
        <v>188</v>
      </c>
      <c r="D14" s="12" t="s">
        <v>188</v>
      </c>
      <c r="E14" s="12" t="s">
        <v>188</v>
      </c>
      <c r="F14" s="12" t="s">
        <v>188</v>
      </c>
      <c r="G14" s="12" t="s">
        <v>188</v>
      </c>
      <c r="H14" s="96" t="str">
        <f t="shared" si="0"/>
        <v>6 / 6</v>
      </c>
      <c r="I14" s="19"/>
      <c r="J14" s="120">
        <v>2</v>
      </c>
      <c r="K14" s="19"/>
      <c r="L14" s="19"/>
      <c r="M14" s="120">
        <v>2</v>
      </c>
      <c r="O14" s="23"/>
      <c r="P14" s="156" t="s">
        <v>190</v>
      </c>
      <c r="Q14" s="19"/>
      <c r="R14" s="120">
        <v>4</v>
      </c>
      <c r="S14" s="19"/>
      <c r="T14" s="19"/>
      <c r="U14" s="120">
        <v>4</v>
      </c>
      <c r="W14" s="23"/>
      <c r="X14" s="156" t="s">
        <v>190</v>
      </c>
      <c r="Y14" s="19"/>
      <c r="Z14" s="120">
        <v>12</v>
      </c>
      <c r="AA14" s="19"/>
      <c r="AB14" s="19"/>
      <c r="AC14" s="120">
        <v>3</v>
      </c>
      <c r="AE14" s="23"/>
      <c r="AF14" s="97" t="s">
        <v>190</v>
      </c>
      <c r="AG14" s="19"/>
      <c r="AH14" s="120">
        <v>12</v>
      </c>
      <c r="AI14" s="19"/>
      <c r="AJ14" s="19"/>
      <c r="AK14" s="120">
        <v>4</v>
      </c>
      <c r="AL14" s="23"/>
      <c r="AM14" s="23"/>
      <c r="AN14" s="97" t="s">
        <v>190</v>
      </c>
      <c r="AO14" s="19"/>
      <c r="AP14" s="120">
        <v>8</v>
      </c>
      <c r="AQ14" s="19"/>
      <c r="AR14" s="19"/>
      <c r="AS14" s="120">
        <v>2</v>
      </c>
      <c r="AU14" s="23"/>
      <c r="AV14" s="156" t="s">
        <v>190</v>
      </c>
      <c r="AW14" s="19"/>
      <c r="AX14" s="120">
        <v>16</v>
      </c>
      <c r="AY14" s="19"/>
      <c r="AZ14" s="19"/>
      <c r="BA14" s="120">
        <v>4</v>
      </c>
      <c r="BC14" s="23"/>
      <c r="BD14" s="97" t="s">
        <v>190</v>
      </c>
      <c r="BE14" s="19"/>
      <c r="BF14" s="120">
        <v>12</v>
      </c>
      <c r="BG14" s="19"/>
      <c r="BH14" s="19"/>
      <c r="BI14" s="120">
        <v>4</v>
      </c>
      <c r="BK14" s="23"/>
      <c r="BL14" s="97" t="s">
        <v>190</v>
      </c>
      <c r="BM14" s="19"/>
      <c r="BN14" s="120">
        <v>10</v>
      </c>
      <c r="BO14" s="19"/>
      <c r="BP14" s="19"/>
      <c r="BQ14" s="120">
        <v>4</v>
      </c>
      <c r="BS14" s="23"/>
      <c r="BT14" s="97" t="s">
        <v>190</v>
      </c>
      <c r="BU14" s="19"/>
      <c r="BV14" s="120"/>
      <c r="BW14" s="19"/>
      <c r="BX14" s="19"/>
      <c r="BY14" s="120"/>
      <c r="CA14" s="23"/>
      <c r="CB14" s="156" t="s">
        <v>190</v>
      </c>
    </row>
    <row r="15" spans="1:84" ht="15" x14ac:dyDescent="0.25">
      <c r="A15" s="22"/>
      <c r="B15" s="12" t="s">
        <v>188</v>
      </c>
      <c r="C15" s="12" t="s">
        <v>188</v>
      </c>
      <c r="D15" s="12" t="s">
        <v>188</v>
      </c>
      <c r="E15" s="12" t="s">
        <v>188</v>
      </c>
      <c r="F15" s="12" t="s">
        <v>188</v>
      </c>
      <c r="G15" s="12" t="s">
        <v>188</v>
      </c>
      <c r="H15" s="96" t="str">
        <f t="shared" si="0"/>
        <v>6 / 6</v>
      </c>
      <c r="I15" s="19"/>
      <c r="J15" s="120">
        <v>2</v>
      </c>
      <c r="K15" s="19"/>
      <c r="L15" s="19"/>
      <c r="M15" s="120">
        <v>2</v>
      </c>
      <c r="O15" s="23"/>
      <c r="P15" s="156" t="s">
        <v>190</v>
      </c>
      <c r="Q15" s="19"/>
      <c r="R15" s="120">
        <v>4</v>
      </c>
      <c r="S15" s="19"/>
      <c r="T15" s="19"/>
      <c r="U15" s="120">
        <v>4</v>
      </c>
      <c r="W15" s="23"/>
      <c r="X15" s="156"/>
      <c r="Y15" s="19"/>
      <c r="Z15" s="120">
        <v>12</v>
      </c>
      <c r="AA15" s="19"/>
      <c r="AB15" s="19"/>
      <c r="AC15" s="120">
        <v>3</v>
      </c>
      <c r="AE15" s="23"/>
      <c r="AF15" s="97"/>
      <c r="AG15" s="19"/>
      <c r="AH15" s="120">
        <v>12</v>
      </c>
      <c r="AI15" s="19"/>
      <c r="AJ15" s="19"/>
      <c r="AK15" s="120">
        <v>4</v>
      </c>
      <c r="AL15" s="23"/>
      <c r="AM15" s="23"/>
      <c r="AN15" s="97"/>
      <c r="AO15" s="19"/>
      <c r="AP15" s="120">
        <v>8</v>
      </c>
      <c r="AQ15" s="19"/>
      <c r="AR15" s="19"/>
      <c r="AS15" s="120">
        <v>2</v>
      </c>
      <c r="AU15" s="23"/>
      <c r="AV15" s="156"/>
      <c r="AW15" s="19"/>
      <c r="AX15" s="120">
        <v>16</v>
      </c>
      <c r="AY15" s="19"/>
      <c r="AZ15" s="19"/>
      <c r="BA15" s="120">
        <v>4</v>
      </c>
      <c r="BC15" s="23"/>
      <c r="BD15" s="97"/>
      <c r="BE15" s="19"/>
      <c r="BF15" s="120">
        <v>12</v>
      </c>
      <c r="BG15" s="19"/>
      <c r="BH15" s="19"/>
      <c r="BI15" s="120">
        <v>4</v>
      </c>
      <c r="BK15" s="23"/>
      <c r="BL15" s="97"/>
      <c r="BM15" s="19"/>
      <c r="BN15" s="120">
        <v>10</v>
      </c>
      <c r="BO15" s="19"/>
      <c r="BP15" s="19"/>
      <c r="BQ15" s="120">
        <v>4</v>
      </c>
      <c r="BS15" s="23"/>
      <c r="BT15" s="97"/>
      <c r="BU15" s="19"/>
      <c r="BV15" s="120"/>
      <c r="BW15" s="19"/>
      <c r="BX15" s="19"/>
      <c r="BY15" s="120"/>
      <c r="CA15" s="23"/>
      <c r="CB15" s="156"/>
    </row>
    <row r="16" spans="1:84" ht="15" x14ac:dyDescent="0.25">
      <c r="A16" s="22"/>
      <c r="B16" s="12" t="s">
        <v>188</v>
      </c>
      <c r="C16" s="12" t="s">
        <v>188</v>
      </c>
      <c r="D16" s="12" t="s">
        <v>188</v>
      </c>
      <c r="E16" s="12" t="s">
        <v>188</v>
      </c>
      <c r="F16" s="12" t="s">
        <v>188</v>
      </c>
      <c r="G16" s="12" t="s">
        <v>188</v>
      </c>
      <c r="H16" s="96" t="str">
        <f t="shared" si="0"/>
        <v>6 / 6</v>
      </c>
      <c r="I16" s="19"/>
      <c r="J16" s="120">
        <v>2</v>
      </c>
      <c r="K16" s="19"/>
      <c r="L16" s="19"/>
      <c r="M16" s="120">
        <v>2</v>
      </c>
      <c r="O16" s="23"/>
      <c r="P16" s="156" t="s">
        <v>190</v>
      </c>
      <c r="Q16" s="19"/>
      <c r="R16" s="120">
        <v>4</v>
      </c>
      <c r="S16" s="19"/>
      <c r="T16" s="19"/>
      <c r="U16" s="120">
        <v>4</v>
      </c>
      <c r="W16" s="23"/>
      <c r="X16" s="156" t="s">
        <v>190</v>
      </c>
      <c r="Y16" s="19"/>
      <c r="Z16" s="120">
        <v>12</v>
      </c>
      <c r="AA16" s="19"/>
      <c r="AB16" s="19"/>
      <c r="AC16" s="120">
        <v>3</v>
      </c>
      <c r="AE16" s="23"/>
      <c r="AF16" s="97"/>
      <c r="AG16" s="19"/>
      <c r="AH16" s="120">
        <v>12</v>
      </c>
      <c r="AI16" s="19"/>
      <c r="AJ16" s="19"/>
      <c r="AK16" s="120">
        <v>4</v>
      </c>
      <c r="AL16" s="23"/>
      <c r="AM16" s="23"/>
      <c r="AN16" s="97"/>
      <c r="AO16" s="19"/>
      <c r="AP16" s="120">
        <v>8</v>
      </c>
      <c r="AQ16" s="19"/>
      <c r="AR16" s="19"/>
      <c r="AS16" s="120">
        <v>2</v>
      </c>
      <c r="AU16" s="23"/>
      <c r="AV16" s="156" t="s">
        <v>190</v>
      </c>
      <c r="AW16" s="19"/>
      <c r="AX16" s="120">
        <v>16</v>
      </c>
      <c r="AY16" s="19"/>
      <c r="AZ16" s="19"/>
      <c r="BA16" s="120">
        <v>4</v>
      </c>
      <c r="BC16" s="23"/>
      <c r="BD16" s="97" t="s">
        <v>190</v>
      </c>
      <c r="BE16" s="19"/>
      <c r="BF16" s="120">
        <v>12</v>
      </c>
      <c r="BG16" s="19"/>
      <c r="BH16" s="19"/>
      <c r="BI16" s="120">
        <v>4</v>
      </c>
      <c r="BK16" s="23"/>
      <c r="BL16" s="97"/>
      <c r="BM16" s="19"/>
      <c r="BN16" s="120">
        <v>10</v>
      </c>
      <c r="BO16" s="19"/>
      <c r="BP16" s="19"/>
      <c r="BQ16" s="120">
        <v>4</v>
      </c>
      <c r="BS16" s="23"/>
      <c r="BT16" s="97"/>
      <c r="BU16" s="19"/>
      <c r="BV16" s="120"/>
      <c r="BW16" s="19"/>
      <c r="BX16" s="19"/>
      <c r="BY16" s="120"/>
      <c r="CA16" s="23"/>
      <c r="CB16" s="156"/>
    </row>
    <row r="17" spans="1:80" ht="15" x14ac:dyDescent="0.25">
      <c r="B17" s="12" t="s">
        <v>188</v>
      </c>
      <c r="C17" s="12" t="s">
        <v>188</v>
      </c>
      <c r="D17" s="12" t="s">
        <v>188</v>
      </c>
      <c r="E17" s="12" t="s">
        <v>188</v>
      </c>
      <c r="F17" s="12" t="s">
        <v>188</v>
      </c>
      <c r="G17" s="12" t="s">
        <v>188</v>
      </c>
      <c r="H17" s="96" t="str">
        <f t="shared" si="0"/>
        <v>6 / 6</v>
      </c>
      <c r="I17" s="19"/>
      <c r="J17" s="120">
        <v>2</v>
      </c>
      <c r="K17" s="19"/>
      <c r="L17" s="19"/>
      <c r="M17" s="120">
        <v>2</v>
      </c>
      <c r="O17" s="23"/>
      <c r="P17" s="156" t="s">
        <v>190</v>
      </c>
      <c r="Q17" s="19"/>
      <c r="R17" s="120">
        <v>4</v>
      </c>
      <c r="S17" s="19"/>
      <c r="T17" s="19"/>
      <c r="U17" s="120">
        <v>4</v>
      </c>
      <c r="W17" s="23"/>
      <c r="X17" s="156" t="s">
        <v>190</v>
      </c>
      <c r="Y17" s="19"/>
      <c r="Z17" s="120">
        <v>12</v>
      </c>
      <c r="AA17" s="19"/>
      <c r="AB17" s="19"/>
      <c r="AC17" s="120">
        <v>3</v>
      </c>
      <c r="AE17" s="23"/>
      <c r="AF17" s="97" t="s">
        <v>190</v>
      </c>
      <c r="AG17" s="19"/>
      <c r="AH17" s="120">
        <v>12</v>
      </c>
      <c r="AI17" s="19"/>
      <c r="AJ17" s="19"/>
      <c r="AK17" s="120">
        <v>4</v>
      </c>
      <c r="AL17" s="23"/>
      <c r="AM17" s="23"/>
      <c r="AN17" s="97" t="s">
        <v>190</v>
      </c>
      <c r="AO17" s="19"/>
      <c r="AP17" s="120">
        <v>8</v>
      </c>
      <c r="AQ17" s="19"/>
      <c r="AR17" s="19"/>
      <c r="AS17" s="120">
        <v>2</v>
      </c>
      <c r="AU17" s="23"/>
      <c r="AV17" s="156"/>
      <c r="AW17" s="19"/>
      <c r="AX17" s="120">
        <v>16</v>
      </c>
      <c r="AY17" s="19"/>
      <c r="AZ17" s="19"/>
      <c r="BA17" s="120">
        <v>4</v>
      </c>
      <c r="BC17" s="23"/>
      <c r="BD17" s="97"/>
      <c r="BE17" s="19"/>
      <c r="BF17" s="120">
        <v>12</v>
      </c>
      <c r="BG17" s="19"/>
      <c r="BH17" s="19"/>
      <c r="BI17" s="120">
        <v>4</v>
      </c>
      <c r="BK17" s="23"/>
      <c r="BL17" s="97"/>
      <c r="BM17" s="19"/>
      <c r="BN17" s="120">
        <v>10</v>
      </c>
      <c r="BO17" s="19"/>
      <c r="BP17" s="19"/>
      <c r="BQ17" s="120">
        <v>4</v>
      </c>
      <c r="BS17" s="23"/>
      <c r="BT17" s="97"/>
      <c r="BU17" s="19"/>
      <c r="BV17" s="120"/>
      <c r="BW17" s="19"/>
      <c r="BX17" s="19"/>
      <c r="BY17" s="120"/>
      <c r="CA17" s="23"/>
      <c r="CB17" s="156"/>
    </row>
    <row r="18" spans="1:80" ht="15" x14ac:dyDescent="0.25">
      <c r="A18" s="22"/>
      <c r="B18" s="12" t="s">
        <v>188</v>
      </c>
      <c r="C18" s="12" t="s">
        <v>188</v>
      </c>
      <c r="D18" s="12" t="s">
        <v>188</v>
      </c>
      <c r="E18" s="12" t="s">
        <v>188</v>
      </c>
      <c r="F18" s="12" t="s">
        <v>188</v>
      </c>
      <c r="G18" s="12" t="s">
        <v>188</v>
      </c>
      <c r="H18" s="96" t="str">
        <f t="shared" si="0"/>
        <v>6 / 6</v>
      </c>
      <c r="I18" s="19"/>
      <c r="J18" s="120">
        <v>2</v>
      </c>
      <c r="K18" s="19"/>
      <c r="L18" s="19"/>
      <c r="M18" s="120">
        <v>2</v>
      </c>
      <c r="O18" s="23"/>
      <c r="P18" s="156" t="s">
        <v>190</v>
      </c>
      <c r="Q18" s="19"/>
      <c r="R18" s="120">
        <v>4</v>
      </c>
      <c r="S18" s="19"/>
      <c r="T18" s="19"/>
      <c r="U18" s="120">
        <v>4</v>
      </c>
      <c r="W18" s="23"/>
      <c r="X18" s="156"/>
      <c r="Y18" s="19"/>
      <c r="Z18" s="120">
        <v>12</v>
      </c>
      <c r="AA18" s="19"/>
      <c r="AB18" s="19"/>
      <c r="AC18" s="120">
        <v>3</v>
      </c>
      <c r="AE18" s="23"/>
      <c r="AF18" s="97"/>
      <c r="AG18" s="19"/>
      <c r="AH18" s="120">
        <v>12</v>
      </c>
      <c r="AI18" s="19"/>
      <c r="AJ18" s="19"/>
      <c r="AK18" s="120">
        <v>4</v>
      </c>
      <c r="AL18" s="23"/>
      <c r="AM18" s="23"/>
      <c r="AN18" s="97"/>
      <c r="AO18" s="19">
        <f>COUNTIFS(SUIVIPROD!$E1:$E30000,'Ligne 13'!$A18,SUIVIPROD!$J1:$J30000,'Ligne 13'!$AV$1)</f>
        <v>0</v>
      </c>
      <c r="AP18" s="120">
        <v>8</v>
      </c>
      <c r="AQ18" s="19">
        <f>SUMIFS(SUIVIPROD!$D1:$D30000,SUIVIPROD!$E1:$E30000,'Ligne 13'!$A18,SUIVIPROD!$J1:$J30000,'Ligne 13'!$AV$1)</f>
        <v>0</v>
      </c>
      <c r="AR18" s="19" t="e">
        <f>SUMPRODUCT((SUIVIPROD!$E1:$E30000='Ligne 13'!$A18)*(SUIVIPROD!$J1:$J30000='Ligne 13'!$AV$1)*(SUIVIPROD!$L:$N&lt;&gt;""))</f>
        <v>#N/A</v>
      </c>
      <c r="AS18" s="120">
        <v>2</v>
      </c>
      <c r="AU18" s="23" t="str">
        <f>IF(COUNTIFS(SUIVIQUALITE!$B1:$B30000,'Ligne 13'!$A18,SUIVIQUALITE!$E1:$E30000,LEFT($AV$1,FIND(" ",$AV$1)-1),SUIVIQUALITE!$F1:$F30000,"Oui")=1,"Oui","#N/A")</f>
        <v>#N/A</v>
      </c>
      <c r="AV18" s="156" t="s">
        <v>189</v>
      </c>
      <c r="AW18" s="19"/>
      <c r="AX18" s="120">
        <v>16</v>
      </c>
      <c r="AY18" s="19"/>
      <c r="AZ18" s="19"/>
      <c r="BA18" s="120">
        <v>4</v>
      </c>
      <c r="BC18" s="23"/>
      <c r="BD18" s="97" t="s">
        <v>190</v>
      </c>
      <c r="BE18" s="19"/>
      <c r="BF18" s="120">
        <v>12</v>
      </c>
      <c r="BG18" s="19"/>
      <c r="BH18" s="19"/>
      <c r="BI18" s="120">
        <v>4</v>
      </c>
      <c r="BK18" s="23"/>
      <c r="BL18" s="97"/>
      <c r="BM18" s="19">
        <v>8</v>
      </c>
      <c r="BN18" s="120">
        <v>10</v>
      </c>
      <c r="BO18" s="19">
        <f>SUMIFS(SUIVIPROD!$D1:$D30000,SUIVIPROD!$E1:$E30000,'Ligne 13'!$A18,SUIVIPROD!$J1:$J30000,'Ligne 13'!$BT$1)</f>
        <v>0</v>
      </c>
      <c r="BP18" s="19" t="e">
        <f>SUMPRODUCT((SUIVIPROD!$E1:$E30000='Ligne 13'!$A18)*(SUIVIPROD!$J1:$J30000='Ligne 13'!$BT$1)*(SUIVIPROD!$L:$N&lt;&gt;""))</f>
        <v>#N/A</v>
      </c>
      <c r="BQ18" s="120">
        <v>4</v>
      </c>
      <c r="BS18" s="23" t="str">
        <f>IF(COUNTIFS(SUIVIQUALITE!$B1:$B30000,'Ligne 13'!$A18,SUIVIQUALITE!$E1:$E30000,LEFT($BT$1,FIND(" ",$BT$1)-1),SUIVIQUALITE!$F1:$F30000,"Oui")=1,"Oui","#N/A")</f>
        <v>#N/A</v>
      </c>
      <c r="BT18" s="97"/>
      <c r="BU18" s="19"/>
      <c r="BV18" s="120"/>
      <c r="BW18" s="19"/>
      <c r="BX18" s="19"/>
      <c r="BY18" s="120"/>
      <c r="CA18" s="23"/>
      <c r="CB18" s="156"/>
    </row>
    <row r="19" spans="1:80" ht="15" x14ac:dyDescent="0.25">
      <c r="A19" s="22"/>
      <c r="B19" s="12" t="s">
        <v>188</v>
      </c>
      <c r="C19" s="12" t="s">
        <v>188</v>
      </c>
      <c r="D19" s="12" t="s">
        <v>188</v>
      </c>
      <c r="E19" s="12" t="s">
        <v>188</v>
      </c>
      <c r="F19" s="12" t="s">
        <v>188</v>
      </c>
      <c r="G19" s="12" t="s">
        <v>188</v>
      </c>
      <c r="H19" s="96" t="str">
        <f t="shared" si="0"/>
        <v>6 / 6</v>
      </c>
      <c r="I19" s="19"/>
      <c r="J19" s="120">
        <v>2</v>
      </c>
      <c r="K19" s="19"/>
      <c r="L19" s="19"/>
      <c r="M19" s="120">
        <v>2</v>
      </c>
      <c r="O19" s="23"/>
      <c r="P19" s="156" t="s">
        <v>190</v>
      </c>
      <c r="Q19" s="19"/>
      <c r="R19" s="120">
        <v>4</v>
      </c>
      <c r="S19" s="19"/>
      <c r="T19" s="19"/>
      <c r="U19" s="120">
        <v>4</v>
      </c>
      <c r="W19" s="23"/>
      <c r="X19" s="156" t="s">
        <v>190</v>
      </c>
      <c r="Y19" s="19">
        <f>COUNTIFS(SUIVIPROD!$E1:$E30000,'Ligne 13'!$A19,SUIVIPROD!$J1:$J30000,'Ligne 13'!$AF$1)</f>
        <v>0</v>
      </c>
      <c r="Z19" s="120">
        <v>12</v>
      </c>
      <c r="AA19" s="19">
        <f>SUMIFS(SUIVIPROD!$D1:$D30000,SUIVIPROD!$E1:$E30000,'Ligne 13'!$A19,SUIVIPROD!$J1:$J30000,'Ligne 13'!$AF$1)</f>
        <v>0</v>
      </c>
      <c r="AB19" s="19" t="e">
        <f>SUMPRODUCT((SUIVIPROD!$E1:$E30000='Ligne 13'!$A19)*(SUIVIPROD!$J1:$J30000='Ligne 13'!$AF$1)*(SUIVIPROD!$L:$N&lt;&gt;""))</f>
        <v>#N/A</v>
      </c>
      <c r="AC19" s="120">
        <v>3</v>
      </c>
      <c r="AD19" s="12"/>
      <c r="AE19" s="23" t="str">
        <f>IF(COUNTIFS(SUIVIQUALITE!$B1:$B30000,'Ligne 13'!$A19,SUIVIQUALITE!$E1:$E30000,LEFT($AF$1,FIND(" ",$AF$1)-1),SUIVIQUALITE!$F1:$F30000,"Oui")=1,"Oui","#N/A")</f>
        <v>#N/A</v>
      </c>
      <c r="AF19" s="97" t="s">
        <v>189</v>
      </c>
      <c r="AG19" s="19"/>
      <c r="AH19" s="120">
        <v>12</v>
      </c>
      <c r="AI19" s="19"/>
      <c r="AJ19" s="19"/>
      <c r="AK19" s="120">
        <v>4</v>
      </c>
      <c r="AL19" s="23"/>
      <c r="AM19" s="23"/>
      <c r="AN19" s="97"/>
      <c r="AO19" s="19"/>
      <c r="AP19" s="120">
        <v>8</v>
      </c>
      <c r="AQ19" s="19"/>
      <c r="AR19" s="19"/>
      <c r="AS19" s="120">
        <v>2</v>
      </c>
      <c r="AU19" s="23"/>
      <c r="AV19" s="156" t="s">
        <v>190</v>
      </c>
      <c r="AW19" s="19"/>
      <c r="AX19" s="120">
        <v>16</v>
      </c>
      <c r="AY19" s="19"/>
      <c r="AZ19" s="19"/>
      <c r="BA19" s="120">
        <v>4</v>
      </c>
      <c r="BC19" s="23"/>
      <c r="BD19" s="97" t="s">
        <v>190</v>
      </c>
      <c r="BE19" s="19"/>
      <c r="BF19" s="120">
        <v>12</v>
      </c>
      <c r="BG19" s="19"/>
      <c r="BH19" s="19"/>
      <c r="BI19" s="120">
        <v>4</v>
      </c>
      <c r="BK19" s="23"/>
      <c r="BL19" s="97"/>
      <c r="BM19" s="19"/>
      <c r="BN19" s="120">
        <v>10</v>
      </c>
      <c r="BO19" s="19"/>
      <c r="BP19" s="19"/>
      <c r="BQ19" s="120">
        <v>4</v>
      </c>
      <c r="BS19" s="23"/>
      <c r="BT19" s="97"/>
      <c r="BU19" s="19"/>
      <c r="BV19" s="120"/>
      <c r="BW19" s="19"/>
      <c r="BX19" s="19"/>
      <c r="BY19" s="120"/>
      <c r="CA19" s="23"/>
      <c r="CB19" s="156"/>
    </row>
    <row r="20" spans="1:80" ht="15" x14ac:dyDescent="0.25">
      <c r="B20" s="12" t="s">
        <v>188</v>
      </c>
      <c r="C20" s="12" t="s">
        <v>188</v>
      </c>
      <c r="D20" s="12" t="s">
        <v>188</v>
      </c>
      <c r="E20" s="12" t="s">
        <v>188</v>
      </c>
      <c r="F20" s="12" t="s">
        <v>188</v>
      </c>
      <c r="G20" s="12" t="s">
        <v>188</v>
      </c>
      <c r="H20" s="96" t="str">
        <f t="shared" si="0"/>
        <v>6 / 6</v>
      </c>
      <c r="I20" s="19"/>
      <c r="J20" s="120">
        <v>2</v>
      </c>
      <c r="K20" s="19"/>
      <c r="L20" s="19"/>
      <c r="M20" s="120">
        <v>2</v>
      </c>
      <c r="O20" s="23"/>
      <c r="P20" s="156" t="s">
        <v>190</v>
      </c>
      <c r="Q20" s="19"/>
      <c r="R20" s="120">
        <v>4</v>
      </c>
      <c r="S20" s="19"/>
      <c r="T20" s="19"/>
      <c r="U20" s="120">
        <v>4</v>
      </c>
      <c r="W20" s="23"/>
      <c r="X20" s="156" t="s">
        <v>190</v>
      </c>
      <c r="Y20" s="19"/>
      <c r="Z20" s="120">
        <v>12</v>
      </c>
      <c r="AA20" s="19"/>
      <c r="AB20" s="19"/>
      <c r="AC20" s="120">
        <v>3</v>
      </c>
      <c r="AE20" s="23"/>
      <c r="AF20" s="97" t="s">
        <v>190</v>
      </c>
      <c r="AG20" s="19"/>
      <c r="AH20" s="120">
        <v>12</v>
      </c>
      <c r="AI20" s="19"/>
      <c r="AJ20" s="19"/>
      <c r="AK20" s="120">
        <v>4</v>
      </c>
      <c r="AL20" s="23"/>
      <c r="AM20" s="23"/>
      <c r="AN20" s="97"/>
      <c r="AO20" s="19"/>
      <c r="AP20" s="120">
        <v>8</v>
      </c>
      <c r="AQ20" s="19"/>
      <c r="AR20" s="19"/>
      <c r="AS20" s="120">
        <v>2</v>
      </c>
      <c r="AU20" s="23"/>
      <c r="AV20" s="156"/>
      <c r="AW20" s="19"/>
      <c r="AX20" s="120">
        <v>16</v>
      </c>
      <c r="AY20" s="19"/>
      <c r="AZ20" s="19"/>
      <c r="BA20" s="120">
        <v>4</v>
      </c>
      <c r="BC20" s="23"/>
      <c r="BD20" s="97"/>
      <c r="BE20" s="19"/>
      <c r="BF20" s="120">
        <v>12</v>
      </c>
      <c r="BG20" s="19"/>
      <c r="BH20" s="19"/>
      <c r="BI20" s="120">
        <v>4</v>
      </c>
      <c r="BK20" s="23"/>
      <c r="BL20" s="97"/>
      <c r="BM20" s="19"/>
      <c r="BN20" s="120">
        <v>10</v>
      </c>
      <c r="BO20" s="19"/>
      <c r="BP20" s="19"/>
      <c r="BQ20" s="120">
        <v>4</v>
      </c>
      <c r="BS20" s="23"/>
      <c r="BT20" s="97"/>
      <c r="BU20" s="19"/>
      <c r="BV20" s="120"/>
      <c r="BW20" s="19"/>
      <c r="BX20" s="19"/>
      <c r="BY20" s="120"/>
      <c r="CA20" s="23"/>
      <c r="CB20" s="156"/>
    </row>
    <row r="21" spans="1:80" ht="15" x14ac:dyDescent="0.25">
      <c r="A21" s="22"/>
      <c r="B21" s="12" t="s">
        <v>188</v>
      </c>
      <c r="C21" s="12" t="s">
        <v>188</v>
      </c>
      <c r="D21" s="12" t="s">
        <v>188</v>
      </c>
      <c r="E21" s="12" t="s">
        <v>188</v>
      </c>
      <c r="F21" s="12" t="s">
        <v>188</v>
      </c>
      <c r="G21" s="12" t="s">
        <v>188</v>
      </c>
      <c r="H21" s="96" t="str">
        <f t="shared" si="0"/>
        <v>6 / 6</v>
      </c>
      <c r="I21" s="19"/>
      <c r="J21" s="120">
        <v>2</v>
      </c>
      <c r="K21" s="19"/>
      <c r="L21" s="19"/>
      <c r="M21" s="120">
        <v>2</v>
      </c>
      <c r="O21" s="23"/>
      <c r="P21" s="156" t="s">
        <v>190</v>
      </c>
      <c r="Q21" s="19"/>
      <c r="R21" s="120">
        <v>4</v>
      </c>
      <c r="S21" s="19"/>
      <c r="T21" s="19"/>
      <c r="U21" s="120">
        <v>4</v>
      </c>
      <c r="W21" s="23"/>
      <c r="X21" s="156" t="s">
        <v>190</v>
      </c>
      <c r="Y21" s="19"/>
      <c r="Z21" s="120">
        <v>12</v>
      </c>
      <c r="AA21" s="19"/>
      <c r="AB21" s="19"/>
      <c r="AC21" s="120">
        <v>3</v>
      </c>
      <c r="AE21" s="23"/>
      <c r="AF21" s="97" t="s">
        <v>190</v>
      </c>
      <c r="AG21" s="19"/>
      <c r="AH21" s="120">
        <v>12</v>
      </c>
      <c r="AI21" s="19"/>
      <c r="AJ21" s="19"/>
      <c r="AK21" s="120">
        <v>4</v>
      </c>
      <c r="AL21" s="23"/>
      <c r="AM21" s="23"/>
      <c r="AN21" s="97"/>
      <c r="AO21" s="19"/>
      <c r="AP21" s="120">
        <v>8</v>
      </c>
      <c r="AQ21" s="19"/>
      <c r="AR21" s="19"/>
      <c r="AS21" s="120">
        <v>2</v>
      </c>
      <c r="AU21" s="23"/>
      <c r="AV21" s="156"/>
      <c r="AW21" s="19"/>
      <c r="AX21" s="120">
        <v>16</v>
      </c>
      <c r="AY21" s="19"/>
      <c r="AZ21" s="19"/>
      <c r="BA21" s="120">
        <v>4</v>
      </c>
      <c r="BC21" s="23"/>
      <c r="BD21" s="97"/>
      <c r="BE21" s="19"/>
      <c r="BF21" s="120">
        <v>12</v>
      </c>
      <c r="BG21" s="19"/>
      <c r="BH21" s="19"/>
      <c r="BI21" s="120">
        <v>4</v>
      </c>
      <c r="BK21" s="23"/>
      <c r="BL21" s="97"/>
      <c r="BM21" s="19"/>
      <c r="BN21" s="120">
        <v>10</v>
      </c>
      <c r="BO21" s="19"/>
      <c r="BP21" s="19"/>
      <c r="BQ21" s="120">
        <v>4</v>
      </c>
      <c r="BS21" s="23"/>
      <c r="BT21" s="97"/>
      <c r="BU21" s="19"/>
      <c r="BV21" s="120"/>
      <c r="BW21" s="19"/>
      <c r="BX21" s="19"/>
      <c r="BY21" s="120"/>
      <c r="CA21" s="23"/>
      <c r="CB21" s="156"/>
    </row>
    <row r="22" spans="1:80" ht="15" x14ac:dyDescent="0.25">
      <c r="A22" s="22"/>
      <c r="B22" s="12" t="s">
        <v>188</v>
      </c>
      <c r="C22" s="12" t="s">
        <v>188</v>
      </c>
      <c r="D22" s="12" t="s">
        <v>188</v>
      </c>
      <c r="E22" s="12" t="s">
        <v>188</v>
      </c>
      <c r="F22" s="12" t="s">
        <v>188</v>
      </c>
      <c r="G22" s="12" t="s">
        <v>188</v>
      </c>
      <c r="H22" s="96" t="str">
        <f t="shared" si="0"/>
        <v>6 / 6</v>
      </c>
      <c r="I22" s="19"/>
      <c r="J22" s="120">
        <v>2</v>
      </c>
      <c r="K22" s="19"/>
      <c r="L22" s="19"/>
      <c r="M22" s="120">
        <v>2</v>
      </c>
      <c r="O22" s="23"/>
      <c r="P22" s="156" t="s">
        <v>190</v>
      </c>
      <c r="Q22" s="19"/>
      <c r="R22" s="120">
        <v>4</v>
      </c>
      <c r="S22" s="19"/>
      <c r="T22" s="19"/>
      <c r="U22" s="120">
        <v>4</v>
      </c>
      <c r="W22" s="23"/>
      <c r="X22" s="156" t="s">
        <v>190</v>
      </c>
      <c r="Y22" s="19"/>
      <c r="Z22" s="120">
        <v>12</v>
      </c>
      <c r="AA22" s="19"/>
      <c r="AB22" s="19"/>
      <c r="AC22" s="120">
        <v>3</v>
      </c>
      <c r="AE22" s="23"/>
      <c r="AF22" s="97" t="s">
        <v>190</v>
      </c>
      <c r="AG22" s="19"/>
      <c r="AH22" s="120">
        <v>12</v>
      </c>
      <c r="AI22" s="19"/>
      <c r="AJ22" s="19"/>
      <c r="AK22" s="120">
        <v>4</v>
      </c>
      <c r="AL22" s="23"/>
      <c r="AM22" s="23"/>
      <c r="AN22" s="97" t="s">
        <v>190</v>
      </c>
      <c r="AO22" s="19"/>
      <c r="AP22" s="120">
        <v>8</v>
      </c>
      <c r="AQ22" s="19"/>
      <c r="AR22" s="19"/>
      <c r="AS22" s="120">
        <v>2</v>
      </c>
      <c r="AU22" s="23"/>
      <c r="AV22" s="156" t="s">
        <v>190</v>
      </c>
      <c r="AW22" s="19"/>
      <c r="AX22" s="120">
        <v>16</v>
      </c>
      <c r="AY22" s="19"/>
      <c r="AZ22" s="19"/>
      <c r="BA22" s="120">
        <v>4</v>
      </c>
      <c r="BC22" s="23"/>
      <c r="BD22" s="97" t="s">
        <v>190</v>
      </c>
      <c r="BE22" s="19"/>
      <c r="BF22" s="120">
        <v>12</v>
      </c>
      <c r="BG22" s="19"/>
      <c r="BH22" s="19"/>
      <c r="BI22" s="120">
        <v>4</v>
      </c>
      <c r="BK22" s="23"/>
      <c r="BL22" s="97" t="s">
        <v>190</v>
      </c>
      <c r="BM22" s="19"/>
      <c r="BN22" s="120">
        <v>10</v>
      </c>
      <c r="BO22" s="19"/>
      <c r="BP22" s="19"/>
      <c r="BQ22" s="120">
        <v>4</v>
      </c>
      <c r="BS22" s="23"/>
      <c r="BT22" s="97" t="s">
        <v>190</v>
      </c>
      <c r="BU22" s="19"/>
      <c r="BV22" s="120"/>
      <c r="BW22" s="19"/>
      <c r="BX22" s="19"/>
      <c r="BY22" s="120"/>
      <c r="CA22" s="23"/>
      <c r="CB22" s="156" t="s">
        <v>190</v>
      </c>
    </row>
    <row r="23" spans="1:80" ht="15" x14ac:dyDescent="0.25">
      <c r="B23" s="12" t="s">
        <v>188</v>
      </c>
      <c r="C23" s="12" t="s">
        <v>188</v>
      </c>
      <c r="D23" s="12" t="s">
        <v>188</v>
      </c>
      <c r="E23" s="12" t="s">
        <v>188</v>
      </c>
      <c r="F23" s="12" t="s">
        <v>188</v>
      </c>
      <c r="G23" s="12" t="s">
        <v>188</v>
      </c>
      <c r="H23" s="96" t="str">
        <f t="shared" si="0"/>
        <v>6 / 6</v>
      </c>
      <c r="I23" s="19"/>
      <c r="J23" s="120">
        <v>2</v>
      </c>
      <c r="K23" s="19"/>
      <c r="L23" s="19"/>
      <c r="M23" s="120">
        <v>2</v>
      </c>
      <c r="O23" s="23"/>
      <c r="P23" s="156"/>
      <c r="Q23" s="19"/>
      <c r="R23" s="120">
        <v>4</v>
      </c>
      <c r="S23" s="19"/>
      <c r="T23" s="19"/>
      <c r="U23" s="120">
        <v>4</v>
      </c>
      <c r="W23" s="23"/>
      <c r="X23" s="156"/>
      <c r="Y23" s="19"/>
      <c r="Z23" s="120">
        <v>12</v>
      </c>
      <c r="AA23" s="19"/>
      <c r="AB23" s="19"/>
      <c r="AC23" s="120">
        <v>3</v>
      </c>
      <c r="AE23" s="23"/>
      <c r="AF23" s="97"/>
      <c r="AG23" s="19"/>
      <c r="AH23" s="120">
        <v>12</v>
      </c>
      <c r="AI23" s="19"/>
      <c r="AJ23" s="19"/>
      <c r="AK23" s="120">
        <v>4</v>
      </c>
      <c r="AL23" s="23"/>
      <c r="AM23" s="23"/>
      <c r="AN23" s="97"/>
      <c r="AO23" s="19"/>
      <c r="AP23" s="120">
        <v>8</v>
      </c>
      <c r="AQ23" s="19"/>
      <c r="AR23" s="19"/>
      <c r="AS23" s="120">
        <v>2</v>
      </c>
      <c r="AU23" s="23"/>
      <c r="AV23" s="156"/>
      <c r="AW23" s="19"/>
      <c r="AX23" s="120">
        <v>16</v>
      </c>
      <c r="AY23" s="19"/>
      <c r="AZ23" s="19"/>
      <c r="BA23" s="120">
        <v>4</v>
      </c>
      <c r="BC23" s="23"/>
      <c r="BD23" s="97"/>
      <c r="BE23" s="19"/>
      <c r="BF23" s="120">
        <v>12</v>
      </c>
      <c r="BG23" s="19"/>
      <c r="BH23" s="19"/>
      <c r="BI23" s="120">
        <v>4</v>
      </c>
      <c r="BK23" s="23"/>
      <c r="BL23" s="97" t="s">
        <v>190</v>
      </c>
      <c r="BM23" s="19"/>
      <c r="BN23" s="120">
        <v>10</v>
      </c>
      <c r="BO23" s="19"/>
      <c r="BP23" s="19"/>
      <c r="BQ23" s="120">
        <v>4</v>
      </c>
      <c r="BS23" s="23"/>
      <c r="BT23" s="97" t="s">
        <v>190</v>
      </c>
      <c r="BU23" s="19"/>
      <c r="BV23" s="120"/>
      <c r="BW23" s="19"/>
      <c r="BX23" s="19"/>
      <c r="BY23" s="120"/>
      <c r="CA23" s="23"/>
      <c r="CB23" s="156"/>
    </row>
    <row r="24" spans="1:80" ht="15" x14ac:dyDescent="0.25">
      <c r="B24" s="12" t="s">
        <v>188</v>
      </c>
      <c r="C24" s="12" t="s">
        <v>188</v>
      </c>
      <c r="D24" s="12" t="s">
        <v>188</v>
      </c>
      <c r="E24" s="12" t="s">
        <v>188</v>
      </c>
      <c r="F24" s="12" t="s">
        <v>188</v>
      </c>
      <c r="G24" s="12" t="s">
        <v>188</v>
      </c>
      <c r="H24" s="96" t="str">
        <f t="shared" si="0"/>
        <v>6 / 6</v>
      </c>
      <c r="I24" s="19"/>
      <c r="J24" s="120">
        <v>2</v>
      </c>
      <c r="K24" s="19"/>
      <c r="L24" s="19"/>
      <c r="M24" s="120">
        <v>2</v>
      </c>
      <c r="O24" s="23"/>
      <c r="P24" s="156" t="s">
        <v>190</v>
      </c>
      <c r="Q24" s="19"/>
      <c r="R24" s="120">
        <v>4</v>
      </c>
      <c r="S24" s="19"/>
      <c r="T24" s="19"/>
      <c r="U24" s="120">
        <v>4</v>
      </c>
      <c r="W24" s="23"/>
      <c r="X24" s="156"/>
      <c r="Y24" s="19"/>
      <c r="Z24" s="120">
        <v>12</v>
      </c>
      <c r="AA24" s="19"/>
      <c r="AB24" s="19"/>
      <c r="AC24" s="120">
        <v>3</v>
      </c>
      <c r="AE24" s="23"/>
      <c r="AF24" s="97"/>
      <c r="AG24" s="19"/>
      <c r="AH24" s="120">
        <v>12</v>
      </c>
      <c r="AI24" s="19"/>
      <c r="AJ24" s="19"/>
      <c r="AK24" s="120">
        <v>4</v>
      </c>
      <c r="AL24" s="23"/>
      <c r="AM24" s="23"/>
      <c r="AN24" s="97"/>
      <c r="AO24" s="19"/>
      <c r="AP24" s="120">
        <v>8</v>
      </c>
      <c r="AQ24" s="19"/>
      <c r="AR24" s="19"/>
      <c r="AS24" s="120">
        <v>2</v>
      </c>
      <c r="AU24" s="23"/>
      <c r="AV24" s="156"/>
      <c r="AW24" s="19"/>
      <c r="AX24" s="120">
        <v>16</v>
      </c>
      <c r="AY24" s="19"/>
      <c r="AZ24" s="19"/>
      <c r="BA24" s="120">
        <v>4</v>
      </c>
      <c r="BC24" s="23"/>
      <c r="BD24" s="97" t="s">
        <v>190</v>
      </c>
      <c r="BE24" s="19"/>
      <c r="BF24" s="120">
        <v>12</v>
      </c>
      <c r="BG24" s="19"/>
      <c r="BH24" s="19"/>
      <c r="BI24" s="120">
        <v>4</v>
      </c>
      <c r="BK24" s="23"/>
      <c r="BL24" s="97"/>
      <c r="BM24" s="19"/>
      <c r="BN24" s="120">
        <v>10</v>
      </c>
      <c r="BO24" s="19"/>
      <c r="BP24" s="19"/>
      <c r="BQ24" s="120">
        <v>4</v>
      </c>
      <c r="BS24" s="23"/>
      <c r="BT24" s="97"/>
      <c r="BU24" s="19"/>
      <c r="BV24" s="120"/>
      <c r="BW24" s="19"/>
      <c r="BX24" s="19"/>
      <c r="BY24" s="120"/>
      <c r="CA24" s="23"/>
      <c r="CB24" s="156"/>
    </row>
    <row r="25" spans="1:80" ht="15" x14ac:dyDescent="0.25">
      <c r="B25" s="12" t="s">
        <v>188</v>
      </c>
      <c r="C25" s="12" t="s">
        <v>188</v>
      </c>
      <c r="D25" s="12" t="s">
        <v>188</v>
      </c>
      <c r="E25" s="12" t="s">
        <v>188</v>
      </c>
      <c r="F25" s="12" t="s">
        <v>188</v>
      </c>
      <c r="G25" s="12" t="s">
        <v>188</v>
      </c>
      <c r="H25" s="96" t="str">
        <f t="shared" si="0"/>
        <v>6 / 6</v>
      </c>
      <c r="I25" s="19"/>
      <c r="J25" s="120">
        <v>2</v>
      </c>
      <c r="K25" s="19"/>
      <c r="L25" s="19"/>
      <c r="M25" s="120">
        <v>2</v>
      </c>
      <c r="O25" s="23"/>
      <c r="P25" s="156" t="s">
        <v>190</v>
      </c>
      <c r="Q25" s="19"/>
      <c r="R25" s="120">
        <v>4</v>
      </c>
      <c r="S25" s="19"/>
      <c r="T25" s="19"/>
      <c r="U25" s="120">
        <v>4</v>
      </c>
      <c r="W25" s="23"/>
      <c r="X25" s="156" t="s">
        <v>190</v>
      </c>
      <c r="Y25" s="19"/>
      <c r="Z25" s="120">
        <v>12</v>
      </c>
      <c r="AA25" s="19"/>
      <c r="AB25" s="19"/>
      <c r="AC25" s="120">
        <v>3</v>
      </c>
      <c r="AE25" s="23"/>
      <c r="AF25" s="97"/>
      <c r="AG25" s="19"/>
      <c r="AH25" s="120">
        <v>12</v>
      </c>
      <c r="AI25" s="19"/>
      <c r="AJ25" s="19"/>
      <c r="AK25" s="120">
        <v>4</v>
      </c>
      <c r="AL25" s="23"/>
      <c r="AM25" s="23"/>
      <c r="AN25" s="97"/>
      <c r="AO25" s="19"/>
      <c r="AP25" s="120">
        <v>8</v>
      </c>
      <c r="AQ25" s="19"/>
      <c r="AR25" s="19"/>
      <c r="AS25" s="120">
        <v>2</v>
      </c>
      <c r="AU25" s="23"/>
      <c r="AV25" s="156"/>
      <c r="AW25" s="19"/>
      <c r="AX25" s="120">
        <v>16</v>
      </c>
      <c r="AY25" s="19"/>
      <c r="AZ25" s="19"/>
      <c r="BA25" s="120">
        <v>4</v>
      </c>
      <c r="BC25" s="23"/>
      <c r="BD25" s="97"/>
      <c r="BE25" s="19"/>
      <c r="BF25" s="120">
        <v>12</v>
      </c>
      <c r="BG25" s="19"/>
      <c r="BH25" s="19"/>
      <c r="BI25" s="120">
        <v>4</v>
      </c>
      <c r="BK25" s="23"/>
      <c r="BL25" s="97"/>
      <c r="BM25" s="19"/>
      <c r="BN25" s="120">
        <v>10</v>
      </c>
      <c r="BO25" s="19"/>
      <c r="BP25" s="19"/>
      <c r="BQ25" s="120">
        <v>4</v>
      </c>
      <c r="BS25" s="23"/>
      <c r="BT25" s="97"/>
      <c r="BU25" s="19"/>
      <c r="BV25" s="120"/>
      <c r="BW25" s="19"/>
      <c r="BX25" s="19"/>
      <c r="BY25" s="120"/>
      <c r="CA25" s="23"/>
      <c r="CB25" s="156" t="s">
        <v>190</v>
      </c>
    </row>
    <row r="26" spans="1:80" ht="15" x14ac:dyDescent="0.25">
      <c r="B26" s="12" t="s">
        <v>188</v>
      </c>
      <c r="C26" s="12" t="s">
        <v>188</v>
      </c>
      <c r="D26" s="12" t="s">
        <v>188</v>
      </c>
      <c r="E26" s="12" t="s">
        <v>188</v>
      </c>
      <c r="F26" s="12" t="s">
        <v>188</v>
      </c>
      <c r="G26" s="12" t="s">
        <v>188</v>
      </c>
      <c r="H26" s="96" t="str">
        <f t="shared" si="0"/>
        <v>6 / 6</v>
      </c>
      <c r="I26" s="19"/>
      <c r="J26" s="120">
        <v>2</v>
      </c>
      <c r="K26" s="19"/>
      <c r="L26" s="19"/>
      <c r="M26" s="120">
        <v>2</v>
      </c>
      <c r="O26" s="23"/>
      <c r="P26" s="156" t="s">
        <v>190</v>
      </c>
      <c r="Q26" s="19"/>
      <c r="R26" s="120">
        <v>4</v>
      </c>
      <c r="S26" s="19"/>
      <c r="T26" s="19"/>
      <c r="U26" s="120">
        <v>4</v>
      </c>
      <c r="W26" s="23"/>
      <c r="X26" s="156"/>
      <c r="Y26" s="19"/>
      <c r="Z26" s="120">
        <v>12</v>
      </c>
      <c r="AA26" s="19"/>
      <c r="AB26" s="19"/>
      <c r="AC26" s="120">
        <v>3</v>
      </c>
      <c r="AE26" s="23"/>
      <c r="AF26" s="97"/>
      <c r="AG26" s="19"/>
      <c r="AH26" s="120">
        <v>12</v>
      </c>
      <c r="AI26" s="19"/>
      <c r="AJ26" s="19"/>
      <c r="AK26" s="120">
        <v>4</v>
      </c>
      <c r="AL26" s="23"/>
      <c r="AM26" s="23"/>
      <c r="AN26" s="97"/>
      <c r="AO26" s="19"/>
      <c r="AP26" s="120">
        <v>8</v>
      </c>
      <c r="AQ26" s="19"/>
      <c r="AR26" s="19"/>
      <c r="AS26" s="120">
        <v>2</v>
      </c>
      <c r="AU26" s="23"/>
      <c r="AV26" s="156"/>
      <c r="AW26" s="19"/>
      <c r="AX26" s="120">
        <v>16</v>
      </c>
      <c r="AY26" s="19"/>
      <c r="AZ26" s="19"/>
      <c r="BA26" s="120">
        <v>4</v>
      </c>
      <c r="BC26" s="23"/>
      <c r="BD26" s="97"/>
      <c r="BE26" s="19"/>
      <c r="BF26" s="120">
        <v>12</v>
      </c>
      <c r="BG26" s="19"/>
      <c r="BH26" s="19"/>
      <c r="BI26" s="120">
        <v>4</v>
      </c>
      <c r="BK26" s="23"/>
      <c r="BL26" s="97" t="s">
        <v>190</v>
      </c>
      <c r="BM26" s="19"/>
      <c r="BN26" s="120">
        <v>10</v>
      </c>
      <c r="BO26" s="19"/>
      <c r="BP26" s="19"/>
      <c r="BQ26" s="120">
        <v>4</v>
      </c>
      <c r="BS26" s="23"/>
      <c r="BT26" s="97" t="s">
        <v>190</v>
      </c>
      <c r="BU26" s="19"/>
      <c r="BV26" s="120"/>
      <c r="BW26" s="19"/>
      <c r="BX26" s="19"/>
      <c r="BY26" s="120"/>
      <c r="CA26" s="23"/>
      <c r="CB26" s="156"/>
    </row>
    <row r="27" spans="1:80" ht="15" x14ac:dyDescent="0.25">
      <c r="B27" s="12" t="s">
        <v>188</v>
      </c>
      <c r="C27" s="12" t="s">
        <v>188</v>
      </c>
      <c r="D27" s="12" t="s">
        <v>188</v>
      </c>
      <c r="E27" s="12" t="s">
        <v>188</v>
      </c>
      <c r="F27" s="12" t="s">
        <v>188</v>
      </c>
      <c r="G27" s="12" t="s">
        <v>188</v>
      </c>
      <c r="H27" s="96" t="str">
        <f t="shared" si="0"/>
        <v>6 / 6</v>
      </c>
      <c r="I27" s="19"/>
      <c r="J27" s="120">
        <v>2</v>
      </c>
      <c r="K27" s="19"/>
      <c r="L27" s="19"/>
      <c r="M27" s="120">
        <v>2</v>
      </c>
      <c r="O27" s="23"/>
      <c r="P27" s="156" t="s">
        <v>190</v>
      </c>
      <c r="Q27" s="19"/>
      <c r="R27" s="120">
        <v>4</v>
      </c>
      <c r="S27" s="19"/>
      <c r="T27" s="19"/>
      <c r="U27" s="120">
        <v>4</v>
      </c>
      <c r="W27" s="23"/>
      <c r="X27" s="156" t="s">
        <v>190</v>
      </c>
      <c r="Y27" s="19"/>
      <c r="Z27" s="120">
        <v>12</v>
      </c>
      <c r="AA27" s="19"/>
      <c r="AB27" s="19"/>
      <c r="AC27" s="120">
        <v>3</v>
      </c>
      <c r="AE27" s="23"/>
      <c r="AF27" s="97"/>
      <c r="AG27" s="19"/>
      <c r="AH27" s="120">
        <v>12</v>
      </c>
      <c r="AI27" s="19"/>
      <c r="AJ27" s="19"/>
      <c r="AK27" s="120">
        <v>4</v>
      </c>
      <c r="AL27" s="23"/>
      <c r="AM27" s="23"/>
      <c r="AN27" s="97"/>
      <c r="AO27" s="19"/>
      <c r="AP27" s="120">
        <v>8</v>
      </c>
      <c r="AQ27" s="19"/>
      <c r="AR27" s="19"/>
      <c r="AS27" s="120">
        <v>2</v>
      </c>
      <c r="AU27" s="23"/>
      <c r="AV27" s="156"/>
      <c r="AW27" s="19"/>
      <c r="AX27" s="120">
        <v>16</v>
      </c>
      <c r="AY27" s="19"/>
      <c r="AZ27" s="19"/>
      <c r="BA27" s="120">
        <v>4</v>
      </c>
      <c r="BC27" s="23"/>
      <c r="BD27" s="97"/>
      <c r="BE27" s="19">
        <f>COUNTIFS(SUIVIPROD!$E1:$E30000,'Ligne 13'!$A27,SUIVIPROD!$J1:$J30000,'Ligne 13'!$BL$1)</f>
        <v>0</v>
      </c>
      <c r="BF27" s="120">
        <v>12</v>
      </c>
      <c r="BG27" s="19">
        <f>SUMIFS(SUIVIPROD!$D1:$D30000,SUIVIPROD!$E1:$E30000,'Ligne 13'!$A27,SUIVIPROD!$J1:$J30000,'Ligne 13'!$BL$1)</f>
        <v>0</v>
      </c>
      <c r="BH27" s="19" t="e">
        <f>SUMPRODUCT((SUIVIPROD!$E1:$E30000='Ligne 13'!$A27)*(SUIVIPROD!$J1:$J30000='Ligne 13'!$BL$1)*(SUIVIPROD!$L:$N&lt;&gt;""))</f>
        <v>#N/A</v>
      </c>
      <c r="BI27" s="120">
        <v>4</v>
      </c>
      <c r="BK27" s="23" t="str">
        <f>IF(COUNTIFS(SUIVIQUALITE!$B1:$B30000,'Ligne 13'!$A27,SUIVIQUALITE!$E1:$E30000,LEFT($BL$1,FIND(" ",$BL$1)-1),SUIVIQUALITE!$F1:$F30000,"Oui")=1,"Oui","#N/A")</f>
        <v>#N/A</v>
      </c>
      <c r="BL27" s="97" t="s">
        <v>190</v>
      </c>
      <c r="BM27" s="19">
        <f>COUNTIFS(SUIVIPROD!$E1:$E30000,'Ligne 13'!$A27,SUIVIPROD!$J1:$J30000,'Ligne 13'!$BT$1)</f>
        <v>0</v>
      </c>
      <c r="BN27" s="120">
        <v>10</v>
      </c>
      <c r="BO27" s="19">
        <f>SUMIFS(SUIVIPROD!$D1:$D30000,SUIVIPROD!$E1:$E30000,'Ligne 13'!$A27,SUIVIPROD!$J1:$J30000,'Ligne 13'!$BT$1)</f>
        <v>0</v>
      </c>
      <c r="BP27" s="19" t="e">
        <f>SUMPRODUCT((SUIVIPROD!$E1:$E30000='Ligne 13'!$A27)*(SUIVIPROD!$J1:$J30000='Ligne 13'!$BT$1)*(SUIVIPROD!$L:$N&lt;&gt;""))</f>
        <v>#N/A</v>
      </c>
      <c r="BQ27" s="120">
        <v>4</v>
      </c>
      <c r="BS27" s="23" t="str">
        <f>IF(COUNTIFS(SUIVIQUALITE!$B1:$B30000,'Ligne 13'!$A27,SUIVIQUALITE!$E1:$E30000,LEFT($BT$1,FIND(" ",$BT$1)-1),SUIVIQUALITE!$F1:$F30000,"Oui")=1,"Oui","#N/A")</f>
        <v>#N/A</v>
      </c>
      <c r="BT27" s="97" t="s">
        <v>190</v>
      </c>
      <c r="BU27" s="19"/>
      <c r="BV27" s="120"/>
      <c r="BW27" s="19"/>
      <c r="BX27" s="19"/>
      <c r="BY27" s="120"/>
      <c r="CA27" s="23"/>
      <c r="CB27" s="156"/>
    </row>
    <row r="28" spans="1:80" ht="15" x14ac:dyDescent="0.25">
      <c r="B28" s="12" t="s">
        <v>188</v>
      </c>
      <c r="C28" s="12" t="s">
        <v>188</v>
      </c>
      <c r="D28" s="12" t="s">
        <v>188</v>
      </c>
      <c r="E28" s="12" t="s">
        <v>188</v>
      </c>
      <c r="F28" s="12" t="s">
        <v>188</v>
      </c>
      <c r="G28" s="12" t="s">
        <v>188</v>
      </c>
      <c r="H28" s="96" t="str">
        <f t="shared" si="0"/>
        <v>6 / 6</v>
      </c>
      <c r="I28" s="19"/>
      <c r="J28" s="120">
        <v>2</v>
      </c>
      <c r="K28" s="19"/>
      <c r="L28" s="19"/>
      <c r="M28" s="120">
        <v>2</v>
      </c>
      <c r="O28" s="23"/>
      <c r="P28" s="156" t="s">
        <v>190</v>
      </c>
      <c r="Q28" s="19"/>
      <c r="R28" s="120">
        <v>4</v>
      </c>
      <c r="S28" s="19"/>
      <c r="T28" s="19"/>
      <c r="U28" s="120">
        <v>4</v>
      </c>
      <c r="W28" s="23"/>
      <c r="X28" s="156"/>
      <c r="Y28" s="19"/>
      <c r="Z28" s="120">
        <v>12</v>
      </c>
      <c r="AA28" s="19"/>
      <c r="AB28" s="19"/>
      <c r="AC28" s="120">
        <v>3</v>
      </c>
      <c r="AE28" s="23"/>
      <c r="AF28" s="97"/>
      <c r="AG28" s="19"/>
      <c r="AH28" s="120">
        <v>12</v>
      </c>
      <c r="AI28" s="19"/>
      <c r="AJ28" s="19"/>
      <c r="AK28" s="120">
        <v>4</v>
      </c>
      <c r="AL28" s="23"/>
      <c r="AM28" s="23"/>
      <c r="AN28" s="97" t="s">
        <v>190</v>
      </c>
      <c r="AO28" s="19"/>
      <c r="AP28" s="120">
        <v>8</v>
      </c>
      <c r="AQ28" s="19"/>
      <c r="AR28" s="19"/>
      <c r="AS28" s="120">
        <v>2</v>
      </c>
      <c r="AU28" s="23"/>
      <c r="AV28" s="156"/>
      <c r="AW28" s="19"/>
      <c r="AX28" s="120">
        <v>16</v>
      </c>
      <c r="AY28" s="19"/>
      <c r="AZ28" s="19"/>
      <c r="BA28" s="120">
        <v>4</v>
      </c>
      <c r="BC28" s="23"/>
      <c r="BD28" s="97"/>
      <c r="BE28" s="19"/>
      <c r="BF28" s="120">
        <v>12</v>
      </c>
      <c r="BG28" s="19"/>
      <c r="BH28" s="19"/>
      <c r="BI28" s="120">
        <v>4</v>
      </c>
      <c r="BK28" s="23"/>
      <c r="BL28" s="97"/>
      <c r="BM28" s="19"/>
      <c r="BN28" s="120">
        <v>10</v>
      </c>
      <c r="BO28" s="19"/>
      <c r="BP28" s="19"/>
      <c r="BQ28" s="120">
        <v>4</v>
      </c>
      <c r="BS28" s="23"/>
      <c r="BT28" s="97"/>
      <c r="BU28" s="19"/>
      <c r="BV28" s="120"/>
      <c r="BW28" s="19"/>
      <c r="BX28" s="19"/>
      <c r="BY28" s="120"/>
      <c r="CA28" s="23"/>
      <c r="CB28" s="156"/>
    </row>
    <row r="29" spans="1:80" ht="15" x14ac:dyDescent="0.25">
      <c r="B29" s="12" t="s">
        <v>188</v>
      </c>
      <c r="C29" s="12" t="s">
        <v>188</v>
      </c>
      <c r="D29" s="12" t="s">
        <v>188</v>
      </c>
      <c r="E29" s="12" t="s">
        <v>188</v>
      </c>
      <c r="F29" s="12" t="s">
        <v>188</v>
      </c>
      <c r="G29" s="12" t="s">
        <v>188</v>
      </c>
      <c r="H29" s="96" t="str">
        <f t="shared" si="0"/>
        <v>6 / 6</v>
      </c>
      <c r="I29" s="19"/>
      <c r="J29" s="120">
        <v>2</v>
      </c>
      <c r="K29" s="19"/>
      <c r="L29" s="19"/>
      <c r="M29" s="120">
        <v>2</v>
      </c>
      <c r="O29" s="23"/>
      <c r="P29" s="156" t="s">
        <v>190</v>
      </c>
      <c r="Q29" s="19"/>
      <c r="R29" s="120">
        <v>4</v>
      </c>
      <c r="S29" s="19"/>
      <c r="T29" s="19"/>
      <c r="U29" s="120">
        <v>4</v>
      </c>
      <c r="W29" s="23"/>
      <c r="X29" s="156" t="s">
        <v>190</v>
      </c>
      <c r="Y29" s="19">
        <f>COUNTIFS(SUIVIPROD!$E1:$E30000,'Ligne 13'!$A29,SUIVIPROD!$J1:$J30000,'Ligne 13'!$AF$1)</f>
        <v>0</v>
      </c>
      <c r="Z29" s="120">
        <v>12</v>
      </c>
      <c r="AA29" s="19">
        <f>SUMIFS(SUIVIPROD!$D1:$D30000,SUIVIPROD!$E1:$E30000,'Ligne 13'!$A29,SUIVIPROD!$J1:$J30000,'Ligne 13'!$AF$1)</f>
        <v>0</v>
      </c>
      <c r="AB29" s="19" t="e">
        <f>SUMPRODUCT((SUIVIPROD!$E1:$E30000='Ligne 13'!$A29)*(SUIVIPROD!$J1:$J30000='Ligne 13'!$AF$1)*(SUIVIPROD!$L:$N&lt;&gt;""))</f>
        <v>#N/A</v>
      </c>
      <c r="AC29" s="120">
        <v>3</v>
      </c>
      <c r="AD29" s="12"/>
      <c r="AE29" s="23" t="str">
        <f>IF(COUNTIFS(SUIVIQUALITE!$B1:$B30000,'Ligne 13'!$A29,SUIVIQUALITE!$E1:$E30000,LEFT($AF$1,FIND(" ",$AF$1)-1),SUIVIQUALITE!$F1:$F30000,"Oui")=1,"Oui","#N/A")</f>
        <v>#N/A</v>
      </c>
      <c r="AF29" s="97" t="s">
        <v>189</v>
      </c>
      <c r="AG29" s="19"/>
      <c r="AH29" s="120">
        <v>12</v>
      </c>
      <c r="AI29" s="19"/>
      <c r="AJ29" s="19"/>
      <c r="AK29" s="120">
        <v>4</v>
      </c>
      <c r="AL29" s="23"/>
      <c r="AM29" s="23"/>
      <c r="AN29" s="97"/>
      <c r="AO29" s="19"/>
      <c r="AP29" s="120">
        <v>8</v>
      </c>
      <c r="AQ29" s="19"/>
      <c r="AR29" s="19"/>
      <c r="AS29" s="120">
        <v>2</v>
      </c>
      <c r="AU29" s="23"/>
      <c r="AV29" s="156"/>
      <c r="AW29" s="19"/>
      <c r="AX29" s="120">
        <v>16</v>
      </c>
      <c r="AY29" s="19"/>
      <c r="AZ29" s="19"/>
      <c r="BA29" s="120">
        <v>4</v>
      </c>
      <c r="BC29" s="23"/>
      <c r="BD29" s="97"/>
      <c r="BE29" s="19"/>
      <c r="BF29" s="120">
        <v>12</v>
      </c>
      <c r="BG29" s="19"/>
      <c r="BH29" s="19"/>
      <c r="BI29" s="120">
        <v>4</v>
      </c>
      <c r="BK29" s="23"/>
      <c r="BL29" s="97"/>
      <c r="BM29" s="19"/>
      <c r="BN29" s="120">
        <v>10</v>
      </c>
      <c r="BO29" s="19"/>
      <c r="BP29" s="19"/>
      <c r="BQ29" s="120">
        <v>4</v>
      </c>
      <c r="BS29" s="23"/>
      <c r="BT29" s="97"/>
      <c r="BU29" s="19"/>
      <c r="BV29" s="120"/>
      <c r="BW29" s="19"/>
      <c r="BX29" s="19"/>
      <c r="BY29" s="120"/>
      <c r="CA29" s="23"/>
      <c r="CB29" s="156"/>
    </row>
    <row r="30" spans="1:80" ht="15" x14ac:dyDescent="0.25">
      <c r="B30" s="12" t="s">
        <v>188</v>
      </c>
      <c r="C30" s="12" t="s">
        <v>188</v>
      </c>
      <c r="D30" s="12" t="s">
        <v>188</v>
      </c>
      <c r="E30" s="12" t="s">
        <v>188</v>
      </c>
      <c r="F30" s="12" t="s">
        <v>188</v>
      </c>
      <c r="G30" s="12" t="s">
        <v>188</v>
      </c>
      <c r="H30" s="96" t="str">
        <f t="shared" si="0"/>
        <v>6 / 6</v>
      </c>
      <c r="I30" s="19"/>
      <c r="J30" s="120">
        <v>2</v>
      </c>
      <c r="K30" s="19"/>
      <c r="L30" s="19"/>
      <c r="M30" s="120">
        <v>2</v>
      </c>
      <c r="O30" s="23"/>
      <c r="P30" s="156" t="s">
        <v>190</v>
      </c>
      <c r="Q30" s="19"/>
      <c r="R30" s="120">
        <v>4</v>
      </c>
      <c r="S30" s="19"/>
      <c r="T30" s="19"/>
      <c r="U30" s="120">
        <v>4</v>
      </c>
      <c r="W30" s="23"/>
      <c r="X30" s="156" t="s">
        <v>190</v>
      </c>
      <c r="Y30" s="19"/>
      <c r="Z30" s="120">
        <v>12</v>
      </c>
      <c r="AA30" s="19"/>
      <c r="AB30" s="19"/>
      <c r="AC30" s="120">
        <v>3</v>
      </c>
      <c r="AE30" s="23"/>
      <c r="AF30" s="97" t="s">
        <v>190</v>
      </c>
      <c r="AG30" s="19"/>
      <c r="AH30" s="120">
        <v>12</v>
      </c>
      <c r="AI30" s="19"/>
      <c r="AJ30" s="19"/>
      <c r="AK30" s="120">
        <v>4</v>
      </c>
      <c r="AL30" s="23"/>
      <c r="AM30" s="23"/>
      <c r="AN30" s="97" t="s">
        <v>190</v>
      </c>
      <c r="AO30" s="19"/>
      <c r="AP30" s="120">
        <v>8</v>
      </c>
      <c r="AQ30" s="19"/>
      <c r="AR30" s="19"/>
      <c r="AS30" s="120">
        <v>2</v>
      </c>
      <c r="AU30" s="23"/>
      <c r="AV30" s="156"/>
      <c r="AW30" s="19"/>
      <c r="AX30" s="120">
        <v>16</v>
      </c>
      <c r="AY30" s="19"/>
      <c r="AZ30" s="19"/>
      <c r="BA30" s="120">
        <v>4</v>
      </c>
      <c r="BC30" s="23"/>
      <c r="BD30" s="97"/>
      <c r="BE30" s="19"/>
      <c r="BF30" s="120">
        <v>12</v>
      </c>
      <c r="BG30" s="19"/>
      <c r="BH30" s="19"/>
      <c r="BI30" s="120">
        <v>4</v>
      </c>
      <c r="BK30" s="23"/>
      <c r="BL30" s="97"/>
      <c r="BM30" s="19"/>
      <c r="BN30" s="120">
        <v>10</v>
      </c>
      <c r="BO30" s="19"/>
      <c r="BP30" s="19"/>
      <c r="BQ30" s="120">
        <v>4</v>
      </c>
      <c r="BS30" s="23"/>
      <c r="BT30" s="97"/>
      <c r="BU30" s="19"/>
      <c r="BV30" s="120"/>
      <c r="BW30" s="19"/>
      <c r="BX30" s="19"/>
      <c r="BY30" s="120"/>
      <c r="CA30" s="23"/>
      <c r="CB30" s="156"/>
    </row>
    <row r="31" spans="1:80" ht="15" x14ac:dyDescent="0.25">
      <c r="B31" s="12" t="s">
        <v>188</v>
      </c>
      <c r="C31" s="12" t="s">
        <v>188</v>
      </c>
      <c r="D31" s="12" t="s">
        <v>188</v>
      </c>
      <c r="E31" s="12" t="s">
        <v>188</v>
      </c>
      <c r="F31" s="12" t="s">
        <v>188</v>
      </c>
      <c r="G31" s="12" t="s">
        <v>188</v>
      </c>
      <c r="H31" s="96" t="str">
        <f t="shared" si="0"/>
        <v>6 / 6</v>
      </c>
      <c r="I31" s="19"/>
      <c r="J31" s="120">
        <v>2</v>
      </c>
      <c r="K31" s="19"/>
      <c r="L31" s="19"/>
      <c r="M31" s="120">
        <v>2</v>
      </c>
      <c r="O31" s="23"/>
      <c r="P31" s="156" t="s">
        <v>190</v>
      </c>
      <c r="Q31" s="19"/>
      <c r="R31" s="120">
        <v>4</v>
      </c>
      <c r="S31" s="19"/>
      <c r="T31" s="19"/>
      <c r="U31" s="120">
        <v>4</v>
      </c>
      <c r="W31" s="23"/>
      <c r="X31" s="156" t="s">
        <v>190</v>
      </c>
      <c r="Y31" s="19"/>
      <c r="Z31" s="120">
        <v>12</v>
      </c>
      <c r="AA31" s="19"/>
      <c r="AB31" s="19"/>
      <c r="AC31" s="120">
        <v>3</v>
      </c>
      <c r="AE31" s="23"/>
      <c r="AF31" s="97" t="s">
        <v>190</v>
      </c>
      <c r="AG31" s="19"/>
      <c r="AH31" s="120">
        <v>12</v>
      </c>
      <c r="AI31" s="19"/>
      <c r="AJ31" s="19"/>
      <c r="AK31" s="120">
        <v>4</v>
      </c>
      <c r="AL31" s="23"/>
      <c r="AM31" s="23"/>
      <c r="AN31" s="97" t="s">
        <v>190</v>
      </c>
      <c r="AO31" s="19"/>
      <c r="AP31" s="120">
        <v>8</v>
      </c>
      <c r="AQ31" s="19"/>
      <c r="AR31" s="19"/>
      <c r="AS31" s="120">
        <v>2</v>
      </c>
      <c r="AU31" s="23"/>
      <c r="AV31" s="156" t="s">
        <v>190</v>
      </c>
      <c r="AW31" s="19"/>
      <c r="AX31" s="120">
        <v>16</v>
      </c>
      <c r="AY31" s="19"/>
      <c r="AZ31" s="19"/>
      <c r="BA31" s="120">
        <v>4</v>
      </c>
      <c r="BC31" s="23"/>
      <c r="BD31" s="97" t="s">
        <v>190</v>
      </c>
      <c r="BE31" s="19"/>
      <c r="BF31" s="120">
        <v>12</v>
      </c>
      <c r="BG31" s="19"/>
      <c r="BH31" s="19"/>
      <c r="BI31" s="120">
        <v>4</v>
      </c>
      <c r="BK31" s="23"/>
      <c r="BL31" s="97"/>
      <c r="BM31" s="19"/>
      <c r="BN31" s="120">
        <v>10</v>
      </c>
      <c r="BO31" s="19"/>
      <c r="BP31" s="19"/>
      <c r="BQ31" s="120">
        <v>4</v>
      </c>
      <c r="BS31" s="23"/>
      <c r="BT31" s="97"/>
      <c r="BU31" s="19"/>
      <c r="BV31" s="120"/>
      <c r="BW31" s="19"/>
      <c r="BX31" s="19"/>
      <c r="BY31" s="120"/>
      <c r="CA31" s="23"/>
      <c r="CB31" s="156"/>
    </row>
    <row r="32" spans="1:80" ht="15" x14ac:dyDescent="0.25">
      <c r="B32" s="12" t="s">
        <v>188</v>
      </c>
      <c r="C32" s="12" t="s">
        <v>188</v>
      </c>
      <c r="D32" s="12" t="s">
        <v>188</v>
      </c>
      <c r="E32" s="12" t="s">
        <v>188</v>
      </c>
      <c r="F32" s="12" t="s">
        <v>188</v>
      </c>
      <c r="G32" s="12" t="s">
        <v>188</v>
      </c>
      <c r="H32" s="96" t="str">
        <f t="shared" si="0"/>
        <v>6 / 6</v>
      </c>
      <c r="I32" s="19"/>
      <c r="J32" s="120">
        <v>2</v>
      </c>
      <c r="K32" s="19"/>
      <c r="L32" s="19"/>
      <c r="M32" s="120">
        <v>2</v>
      </c>
      <c r="O32" s="23"/>
      <c r="P32" s="156" t="s">
        <v>190</v>
      </c>
      <c r="Q32" s="19"/>
      <c r="R32" s="120">
        <v>4</v>
      </c>
      <c r="S32" s="19"/>
      <c r="T32" s="19"/>
      <c r="U32" s="120">
        <v>4</v>
      </c>
      <c r="W32" s="23"/>
      <c r="X32" s="156"/>
      <c r="Y32" s="19"/>
      <c r="Z32" s="120">
        <v>12</v>
      </c>
      <c r="AA32" s="19"/>
      <c r="AB32" s="19"/>
      <c r="AC32" s="120">
        <v>3</v>
      </c>
      <c r="AE32" s="23"/>
      <c r="AF32" s="97"/>
      <c r="AG32" s="19"/>
      <c r="AH32" s="120">
        <v>12</v>
      </c>
      <c r="AI32" s="19"/>
      <c r="AJ32" s="19"/>
      <c r="AK32" s="120">
        <v>4</v>
      </c>
      <c r="AL32" s="23"/>
      <c r="AM32" s="23"/>
      <c r="AN32" s="97"/>
      <c r="AO32" s="19"/>
      <c r="AP32" s="120">
        <v>8</v>
      </c>
      <c r="AQ32" s="19"/>
      <c r="AR32" s="19"/>
      <c r="AS32" s="120">
        <v>2</v>
      </c>
      <c r="AU32" s="23"/>
      <c r="AV32" s="156"/>
      <c r="AW32" s="19"/>
      <c r="AX32" s="120">
        <v>16</v>
      </c>
      <c r="AY32" s="19"/>
      <c r="AZ32" s="19"/>
      <c r="BA32" s="120">
        <v>4</v>
      </c>
      <c r="BC32" s="23"/>
      <c r="BD32" s="97"/>
      <c r="BE32" s="19"/>
      <c r="BF32" s="120">
        <v>12</v>
      </c>
      <c r="BG32" s="19"/>
      <c r="BH32" s="19"/>
      <c r="BI32" s="120">
        <v>4</v>
      </c>
      <c r="BK32" s="23"/>
      <c r="BL32" s="97" t="s">
        <v>190</v>
      </c>
      <c r="BM32" s="19"/>
      <c r="BN32" s="120">
        <v>10</v>
      </c>
      <c r="BO32" s="19"/>
      <c r="BP32" s="19"/>
      <c r="BQ32" s="120">
        <v>4</v>
      </c>
      <c r="BS32" s="23"/>
      <c r="BT32" s="97" t="s">
        <v>190</v>
      </c>
      <c r="BU32" s="19"/>
      <c r="BV32" s="120"/>
      <c r="BW32" s="19"/>
      <c r="BX32" s="19"/>
      <c r="BY32" s="120"/>
      <c r="CA32" s="23"/>
      <c r="CB32" s="156"/>
    </row>
    <row r="33" spans="2:80" ht="15" x14ac:dyDescent="0.25">
      <c r="B33" s="12" t="s">
        <v>188</v>
      </c>
      <c r="C33" s="12" t="s">
        <v>188</v>
      </c>
      <c r="D33" s="12" t="s">
        <v>188</v>
      </c>
      <c r="E33" s="12" t="s">
        <v>188</v>
      </c>
      <c r="F33" s="12" t="s">
        <v>188</v>
      </c>
      <c r="G33" s="12" t="s">
        <v>188</v>
      </c>
      <c r="H33" s="96" t="str">
        <f t="shared" ref="H33:H38" si="1">COUNTIF(A33:G33,"Oui") &amp;" / 6"</f>
        <v>6 / 6</v>
      </c>
      <c r="I33" s="19"/>
      <c r="J33" s="120">
        <v>2</v>
      </c>
      <c r="K33" s="19"/>
      <c r="L33" s="19"/>
      <c r="M33" s="120">
        <v>2</v>
      </c>
      <c r="N33" s="98"/>
      <c r="O33" s="23"/>
      <c r="P33" s="219" t="s">
        <v>190</v>
      </c>
      <c r="Q33" s="19"/>
      <c r="R33" s="120">
        <v>4</v>
      </c>
      <c r="S33" s="19"/>
      <c r="T33" s="19"/>
      <c r="U33" s="120">
        <v>4</v>
      </c>
      <c r="V33" s="12"/>
      <c r="W33" s="23"/>
      <c r="X33" s="219"/>
      <c r="Y33" s="19"/>
      <c r="Z33" s="120">
        <v>12</v>
      </c>
      <c r="AA33" s="19"/>
      <c r="AB33" s="19"/>
      <c r="AC33" s="120">
        <v>3</v>
      </c>
      <c r="AD33" s="12"/>
      <c r="AE33" s="23"/>
      <c r="AF33" s="219"/>
      <c r="AG33" s="19">
        <f>COUNTIFS(SUIVIPROD!$E1:$E30000,'Ligne 13'!$A33,SUIVIPROD!$J1:$J30000,'Ligne 13'!$AN$1)</f>
        <v>0</v>
      </c>
      <c r="AH33" s="120">
        <v>12</v>
      </c>
      <c r="AI33" s="19">
        <f>SUMIFS(SUIVIPROD!$D1:$D30000,SUIVIPROD!$E1:$E30000,'Ligne 13'!$A33,SUIVIPROD!$J1:$J30000,'Ligne 13'!$AN$1)</f>
        <v>0</v>
      </c>
      <c r="AJ33" s="19" t="e">
        <f>SUMPRODUCT((SUIVIPROD!$E1:$E30000='Ligne 13'!$A33)*(SUIVIPROD!$J1:$J30000='Ligne 13'!$AN$1)*(SUIVIPROD!$L:$N&lt;&gt;""))</f>
        <v>#N/A</v>
      </c>
      <c r="AK33" s="120">
        <v>4</v>
      </c>
      <c r="AM33" s="23" t="str">
        <f>IF(COUNTIFS(SUIVIQUALITE!$B1:$B30000,'Ligne 13'!$A33,SUIVIQUALITE!$E1:$E30000,LEFT($AN$1,FIND(" ",$AN$1)-1),SUIVIQUALITE!$F1:$F30000,"Oui")=1,"Oui","#N/A")</f>
        <v>#N/A</v>
      </c>
      <c r="AN33" s="219" t="s">
        <v>189</v>
      </c>
      <c r="AO33" s="19"/>
      <c r="AP33" s="120">
        <v>8</v>
      </c>
      <c r="AQ33" s="19"/>
      <c r="AR33" s="19"/>
      <c r="AS33" s="120">
        <v>2</v>
      </c>
      <c r="AU33" s="23"/>
      <c r="AV33" s="219"/>
      <c r="AW33" s="19"/>
      <c r="AX33" s="120">
        <v>16</v>
      </c>
      <c r="AY33" s="19"/>
      <c r="AZ33" s="19"/>
      <c r="BA33" s="120">
        <v>4</v>
      </c>
      <c r="BC33" s="23"/>
      <c r="BD33" s="219"/>
      <c r="BE33" s="19"/>
      <c r="BF33" s="120">
        <v>12</v>
      </c>
      <c r="BG33" s="19"/>
      <c r="BH33" s="19"/>
      <c r="BI33" s="120">
        <v>4</v>
      </c>
      <c r="BK33" s="23"/>
      <c r="BL33" s="219"/>
      <c r="BM33" s="19"/>
      <c r="BN33" s="120">
        <v>10</v>
      </c>
      <c r="BO33" s="19"/>
      <c r="BP33" s="19"/>
      <c r="BQ33" s="120">
        <v>4</v>
      </c>
      <c r="BS33" s="23"/>
      <c r="BT33" s="219"/>
      <c r="BU33" s="19"/>
      <c r="BV33" s="120"/>
      <c r="BW33" s="19"/>
      <c r="BX33" s="19"/>
      <c r="BY33" s="120"/>
      <c r="CA33" s="23"/>
      <c r="CB33" s="219"/>
    </row>
    <row r="34" spans="2:80" ht="15" x14ac:dyDescent="0.25">
      <c r="B34" s="12" t="s">
        <v>188</v>
      </c>
      <c r="C34" s="12" t="s">
        <v>188</v>
      </c>
      <c r="D34" s="12" t="s">
        <v>188</v>
      </c>
      <c r="E34" s="12" t="s">
        <v>188</v>
      </c>
      <c r="F34" s="12" t="s">
        <v>188</v>
      </c>
      <c r="G34" s="12" t="s">
        <v>188</v>
      </c>
      <c r="H34" s="96" t="str">
        <f t="shared" si="1"/>
        <v>6 / 6</v>
      </c>
      <c r="I34" s="19"/>
      <c r="J34" s="120">
        <v>2</v>
      </c>
      <c r="K34" s="19"/>
      <c r="L34" s="19"/>
      <c r="M34" s="120">
        <v>2</v>
      </c>
      <c r="N34" s="98"/>
      <c r="O34" s="23"/>
      <c r="P34" s="220" t="s">
        <v>190</v>
      </c>
      <c r="Q34" s="19"/>
      <c r="R34" s="120">
        <v>4</v>
      </c>
      <c r="S34" s="19"/>
      <c r="T34" s="19"/>
      <c r="U34" s="120">
        <v>4</v>
      </c>
      <c r="V34" s="12"/>
      <c r="W34" s="23"/>
      <c r="X34" s="220"/>
      <c r="Y34" s="19"/>
      <c r="Z34" s="120">
        <v>12</v>
      </c>
      <c r="AA34" s="19"/>
      <c r="AB34" s="19"/>
      <c r="AC34" s="120">
        <v>3</v>
      </c>
      <c r="AD34" s="12"/>
      <c r="AE34" s="23"/>
      <c r="AF34" s="220"/>
      <c r="AG34" s="19"/>
      <c r="AH34" s="120">
        <v>12</v>
      </c>
      <c r="AI34" s="19"/>
      <c r="AJ34" s="19"/>
      <c r="AK34" s="120">
        <v>4</v>
      </c>
      <c r="AM34" s="23"/>
      <c r="AN34" s="220"/>
      <c r="AO34" s="19"/>
      <c r="AP34" s="120">
        <v>8</v>
      </c>
      <c r="AQ34" s="19"/>
      <c r="AR34" s="19"/>
      <c r="AS34" s="120">
        <v>2</v>
      </c>
      <c r="AU34" s="23"/>
      <c r="AV34" s="220"/>
      <c r="AW34" s="19">
        <f>COUNTIFS(SUIVIPROD!$E1:$E30000,'Ligne 13'!$A34,SUIVIPROD!$J1:$J30000,'Ligne 13'!$BD$1)</f>
        <v>0</v>
      </c>
      <c r="AX34" s="120">
        <v>16</v>
      </c>
      <c r="AY34" s="19">
        <f>SUMIFS(SUIVIPROD!$D1:$D30000,SUIVIPROD!$E1:$E30000,'Ligne 13'!$A34,SUIVIPROD!$J1:$J30000,'Ligne 13'!$BD$1)</f>
        <v>0</v>
      </c>
      <c r="AZ34" s="19" t="e">
        <f>SUMPRODUCT((SUIVIPROD!$E1:$E30000='Ligne 13'!$A34)*(SUIVIPROD!$J1:$J30000='Ligne 13'!$BD$1)*(SUIVIPROD!$L:$N&lt;&gt;""))</f>
        <v>#N/A</v>
      </c>
      <c r="BA34" s="120">
        <v>4</v>
      </c>
      <c r="BC34" s="23" t="str">
        <f>IF(COUNTIFS(SUIVIQUALITE!$B1:$B30000,'Ligne 13'!$A34,SUIVIQUALITE!$E1:$E30000,LEFT($BD$1,FIND(" ",$BD$1)-1),SUIVIQUALITE!$F1:$F30000,"Oui")=1,"Oui","#N/A")</f>
        <v>#N/A</v>
      </c>
      <c r="BD34" s="220" t="s">
        <v>189</v>
      </c>
      <c r="BE34" s="19"/>
      <c r="BF34" s="120">
        <v>12</v>
      </c>
      <c r="BG34" s="19"/>
      <c r="BH34" s="19"/>
      <c r="BI34" s="120">
        <v>4</v>
      </c>
      <c r="BK34" s="23"/>
      <c r="BL34" s="220"/>
      <c r="BM34" s="19"/>
      <c r="BN34" s="120">
        <v>10</v>
      </c>
      <c r="BO34" s="19"/>
      <c r="BP34" s="19"/>
      <c r="BQ34" s="120">
        <v>4</v>
      </c>
      <c r="BS34" s="23"/>
      <c r="BT34" s="220"/>
      <c r="BU34" s="19"/>
      <c r="BV34" s="120"/>
      <c r="BW34" s="19"/>
      <c r="BX34" s="19"/>
      <c r="BY34" s="120"/>
      <c r="CA34" s="23"/>
      <c r="CB34" s="220"/>
    </row>
    <row r="35" spans="2:80" ht="15" x14ac:dyDescent="0.25">
      <c r="B35" s="12" t="s">
        <v>188</v>
      </c>
      <c r="C35" s="12" t="s">
        <v>188</v>
      </c>
      <c r="D35" s="12" t="s">
        <v>188</v>
      </c>
      <c r="E35" s="12" t="s">
        <v>188</v>
      </c>
      <c r="F35" s="12" t="s">
        <v>188</v>
      </c>
      <c r="G35" s="12" t="s">
        <v>188</v>
      </c>
      <c r="H35" s="96" t="str">
        <f t="shared" si="1"/>
        <v>6 / 6</v>
      </c>
      <c r="I35" s="19"/>
      <c r="J35" s="120">
        <v>2</v>
      </c>
      <c r="K35" s="19"/>
      <c r="L35" s="19"/>
      <c r="M35" s="120">
        <v>2</v>
      </c>
      <c r="N35" s="98"/>
      <c r="O35" s="23"/>
      <c r="P35" s="220" t="s">
        <v>190</v>
      </c>
      <c r="Q35" s="19">
        <f>COUNTIFS(SUIVIPROD!$E1:$E30000,'Ligne 13'!$A35,SUIVIPROD!$J1:$J30000,'Ligne 13'!$X$1)</f>
        <v>0</v>
      </c>
      <c r="R35" s="120">
        <v>4</v>
      </c>
      <c r="S35" s="19">
        <f>SUMIFS(SUIVIPROD!$D1:$D30000,SUIVIPROD!$E1:$E30000,'Ligne 13'!$A35,SUIVIPROD!$J1:$J30000,'Ligne 13'!$X$1)</f>
        <v>0</v>
      </c>
      <c r="T35" s="19" t="e">
        <f>SUMPRODUCT((SUIVIPROD!$E1:$E30000='Ligne 13'!$A35)*(SUIVIPROD!$J1:$J30000='Ligne 13'!$X$1)*(SUIVIPROD!$L:$N&lt;&gt;""))</f>
        <v>#N/A</v>
      </c>
      <c r="U35" s="120">
        <v>4</v>
      </c>
      <c r="V35" s="12"/>
      <c r="W35" s="23" t="str">
        <f>IF(COUNTIFS(SUIVIQUALITE!$B1:$B30000,'Ligne 13'!$A35,SUIVIQUALITE!$E1:$E30000,LEFT($X$1,FIND(" ",$X$1)-1),SUIVIQUALITE!$F1:$F30000,"Oui")=1,"Oui","#N/A")</f>
        <v>#N/A</v>
      </c>
      <c r="X35" s="220" t="s">
        <v>189</v>
      </c>
      <c r="Y35" s="19">
        <f>COUNTIFS(SUIVIPROD!$E1:$E30000,'Ligne 13'!$A35,SUIVIPROD!$J1:$J30000,'Ligne 13'!$AF$1)</f>
        <v>0</v>
      </c>
      <c r="Z35" s="120">
        <v>12</v>
      </c>
      <c r="AA35" s="19">
        <f>SUMIFS(SUIVIPROD!$D1:$D30000,SUIVIPROD!$E1:$E30000,'Ligne 13'!$A35,SUIVIPROD!$J1:$J30000,'Ligne 13'!$AF$1)</f>
        <v>0</v>
      </c>
      <c r="AB35" s="19" t="e">
        <f>SUMPRODUCT((SUIVIPROD!$E1:$E30000='Ligne 13'!$A35)*(SUIVIPROD!$J1:$J30000='Ligne 13'!$AF$1)*(SUIVIPROD!$L:$N&lt;&gt;""))</f>
        <v>#N/A</v>
      </c>
      <c r="AC35" s="120">
        <v>3</v>
      </c>
      <c r="AD35" s="12"/>
      <c r="AE35" s="23" t="str">
        <f>IF(COUNTIFS(SUIVIQUALITE!$B1:$B30000,'Ligne 13'!$A35,SUIVIQUALITE!$E1:$E30000,LEFT($AF$1,FIND(" ",$AF$1)-1),SUIVIQUALITE!$F1:$F30000,"Oui")=1,"Oui","#N/A")</f>
        <v>#N/A</v>
      </c>
      <c r="AF35" s="220" t="s">
        <v>189</v>
      </c>
      <c r="AG35" s="19"/>
      <c r="AH35" s="120">
        <v>12</v>
      </c>
      <c r="AI35" s="19"/>
      <c r="AJ35" s="19"/>
      <c r="AK35" s="120">
        <v>4</v>
      </c>
      <c r="AM35" s="23"/>
      <c r="AN35" s="220"/>
      <c r="AO35" s="19"/>
      <c r="AP35" s="120">
        <v>8</v>
      </c>
      <c r="AQ35" s="19"/>
      <c r="AR35" s="19"/>
      <c r="AS35" s="120">
        <v>2</v>
      </c>
      <c r="AU35" s="23"/>
      <c r="AV35" s="220"/>
      <c r="AW35" s="19"/>
      <c r="AX35" s="120">
        <v>16</v>
      </c>
      <c r="AY35" s="19"/>
      <c r="AZ35" s="19"/>
      <c r="BA35" s="120">
        <v>4</v>
      </c>
      <c r="BC35" s="23"/>
      <c r="BD35" s="220"/>
      <c r="BE35" s="19"/>
      <c r="BF35" s="120">
        <v>12</v>
      </c>
      <c r="BG35" s="19"/>
      <c r="BH35" s="19"/>
      <c r="BI35" s="120">
        <v>4</v>
      </c>
      <c r="BK35" s="23"/>
      <c r="BL35" s="220"/>
      <c r="BM35" s="19"/>
      <c r="BN35" s="120">
        <v>10</v>
      </c>
      <c r="BO35" s="19"/>
      <c r="BP35" s="19"/>
      <c r="BQ35" s="120">
        <v>4</v>
      </c>
      <c r="BS35" s="23"/>
      <c r="BT35" s="220"/>
      <c r="BU35" s="19"/>
      <c r="BV35" s="120"/>
      <c r="BW35" s="19"/>
      <c r="BX35" s="19"/>
      <c r="BY35" s="120"/>
      <c r="CA35" s="23"/>
      <c r="CB35" s="220"/>
    </row>
    <row r="36" spans="2:80" ht="15" x14ac:dyDescent="0.25">
      <c r="B36" s="12" t="s">
        <v>188</v>
      </c>
      <c r="C36" s="12" t="s">
        <v>188</v>
      </c>
      <c r="D36" s="12" t="s">
        <v>188</v>
      </c>
      <c r="E36" s="12" t="s">
        <v>188</v>
      </c>
      <c r="F36" s="12" t="s">
        <v>188</v>
      </c>
      <c r="G36" s="12" t="s">
        <v>188</v>
      </c>
      <c r="H36" s="96" t="str">
        <f t="shared" si="1"/>
        <v>6 / 6</v>
      </c>
      <c r="I36" s="19"/>
      <c r="J36" s="120">
        <v>2</v>
      </c>
      <c r="K36" s="19"/>
      <c r="L36" s="19"/>
      <c r="M36" s="120">
        <v>2</v>
      </c>
      <c r="N36" s="98"/>
      <c r="O36" s="23"/>
      <c r="P36" s="220" t="s">
        <v>190</v>
      </c>
      <c r="Q36" s="19"/>
      <c r="R36" s="120">
        <v>4</v>
      </c>
      <c r="S36" s="19"/>
      <c r="T36" s="19"/>
      <c r="U36" s="120">
        <v>4</v>
      </c>
      <c r="V36" s="12"/>
      <c r="W36" s="23"/>
      <c r="X36" s="220"/>
      <c r="Y36" s="19"/>
      <c r="Z36" s="120">
        <v>12</v>
      </c>
      <c r="AA36" s="19"/>
      <c r="AB36" s="19"/>
      <c r="AC36" s="120">
        <v>3</v>
      </c>
      <c r="AD36" s="12"/>
      <c r="AE36" s="23"/>
      <c r="AF36" s="220"/>
      <c r="AG36" s="19">
        <f>COUNTIFS(SUIVIPROD!$E1:$E30000,'Ligne 13'!$A36,SUIVIPROD!$J1:$J30000,'Ligne 13'!$AN$1)</f>
        <v>0</v>
      </c>
      <c r="AH36" s="120">
        <v>12</v>
      </c>
      <c r="AI36" s="19">
        <f>SUMIFS(SUIVIPROD!$D1:$D30000,SUIVIPROD!$E1:$E30000,'Ligne 13'!$A36,SUIVIPROD!$J1:$J30000,'Ligne 13'!$AN$1)</f>
        <v>0</v>
      </c>
      <c r="AJ36" s="19" t="e">
        <f>SUMPRODUCT((SUIVIPROD!$E1:$E30000='Ligne 13'!$A36)*(SUIVIPROD!$J1:$J30000='Ligne 13'!$AN$1)*(SUIVIPROD!$L:$N&lt;&gt;""))</f>
        <v>#N/A</v>
      </c>
      <c r="AK36" s="120">
        <v>4</v>
      </c>
      <c r="AM36" s="23" t="str">
        <f>IF(COUNTIFS(SUIVIQUALITE!$B1:$B30000,'Ligne 13'!$A36,SUIVIQUALITE!$E1:$E30000,LEFT($AN$1,FIND(" ",$AN$1)-1),SUIVIQUALITE!$F1:$F30000,"Oui")=1,"Oui","#N/A")</f>
        <v>#N/A</v>
      </c>
      <c r="AN36" s="220" t="s">
        <v>189</v>
      </c>
      <c r="AO36" s="19"/>
      <c r="AP36" s="120">
        <v>8</v>
      </c>
      <c r="AQ36" s="19"/>
      <c r="AR36" s="19"/>
      <c r="AS36" s="120">
        <v>2</v>
      </c>
      <c r="AU36" s="23"/>
      <c r="AV36" s="220"/>
      <c r="AW36" s="19"/>
      <c r="AX36" s="120">
        <v>16</v>
      </c>
      <c r="AY36" s="19"/>
      <c r="AZ36" s="19"/>
      <c r="BA36" s="120">
        <v>4</v>
      </c>
      <c r="BC36" s="23"/>
      <c r="BD36" s="220"/>
      <c r="BE36" s="19"/>
      <c r="BF36" s="120">
        <v>12</v>
      </c>
      <c r="BG36" s="19"/>
      <c r="BH36" s="19"/>
      <c r="BI36" s="120">
        <v>4</v>
      </c>
      <c r="BK36" s="23"/>
      <c r="BL36" s="220"/>
      <c r="BM36" s="19"/>
      <c r="BN36" s="120">
        <v>10</v>
      </c>
      <c r="BO36" s="19"/>
      <c r="BP36" s="19"/>
      <c r="BQ36" s="120">
        <v>4</v>
      </c>
      <c r="BS36" s="23"/>
      <c r="BT36" s="220"/>
      <c r="BU36" s="19"/>
      <c r="BV36" s="120"/>
      <c r="BW36" s="19"/>
      <c r="BX36" s="19"/>
      <c r="BY36" s="120"/>
      <c r="CA36" s="23"/>
      <c r="CB36" s="220"/>
    </row>
    <row r="37" spans="2:80" ht="15" x14ac:dyDescent="0.25">
      <c r="B37" s="12" t="s">
        <v>188</v>
      </c>
      <c r="C37" s="12" t="s">
        <v>188</v>
      </c>
      <c r="D37" s="12" t="s">
        <v>188</v>
      </c>
      <c r="E37" s="12" t="s">
        <v>188</v>
      </c>
      <c r="F37" s="12" t="s">
        <v>188</v>
      </c>
      <c r="G37" s="12" t="s">
        <v>188</v>
      </c>
      <c r="H37" s="96" t="str">
        <f t="shared" si="1"/>
        <v>6 / 6</v>
      </c>
      <c r="I37" s="19"/>
      <c r="J37" s="120">
        <v>2</v>
      </c>
      <c r="K37" s="19"/>
      <c r="L37" s="19"/>
      <c r="M37" s="120">
        <v>2</v>
      </c>
      <c r="N37" s="98"/>
      <c r="O37" s="23"/>
      <c r="P37" s="220" t="s">
        <v>190</v>
      </c>
      <c r="Q37" s="19">
        <f>COUNTIFS(SUIVIPROD!$E1:$E30000,'Ligne 13'!$A37,SUIVIPROD!$J1:$J30000,'Ligne 13'!$X$1)</f>
        <v>0</v>
      </c>
      <c r="R37" s="120">
        <v>4</v>
      </c>
      <c r="S37" s="19">
        <f>SUMIFS(SUIVIPROD!$D1:$D30000,SUIVIPROD!$E1:$E30000,'Ligne 13'!$A37,SUIVIPROD!$J1:$J30000,'Ligne 13'!$X$1)</f>
        <v>0</v>
      </c>
      <c r="T37" s="19" t="e">
        <f>SUMPRODUCT((SUIVIPROD!$E1:$E30000='Ligne 13'!$A37)*(SUIVIPROD!$J1:$J30000='Ligne 13'!$X$1)*(SUIVIPROD!$L:$N&lt;&gt;""))</f>
        <v>#N/A</v>
      </c>
      <c r="U37" s="120">
        <v>4</v>
      </c>
      <c r="V37" s="12"/>
      <c r="W37" s="23" t="str">
        <f>IF(COUNTIFS(SUIVIQUALITE!$B1:$B30000,'Ligne 13'!$A37,SUIVIQUALITE!$E1:$E30000,LEFT($X$1,FIND(" ",$X$1)-1),SUIVIQUALITE!$F1:$F30000,"Oui")=1,"Oui","#N/A")</f>
        <v>#N/A</v>
      </c>
      <c r="X37" s="220" t="s">
        <v>189</v>
      </c>
      <c r="Y37" s="19"/>
      <c r="Z37" s="120">
        <v>12</v>
      </c>
      <c r="AA37" s="19"/>
      <c r="AB37" s="19"/>
      <c r="AC37" s="120">
        <v>3</v>
      </c>
      <c r="AD37" s="12"/>
      <c r="AE37" s="23"/>
      <c r="AF37" s="220"/>
      <c r="AG37" s="19"/>
      <c r="AH37" s="120">
        <v>12</v>
      </c>
      <c r="AI37" s="19"/>
      <c r="AJ37" s="19"/>
      <c r="AK37" s="120">
        <v>4</v>
      </c>
      <c r="AM37" s="23"/>
      <c r="AN37" s="220"/>
      <c r="AO37" s="19"/>
      <c r="AP37" s="120">
        <v>8</v>
      </c>
      <c r="AQ37" s="19"/>
      <c r="AR37" s="19"/>
      <c r="AS37" s="120">
        <v>2</v>
      </c>
      <c r="AU37" s="23"/>
      <c r="AV37" s="220"/>
      <c r="AW37" s="19"/>
      <c r="AX37" s="120">
        <v>16</v>
      </c>
      <c r="AY37" s="19"/>
      <c r="AZ37" s="19"/>
      <c r="BA37" s="120">
        <v>4</v>
      </c>
      <c r="BC37" s="23"/>
      <c r="BD37" s="220"/>
      <c r="BE37" s="19"/>
      <c r="BF37" s="120">
        <v>12</v>
      </c>
      <c r="BG37" s="19"/>
      <c r="BH37" s="19"/>
      <c r="BI37" s="120">
        <v>4</v>
      </c>
      <c r="BK37" s="23"/>
      <c r="BL37" s="220"/>
      <c r="BM37" s="19"/>
      <c r="BN37" s="120">
        <v>10</v>
      </c>
      <c r="BO37" s="19"/>
      <c r="BP37" s="19"/>
      <c r="BQ37" s="120">
        <v>4</v>
      </c>
      <c r="BS37" s="23"/>
      <c r="BT37" s="220"/>
      <c r="BU37" s="19"/>
      <c r="BV37" s="120"/>
      <c r="BW37" s="19"/>
      <c r="BX37" s="19"/>
      <c r="BY37" s="120"/>
      <c r="CA37" s="23"/>
      <c r="CB37" s="220"/>
    </row>
    <row r="38" spans="2:80" ht="15" x14ac:dyDescent="0.25">
      <c r="B38" s="12" t="s">
        <v>188</v>
      </c>
      <c r="C38" s="12" t="s">
        <v>188</v>
      </c>
      <c r="D38" s="12" t="s">
        <v>188</v>
      </c>
      <c r="E38" s="12" t="s">
        <v>188</v>
      </c>
      <c r="F38" s="12" t="s">
        <v>188</v>
      </c>
      <c r="G38" s="12" t="s">
        <v>188</v>
      </c>
      <c r="H38" s="96" t="str">
        <f t="shared" si="1"/>
        <v>6 / 6</v>
      </c>
      <c r="I38" s="19"/>
      <c r="J38" s="120">
        <v>2</v>
      </c>
      <c r="K38" s="19"/>
      <c r="L38" s="19"/>
      <c r="M38" s="120">
        <v>2</v>
      </c>
      <c r="N38" s="98"/>
      <c r="O38" s="23"/>
      <c r="P38" s="220" t="s">
        <v>190</v>
      </c>
      <c r="Q38" s="19"/>
      <c r="R38" s="120">
        <v>4</v>
      </c>
      <c r="S38" s="19"/>
      <c r="T38" s="19"/>
      <c r="U38" s="120">
        <v>4</v>
      </c>
      <c r="V38" s="12"/>
      <c r="W38" s="23"/>
      <c r="X38" s="220"/>
      <c r="Y38" s="19"/>
      <c r="Z38" s="120">
        <v>12</v>
      </c>
      <c r="AA38" s="19"/>
      <c r="AB38" s="19"/>
      <c r="AC38" s="120">
        <v>3</v>
      </c>
      <c r="AD38" s="12"/>
      <c r="AE38" s="23"/>
      <c r="AF38" s="220"/>
      <c r="AG38" s="19"/>
      <c r="AH38" s="120">
        <v>12</v>
      </c>
      <c r="AI38" s="19"/>
      <c r="AJ38" s="19"/>
      <c r="AK38" s="120">
        <v>4</v>
      </c>
      <c r="AM38" s="23"/>
      <c r="AN38" s="220"/>
      <c r="AO38" s="19"/>
      <c r="AP38" s="120">
        <v>8</v>
      </c>
      <c r="AQ38" s="19"/>
      <c r="AR38" s="19"/>
      <c r="AS38" s="120">
        <v>2</v>
      </c>
      <c r="AU38" s="23"/>
      <c r="AV38" s="220"/>
      <c r="AW38" s="19">
        <f>COUNTIFS(SUIVIPROD!$E1:$E30000,'Ligne 13'!$A38,SUIVIPROD!$J1:$J30000,'Ligne 13'!$BD$1)</f>
        <v>0</v>
      </c>
      <c r="AX38" s="120">
        <v>16</v>
      </c>
      <c r="AY38" s="19">
        <f>SUMIFS(SUIVIPROD!$D1:$D30000,SUIVIPROD!$E1:$E30000,'Ligne 13'!$A38,SUIVIPROD!$J1:$J30000,'Ligne 13'!$BD$1)</f>
        <v>0</v>
      </c>
      <c r="AZ38" s="19" t="e">
        <f>SUMPRODUCT((SUIVIPROD!$E1:$E30000='Ligne 13'!$A38)*(SUIVIPROD!$J1:$J30000='Ligne 13'!$BD$1)*(SUIVIPROD!$L:$N&lt;&gt;""))</f>
        <v>#N/A</v>
      </c>
      <c r="BA38" s="120">
        <v>4</v>
      </c>
      <c r="BC38" s="23" t="str">
        <f>IF(COUNTIFS(SUIVIQUALITE!$B1:$B30000,'Ligne 13'!$A38,SUIVIQUALITE!$E1:$E30000,LEFT($BD$1,FIND(" ",$BD$1)-1),SUIVIQUALITE!$F1:$F30000,"Oui")=1,"Oui","#N/A")</f>
        <v>#N/A</v>
      </c>
      <c r="BD38" s="220" t="s">
        <v>189</v>
      </c>
      <c r="BE38" s="19"/>
      <c r="BF38" s="120">
        <v>12</v>
      </c>
      <c r="BG38" s="19"/>
      <c r="BH38" s="19"/>
      <c r="BI38" s="120">
        <v>4</v>
      </c>
      <c r="BK38" s="23"/>
      <c r="BL38" s="220"/>
      <c r="BM38" s="19"/>
      <c r="BN38" s="120">
        <v>10</v>
      </c>
      <c r="BO38" s="19"/>
      <c r="BP38" s="19"/>
      <c r="BQ38" s="120">
        <v>4</v>
      </c>
      <c r="BS38" s="23"/>
      <c r="BT38" s="220"/>
      <c r="BU38" s="19"/>
      <c r="BV38" s="120"/>
      <c r="BW38" s="19"/>
      <c r="BX38" s="19"/>
      <c r="BY38" s="120"/>
      <c r="CA38" s="23"/>
      <c r="CB38" s="220"/>
    </row>
    <row r="39" spans="2:80" ht="15" x14ac:dyDescent="0.25">
      <c r="P39" s="188"/>
      <c r="Q39" s="19"/>
      <c r="R39" s="120">
        <v>4</v>
      </c>
      <c r="S39" s="19"/>
      <c r="T39" s="19"/>
      <c r="U39" s="120">
        <v>4</v>
      </c>
      <c r="W39" s="23"/>
      <c r="X39" s="188"/>
      <c r="Y39" s="19"/>
      <c r="Z39" s="120">
        <v>12</v>
      </c>
      <c r="AA39" s="19"/>
      <c r="AB39" s="19"/>
      <c r="AC39" s="120">
        <v>3</v>
      </c>
      <c r="AE39" s="23"/>
      <c r="AF39" s="97"/>
      <c r="AG39" s="19"/>
      <c r="AH39" s="120">
        <v>12</v>
      </c>
      <c r="AI39" s="19"/>
      <c r="AJ39" s="19"/>
      <c r="AK39" s="120">
        <v>4</v>
      </c>
      <c r="AL39" s="23"/>
      <c r="AM39" s="23"/>
      <c r="AN39" s="97"/>
      <c r="AO39" s="19"/>
      <c r="AP39" s="120">
        <v>8</v>
      </c>
      <c r="AQ39" s="19"/>
      <c r="AR39" s="19"/>
      <c r="AS39" s="120">
        <v>2</v>
      </c>
      <c r="AU39" s="23"/>
      <c r="AV39" s="188"/>
      <c r="AW39" s="19"/>
      <c r="AX39" s="120">
        <v>16</v>
      </c>
      <c r="AY39" s="19"/>
      <c r="AZ39" s="19"/>
      <c r="BA39" s="120">
        <v>4</v>
      </c>
      <c r="BC39" s="23"/>
      <c r="BD39" s="97"/>
      <c r="BE39" s="19"/>
      <c r="BF39" s="120">
        <v>12</v>
      </c>
      <c r="BG39" s="19"/>
      <c r="BH39" s="19"/>
      <c r="BI39" s="120">
        <v>4</v>
      </c>
      <c r="BK39" s="23"/>
      <c r="BL39" s="97"/>
      <c r="BM39" s="19"/>
      <c r="BN39" s="120">
        <v>10</v>
      </c>
      <c r="BO39" s="19"/>
      <c r="BP39" s="19"/>
      <c r="BQ39" s="120">
        <v>4</v>
      </c>
      <c r="BS39" s="23"/>
      <c r="BT39" s="97"/>
      <c r="BU39" s="19"/>
      <c r="BV39" s="120"/>
      <c r="BW39" s="19"/>
      <c r="BX39" s="19"/>
      <c r="BY39" s="120"/>
      <c r="CA39" s="23"/>
      <c r="CB39" s="188"/>
    </row>
  </sheetData>
  <customSheetViews>
    <customSheetView guid="{15592DE5-C7FF-4B56-A77E-D45893415718}" scale="85" hiddenColumns="1">
      <selection activeCell="AN38" sqref="AN38"/>
      <pageMargins left="0.7" right="0.7" top="0.75" bottom="0.75" header="0.3" footer="0.3"/>
      <pageSetup paperSize="9" orientation="portrait" r:id="rId1"/>
    </customSheetView>
    <customSheetView guid="{434B6855-F13B-4702-8F4C-6D02421A3BDD}" scale="85" hiddenColumns="1">
      <pane ySplit="1" topLeftCell="A2" activePane="bottomLeft" state="frozen"/>
      <selection pane="bottomLeft" activeCell="AU13" sqref="AU13"/>
      <pageMargins left="0.7" right="0.7" top="0.75" bottom="0.75" header="0.3" footer="0.3"/>
      <pageSetup paperSize="9" orientation="portrait" r:id="rId2"/>
    </customSheetView>
    <customSheetView guid="{3ED02DA8-0013-4C86-B822-FF604B55B0EE}" scale="85" hiddenColumns="1">
      <pane ySplit="1" topLeftCell="A2" activePane="bottomLeft" state="frozen"/>
      <selection pane="bottomLeft" activeCell="AU13" sqref="AU13"/>
      <pageMargins left="0.7" right="0.7" top="0.75" bottom="0.75" header="0.3" footer="0.3"/>
      <pageSetup paperSize="9" orientation="portrait" r:id="rId3"/>
    </customSheetView>
    <customSheetView guid="{A0EEC314-16F1-4DF3-8165-656D359AD9BA}" scale="85" hiddenColumns="1">
      <pane ySplit="1" topLeftCell="A2" activePane="bottomLeft" state="frozen"/>
      <selection pane="bottomLeft" activeCell="BT43" sqref="BT43"/>
      <pageMargins left="0.7" right="0.7" top="0.75" bottom="0.75" header="0.3" footer="0.3"/>
      <pageSetup paperSize="9" orientation="portrait" r:id="rId4"/>
    </customSheetView>
    <customSheetView guid="{16A98541-5EA7-4645-8B9E-63DA44C6390C}" scale="85" hiddenColumns="1">
      <pane ySplit="1" topLeftCell="A2" activePane="bottomLeft" state="frozen"/>
      <selection pane="bottomLeft" activeCell="BT43" sqref="BT43"/>
      <pageMargins left="0.7" right="0.7" top="0.75" bottom="0.75" header="0.3" footer="0.3"/>
      <pageSetup paperSize="9" orientation="portrait" r:id="rId5"/>
    </customSheetView>
    <customSheetView guid="{AC76C8A2-0565-4A7F-A8B3-3D24073F25D1}" scale="85" hiddenColumns="1">
      <pane ySplit="1" topLeftCell="A2" activePane="bottomLeft" state="frozen"/>
      <selection pane="bottomLeft" activeCell="A33" sqref="A33"/>
      <pageMargins left="0.7" right="0.7" top="0.75" bottom="0.75" header="0.3" footer="0.3"/>
      <pageSetup paperSize="9" orientation="portrait" r:id="rId6"/>
    </customSheetView>
    <customSheetView guid="{4FF0261A-279D-430C-B2DD-E54ED988E313}" scale="85" hiddenColumns="1">
      <pane ySplit="1" topLeftCell="A8" activePane="bottomLeft" state="frozen"/>
      <selection pane="bottomLeft" activeCell="AN38" sqref="AN38"/>
      <pageMargins left="0.7" right="0.7" top="0.75" bottom="0.75" header="0.3" footer="0.3"/>
      <pageSetup paperSize="9" orientation="portrait" r:id="rId7"/>
    </customSheetView>
  </customSheetViews>
  <conditionalFormatting sqref="AG4:AG12 AO4:AO17 BM4:BM6 Y4:Y11 BE4:BE5 Y13:Y18 Y20:Y28 BE8:BE10 BE13:BE17 BE19:BE26 AW4:AW32 Y30:Y32 AG14:AG32 AO19:AO32 BE28:BE32 BM28:BM32 BM8:BM26 BM39 BE39 AO39 AG39 Y39 AW39">
    <cfRule type="dataBar" priority="830">
      <dataBar>
        <cfvo type="num" val="0"/>
        <cfvo type="num" val="$AH$2"/>
        <color rgb="FF00B050"/>
      </dataBar>
      <extLst>
        <ext xmlns:x14="http://schemas.microsoft.com/office/spreadsheetml/2009/9/main" uri="{B025F937-C7B1-47D3-B67F-A62EFF666E3E}">
          <x14:id>{0A8B2677-E73F-4A31-9C27-5667A6FCAAB0}</x14:id>
        </ext>
      </extLst>
    </cfRule>
  </conditionalFormatting>
  <conditionalFormatting sqref="AI4:AI12 AQ4:AQ17 BO4:BO6 AA4:AA11 BG4:BG5 K4:K32 AA13:AA18 AA20:AA28 BG8:BG10 BG13:BG17 BG19:BG26 AY4:AY32 S4:S32 AA30:AA32 AI14:AI32 AQ19:AQ32 BG28:BG32 BO28:BO32 BO8:BO26 BO39 BG39 AQ39 AI39 AA39 S39 AY39">
    <cfRule type="dataBar" priority="829">
      <dataBar>
        <cfvo type="num" val="0"/>
        <cfvo type="num" val="30"/>
        <color rgb="FF00B050"/>
      </dataBar>
      <extLst>
        <ext xmlns:x14="http://schemas.microsoft.com/office/spreadsheetml/2009/9/main" uri="{B025F937-C7B1-47D3-B67F-A62EFF666E3E}">
          <x14:id>{AEE402A7-6FE8-4CD9-9B9B-E88FDA0AFDDB}</x14:id>
        </ext>
      </extLst>
    </cfRule>
  </conditionalFormatting>
  <conditionalFormatting sqref="AJ4:AJ12 AR4:AR17 BP4:BP6 AB4:AB11 BH4:BH5 L4:L32 AB13:AB18 AB20:AB28 BH8:BH10 BH13:BH17 BH19:BH26 AZ4:AZ32 T4:T32 AB30:AB32 AJ14:AJ32 AR19:AR32 BH28:BH32 BP28:BP32 BP8:BP26 BP39 BH39 AR39 AJ39 AB39 T39 AZ39">
    <cfRule type="dataBar" priority="831">
      <dataBar>
        <cfvo type="num" val="0"/>
        <cfvo type="num" val="$AK$4"/>
        <color rgb="FF00B050"/>
      </dataBar>
      <extLst>
        <ext xmlns:x14="http://schemas.microsoft.com/office/spreadsheetml/2009/9/main" uri="{B025F937-C7B1-47D3-B67F-A62EFF666E3E}">
          <x14:id>{CA2D1D4B-0BED-4281-A0EB-7A631207DDCF}</x14:id>
        </ext>
      </extLst>
    </cfRule>
  </conditionalFormatting>
  <conditionalFormatting sqref="AO3">
    <cfRule type="dataBar" priority="740">
      <dataBar>
        <cfvo type="num" val="0"/>
        <cfvo type="num" val="$AH$2"/>
        <color rgb="FF00B050"/>
      </dataBar>
      <extLst>
        <ext xmlns:x14="http://schemas.microsoft.com/office/spreadsheetml/2009/9/main" uri="{B025F937-C7B1-47D3-B67F-A62EFF666E3E}">
          <x14:id>{BF425D97-F5CF-405B-95FD-E62E6E4BDDE8}</x14:id>
        </ext>
      </extLst>
    </cfRule>
  </conditionalFormatting>
  <conditionalFormatting sqref="AQ3">
    <cfRule type="dataBar" priority="739">
      <dataBar>
        <cfvo type="num" val="0"/>
        <cfvo type="num" val="30"/>
        <color rgb="FF00B050"/>
      </dataBar>
      <extLst>
        <ext xmlns:x14="http://schemas.microsoft.com/office/spreadsheetml/2009/9/main" uri="{B025F937-C7B1-47D3-B67F-A62EFF666E3E}">
          <x14:id>{8A5A31EB-E395-4838-ACCB-1DC4643D4FAB}</x14:id>
        </ext>
      </extLst>
    </cfRule>
  </conditionalFormatting>
  <conditionalFormatting sqref="AR3">
    <cfRule type="dataBar" priority="741">
      <dataBar>
        <cfvo type="num" val="0"/>
        <cfvo type="num" val="$AK$4"/>
        <color rgb="FF00B050"/>
      </dataBar>
      <extLst>
        <ext xmlns:x14="http://schemas.microsoft.com/office/spreadsheetml/2009/9/main" uri="{B025F937-C7B1-47D3-B67F-A62EFF666E3E}">
          <x14:id>{AB22253D-224E-4883-AC40-EAC4D632EC27}</x14:id>
        </ext>
      </extLst>
    </cfRule>
  </conditionalFormatting>
  <conditionalFormatting sqref="AW3">
    <cfRule type="dataBar" priority="737">
      <dataBar>
        <cfvo type="num" val="0"/>
        <cfvo type="num" val="$AH$2"/>
        <color rgb="FF00B050"/>
      </dataBar>
      <extLst>
        <ext xmlns:x14="http://schemas.microsoft.com/office/spreadsheetml/2009/9/main" uri="{B025F937-C7B1-47D3-B67F-A62EFF666E3E}">
          <x14:id>{D19C3AB0-B1D8-420F-9C28-A249FF5E2B27}</x14:id>
        </ext>
      </extLst>
    </cfRule>
  </conditionalFormatting>
  <conditionalFormatting sqref="AY3">
    <cfRule type="dataBar" priority="736">
      <dataBar>
        <cfvo type="num" val="0"/>
        <cfvo type="num" val="30"/>
        <color rgb="FF00B050"/>
      </dataBar>
      <extLst>
        <ext xmlns:x14="http://schemas.microsoft.com/office/spreadsheetml/2009/9/main" uri="{B025F937-C7B1-47D3-B67F-A62EFF666E3E}">
          <x14:id>{A0898EA0-1096-45AE-B0AA-D9F65F87BCFE}</x14:id>
        </ext>
      </extLst>
    </cfRule>
  </conditionalFormatting>
  <conditionalFormatting sqref="AZ3">
    <cfRule type="dataBar" priority="738">
      <dataBar>
        <cfvo type="num" val="0"/>
        <cfvo type="num" val="$AK$4"/>
        <color rgb="FF00B050"/>
      </dataBar>
      <extLst>
        <ext xmlns:x14="http://schemas.microsoft.com/office/spreadsheetml/2009/9/main" uri="{B025F937-C7B1-47D3-B67F-A62EFF666E3E}">
          <x14:id>{20A40E25-8F57-4E46-833D-37B24D8958E2}</x14:id>
        </ext>
      </extLst>
    </cfRule>
  </conditionalFormatting>
  <conditionalFormatting sqref="BM3">
    <cfRule type="dataBar" priority="734">
      <dataBar>
        <cfvo type="num" val="0"/>
        <cfvo type="num" val="$AH$2"/>
        <color rgb="FF00B050"/>
      </dataBar>
      <extLst>
        <ext xmlns:x14="http://schemas.microsoft.com/office/spreadsheetml/2009/9/main" uri="{B025F937-C7B1-47D3-B67F-A62EFF666E3E}">
          <x14:id>{9510A9F7-F665-4BF4-BAE8-A691B085F372}</x14:id>
        </ext>
      </extLst>
    </cfRule>
  </conditionalFormatting>
  <conditionalFormatting sqref="BO3">
    <cfRule type="dataBar" priority="733">
      <dataBar>
        <cfvo type="num" val="0"/>
        <cfvo type="num" val="30"/>
        <color rgb="FF00B050"/>
      </dataBar>
      <extLst>
        <ext xmlns:x14="http://schemas.microsoft.com/office/spreadsheetml/2009/9/main" uri="{B025F937-C7B1-47D3-B67F-A62EFF666E3E}">
          <x14:id>{25153E4E-3E8D-4C8E-A46D-A9D182E4E16E}</x14:id>
        </ext>
      </extLst>
    </cfRule>
  </conditionalFormatting>
  <conditionalFormatting sqref="BP3">
    <cfRule type="dataBar" priority="735">
      <dataBar>
        <cfvo type="num" val="0"/>
        <cfvo type="num" val="$AK$4"/>
        <color rgb="FF00B050"/>
      </dataBar>
      <extLst>
        <ext xmlns:x14="http://schemas.microsoft.com/office/spreadsheetml/2009/9/main" uri="{B025F937-C7B1-47D3-B67F-A62EFF666E3E}">
          <x14:id>{7A6FB416-A9FE-4B7D-B4A7-9D2E1D34B448}</x14:id>
        </ext>
      </extLst>
    </cfRule>
  </conditionalFormatting>
  <conditionalFormatting sqref="Y3">
    <cfRule type="dataBar" priority="731">
      <dataBar>
        <cfvo type="num" val="0"/>
        <cfvo type="num" val="$AH$2"/>
        <color rgb="FF00B050"/>
      </dataBar>
      <extLst>
        <ext xmlns:x14="http://schemas.microsoft.com/office/spreadsheetml/2009/9/main" uri="{B025F937-C7B1-47D3-B67F-A62EFF666E3E}">
          <x14:id>{5D1AE0AF-4D38-4725-ABF8-BDBE2F95CB54}</x14:id>
        </ext>
      </extLst>
    </cfRule>
  </conditionalFormatting>
  <conditionalFormatting sqref="AA3">
    <cfRule type="dataBar" priority="730">
      <dataBar>
        <cfvo type="num" val="0"/>
        <cfvo type="num" val="30"/>
        <color rgb="FF00B050"/>
      </dataBar>
      <extLst>
        <ext xmlns:x14="http://schemas.microsoft.com/office/spreadsheetml/2009/9/main" uri="{B025F937-C7B1-47D3-B67F-A62EFF666E3E}">
          <x14:id>{63EF13F9-A874-4E83-8376-8267E4452EE5}</x14:id>
        </ext>
      </extLst>
    </cfRule>
  </conditionalFormatting>
  <conditionalFormatting sqref="AB3">
    <cfRule type="dataBar" priority="732">
      <dataBar>
        <cfvo type="num" val="0"/>
        <cfvo type="num" val="$AK$4"/>
        <color rgb="FF00B050"/>
      </dataBar>
      <extLst>
        <ext xmlns:x14="http://schemas.microsoft.com/office/spreadsheetml/2009/9/main" uri="{B025F937-C7B1-47D3-B67F-A62EFF666E3E}">
          <x14:id>{CD45DEC0-A09B-400C-B59C-BACCC443E1C6}</x14:id>
        </ext>
      </extLst>
    </cfRule>
  </conditionalFormatting>
  <conditionalFormatting sqref="S3">
    <cfRule type="dataBar" priority="728">
      <dataBar>
        <cfvo type="num" val="0"/>
        <cfvo type="num" val="30"/>
        <color rgb="FF00B050"/>
      </dataBar>
      <extLst>
        <ext xmlns:x14="http://schemas.microsoft.com/office/spreadsheetml/2009/9/main" uri="{B025F937-C7B1-47D3-B67F-A62EFF666E3E}">
          <x14:id>{A66D801C-6C4A-4880-8141-068065143523}</x14:id>
        </ext>
      </extLst>
    </cfRule>
  </conditionalFormatting>
  <conditionalFormatting sqref="T3">
    <cfRule type="dataBar" priority="729">
      <dataBar>
        <cfvo type="num" val="0"/>
        <cfvo type="num" val="$AK$4"/>
        <color rgb="FF00B050"/>
      </dataBar>
      <extLst>
        <ext xmlns:x14="http://schemas.microsoft.com/office/spreadsheetml/2009/9/main" uri="{B025F937-C7B1-47D3-B67F-A62EFF666E3E}">
          <x14:id>{55370B0D-34DB-4362-B6BC-D7B882F30714}</x14:id>
        </ext>
      </extLst>
    </cfRule>
  </conditionalFormatting>
  <conditionalFormatting sqref="BT4:BT11 X4:X32 BD4:BD32 AV4:AV32 AN4:AN32 AF4:AF32 BT13:BT32 CB12:CB32 BL4:BL32 P4:P32 P39 BL39 CB39 BT39 AF39 AN39 AV39 BD39 X39">
    <cfRule type="containsText" dxfId="857" priority="811" operator="containsText" text="STOP">
      <formula>NOT(ISERROR(SEARCH("STOP",P4)))</formula>
    </cfRule>
    <cfRule type="containsText" dxfId="856" priority="812" operator="containsText" text="OK">
      <formula>NOT(ISERROR(SEARCH("OK",P4)))</formula>
    </cfRule>
    <cfRule type="containsText" dxfId="855" priority="813" operator="containsText" text="A former">
      <formula>NOT(ISERROR(SEARCH("A former",P4)))</formula>
    </cfRule>
    <cfRule type="containsText" dxfId="854" priority="814" operator="containsText" text="En cours">
      <formula>NOT(ISERROR(SEARCH("En cours",P4)))</formula>
    </cfRule>
  </conditionalFormatting>
  <conditionalFormatting sqref="V4:V5">
    <cfRule type="containsText" dxfId="853" priority="809" operator="containsText" text="STOP">
      <formula>NOT(ISERROR(SEARCH("STOP",V4)))</formula>
    </cfRule>
    <cfRule type="containsText" dxfId="852" priority="810" operator="containsText" text="Oui">
      <formula>NOT(ISERROR(SEARCH("Oui",V4)))</formula>
    </cfRule>
  </conditionalFormatting>
  <conditionalFormatting sqref="AF3">
    <cfRule type="containsText" dxfId="851" priority="718" operator="containsText" text="STOP">
      <formula>NOT(ISERROR(SEARCH("STOP",AF3)))</formula>
    </cfRule>
    <cfRule type="containsText" dxfId="850" priority="719" operator="containsText" text="OK">
      <formula>NOT(ISERROR(SEARCH("OK",AF3)))</formula>
    </cfRule>
    <cfRule type="containsText" dxfId="849" priority="720" operator="containsText" text="A former">
      <formula>NOT(ISERROR(SEARCH("A former",AF3)))</formula>
    </cfRule>
    <cfRule type="containsText" dxfId="848" priority="721" operator="containsText" text="En cours">
      <formula>NOT(ISERROR(SEARCH("En cours",AF3)))</formula>
    </cfRule>
  </conditionalFormatting>
  <conditionalFormatting sqref="AN3">
    <cfRule type="containsText" dxfId="847" priority="714" operator="containsText" text="STOP">
      <formula>NOT(ISERROR(SEARCH("STOP",AN3)))</formula>
    </cfRule>
    <cfRule type="containsText" dxfId="846" priority="715" operator="containsText" text="OK">
      <formula>NOT(ISERROR(SEARCH("OK",AN3)))</formula>
    </cfRule>
    <cfRule type="containsText" dxfId="845" priority="716" operator="containsText" text="A former">
      <formula>NOT(ISERROR(SEARCH("A former",AN3)))</formula>
    </cfRule>
    <cfRule type="containsText" dxfId="844" priority="717" operator="containsText" text="En cours">
      <formula>NOT(ISERROR(SEARCH("En cours",AN3)))</formula>
    </cfRule>
  </conditionalFormatting>
  <conditionalFormatting sqref="AV3">
    <cfRule type="containsText" dxfId="843" priority="710" operator="containsText" text="STOP">
      <formula>NOT(ISERROR(SEARCH("STOP",AV3)))</formula>
    </cfRule>
    <cfRule type="containsText" dxfId="842" priority="711" operator="containsText" text="OK">
      <formula>NOT(ISERROR(SEARCH("OK",AV3)))</formula>
    </cfRule>
    <cfRule type="containsText" dxfId="841" priority="712" operator="containsText" text="A former">
      <formula>NOT(ISERROR(SEARCH("A former",AV3)))</formula>
    </cfRule>
    <cfRule type="containsText" dxfId="840" priority="713" operator="containsText" text="En cours">
      <formula>NOT(ISERROR(SEARCH("En cours",AV3)))</formula>
    </cfRule>
  </conditionalFormatting>
  <conditionalFormatting sqref="BD3">
    <cfRule type="containsText" dxfId="839" priority="706" operator="containsText" text="STOP">
      <formula>NOT(ISERROR(SEARCH("STOP",BD3)))</formula>
    </cfRule>
    <cfRule type="containsText" dxfId="838" priority="707" operator="containsText" text="OK">
      <formula>NOT(ISERROR(SEARCH("OK",BD3)))</formula>
    </cfRule>
    <cfRule type="containsText" dxfId="837" priority="708" operator="containsText" text="A former">
      <formula>NOT(ISERROR(SEARCH("A former",BD3)))</formula>
    </cfRule>
    <cfRule type="containsText" dxfId="836" priority="709" operator="containsText" text="En cours">
      <formula>NOT(ISERROR(SEARCH("En cours",BD3)))</formula>
    </cfRule>
  </conditionalFormatting>
  <conditionalFormatting sqref="CB3:CB11">
    <cfRule type="containsText" dxfId="835" priority="789" operator="containsText" text="STOP">
      <formula>NOT(ISERROR(SEARCH("STOP",CB3)))</formula>
    </cfRule>
    <cfRule type="containsText" dxfId="834" priority="790" operator="containsText" text="OK">
      <formula>NOT(ISERROR(SEARCH("OK",CB3)))</formula>
    </cfRule>
    <cfRule type="containsText" dxfId="833" priority="791" operator="containsText" text="A former">
      <formula>NOT(ISERROR(SEARCH("A former",CB3)))</formula>
    </cfRule>
    <cfRule type="containsText" dxfId="832" priority="792" operator="containsText" text="En cours">
      <formula>NOT(ISERROR(SEARCH("En cours",CB3)))</formula>
    </cfRule>
  </conditionalFormatting>
  <conditionalFormatting sqref="H4:H32">
    <cfRule type="containsText" dxfId="831" priority="788" operator="containsText" text="6 / 6">
      <formula>NOT(ISERROR(SEARCH("6 / 6",H4)))</formula>
    </cfRule>
  </conditionalFormatting>
  <conditionalFormatting sqref="AG3">
    <cfRule type="dataBar" priority="743">
      <dataBar>
        <cfvo type="num" val="0"/>
        <cfvo type="num" val="$AH$2"/>
        <color rgb="FF00B050"/>
      </dataBar>
      <extLst>
        <ext xmlns:x14="http://schemas.microsoft.com/office/spreadsheetml/2009/9/main" uri="{B025F937-C7B1-47D3-B67F-A62EFF666E3E}">
          <x14:id>{CE3D09C3-E11F-4EF7-B573-51C5EC4CACA7}</x14:id>
        </ext>
      </extLst>
    </cfRule>
  </conditionalFormatting>
  <conditionalFormatting sqref="AI3">
    <cfRule type="dataBar" priority="742">
      <dataBar>
        <cfvo type="num" val="0"/>
        <cfvo type="num" val="30"/>
        <color rgb="FF00B050"/>
      </dataBar>
      <extLst>
        <ext xmlns:x14="http://schemas.microsoft.com/office/spreadsheetml/2009/9/main" uri="{B025F937-C7B1-47D3-B67F-A62EFF666E3E}">
          <x14:id>{B5C1541A-38EC-4A31-A71F-BF0D78F827B3}</x14:id>
        </ext>
      </extLst>
    </cfRule>
  </conditionalFormatting>
  <conditionalFormatting sqref="AJ3">
    <cfRule type="dataBar" priority="744">
      <dataBar>
        <cfvo type="num" val="0"/>
        <cfvo type="num" val="$AK$4"/>
        <color rgb="FF00B050"/>
      </dataBar>
      <extLst>
        <ext xmlns:x14="http://schemas.microsoft.com/office/spreadsheetml/2009/9/main" uri="{B025F937-C7B1-47D3-B67F-A62EFF666E3E}">
          <x14:id>{809D771C-B1D5-4409-BB43-35BFA12592F5}</x14:id>
        </ext>
      </extLst>
    </cfRule>
  </conditionalFormatting>
  <conditionalFormatting sqref="X3">
    <cfRule type="containsText" dxfId="830" priority="724" operator="containsText" text="STOP">
      <formula>NOT(ISERROR(SEARCH("STOP",X3)))</formula>
    </cfRule>
    <cfRule type="containsText" dxfId="829" priority="725" operator="containsText" text="OK">
      <formula>NOT(ISERROR(SEARCH("OK",X3)))</formula>
    </cfRule>
    <cfRule type="containsText" dxfId="828" priority="726" operator="containsText" text="A former">
      <formula>NOT(ISERROR(SEARCH("A former",X3)))</formula>
    </cfRule>
    <cfRule type="containsText" dxfId="827" priority="727" operator="containsText" text="En cours">
      <formula>NOT(ISERROR(SEARCH("En cours",X3)))</formula>
    </cfRule>
  </conditionalFormatting>
  <conditionalFormatting sqref="V3">
    <cfRule type="containsText" dxfId="826" priority="722" operator="containsText" text="STOP">
      <formula>NOT(ISERROR(SEARCH("STOP",V3)))</formula>
    </cfRule>
    <cfRule type="containsText" dxfId="825" priority="723" operator="containsText" text="Oui">
      <formula>NOT(ISERROR(SEARCH("Oui",V3)))</formula>
    </cfRule>
  </conditionalFormatting>
  <conditionalFormatting sqref="BT3">
    <cfRule type="containsText" dxfId="824" priority="702" operator="containsText" text="STOP">
      <formula>NOT(ISERROR(SEARCH("STOP",BT3)))</formula>
    </cfRule>
    <cfRule type="containsText" dxfId="823" priority="703" operator="containsText" text="OK">
      <formula>NOT(ISERROR(SEARCH("OK",BT3)))</formula>
    </cfRule>
    <cfRule type="containsText" dxfId="822" priority="704" operator="containsText" text="A former">
      <formula>NOT(ISERROR(SEARCH("A former",BT3)))</formula>
    </cfRule>
    <cfRule type="containsText" dxfId="821" priority="705" operator="containsText" text="En cours">
      <formula>NOT(ISERROR(SEARCH("En cours",BT3)))</formula>
    </cfRule>
  </conditionalFormatting>
  <conditionalFormatting sqref="H3">
    <cfRule type="containsText" dxfId="820" priority="701" operator="containsText" text="6 / 6">
      <formula>NOT(ISERROR(SEARCH("6 / 6",H3)))</formula>
    </cfRule>
  </conditionalFormatting>
  <conditionalFormatting sqref="BE3">
    <cfRule type="dataBar" priority="678">
      <dataBar>
        <cfvo type="num" val="0"/>
        <cfvo type="num" val="$AH$2"/>
        <color rgb="FF00B050"/>
      </dataBar>
      <extLst>
        <ext xmlns:x14="http://schemas.microsoft.com/office/spreadsheetml/2009/9/main" uri="{B025F937-C7B1-47D3-B67F-A62EFF666E3E}">
          <x14:id>{ED67D33B-1F01-49EF-9D53-CE66A616647B}</x14:id>
        </ext>
      </extLst>
    </cfRule>
  </conditionalFormatting>
  <conditionalFormatting sqref="BG3">
    <cfRule type="dataBar" priority="677">
      <dataBar>
        <cfvo type="num" val="0"/>
        <cfvo type="num" val="30"/>
        <color rgb="FF00B050"/>
      </dataBar>
      <extLst>
        <ext xmlns:x14="http://schemas.microsoft.com/office/spreadsheetml/2009/9/main" uri="{B025F937-C7B1-47D3-B67F-A62EFF666E3E}">
          <x14:id>{D8671D12-8F87-4284-898E-03A8D46CA1D3}</x14:id>
        </ext>
      </extLst>
    </cfRule>
  </conditionalFormatting>
  <conditionalFormatting sqref="BH3">
    <cfRule type="dataBar" priority="679">
      <dataBar>
        <cfvo type="num" val="0"/>
        <cfvo type="num" val="$AK$4"/>
        <color rgb="FF00B050"/>
      </dataBar>
      <extLst>
        <ext xmlns:x14="http://schemas.microsoft.com/office/spreadsheetml/2009/9/main" uri="{B025F937-C7B1-47D3-B67F-A62EFF666E3E}">
          <x14:id>{5C12A9CD-8289-4216-BDED-42D943735CB2}</x14:id>
        </ext>
      </extLst>
    </cfRule>
  </conditionalFormatting>
  <conditionalFormatting sqref="BL3">
    <cfRule type="containsText" dxfId="819" priority="673" operator="containsText" text="STOP">
      <formula>NOT(ISERROR(SEARCH("STOP",BL3)))</formula>
    </cfRule>
    <cfRule type="containsText" dxfId="818" priority="674" operator="containsText" text="OK">
      <formula>NOT(ISERROR(SEARCH("OK",BL3)))</formula>
    </cfRule>
    <cfRule type="containsText" dxfId="817" priority="675" operator="containsText" text="A former">
      <formula>NOT(ISERROR(SEARCH("A former",BL3)))</formula>
    </cfRule>
    <cfRule type="containsText" dxfId="816" priority="676" operator="containsText" text="En cours">
      <formula>NOT(ISERROR(SEARCH("En cours",BL3)))</formula>
    </cfRule>
  </conditionalFormatting>
  <conditionalFormatting sqref="N4:N5">
    <cfRule type="containsText" dxfId="815" priority="663" operator="containsText" text="STOP">
      <formula>NOT(ISERROR(SEARCH("STOP",N4)))</formula>
    </cfRule>
    <cfRule type="containsText" dxfId="814" priority="664" operator="containsText" text="Oui">
      <formula>NOT(ISERROR(SEARCH("Oui",N4)))</formula>
    </cfRule>
  </conditionalFormatting>
  <conditionalFormatting sqref="K3">
    <cfRule type="dataBar" priority="653">
      <dataBar>
        <cfvo type="num" val="0"/>
        <cfvo type="num" val="30"/>
        <color rgb="FF00B050"/>
      </dataBar>
      <extLst>
        <ext xmlns:x14="http://schemas.microsoft.com/office/spreadsheetml/2009/9/main" uri="{B025F937-C7B1-47D3-B67F-A62EFF666E3E}">
          <x14:id>{AE630A31-C40E-4889-A2B5-B8AF8FD8D951}</x14:id>
        </ext>
      </extLst>
    </cfRule>
  </conditionalFormatting>
  <conditionalFormatting sqref="L3">
    <cfRule type="dataBar" priority="654">
      <dataBar>
        <cfvo type="num" val="0"/>
        <cfvo type="num" val="$AK$4"/>
        <color rgb="FF00B050"/>
      </dataBar>
      <extLst>
        <ext xmlns:x14="http://schemas.microsoft.com/office/spreadsheetml/2009/9/main" uri="{B025F937-C7B1-47D3-B67F-A62EFF666E3E}">
          <x14:id>{BD80CC8F-3F46-4D33-9D49-72F5AFC9D4FF}</x14:id>
        </ext>
      </extLst>
    </cfRule>
  </conditionalFormatting>
  <conditionalFormatting sqref="P3">
    <cfRule type="containsText" dxfId="813" priority="649" operator="containsText" text="STOP">
      <formula>NOT(ISERROR(SEARCH("STOP",P3)))</formula>
    </cfRule>
    <cfRule type="containsText" dxfId="812" priority="650" operator="containsText" text="OK">
      <formula>NOT(ISERROR(SEARCH("OK",P3)))</formula>
    </cfRule>
    <cfRule type="containsText" dxfId="811" priority="651" operator="containsText" text="A former">
      <formula>NOT(ISERROR(SEARCH("A former",P3)))</formula>
    </cfRule>
    <cfRule type="containsText" dxfId="810" priority="652" operator="containsText" text="En cours">
      <formula>NOT(ISERROR(SEARCH("En cours",P3)))</formula>
    </cfRule>
  </conditionalFormatting>
  <conditionalFormatting sqref="N3">
    <cfRule type="containsText" dxfId="809" priority="647" operator="containsText" text="STOP">
      <formula>NOT(ISERROR(SEARCH("STOP",N3)))</formula>
    </cfRule>
    <cfRule type="containsText" dxfId="808" priority="648" operator="containsText" text="Oui">
      <formula>NOT(ISERROR(SEARCH("Oui",N3)))</formula>
    </cfRule>
  </conditionalFormatting>
  <conditionalFormatting sqref="BT12">
    <cfRule type="containsText" dxfId="807" priority="643" operator="containsText" text="STOP">
      <formula>NOT(ISERROR(SEARCH("STOP",BT12)))</formula>
    </cfRule>
    <cfRule type="containsText" dxfId="806" priority="644" operator="containsText" text="OK">
      <formula>NOT(ISERROR(SEARCH("OK",BT12)))</formula>
    </cfRule>
    <cfRule type="containsText" dxfId="805" priority="645" operator="containsText" text="A former">
      <formula>NOT(ISERROR(SEARCH("A former",BT12)))</formula>
    </cfRule>
    <cfRule type="containsText" dxfId="804" priority="646" operator="containsText" text="En cours">
      <formula>NOT(ISERROR(SEARCH("En cours",BT12)))</formula>
    </cfRule>
  </conditionalFormatting>
  <conditionalFormatting sqref="BU4:BU32 BU39">
    <cfRule type="dataBar" priority="641">
      <dataBar>
        <cfvo type="num" val="0"/>
        <cfvo type="num" val="$AH$2"/>
        <color rgb="FF00B050"/>
      </dataBar>
      <extLst>
        <ext xmlns:x14="http://schemas.microsoft.com/office/spreadsheetml/2009/9/main" uri="{B025F937-C7B1-47D3-B67F-A62EFF666E3E}">
          <x14:id>{6F2201E1-EF9D-4EEC-B63B-D5650E17C7F7}</x14:id>
        </ext>
      </extLst>
    </cfRule>
  </conditionalFormatting>
  <conditionalFormatting sqref="BW4:BW32 BW39">
    <cfRule type="dataBar" priority="640">
      <dataBar>
        <cfvo type="num" val="0"/>
        <cfvo type="num" val="30"/>
        <color rgb="FF00B050"/>
      </dataBar>
      <extLst>
        <ext xmlns:x14="http://schemas.microsoft.com/office/spreadsheetml/2009/9/main" uri="{B025F937-C7B1-47D3-B67F-A62EFF666E3E}">
          <x14:id>{FF84E8AC-0A84-4EF6-A473-078BD551BBEB}</x14:id>
        </ext>
      </extLst>
    </cfRule>
  </conditionalFormatting>
  <conditionalFormatting sqref="BX4:BX32 BX39">
    <cfRule type="dataBar" priority="642">
      <dataBar>
        <cfvo type="num" val="0"/>
        <cfvo type="num" val="$AK$4"/>
        <color rgb="FF00B050"/>
      </dataBar>
      <extLst>
        <ext xmlns:x14="http://schemas.microsoft.com/office/spreadsheetml/2009/9/main" uri="{B025F937-C7B1-47D3-B67F-A62EFF666E3E}">
          <x14:id>{284F6F61-6F31-4AD1-9847-D698F161DA45}</x14:id>
        </ext>
      </extLst>
    </cfRule>
  </conditionalFormatting>
  <conditionalFormatting sqref="BE18">
    <cfRule type="dataBar" priority="551">
      <dataBar>
        <cfvo type="num" val="0"/>
        <cfvo type="num" val="$AH$2"/>
        <color rgb="FF00B050"/>
      </dataBar>
      <extLst>
        <ext xmlns:x14="http://schemas.microsoft.com/office/spreadsheetml/2009/9/main" uri="{B025F937-C7B1-47D3-B67F-A62EFF666E3E}">
          <x14:id>{7BD13BC5-DC4A-496C-83BF-FCB7C85BF3B9}</x14:id>
        </ext>
      </extLst>
    </cfRule>
  </conditionalFormatting>
  <conditionalFormatting sqref="BG18">
    <cfRule type="dataBar" priority="550">
      <dataBar>
        <cfvo type="num" val="0"/>
        <cfvo type="num" val="30"/>
        <color rgb="FF00B050"/>
      </dataBar>
      <extLst>
        <ext xmlns:x14="http://schemas.microsoft.com/office/spreadsheetml/2009/9/main" uri="{B025F937-C7B1-47D3-B67F-A62EFF666E3E}">
          <x14:id>{C5FA7428-6587-408B-8D87-D1553DC2661C}</x14:id>
        </ext>
      </extLst>
    </cfRule>
  </conditionalFormatting>
  <conditionalFormatting sqref="BH18">
    <cfRule type="dataBar" priority="552">
      <dataBar>
        <cfvo type="num" val="0"/>
        <cfvo type="num" val="$AK$4"/>
        <color rgb="FF00B050"/>
      </dataBar>
      <extLst>
        <ext xmlns:x14="http://schemas.microsoft.com/office/spreadsheetml/2009/9/main" uri="{B025F937-C7B1-47D3-B67F-A62EFF666E3E}">
          <x14:id>{A9F3D150-C019-4EAA-BB8D-A8B39B25FD1A}</x14:id>
        </ext>
      </extLst>
    </cfRule>
  </conditionalFormatting>
  <conditionalFormatting sqref="BE27">
    <cfRule type="dataBar" priority="548">
      <dataBar>
        <cfvo type="num" val="0"/>
        <cfvo type="num" val="$AH$2"/>
        <color rgb="FF00B050"/>
      </dataBar>
      <extLst>
        <ext xmlns:x14="http://schemas.microsoft.com/office/spreadsheetml/2009/9/main" uri="{B025F937-C7B1-47D3-B67F-A62EFF666E3E}">
          <x14:id>{5D7B1D4B-BDEA-47A3-B912-F4A4C91021AE}</x14:id>
        </ext>
      </extLst>
    </cfRule>
  </conditionalFormatting>
  <conditionalFormatting sqref="BG27">
    <cfRule type="dataBar" priority="547">
      <dataBar>
        <cfvo type="num" val="0"/>
        <cfvo type="num" val="30"/>
        <color rgb="FF00B050"/>
      </dataBar>
      <extLst>
        <ext xmlns:x14="http://schemas.microsoft.com/office/spreadsheetml/2009/9/main" uri="{B025F937-C7B1-47D3-B67F-A62EFF666E3E}">
          <x14:id>{07BE0577-F4A9-4EA2-BFDA-635DEE3848FF}</x14:id>
        </ext>
      </extLst>
    </cfRule>
  </conditionalFormatting>
  <conditionalFormatting sqref="BH27">
    <cfRule type="dataBar" priority="549">
      <dataBar>
        <cfvo type="num" val="0"/>
        <cfvo type="num" val="$AK$4"/>
        <color rgb="FF00B050"/>
      </dataBar>
      <extLst>
        <ext xmlns:x14="http://schemas.microsoft.com/office/spreadsheetml/2009/9/main" uri="{B025F937-C7B1-47D3-B67F-A62EFF666E3E}">
          <x14:id>{65277BF2-D2B0-496C-BE0B-EA6E0CCE3951}</x14:id>
        </ext>
      </extLst>
    </cfRule>
  </conditionalFormatting>
  <conditionalFormatting sqref="BU3">
    <cfRule type="dataBar" priority="632">
      <dataBar>
        <cfvo type="num" val="0"/>
        <cfvo type="num" val="$AH$2"/>
        <color rgb="FF00B050"/>
      </dataBar>
      <extLst>
        <ext xmlns:x14="http://schemas.microsoft.com/office/spreadsheetml/2009/9/main" uri="{B025F937-C7B1-47D3-B67F-A62EFF666E3E}">
          <x14:id>{F5B75326-B36C-43B7-8039-0C5CDE8C3CEA}</x14:id>
        </ext>
      </extLst>
    </cfRule>
  </conditionalFormatting>
  <conditionalFormatting sqref="BW3">
    <cfRule type="dataBar" priority="631">
      <dataBar>
        <cfvo type="num" val="0"/>
        <cfvo type="num" val="30"/>
        <color rgb="FF00B050"/>
      </dataBar>
      <extLst>
        <ext xmlns:x14="http://schemas.microsoft.com/office/spreadsheetml/2009/9/main" uri="{B025F937-C7B1-47D3-B67F-A62EFF666E3E}">
          <x14:id>{BAF21DC2-7F18-4C4A-A412-973F648CDC74}</x14:id>
        </ext>
      </extLst>
    </cfRule>
  </conditionalFormatting>
  <conditionalFormatting sqref="BX3">
    <cfRule type="dataBar" priority="633">
      <dataBar>
        <cfvo type="num" val="0"/>
        <cfvo type="num" val="$AK$4"/>
        <color rgb="FF00B050"/>
      </dataBar>
      <extLst>
        <ext xmlns:x14="http://schemas.microsoft.com/office/spreadsheetml/2009/9/main" uri="{B025F937-C7B1-47D3-B67F-A62EFF666E3E}">
          <x14:id>{86017C33-2363-4017-AB72-FC65D03057AF}</x14:id>
        </ext>
      </extLst>
    </cfRule>
  </conditionalFormatting>
  <conditionalFormatting sqref="AA12">
    <cfRule type="dataBar" priority="571">
      <dataBar>
        <cfvo type="num" val="0"/>
        <cfvo type="num" val="30"/>
        <color rgb="FF00B050"/>
      </dataBar>
      <extLst>
        <ext xmlns:x14="http://schemas.microsoft.com/office/spreadsheetml/2009/9/main" uri="{B025F937-C7B1-47D3-B67F-A62EFF666E3E}">
          <x14:id>{B29238F0-33AC-4720-8EC3-D071612F017E}</x14:id>
        </ext>
      </extLst>
    </cfRule>
  </conditionalFormatting>
  <conditionalFormatting sqref="AA19">
    <cfRule type="dataBar" priority="568">
      <dataBar>
        <cfvo type="num" val="0"/>
        <cfvo type="num" val="30"/>
        <color rgb="FF00B050"/>
      </dataBar>
      <extLst>
        <ext xmlns:x14="http://schemas.microsoft.com/office/spreadsheetml/2009/9/main" uri="{B025F937-C7B1-47D3-B67F-A62EFF666E3E}">
          <x14:id>{ACE9DCB2-1C00-4225-A761-7ED009582409}</x14:id>
        </ext>
      </extLst>
    </cfRule>
  </conditionalFormatting>
  <conditionalFormatting sqref="Y12">
    <cfRule type="dataBar" priority="572">
      <dataBar>
        <cfvo type="num" val="0"/>
        <cfvo type="num" val="$AH$2"/>
        <color rgb="FF00B050"/>
      </dataBar>
      <extLst>
        <ext xmlns:x14="http://schemas.microsoft.com/office/spreadsheetml/2009/9/main" uri="{B025F937-C7B1-47D3-B67F-A62EFF666E3E}">
          <x14:id>{11522E64-E4BC-481E-B454-AD45295255B9}</x14:id>
        </ext>
      </extLst>
    </cfRule>
  </conditionalFormatting>
  <conditionalFormatting sqref="AB12">
    <cfRule type="dataBar" priority="573">
      <dataBar>
        <cfvo type="num" val="0"/>
        <cfvo type="num" val="$AK$4"/>
        <color rgb="FF00B050"/>
      </dataBar>
      <extLst>
        <ext xmlns:x14="http://schemas.microsoft.com/office/spreadsheetml/2009/9/main" uri="{B025F937-C7B1-47D3-B67F-A62EFF666E3E}">
          <x14:id>{106E2274-5AD5-4335-B5BC-5D8ADD255144}</x14:id>
        </ext>
      </extLst>
    </cfRule>
  </conditionalFormatting>
  <conditionalFormatting sqref="Y19">
    <cfRule type="dataBar" priority="569">
      <dataBar>
        <cfvo type="num" val="0"/>
        <cfvo type="num" val="$AH$2"/>
        <color rgb="FF00B050"/>
      </dataBar>
      <extLst>
        <ext xmlns:x14="http://schemas.microsoft.com/office/spreadsheetml/2009/9/main" uri="{B025F937-C7B1-47D3-B67F-A62EFF666E3E}">
          <x14:id>{25904ACE-66FB-48E6-A2A8-D460DE2CD94F}</x14:id>
        </ext>
      </extLst>
    </cfRule>
  </conditionalFormatting>
  <conditionalFormatting sqref="AB19">
    <cfRule type="dataBar" priority="570">
      <dataBar>
        <cfvo type="num" val="0"/>
        <cfvo type="num" val="$AK$4"/>
        <color rgb="FF00B050"/>
      </dataBar>
      <extLst>
        <ext xmlns:x14="http://schemas.microsoft.com/office/spreadsheetml/2009/9/main" uri="{B025F937-C7B1-47D3-B67F-A62EFF666E3E}">
          <x14:id>{8D6CB363-B093-4CE6-9EEB-9C48E707D52A}</x14:id>
        </ext>
      </extLst>
    </cfRule>
  </conditionalFormatting>
  <conditionalFormatting sqref="Y29">
    <cfRule type="dataBar" priority="566">
      <dataBar>
        <cfvo type="num" val="0"/>
        <cfvo type="num" val="$AH$2"/>
        <color rgb="FF00B050"/>
      </dataBar>
      <extLst>
        <ext xmlns:x14="http://schemas.microsoft.com/office/spreadsheetml/2009/9/main" uri="{B025F937-C7B1-47D3-B67F-A62EFF666E3E}">
          <x14:id>{AAB4A8CA-2B4E-4338-82E9-D301ABED62B0}</x14:id>
        </ext>
      </extLst>
    </cfRule>
  </conditionalFormatting>
  <conditionalFormatting sqref="AB29">
    <cfRule type="dataBar" priority="567">
      <dataBar>
        <cfvo type="num" val="0"/>
        <cfvo type="num" val="$AK$4"/>
        <color rgb="FF00B050"/>
      </dataBar>
      <extLst>
        <ext xmlns:x14="http://schemas.microsoft.com/office/spreadsheetml/2009/9/main" uri="{B025F937-C7B1-47D3-B67F-A62EFF666E3E}">
          <x14:id>{945719D0-16C7-4DD4-96DE-1FB25267FE35}</x14:id>
        </ext>
      </extLst>
    </cfRule>
  </conditionalFormatting>
  <conditionalFormatting sqref="AA29">
    <cfRule type="dataBar" priority="565">
      <dataBar>
        <cfvo type="num" val="0"/>
        <cfvo type="num" val="30"/>
        <color rgb="FF00B050"/>
      </dataBar>
      <extLst>
        <ext xmlns:x14="http://schemas.microsoft.com/office/spreadsheetml/2009/9/main" uri="{B025F937-C7B1-47D3-B67F-A62EFF666E3E}">
          <x14:id>{4E98AD78-142E-4F3C-9FE9-A425292905E8}</x14:id>
        </ext>
      </extLst>
    </cfRule>
  </conditionalFormatting>
  <conditionalFormatting sqref="AG13">
    <cfRule type="dataBar" priority="563">
      <dataBar>
        <cfvo type="num" val="0"/>
        <cfvo type="num" val="$AH$2"/>
        <color rgb="FF00B050"/>
      </dataBar>
      <extLst>
        <ext xmlns:x14="http://schemas.microsoft.com/office/spreadsheetml/2009/9/main" uri="{B025F937-C7B1-47D3-B67F-A62EFF666E3E}">
          <x14:id>{7A7FEAD6-7501-4523-BA71-6D6FDAB9A633}</x14:id>
        </ext>
      </extLst>
    </cfRule>
  </conditionalFormatting>
  <conditionalFormatting sqref="AI13">
    <cfRule type="dataBar" priority="562">
      <dataBar>
        <cfvo type="num" val="0"/>
        <cfvo type="num" val="30"/>
        <color rgb="FF00B050"/>
      </dataBar>
      <extLst>
        <ext xmlns:x14="http://schemas.microsoft.com/office/spreadsheetml/2009/9/main" uri="{B025F937-C7B1-47D3-B67F-A62EFF666E3E}">
          <x14:id>{8B6DA309-4798-4D51-A1DA-19BB2FCFE7F7}</x14:id>
        </ext>
      </extLst>
    </cfRule>
  </conditionalFormatting>
  <conditionalFormatting sqref="AJ13">
    <cfRule type="dataBar" priority="564">
      <dataBar>
        <cfvo type="num" val="0"/>
        <cfvo type="num" val="$AK$4"/>
        <color rgb="FF00B050"/>
      </dataBar>
      <extLst>
        <ext xmlns:x14="http://schemas.microsoft.com/office/spreadsheetml/2009/9/main" uri="{B025F937-C7B1-47D3-B67F-A62EFF666E3E}">
          <x14:id>{A2162D36-67C3-4444-BD2A-A06C62672D64}</x14:id>
        </ext>
      </extLst>
    </cfRule>
  </conditionalFormatting>
  <conditionalFormatting sqref="AO18">
    <cfRule type="dataBar" priority="560">
      <dataBar>
        <cfvo type="num" val="0"/>
        <cfvo type="num" val="$AH$2"/>
        <color rgb="FF00B050"/>
      </dataBar>
      <extLst>
        <ext xmlns:x14="http://schemas.microsoft.com/office/spreadsheetml/2009/9/main" uri="{B025F937-C7B1-47D3-B67F-A62EFF666E3E}">
          <x14:id>{D97081E7-3163-4597-8B74-3DA2C5AD6E65}</x14:id>
        </ext>
      </extLst>
    </cfRule>
  </conditionalFormatting>
  <conditionalFormatting sqref="AR18">
    <cfRule type="dataBar" priority="561">
      <dataBar>
        <cfvo type="num" val="0"/>
        <cfvo type="num" val="$AK$4"/>
        <color rgb="FF00B050"/>
      </dataBar>
      <extLst>
        <ext xmlns:x14="http://schemas.microsoft.com/office/spreadsheetml/2009/9/main" uri="{B025F937-C7B1-47D3-B67F-A62EFF666E3E}">
          <x14:id>{201CA720-036F-4F91-876A-F7F1A4393B32}</x14:id>
        </ext>
      </extLst>
    </cfRule>
  </conditionalFormatting>
  <conditionalFormatting sqref="AQ18">
    <cfRule type="dataBar" priority="559">
      <dataBar>
        <cfvo type="num" val="0"/>
        <cfvo type="num" val="30"/>
        <color rgb="FF00B050"/>
      </dataBar>
      <extLst>
        <ext xmlns:x14="http://schemas.microsoft.com/office/spreadsheetml/2009/9/main" uri="{B025F937-C7B1-47D3-B67F-A62EFF666E3E}">
          <x14:id>{8F57051E-3572-4AE0-9D44-C778393498D5}</x14:id>
        </ext>
      </extLst>
    </cfRule>
  </conditionalFormatting>
  <conditionalFormatting sqref="BE6:BE7">
    <cfRule type="dataBar" priority="557">
      <dataBar>
        <cfvo type="num" val="0"/>
        <cfvo type="num" val="$AH$2"/>
        <color rgb="FF00B050"/>
      </dataBar>
      <extLst>
        <ext xmlns:x14="http://schemas.microsoft.com/office/spreadsheetml/2009/9/main" uri="{B025F937-C7B1-47D3-B67F-A62EFF666E3E}">
          <x14:id>{C87F0DF3-E9A1-4DAA-B42A-E0E7280E79C0}</x14:id>
        </ext>
      </extLst>
    </cfRule>
  </conditionalFormatting>
  <conditionalFormatting sqref="BH6:BH7">
    <cfRule type="dataBar" priority="558">
      <dataBar>
        <cfvo type="num" val="0"/>
        <cfvo type="num" val="$AK$4"/>
        <color rgb="FF00B050"/>
      </dataBar>
      <extLst>
        <ext xmlns:x14="http://schemas.microsoft.com/office/spreadsheetml/2009/9/main" uri="{B025F937-C7B1-47D3-B67F-A62EFF666E3E}">
          <x14:id>{93102983-E6CE-415D-A5F2-9934F9FE74F6}</x14:id>
        </ext>
      </extLst>
    </cfRule>
  </conditionalFormatting>
  <conditionalFormatting sqref="BG6:BG7">
    <cfRule type="dataBar" priority="556">
      <dataBar>
        <cfvo type="num" val="0"/>
        <cfvo type="num" val="30"/>
        <color rgb="FF00B050"/>
      </dataBar>
      <extLst>
        <ext xmlns:x14="http://schemas.microsoft.com/office/spreadsheetml/2009/9/main" uri="{B025F937-C7B1-47D3-B67F-A62EFF666E3E}">
          <x14:id>{527D6763-AE85-4BC8-8EDC-9DEBDC67A2B9}</x14:id>
        </ext>
      </extLst>
    </cfRule>
  </conditionalFormatting>
  <conditionalFormatting sqref="BE11:BE12">
    <cfRule type="dataBar" priority="554">
      <dataBar>
        <cfvo type="num" val="0"/>
        <cfvo type="num" val="$AH$2"/>
        <color rgb="FF00B050"/>
      </dataBar>
      <extLst>
        <ext xmlns:x14="http://schemas.microsoft.com/office/spreadsheetml/2009/9/main" uri="{B025F937-C7B1-47D3-B67F-A62EFF666E3E}">
          <x14:id>{5D49175D-3827-480B-B7DC-E3E6C4C2522B}</x14:id>
        </ext>
      </extLst>
    </cfRule>
  </conditionalFormatting>
  <conditionalFormatting sqref="BH11:BH12">
    <cfRule type="dataBar" priority="555">
      <dataBar>
        <cfvo type="num" val="0"/>
        <cfvo type="num" val="$AK$4"/>
        <color rgb="FF00B050"/>
      </dataBar>
      <extLst>
        <ext xmlns:x14="http://schemas.microsoft.com/office/spreadsheetml/2009/9/main" uri="{B025F937-C7B1-47D3-B67F-A62EFF666E3E}">
          <x14:id>{209614B7-9DF3-4FDD-82D0-E3C586C9EC92}</x14:id>
        </ext>
      </extLst>
    </cfRule>
  </conditionalFormatting>
  <conditionalFormatting sqref="BG11:BG12">
    <cfRule type="dataBar" priority="553">
      <dataBar>
        <cfvo type="num" val="0"/>
        <cfvo type="num" val="30"/>
        <color rgb="FF00B050"/>
      </dataBar>
      <extLst>
        <ext xmlns:x14="http://schemas.microsoft.com/office/spreadsheetml/2009/9/main" uri="{B025F937-C7B1-47D3-B67F-A62EFF666E3E}">
          <x14:id>{1D18F777-F09C-4E02-B64F-E3BF4693E08A}</x14:id>
        </ext>
      </extLst>
    </cfRule>
  </conditionalFormatting>
  <conditionalFormatting sqref="BM27">
    <cfRule type="dataBar" priority="545">
      <dataBar>
        <cfvo type="num" val="0"/>
        <cfvo type="num" val="$AH$2"/>
        <color rgb="FF00B050"/>
      </dataBar>
      <extLst>
        <ext xmlns:x14="http://schemas.microsoft.com/office/spreadsheetml/2009/9/main" uri="{B025F937-C7B1-47D3-B67F-A62EFF666E3E}">
          <x14:id>{09510917-B00C-463B-A030-C292F5EC5AA4}</x14:id>
        </ext>
      </extLst>
    </cfRule>
  </conditionalFormatting>
  <conditionalFormatting sqref="BP27">
    <cfRule type="dataBar" priority="546">
      <dataBar>
        <cfvo type="num" val="0"/>
        <cfvo type="num" val="$AK$4"/>
        <color rgb="FF00B050"/>
      </dataBar>
      <extLst>
        <ext xmlns:x14="http://schemas.microsoft.com/office/spreadsheetml/2009/9/main" uri="{B025F937-C7B1-47D3-B67F-A62EFF666E3E}">
          <x14:id>{3C9472BF-36AD-4B9E-95C4-22F04F1E5968}</x14:id>
        </ext>
      </extLst>
    </cfRule>
  </conditionalFormatting>
  <conditionalFormatting sqref="BO27">
    <cfRule type="dataBar" priority="544">
      <dataBar>
        <cfvo type="num" val="0"/>
        <cfvo type="num" val="30"/>
        <color rgb="FF00B050"/>
      </dataBar>
      <extLst>
        <ext xmlns:x14="http://schemas.microsoft.com/office/spreadsheetml/2009/9/main" uri="{B025F937-C7B1-47D3-B67F-A62EFF666E3E}">
          <x14:id>{9A3D4943-3B52-492E-BB1C-17A3AA491A85}</x14:id>
        </ext>
      </extLst>
    </cfRule>
  </conditionalFormatting>
  <conditionalFormatting sqref="AY2">
    <cfRule type="dataBar" priority="539">
      <dataBar>
        <cfvo type="num" val="0"/>
        <cfvo type="num" val="30"/>
        <color rgb="FF00B050"/>
      </dataBar>
      <extLst>
        <ext xmlns:x14="http://schemas.microsoft.com/office/spreadsheetml/2009/9/main" uri="{B025F937-C7B1-47D3-B67F-A62EFF666E3E}">
          <x14:id>{028D953C-A70A-4486-BC05-44F18C382285}</x14:id>
        </ext>
      </extLst>
    </cfRule>
  </conditionalFormatting>
  <conditionalFormatting sqref="AG2 AO2 AW2 BE2 BU2 Q2">
    <cfRule type="dataBar" priority="542">
      <dataBar>
        <cfvo type="num" val="0"/>
        <cfvo type="num" val="$AH$2"/>
        <color rgb="FF00B050"/>
      </dataBar>
      <extLst>
        <ext xmlns:x14="http://schemas.microsoft.com/office/spreadsheetml/2009/9/main" uri="{B025F937-C7B1-47D3-B67F-A62EFF666E3E}">
          <x14:id>{BB520B22-F4AD-413E-AAA4-266C1146D2B8}</x14:id>
        </ext>
      </extLst>
    </cfRule>
  </conditionalFormatting>
  <conditionalFormatting sqref="AI2">
    <cfRule type="dataBar" priority="541">
      <dataBar>
        <cfvo type="num" val="0"/>
        <cfvo type="num" val="30"/>
        <color rgb="FF00B050"/>
      </dataBar>
      <extLst>
        <ext xmlns:x14="http://schemas.microsoft.com/office/spreadsheetml/2009/9/main" uri="{B025F937-C7B1-47D3-B67F-A62EFF666E3E}">
          <x14:id>{96D312DE-540E-46DB-A5EE-327A30290235}</x14:id>
        </ext>
      </extLst>
    </cfRule>
  </conditionalFormatting>
  <conditionalFormatting sqref="AJ2 AR2 AZ2 BH2 BX2 T2 L2">
    <cfRule type="dataBar" priority="543">
      <dataBar>
        <cfvo type="num" val="0"/>
        <cfvo type="num" val="$AK$4"/>
        <color rgb="FF00B050"/>
      </dataBar>
      <extLst>
        <ext xmlns:x14="http://schemas.microsoft.com/office/spreadsheetml/2009/9/main" uri="{B025F937-C7B1-47D3-B67F-A62EFF666E3E}">
          <x14:id>{0A8EAE0D-9714-4B1D-8D7B-7A79A2623257}</x14:id>
        </ext>
      </extLst>
    </cfRule>
  </conditionalFormatting>
  <conditionalFormatting sqref="AQ2">
    <cfRule type="dataBar" priority="540">
      <dataBar>
        <cfvo type="num" val="0"/>
        <cfvo type="num" val="30"/>
        <color rgb="FF00B050"/>
      </dataBar>
      <extLst>
        <ext xmlns:x14="http://schemas.microsoft.com/office/spreadsheetml/2009/9/main" uri="{B025F937-C7B1-47D3-B67F-A62EFF666E3E}">
          <x14:id>{EA7B7FE1-F468-4C5D-BDA5-A09005CFDEFC}</x14:id>
        </ext>
      </extLst>
    </cfRule>
  </conditionalFormatting>
  <conditionalFormatting sqref="BG2">
    <cfRule type="dataBar" priority="538">
      <dataBar>
        <cfvo type="num" val="0"/>
        <cfvo type="num" val="30"/>
        <color rgb="FF00B050"/>
      </dataBar>
      <extLst>
        <ext xmlns:x14="http://schemas.microsoft.com/office/spreadsheetml/2009/9/main" uri="{B025F937-C7B1-47D3-B67F-A62EFF666E3E}">
          <x14:id>{3199D42B-45B4-43C7-97DC-E651C55286A2}</x14:id>
        </ext>
      </extLst>
    </cfRule>
  </conditionalFormatting>
  <conditionalFormatting sqref="BW2">
    <cfRule type="dataBar" priority="537">
      <dataBar>
        <cfvo type="num" val="0"/>
        <cfvo type="num" val="30"/>
        <color rgb="FF00B050"/>
      </dataBar>
      <extLst>
        <ext xmlns:x14="http://schemas.microsoft.com/office/spreadsheetml/2009/9/main" uri="{B025F937-C7B1-47D3-B67F-A62EFF666E3E}">
          <x14:id>{069172A8-B40F-45F0-AD4C-C087109D1D48}</x14:id>
        </ext>
      </extLst>
    </cfRule>
  </conditionalFormatting>
  <conditionalFormatting sqref="S2">
    <cfRule type="dataBar" priority="536">
      <dataBar>
        <cfvo type="num" val="0"/>
        <cfvo type="num" val="30"/>
        <color rgb="FF00B050"/>
      </dataBar>
      <extLst>
        <ext xmlns:x14="http://schemas.microsoft.com/office/spreadsheetml/2009/9/main" uri="{B025F937-C7B1-47D3-B67F-A62EFF666E3E}">
          <x14:id>{F35CC006-5514-46DA-81EC-ABAC242556FC}</x14:id>
        </ext>
      </extLst>
    </cfRule>
  </conditionalFormatting>
  <conditionalFormatting sqref="K2">
    <cfRule type="dataBar" priority="535">
      <dataBar>
        <cfvo type="num" val="0"/>
        <cfvo type="num" val="30"/>
        <color rgb="FF00B050"/>
      </dataBar>
      <extLst>
        <ext xmlns:x14="http://schemas.microsoft.com/office/spreadsheetml/2009/9/main" uri="{B025F937-C7B1-47D3-B67F-A62EFF666E3E}">
          <x14:id>{DF1FE7AE-B018-408B-92B6-7FAD862E2D03}</x14:id>
        </ext>
      </extLst>
    </cfRule>
  </conditionalFormatting>
  <conditionalFormatting sqref="P2">
    <cfRule type="containsText" dxfId="803" priority="531" operator="containsText" text="STOP">
      <formula>NOT(ISERROR(SEARCH("STOP",P2)))</formula>
    </cfRule>
    <cfRule type="containsText" dxfId="802" priority="532" operator="containsText" text="OK">
      <formula>NOT(ISERROR(SEARCH("OK",P2)))</formula>
    </cfRule>
    <cfRule type="containsText" dxfId="801" priority="533" operator="containsText" text="A former">
      <formula>NOT(ISERROR(SEARCH("A former",P2)))</formula>
    </cfRule>
    <cfRule type="containsText" dxfId="800" priority="534" operator="containsText" text="En cours">
      <formula>NOT(ISERROR(SEARCH("En cours",P2)))</formula>
    </cfRule>
  </conditionalFormatting>
  <conditionalFormatting sqref="N2">
    <cfRule type="containsText" dxfId="799" priority="529" operator="containsText" text="STOP">
      <formula>NOT(ISERROR(SEARCH("STOP",N2)))</formula>
    </cfRule>
    <cfRule type="containsText" dxfId="798" priority="530" operator="containsText" text="Oui">
      <formula>NOT(ISERROR(SEARCH("Oui",N2)))</formula>
    </cfRule>
  </conditionalFormatting>
  <conditionalFormatting sqref="X2">
    <cfRule type="containsText" dxfId="797" priority="525" operator="containsText" text="STOP">
      <formula>NOT(ISERROR(SEARCH("STOP",X2)))</formula>
    </cfRule>
    <cfRule type="containsText" dxfId="796" priority="526" operator="containsText" text="OK">
      <formula>NOT(ISERROR(SEARCH("OK",X2)))</formula>
    </cfRule>
    <cfRule type="containsText" dxfId="795" priority="527" operator="containsText" text="A former">
      <formula>NOT(ISERROR(SEARCH("A former",X2)))</formula>
    </cfRule>
    <cfRule type="containsText" dxfId="794" priority="528" operator="containsText" text="En cours">
      <formula>NOT(ISERROR(SEARCH("En cours",X2)))</formula>
    </cfRule>
  </conditionalFormatting>
  <conditionalFormatting sqref="AN2">
    <cfRule type="containsText" dxfId="793" priority="521" operator="containsText" text="STOP">
      <formula>NOT(ISERROR(SEARCH("STOP",AN2)))</formula>
    </cfRule>
    <cfRule type="containsText" dxfId="792" priority="522" operator="containsText" text="OK">
      <formula>NOT(ISERROR(SEARCH("OK",AN2)))</formula>
    </cfRule>
    <cfRule type="containsText" dxfId="791" priority="523" operator="containsText" text="A former">
      <formula>NOT(ISERROR(SEARCH("A former",AN2)))</formula>
    </cfRule>
    <cfRule type="containsText" dxfId="790" priority="524" operator="containsText" text="En cours">
      <formula>NOT(ISERROR(SEARCH("En cours",AN2)))</formula>
    </cfRule>
  </conditionalFormatting>
  <conditionalFormatting sqref="AV2">
    <cfRule type="containsText" dxfId="789" priority="517" operator="containsText" text="STOP">
      <formula>NOT(ISERROR(SEARCH("STOP",AV2)))</formula>
    </cfRule>
    <cfRule type="containsText" dxfId="788" priority="518" operator="containsText" text="OK">
      <formula>NOT(ISERROR(SEARCH("OK",AV2)))</formula>
    </cfRule>
    <cfRule type="containsText" dxfId="787" priority="519" operator="containsText" text="A former">
      <formula>NOT(ISERROR(SEARCH("A former",AV2)))</formula>
    </cfRule>
    <cfRule type="containsText" dxfId="786" priority="520" operator="containsText" text="En cours">
      <formula>NOT(ISERROR(SEARCH("En cours",AV2)))</formula>
    </cfRule>
  </conditionalFormatting>
  <conditionalFormatting sqref="BD2">
    <cfRule type="containsText" dxfId="785" priority="513" operator="containsText" text="STOP">
      <formula>NOT(ISERROR(SEARCH("STOP",BD2)))</formula>
    </cfRule>
    <cfRule type="containsText" dxfId="784" priority="514" operator="containsText" text="OK">
      <formula>NOT(ISERROR(SEARCH("OK",BD2)))</formula>
    </cfRule>
    <cfRule type="containsText" dxfId="783" priority="515" operator="containsText" text="A former">
      <formula>NOT(ISERROR(SEARCH("A former",BD2)))</formula>
    </cfRule>
    <cfRule type="containsText" dxfId="782" priority="516" operator="containsText" text="En cours">
      <formula>NOT(ISERROR(SEARCH("En cours",BD2)))</formula>
    </cfRule>
  </conditionalFormatting>
  <conditionalFormatting sqref="BL2">
    <cfRule type="containsText" dxfId="781" priority="509" operator="containsText" text="STOP">
      <formula>NOT(ISERROR(SEARCH("STOP",BL2)))</formula>
    </cfRule>
    <cfRule type="containsText" dxfId="780" priority="510" operator="containsText" text="OK">
      <formula>NOT(ISERROR(SEARCH("OK",BL2)))</formula>
    </cfRule>
    <cfRule type="containsText" dxfId="779" priority="511" operator="containsText" text="A former">
      <formula>NOT(ISERROR(SEARCH("A former",BL2)))</formula>
    </cfRule>
    <cfRule type="containsText" dxfId="778" priority="512" operator="containsText" text="En cours">
      <formula>NOT(ISERROR(SEARCH("En cours",BL2)))</formula>
    </cfRule>
  </conditionalFormatting>
  <conditionalFormatting sqref="CB2">
    <cfRule type="containsText" dxfId="777" priority="505" operator="containsText" text="STOP">
      <formula>NOT(ISERROR(SEARCH("STOP",CB2)))</formula>
    </cfRule>
    <cfRule type="containsText" dxfId="776" priority="506" operator="containsText" text="OK">
      <formula>NOT(ISERROR(SEARCH("OK",CB2)))</formula>
    </cfRule>
    <cfRule type="containsText" dxfId="775" priority="507" operator="containsText" text="A former">
      <formula>NOT(ISERROR(SEARCH("A former",CB2)))</formula>
    </cfRule>
    <cfRule type="containsText" dxfId="774" priority="508" operator="containsText" text="En cours">
      <formula>NOT(ISERROR(SEARCH("En cours",CB2)))</formula>
    </cfRule>
  </conditionalFormatting>
  <conditionalFormatting sqref="H2">
    <cfRule type="containsText" dxfId="773" priority="504" operator="containsText" text="6 / 6">
      <formula>NOT(ISERROR(SEARCH("6 / 6",H2)))</formula>
    </cfRule>
  </conditionalFormatting>
  <conditionalFormatting sqref="Y2">
    <cfRule type="dataBar" priority="502">
      <dataBar>
        <cfvo type="num" val="0"/>
        <cfvo type="num" val="$AH$2"/>
        <color rgb="FF00B050"/>
      </dataBar>
      <extLst>
        <ext xmlns:x14="http://schemas.microsoft.com/office/spreadsheetml/2009/9/main" uri="{B025F937-C7B1-47D3-B67F-A62EFF666E3E}">
          <x14:id>{43B4B5DD-B9D5-4A25-99B6-1880DDE2C648}</x14:id>
        </ext>
      </extLst>
    </cfRule>
  </conditionalFormatting>
  <conditionalFormatting sqref="AB2">
    <cfRule type="dataBar" priority="503">
      <dataBar>
        <cfvo type="num" val="0"/>
        <cfvo type="num" val="$AK$4"/>
        <color rgb="FF00B050"/>
      </dataBar>
      <extLst>
        <ext xmlns:x14="http://schemas.microsoft.com/office/spreadsheetml/2009/9/main" uri="{B025F937-C7B1-47D3-B67F-A62EFF666E3E}">
          <x14:id>{7CCCEE11-E702-49E0-9B45-D145E7EAE8A3}</x14:id>
        </ext>
      </extLst>
    </cfRule>
  </conditionalFormatting>
  <conditionalFormatting sqref="AA2">
    <cfRule type="dataBar" priority="501">
      <dataBar>
        <cfvo type="num" val="0"/>
        <cfvo type="num" val="30"/>
        <color rgb="FF00B050"/>
      </dataBar>
      <extLst>
        <ext xmlns:x14="http://schemas.microsoft.com/office/spreadsheetml/2009/9/main" uri="{B025F937-C7B1-47D3-B67F-A62EFF666E3E}">
          <x14:id>{BBDFE0BD-ED42-4FB0-B4D4-88F66AE091BA}</x14:id>
        </ext>
      </extLst>
    </cfRule>
  </conditionalFormatting>
  <conditionalFormatting sqref="AF2">
    <cfRule type="containsText" dxfId="772" priority="497" operator="containsText" text="STOP">
      <formula>NOT(ISERROR(SEARCH("STOP",AF2)))</formula>
    </cfRule>
    <cfRule type="containsText" dxfId="771" priority="498" operator="containsText" text="OK">
      <formula>NOT(ISERROR(SEARCH("OK",AF2)))</formula>
    </cfRule>
    <cfRule type="containsText" dxfId="770" priority="499" operator="containsText" text="A former">
      <formula>NOT(ISERROR(SEARCH("A former",AF2)))</formula>
    </cfRule>
    <cfRule type="containsText" dxfId="769" priority="500" operator="containsText" text="En cours">
      <formula>NOT(ISERROR(SEARCH("En cours",AF2)))</formula>
    </cfRule>
  </conditionalFormatting>
  <conditionalFormatting sqref="BM2">
    <cfRule type="dataBar" priority="495">
      <dataBar>
        <cfvo type="num" val="0"/>
        <cfvo type="num" val="$AH$2"/>
        <color rgb="FF00B050"/>
      </dataBar>
      <extLst>
        <ext xmlns:x14="http://schemas.microsoft.com/office/spreadsheetml/2009/9/main" uri="{B025F937-C7B1-47D3-B67F-A62EFF666E3E}">
          <x14:id>{9AA0A654-239E-4003-A254-ABA4AC7198B3}</x14:id>
        </ext>
      </extLst>
    </cfRule>
  </conditionalFormatting>
  <conditionalFormatting sqref="BP2">
    <cfRule type="dataBar" priority="496">
      <dataBar>
        <cfvo type="num" val="0"/>
        <cfvo type="num" val="$AK$4"/>
        <color rgb="FF00B050"/>
      </dataBar>
      <extLst>
        <ext xmlns:x14="http://schemas.microsoft.com/office/spreadsheetml/2009/9/main" uri="{B025F937-C7B1-47D3-B67F-A62EFF666E3E}">
          <x14:id>{946404EA-48B9-499E-BFCE-656C96097B37}</x14:id>
        </ext>
      </extLst>
    </cfRule>
  </conditionalFormatting>
  <conditionalFormatting sqref="BO2">
    <cfRule type="dataBar" priority="494">
      <dataBar>
        <cfvo type="num" val="0"/>
        <cfvo type="num" val="30"/>
        <color rgb="FF00B050"/>
      </dataBar>
      <extLst>
        <ext xmlns:x14="http://schemas.microsoft.com/office/spreadsheetml/2009/9/main" uri="{B025F937-C7B1-47D3-B67F-A62EFF666E3E}">
          <x14:id>{BA0753DA-EC91-4AD9-8B42-853F3CD6B0C9}</x14:id>
        </ext>
      </extLst>
    </cfRule>
  </conditionalFormatting>
  <conditionalFormatting sqref="BT2">
    <cfRule type="containsText" dxfId="768" priority="490" operator="containsText" text="STOP">
      <formula>NOT(ISERROR(SEARCH("STOP",BT2)))</formula>
    </cfRule>
    <cfRule type="containsText" dxfId="767" priority="491" operator="containsText" text="OK">
      <formula>NOT(ISERROR(SEARCH("OK",BT2)))</formula>
    </cfRule>
    <cfRule type="containsText" dxfId="766" priority="492" operator="containsText" text="A former">
      <formula>NOT(ISERROR(SEARCH("A former",BT2)))</formula>
    </cfRule>
    <cfRule type="containsText" dxfId="765" priority="493" operator="containsText" text="En cours">
      <formula>NOT(ISERROR(SEARCH("En cours",BT2)))</formula>
    </cfRule>
  </conditionalFormatting>
  <conditionalFormatting sqref="BM7">
    <cfRule type="dataBar" priority="488">
      <dataBar>
        <cfvo type="num" val="0"/>
        <cfvo type="num" val="$AH$2"/>
        <color rgb="FF00B050"/>
      </dataBar>
      <extLst>
        <ext xmlns:x14="http://schemas.microsoft.com/office/spreadsheetml/2009/9/main" uri="{B025F937-C7B1-47D3-B67F-A62EFF666E3E}">
          <x14:id>{1D54E419-086A-47DD-8E61-7F36769EC945}</x14:id>
        </ext>
      </extLst>
    </cfRule>
  </conditionalFormatting>
  <conditionalFormatting sqref="BP7">
    <cfRule type="dataBar" priority="489">
      <dataBar>
        <cfvo type="num" val="0"/>
        <cfvo type="num" val="$AK$4"/>
        <color rgb="FF00B050"/>
      </dataBar>
      <extLst>
        <ext xmlns:x14="http://schemas.microsoft.com/office/spreadsheetml/2009/9/main" uri="{B025F937-C7B1-47D3-B67F-A62EFF666E3E}">
          <x14:id>{3B35D198-6FA9-4435-A866-B97E8B94C8A3}</x14:id>
        </ext>
      </extLst>
    </cfRule>
  </conditionalFormatting>
  <conditionalFormatting sqref="BO7">
    <cfRule type="dataBar" priority="487">
      <dataBar>
        <cfvo type="num" val="0"/>
        <cfvo type="num" val="30"/>
        <color rgb="FF00B050"/>
      </dataBar>
      <extLst>
        <ext xmlns:x14="http://schemas.microsoft.com/office/spreadsheetml/2009/9/main" uri="{B025F937-C7B1-47D3-B67F-A62EFF666E3E}">
          <x14:id>{5DB84FF7-7392-452F-8A0D-C36F1672C111}</x14:id>
        </ext>
      </extLst>
    </cfRule>
  </conditionalFormatting>
  <conditionalFormatting sqref="AY33">
    <cfRule type="dataBar" priority="482">
      <dataBar>
        <cfvo type="num" val="0"/>
        <cfvo type="num" val="30"/>
        <color rgb="FF00B050"/>
      </dataBar>
      <extLst>
        <ext xmlns:x14="http://schemas.microsoft.com/office/spreadsheetml/2009/9/main" uri="{B025F937-C7B1-47D3-B67F-A62EFF666E3E}">
          <x14:id>{F2B6990A-0B5F-4993-8CEA-0FF6020CFD28}</x14:id>
        </ext>
      </extLst>
    </cfRule>
  </conditionalFormatting>
  <conditionalFormatting sqref="AG33 AO33 AW33 BE33 BU33 Q33">
    <cfRule type="dataBar" priority="485">
      <dataBar>
        <cfvo type="num" val="0"/>
        <cfvo type="num" val="$AH$2"/>
        <color rgb="FF00B050"/>
      </dataBar>
      <extLst>
        <ext xmlns:x14="http://schemas.microsoft.com/office/spreadsheetml/2009/9/main" uri="{B025F937-C7B1-47D3-B67F-A62EFF666E3E}">
          <x14:id>{F6FE5E64-3E0C-4312-8B8C-B730E1A44C20}</x14:id>
        </ext>
      </extLst>
    </cfRule>
  </conditionalFormatting>
  <conditionalFormatting sqref="AI33">
    <cfRule type="dataBar" priority="484">
      <dataBar>
        <cfvo type="num" val="0"/>
        <cfvo type="num" val="30"/>
        <color rgb="FF00B050"/>
      </dataBar>
      <extLst>
        <ext xmlns:x14="http://schemas.microsoft.com/office/spreadsheetml/2009/9/main" uri="{B025F937-C7B1-47D3-B67F-A62EFF666E3E}">
          <x14:id>{175FF7A6-52B3-40F5-B3C3-600317B20E6F}</x14:id>
        </ext>
      </extLst>
    </cfRule>
  </conditionalFormatting>
  <conditionalFormatting sqref="AJ33 AR33 AZ33 BH33 BX33 T33 L33">
    <cfRule type="dataBar" priority="486">
      <dataBar>
        <cfvo type="num" val="0"/>
        <cfvo type="num" val="$AK$4"/>
        <color rgb="FF00B050"/>
      </dataBar>
      <extLst>
        <ext xmlns:x14="http://schemas.microsoft.com/office/spreadsheetml/2009/9/main" uri="{B025F937-C7B1-47D3-B67F-A62EFF666E3E}">
          <x14:id>{4BB614D0-1D5A-479E-8F3D-14BC52021BDB}</x14:id>
        </ext>
      </extLst>
    </cfRule>
  </conditionalFormatting>
  <conditionalFormatting sqref="AQ33">
    <cfRule type="dataBar" priority="483">
      <dataBar>
        <cfvo type="num" val="0"/>
        <cfvo type="num" val="30"/>
        <color rgb="FF00B050"/>
      </dataBar>
      <extLst>
        <ext xmlns:x14="http://schemas.microsoft.com/office/spreadsheetml/2009/9/main" uri="{B025F937-C7B1-47D3-B67F-A62EFF666E3E}">
          <x14:id>{6D760512-C5A5-45E8-895A-CB789351A046}</x14:id>
        </ext>
      </extLst>
    </cfRule>
  </conditionalFormatting>
  <conditionalFormatting sqref="BG33">
    <cfRule type="dataBar" priority="481">
      <dataBar>
        <cfvo type="num" val="0"/>
        <cfvo type="num" val="30"/>
        <color rgb="FF00B050"/>
      </dataBar>
      <extLst>
        <ext xmlns:x14="http://schemas.microsoft.com/office/spreadsheetml/2009/9/main" uri="{B025F937-C7B1-47D3-B67F-A62EFF666E3E}">
          <x14:id>{EA5F672D-CD73-4935-86C5-8225D296038D}</x14:id>
        </ext>
      </extLst>
    </cfRule>
  </conditionalFormatting>
  <conditionalFormatting sqref="BW33">
    <cfRule type="dataBar" priority="480">
      <dataBar>
        <cfvo type="num" val="0"/>
        <cfvo type="num" val="30"/>
        <color rgb="FF00B050"/>
      </dataBar>
      <extLst>
        <ext xmlns:x14="http://schemas.microsoft.com/office/spreadsheetml/2009/9/main" uri="{B025F937-C7B1-47D3-B67F-A62EFF666E3E}">
          <x14:id>{03F51E7F-0343-4234-A856-0FAB28F1B6AF}</x14:id>
        </ext>
      </extLst>
    </cfRule>
  </conditionalFormatting>
  <conditionalFormatting sqref="S33">
    <cfRule type="dataBar" priority="479">
      <dataBar>
        <cfvo type="num" val="0"/>
        <cfvo type="num" val="30"/>
        <color rgb="FF00B050"/>
      </dataBar>
      <extLst>
        <ext xmlns:x14="http://schemas.microsoft.com/office/spreadsheetml/2009/9/main" uri="{B025F937-C7B1-47D3-B67F-A62EFF666E3E}">
          <x14:id>{E675F3C9-1A05-46FA-A7AC-C28995D1210E}</x14:id>
        </ext>
      </extLst>
    </cfRule>
  </conditionalFormatting>
  <conditionalFormatting sqref="K33">
    <cfRule type="dataBar" priority="478">
      <dataBar>
        <cfvo type="num" val="0"/>
        <cfvo type="num" val="30"/>
        <color rgb="FF00B050"/>
      </dataBar>
      <extLst>
        <ext xmlns:x14="http://schemas.microsoft.com/office/spreadsheetml/2009/9/main" uri="{B025F937-C7B1-47D3-B67F-A62EFF666E3E}">
          <x14:id>{F0FA1075-81EF-41D5-919C-97A918480014}</x14:id>
        </ext>
      </extLst>
    </cfRule>
  </conditionalFormatting>
  <conditionalFormatting sqref="P33">
    <cfRule type="containsText" dxfId="764" priority="474" operator="containsText" text="STOP">
      <formula>NOT(ISERROR(SEARCH("STOP",P33)))</formula>
    </cfRule>
    <cfRule type="containsText" dxfId="763" priority="475" operator="containsText" text="OK">
      <formula>NOT(ISERROR(SEARCH("OK",P33)))</formula>
    </cfRule>
    <cfRule type="containsText" dxfId="762" priority="476" operator="containsText" text="A former">
      <formula>NOT(ISERROR(SEARCH("A former",P33)))</formula>
    </cfRule>
    <cfRule type="containsText" dxfId="761" priority="477" operator="containsText" text="En cours">
      <formula>NOT(ISERROR(SEARCH("En cours",P33)))</formula>
    </cfRule>
  </conditionalFormatting>
  <conditionalFormatting sqref="N33">
    <cfRule type="containsText" dxfId="760" priority="472" operator="containsText" text="STOP">
      <formula>NOT(ISERROR(SEARCH("STOP",N33)))</formula>
    </cfRule>
    <cfRule type="containsText" dxfId="759" priority="473" operator="containsText" text="Oui">
      <formula>NOT(ISERROR(SEARCH("Oui",N33)))</formula>
    </cfRule>
  </conditionalFormatting>
  <conditionalFormatting sqref="X33">
    <cfRule type="containsText" dxfId="758" priority="468" operator="containsText" text="STOP">
      <formula>NOT(ISERROR(SEARCH("STOP",X33)))</formula>
    </cfRule>
    <cfRule type="containsText" dxfId="757" priority="469" operator="containsText" text="OK">
      <formula>NOT(ISERROR(SEARCH("OK",X33)))</formula>
    </cfRule>
    <cfRule type="containsText" dxfId="756" priority="470" operator="containsText" text="A former">
      <formula>NOT(ISERROR(SEARCH("A former",X33)))</formula>
    </cfRule>
    <cfRule type="containsText" dxfId="755" priority="471" operator="containsText" text="En cours">
      <formula>NOT(ISERROR(SEARCH("En cours",X33)))</formula>
    </cfRule>
  </conditionalFormatting>
  <conditionalFormatting sqref="AN33">
    <cfRule type="containsText" dxfId="754" priority="464" operator="containsText" text="STOP">
      <formula>NOT(ISERROR(SEARCH("STOP",AN33)))</formula>
    </cfRule>
    <cfRule type="containsText" dxfId="753" priority="465" operator="containsText" text="OK">
      <formula>NOT(ISERROR(SEARCH("OK",AN33)))</formula>
    </cfRule>
    <cfRule type="containsText" dxfId="752" priority="466" operator="containsText" text="A former">
      <formula>NOT(ISERROR(SEARCH("A former",AN33)))</formula>
    </cfRule>
    <cfRule type="containsText" dxfId="751" priority="467" operator="containsText" text="En cours">
      <formula>NOT(ISERROR(SEARCH("En cours",AN33)))</formula>
    </cfRule>
  </conditionalFormatting>
  <conditionalFormatting sqref="AV33">
    <cfRule type="containsText" dxfId="750" priority="460" operator="containsText" text="STOP">
      <formula>NOT(ISERROR(SEARCH("STOP",AV33)))</formula>
    </cfRule>
    <cfRule type="containsText" dxfId="749" priority="461" operator="containsText" text="OK">
      <formula>NOT(ISERROR(SEARCH("OK",AV33)))</formula>
    </cfRule>
    <cfRule type="containsText" dxfId="748" priority="462" operator="containsText" text="A former">
      <formula>NOT(ISERROR(SEARCH("A former",AV33)))</formula>
    </cfRule>
    <cfRule type="containsText" dxfId="747" priority="463" operator="containsText" text="En cours">
      <formula>NOT(ISERROR(SEARCH("En cours",AV33)))</formula>
    </cfRule>
  </conditionalFormatting>
  <conditionalFormatting sqref="BD33">
    <cfRule type="containsText" dxfId="746" priority="456" operator="containsText" text="STOP">
      <formula>NOT(ISERROR(SEARCH("STOP",BD33)))</formula>
    </cfRule>
    <cfRule type="containsText" dxfId="745" priority="457" operator="containsText" text="OK">
      <formula>NOT(ISERROR(SEARCH("OK",BD33)))</formula>
    </cfRule>
    <cfRule type="containsText" dxfId="744" priority="458" operator="containsText" text="A former">
      <formula>NOT(ISERROR(SEARCH("A former",BD33)))</formula>
    </cfRule>
    <cfRule type="containsText" dxfId="743" priority="459" operator="containsText" text="En cours">
      <formula>NOT(ISERROR(SEARCH("En cours",BD33)))</formula>
    </cfRule>
  </conditionalFormatting>
  <conditionalFormatting sqref="BL33">
    <cfRule type="containsText" dxfId="742" priority="452" operator="containsText" text="STOP">
      <formula>NOT(ISERROR(SEARCH("STOP",BL33)))</formula>
    </cfRule>
    <cfRule type="containsText" dxfId="741" priority="453" operator="containsText" text="OK">
      <formula>NOT(ISERROR(SEARCH("OK",BL33)))</formula>
    </cfRule>
    <cfRule type="containsText" dxfId="740" priority="454" operator="containsText" text="A former">
      <formula>NOT(ISERROR(SEARCH("A former",BL33)))</formula>
    </cfRule>
    <cfRule type="containsText" dxfId="739" priority="455" operator="containsText" text="En cours">
      <formula>NOT(ISERROR(SEARCH("En cours",BL33)))</formula>
    </cfRule>
  </conditionalFormatting>
  <conditionalFormatting sqref="CB33">
    <cfRule type="containsText" dxfId="738" priority="448" operator="containsText" text="STOP">
      <formula>NOT(ISERROR(SEARCH("STOP",CB33)))</formula>
    </cfRule>
    <cfRule type="containsText" dxfId="737" priority="449" operator="containsText" text="OK">
      <formula>NOT(ISERROR(SEARCH("OK",CB33)))</formula>
    </cfRule>
    <cfRule type="containsText" dxfId="736" priority="450" operator="containsText" text="A former">
      <formula>NOT(ISERROR(SEARCH("A former",CB33)))</formula>
    </cfRule>
    <cfRule type="containsText" dxfId="735" priority="451" operator="containsText" text="En cours">
      <formula>NOT(ISERROR(SEARCH("En cours",CB33)))</formula>
    </cfRule>
  </conditionalFormatting>
  <conditionalFormatting sqref="H33">
    <cfRule type="containsText" dxfId="734" priority="447" operator="containsText" text="6 / 6">
      <formula>NOT(ISERROR(SEARCH("6 / 6",H33)))</formula>
    </cfRule>
  </conditionalFormatting>
  <conditionalFormatting sqref="Y33">
    <cfRule type="dataBar" priority="445">
      <dataBar>
        <cfvo type="num" val="0"/>
        <cfvo type="num" val="$AH$2"/>
        <color rgb="FF00B050"/>
      </dataBar>
      <extLst>
        <ext xmlns:x14="http://schemas.microsoft.com/office/spreadsheetml/2009/9/main" uri="{B025F937-C7B1-47D3-B67F-A62EFF666E3E}">
          <x14:id>{A3C4D37D-7F4E-4730-B4A9-99D4D1003A26}</x14:id>
        </ext>
      </extLst>
    </cfRule>
  </conditionalFormatting>
  <conditionalFormatting sqref="AB33">
    <cfRule type="dataBar" priority="446">
      <dataBar>
        <cfvo type="num" val="0"/>
        <cfvo type="num" val="$AK$4"/>
        <color rgb="FF00B050"/>
      </dataBar>
      <extLst>
        <ext xmlns:x14="http://schemas.microsoft.com/office/spreadsheetml/2009/9/main" uri="{B025F937-C7B1-47D3-B67F-A62EFF666E3E}">
          <x14:id>{1CF213C4-2921-4420-9D05-29AA137CA61B}</x14:id>
        </ext>
      </extLst>
    </cfRule>
  </conditionalFormatting>
  <conditionalFormatting sqref="AA33">
    <cfRule type="dataBar" priority="444">
      <dataBar>
        <cfvo type="num" val="0"/>
        <cfvo type="num" val="30"/>
        <color rgb="FF00B050"/>
      </dataBar>
      <extLst>
        <ext xmlns:x14="http://schemas.microsoft.com/office/spreadsheetml/2009/9/main" uri="{B025F937-C7B1-47D3-B67F-A62EFF666E3E}">
          <x14:id>{1F546B1B-FD2A-4EA8-A10D-33DA82E78A23}</x14:id>
        </ext>
      </extLst>
    </cfRule>
  </conditionalFormatting>
  <conditionalFormatting sqref="AF33">
    <cfRule type="containsText" dxfId="733" priority="440" operator="containsText" text="STOP">
      <formula>NOT(ISERROR(SEARCH("STOP",AF33)))</formula>
    </cfRule>
    <cfRule type="containsText" dxfId="732" priority="441" operator="containsText" text="OK">
      <formula>NOT(ISERROR(SEARCH("OK",AF33)))</formula>
    </cfRule>
    <cfRule type="containsText" dxfId="731" priority="442" operator="containsText" text="A former">
      <formula>NOT(ISERROR(SEARCH("A former",AF33)))</formula>
    </cfRule>
    <cfRule type="containsText" dxfId="730" priority="443" operator="containsText" text="En cours">
      <formula>NOT(ISERROR(SEARCH("En cours",AF33)))</formula>
    </cfRule>
  </conditionalFormatting>
  <conditionalFormatting sqref="BM33">
    <cfRule type="dataBar" priority="438">
      <dataBar>
        <cfvo type="num" val="0"/>
        <cfvo type="num" val="$AH$2"/>
        <color rgb="FF00B050"/>
      </dataBar>
      <extLst>
        <ext xmlns:x14="http://schemas.microsoft.com/office/spreadsheetml/2009/9/main" uri="{B025F937-C7B1-47D3-B67F-A62EFF666E3E}">
          <x14:id>{729FBB88-D63F-435A-85AC-ADEB6C3DC785}</x14:id>
        </ext>
      </extLst>
    </cfRule>
  </conditionalFormatting>
  <conditionalFormatting sqref="BP33">
    <cfRule type="dataBar" priority="439">
      <dataBar>
        <cfvo type="num" val="0"/>
        <cfvo type="num" val="$AK$4"/>
        <color rgb="FF00B050"/>
      </dataBar>
      <extLst>
        <ext xmlns:x14="http://schemas.microsoft.com/office/spreadsheetml/2009/9/main" uri="{B025F937-C7B1-47D3-B67F-A62EFF666E3E}">
          <x14:id>{E8BF5FA4-7DA5-4FBB-A07A-50F78F872DC4}</x14:id>
        </ext>
      </extLst>
    </cfRule>
  </conditionalFormatting>
  <conditionalFormatting sqref="BO33">
    <cfRule type="dataBar" priority="437">
      <dataBar>
        <cfvo type="num" val="0"/>
        <cfvo type="num" val="30"/>
        <color rgb="FF00B050"/>
      </dataBar>
      <extLst>
        <ext xmlns:x14="http://schemas.microsoft.com/office/spreadsheetml/2009/9/main" uri="{B025F937-C7B1-47D3-B67F-A62EFF666E3E}">
          <x14:id>{1FEE7012-22E9-4B1B-90F3-080043362475}</x14:id>
        </ext>
      </extLst>
    </cfRule>
  </conditionalFormatting>
  <conditionalFormatting sqref="BT33">
    <cfRule type="containsText" dxfId="729" priority="433" operator="containsText" text="STOP">
      <formula>NOT(ISERROR(SEARCH("STOP",BT33)))</formula>
    </cfRule>
    <cfRule type="containsText" dxfId="728" priority="434" operator="containsText" text="OK">
      <formula>NOT(ISERROR(SEARCH("OK",BT33)))</formula>
    </cfRule>
    <cfRule type="containsText" dxfId="727" priority="435" operator="containsText" text="A former">
      <formula>NOT(ISERROR(SEARCH("A former",BT33)))</formula>
    </cfRule>
    <cfRule type="containsText" dxfId="726" priority="436" operator="containsText" text="En cours">
      <formula>NOT(ISERROR(SEARCH("En cours",BT33)))</formula>
    </cfRule>
  </conditionalFormatting>
  <conditionalFormatting sqref="AY34">
    <cfRule type="dataBar" priority="374">
      <dataBar>
        <cfvo type="num" val="0"/>
        <cfvo type="num" val="30"/>
        <color rgb="FF00B050"/>
      </dataBar>
      <extLst>
        <ext xmlns:x14="http://schemas.microsoft.com/office/spreadsheetml/2009/9/main" uri="{B025F937-C7B1-47D3-B67F-A62EFF666E3E}">
          <x14:id>{3F54D182-503B-484F-BE54-30629FE655C8}</x14:id>
        </ext>
      </extLst>
    </cfRule>
  </conditionalFormatting>
  <conditionalFormatting sqref="AG34 AO34 AW34 BE34 BU34 Q34">
    <cfRule type="dataBar" priority="377">
      <dataBar>
        <cfvo type="num" val="0"/>
        <cfvo type="num" val="$AH$2"/>
        <color rgb="FF00B050"/>
      </dataBar>
      <extLst>
        <ext xmlns:x14="http://schemas.microsoft.com/office/spreadsheetml/2009/9/main" uri="{B025F937-C7B1-47D3-B67F-A62EFF666E3E}">
          <x14:id>{26D6B7BE-0594-4664-A509-85E17C4DEBEA}</x14:id>
        </ext>
      </extLst>
    </cfRule>
  </conditionalFormatting>
  <conditionalFormatting sqref="AI34">
    <cfRule type="dataBar" priority="376">
      <dataBar>
        <cfvo type="num" val="0"/>
        <cfvo type="num" val="30"/>
        <color rgb="FF00B050"/>
      </dataBar>
      <extLst>
        <ext xmlns:x14="http://schemas.microsoft.com/office/spreadsheetml/2009/9/main" uri="{B025F937-C7B1-47D3-B67F-A62EFF666E3E}">
          <x14:id>{F174F098-A9F5-49F1-8946-12E4D8CA8A2F}</x14:id>
        </ext>
      </extLst>
    </cfRule>
  </conditionalFormatting>
  <conditionalFormatting sqref="AJ34 AR34 AZ34 BH34 BX34 T34 L34">
    <cfRule type="dataBar" priority="378">
      <dataBar>
        <cfvo type="num" val="0"/>
        <cfvo type="num" val="$AK$4"/>
        <color rgb="FF00B050"/>
      </dataBar>
      <extLst>
        <ext xmlns:x14="http://schemas.microsoft.com/office/spreadsheetml/2009/9/main" uri="{B025F937-C7B1-47D3-B67F-A62EFF666E3E}">
          <x14:id>{2546CC8F-8678-4068-8559-21FBDF1008F3}</x14:id>
        </ext>
      </extLst>
    </cfRule>
  </conditionalFormatting>
  <conditionalFormatting sqref="AQ34">
    <cfRule type="dataBar" priority="375">
      <dataBar>
        <cfvo type="num" val="0"/>
        <cfvo type="num" val="30"/>
        <color rgb="FF00B050"/>
      </dataBar>
      <extLst>
        <ext xmlns:x14="http://schemas.microsoft.com/office/spreadsheetml/2009/9/main" uri="{B025F937-C7B1-47D3-B67F-A62EFF666E3E}">
          <x14:id>{A1A52619-8168-4DD2-AC11-2633C6FD7404}</x14:id>
        </ext>
      </extLst>
    </cfRule>
  </conditionalFormatting>
  <conditionalFormatting sqref="BG34">
    <cfRule type="dataBar" priority="373">
      <dataBar>
        <cfvo type="num" val="0"/>
        <cfvo type="num" val="30"/>
        <color rgb="FF00B050"/>
      </dataBar>
      <extLst>
        <ext xmlns:x14="http://schemas.microsoft.com/office/spreadsheetml/2009/9/main" uri="{B025F937-C7B1-47D3-B67F-A62EFF666E3E}">
          <x14:id>{AF96B50A-C611-41F5-9F53-30103F79B0A3}</x14:id>
        </ext>
      </extLst>
    </cfRule>
  </conditionalFormatting>
  <conditionalFormatting sqref="BW34">
    <cfRule type="dataBar" priority="372">
      <dataBar>
        <cfvo type="num" val="0"/>
        <cfvo type="num" val="30"/>
        <color rgb="FF00B050"/>
      </dataBar>
      <extLst>
        <ext xmlns:x14="http://schemas.microsoft.com/office/spreadsheetml/2009/9/main" uri="{B025F937-C7B1-47D3-B67F-A62EFF666E3E}">
          <x14:id>{3F7FD7DF-F125-48DA-911C-2FD835F746B9}</x14:id>
        </ext>
      </extLst>
    </cfRule>
  </conditionalFormatting>
  <conditionalFormatting sqref="S34">
    <cfRule type="dataBar" priority="371">
      <dataBar>
        <cfvo type="num" val="0"/>
        <cfvo type="num" val="30"/>
        <color rgb="FF00B050"/>
      </dataBar>
      <extLst>
        <ext xmlns:x14="http://schemas.microsoft.com/office/spreadsheetml/2009/9/main" uri="{B025F937-C7B1-47D3-B67F-A62EFF666E3E}">
          <x14:id>{CAE8C6A7-5550-4515-AD98-B5D6BF2DFAE3}</x14:id>
        </ext>
      </extLst>
    </cfRule>
  </conditionalFormatting>
  <conditionalFormatting sqref="K34">
    <cfRule type="dataBar" priority="370">
      <dataBar>
        <cfvo type="num" val="0"/>
        <cfvo type="num" val="30"/>
        <color rgb="FF00B050"/>
      </dataBar>
      <extLst>
        <ext xmlns:x14="http://schemas.microsoft.com/office/spreadsheetml/2009/9/main" uri="{B025F937-C7B1-47D3-B67F-A62EFF666E3E}">
          <x14:id>{EE482E09-BDDA-4CFA-B371-B8A936D7E8C4}</x14:id>
        </ext>
      </extLst>
    </cfRule>
  </conditionalFormatting>
  <conditionalFormatting sqref="P34">
    <cfRule type="containsText" dxfId="725" priority="366" operator="containsText" text="STOP">
      <formula>NOT(ISERROR(SEARCH("STOP",P34)))</formula>
    </cfRule>
    <cfRule type="containsText" dxfId="724" priority="367" operator="containsText" text="OK">
      <formula>NOT(ISERROR(SEARCH("OK",P34)))</formula>
    </cfRule>
    <cfRule type="containsText" dxfId="723" priority="368" operator="containsText" text="A former">
      <formula>NOT(ISERROR(SEARCH("A former",P34)))</formula>
    </cfRule>
    <cfRule type="containsText" dxfId="722" priority="369" operator="containsText" text="En cours">
      <formula>NOT(ISERROR(SEARCH("En cours",P34)))</formula>
    </cfRule>
  </conditionalFormatting>
  <conditionalFormatting sqref="N34">
    <cfRule type="containsText" dxfId="721" priority="364" operator="containsText" text="STOP">
      <formula>NOT(ISERROR(SEARCH("STOP",N34)))</formula>
    </cfRule>
    <cfRule type="containsText" dxfId="720" priority="365" operator="containsText" text="Oui">
      <formula>NOT(ISERROR(SEARCH("Oui",N34)))</formula>
    </cfRule>
  </conditionalFormatting>
  <conditionalFormatting sqref="X34">
    <cfRule type="containsText" dxfId="719" priority="360" operator="containsText" text="STOP">
      <formula>NOT(ISERROR(SEARCH("STOP",X34)))</formula>
    </cfRule>
    <cfRule type="containsText" dxfId="718" priority="361" operator="containsText" text="OK">
      <formula>NOT(ISERROR(SEARCH("OK",X34)))</formula>
    </cfRule>
    <cfRule type="containsText" dxfId="717" priority="362" operator="containsText" text="A former">
      <formula>NOT(ISERROR(SEARCH("A former",X34)))</formula>
    </cfRule>
    <cfRule type="containsText" dxfId="716" priority="363" operator="containsText" text="En cours">
      <formula>NOT(ISERROR(SEARCH("En cours",X34)))</formula>
    </cfRule>
  </conditionalFormatting>
  <conditionalFormatting sqref="AN34">
    <cfRule type="containsText" dxfId="715" priority="356" operator="containsText" text="STOP">
      <formula>NOT(ISERROR(SEARCH("STOP",AN34)))</formula>
    </cfRule>
    <cfRule type="containsText" dxfId="714" priority="357" operator="containsText" text="OK">
      <formula>NOT(ISERROR(SEARCH("OK",AN34)))</formula>
    </cfRule>
    <cfRule type="containsText" dxfId="713" priority="358" operator="containsText" text="A former">
      <formula>NOT(ISERROR(SEARCH("A former",AN34)))</formula>
    </cfRule>
    <cfRule type="containsText" dxfId="712" priority="359" operator="containsText" text="En cours">
      <formula>NOT(ISERROR(SEARCH("En cours",AN34)))</formula>
    </cfRule>
  </conditionalFormatting>
  <conditionalFormatting sqref="AV34">
    <cfRule type="containsText" dxfId="711" priority="352" operator="containsText" text="STOP">
      <formula>NOT(ISERROR(SEARCH("STOP",AV34)))</formula>
    </cfRule>
    <cfRule type="containsText" dxfId="710" priority="353" operator="containsText" text="OK">
      <formula>NOT(ISERROR(SEARCH("OK",AV34)))</formula>
    </cfRule>
    <cfRule type="containsText" dxfId="709" priority="354" operator="containsText" text="A former">
      <formula>NOT(ISERROR(SEARCH("A former",AV34)))</formula>
    </cfRule>
    <cfRule type="containsText" dxfId="708" priority="355" operator="containsText" text="En cours">
      <formula>NOT(ISERROR(SEARCH("En cours",AV34)))</formula>
    </cfRule>
  </conditionalFormatting>
  <conditionalFormatting sqref="BD34">
    <cfRule type="containsText" dxfId="707" priority="348" operator="containsText" text="STOP">
      <formula>NOT(ISERROR(SEARCH("STOP",BD34)))</formula>
    </cfRule>
    <cfRule type="containsText" dxfId="706" priority="349" operator="containsText" text="OK">
      <formula>NOT(ISERROR(SEARCH("OK",BD34)))</formula>
    </cfRule>
    <cfRule type="containsText" dxfId="705" priority="350" operator="containsText" text="A former">
      <formula>NOT(ISERROR(SEARCH("A former",BD34)))</formula>
    </cfRule>
    <cfRule type="containsText" dxfId="704" priority="351" operator="containsText" text="En cours">
      <formula>NOT(ISERROR(SEARCH("En cours",BD34)))</formula>
    </cfRule>
  </conditionalFormatting>
  <conditionalFormatting sqref="BL34">
    <cfRule type="containsText" dxfId="703" priority="344" operator="containsText" text="STOP">
      <formula>NOT(ISERROR(SEARCH("STOP",BL34)))</formula>
    </cfRule>
    <cfRule type="containsText" dxfId="702" priority="345" operator="containsText" text="OK">
      <formula>NOT(ISERROR(SEARCH("OK",BL34)))</formula>
    </cfRule>
    <cfRule type="containsText" dxfId="701" priority="346" operator="containsText" text="A former">
      <formula>NOT(ISERROR(SEARCH("A former",BL34)))</formula>
    </cfRule>
    <cfRule type="containsText" dxfId="700" priority="347" operator="containsText" text="En cours">
      <formula>NOT(ISERROR(SEARCH("En cours",BL34)))</formula>
    </cfRule>
  </conditionalFormatting>
  <conditionalFormatting sqref="CB34">
    <cfRule type="containsText" dxfId="699" priority="340" operator="containsText" text="STOP">
      <formula>NOT(ISERROR(SEARCH("STOP",CB34)))</formula>
    </cfRule>
    <cfRule type="containsText" dxfId="698" priority="341" operator="containsText" text="OK">
      <formula>NOT(ISERROR(SEARCH("OK",CB34)))</formula>
    </cfRule>
    <cfRule type="containsText" dxfId="697" priority="342" operator="containsText" text="A former">
      <formula>NOT(ISERROR(SEARCH("A former",CB34)))</formula>
    </cfRule>
    <cfRule type="containsText" dxfId="696" priority="343" operator="containsText" text="En cours">
      <formula>NOT(ISERROR(SEARCH("En cours",CB34)))</formula>
    </cfRule>
  </conditionalFormatting>
  <conditionalFormatting sqref="H34">
    <cfRule type="containsText" dxfId="695" priority="339" operator="containsText" text="6 / 6">
      <formula>NOT(ISERROR(SEARCH("6 / 6",H34)))</formula>
    </cfRule>
  </conditionalFormatting>
  <conditionalFormatting sqref="Y34">
    <cfRule type="dataBar" priority="337">
      <dataBar>
        <cfvo type="num" val="0"/>
        <cfvo type="num" val="$AH$2"/>
        <color rgb="FF00B050"/>
      </dataBar>
      <extLst>
        <ext xmlns:x14="http://schemas.microsoft.com/office/spreadsheetml/2009/9/main" uri="{B025F937-C7B1-47D3-B67F-A62EFF666E3E}">
          <x14:id>{D4A9895F-27C8-4C26-80B8-2694388BAB28}</x14:id>
        </ext>
      </extLst>
    </cfRule>
  </conditionalFormatting>
  <conditionalFormatting sqref="AB34">
    <cfRule type="dataBar" priority="338">
      <dataBar>
        <cfvo type="num" val="0"/>
        <cfvo type="num" val="$AK$4"/>
        <color rgb="FF00B050"/>
      </dataBar>
      <extLst>
        <ext xmlns:x14="http://schemas.microsoft.com/office/spreadsheetml/2009/9/main" uri="{B025F937-C7B1-47D3-B67F-A62EFF666E3E}">
          <x14:id>{3014A4EF-12D9-460E-9C7C-3D6FF1C5D7E9}</x14:id>
        </ext>
      </extLst>
    </cfRule>
  </conditionalFormatting>
  <conditionalFormatting sqref="AA34">
    <cfRule type="dataBar" priority="336">
      <dataBar>
        <cfvo type="num" val="0"/>
        <cfvo type="num" val="30"/>
        <color rgb="FF00B050"/>
      </dataBar>
      <extLst>
        <ext xmlns:x14="http://schemas.microsoft.com/office/spreadsheetml/2009/9/main" uri="{B025F937-C7B1-47D3-B67F-A62EFF666E3E}">
          <x14:id>{1EF48A69-DAA8-4A04-914D-10ADFB3BC99E}</x14:id>
        </ext>
      </extLst>
    </cfRule>
  </conditionalFormatting>
  <conditionalFormatting sqref="AF34">
    <cfRule type="containsText" dxfId="694" priority="332" operator="containsText" text="STOP">
      <formula>NOT(ISERROR(SEARCH("STOP",AF34)))</formula>
    </cfRule>
    <cfRule type="containsText" dxfId="693" priority="333" operator="containsText" text="OK">
      <formula>NOT(ISERROR(SEARCH("OK",AF34)))</formula>
    </cfRule>
    <cfRule type="containsText" dxfId="692" priority="334" operator="containsText" text="A former">
      <formula>NOT(ISERROR(SEARCH("A former",AF34)))</formula>
    </cfRule>
    <cfRule type="containsText" dxfId="691" priority="335" operator="containsText" text="En cours">
      <formula>NOT(ISERROR(SEARCH("En cours",AF34)))</formula>
    </cfRule>
  </conditionalFormatting>
  <conditionalFormatting sqref="BM34">
    <cfRule type="dataBar" priority="330">
      <dataBar>
        <cfvo type="num" val="0"/>
        <cfvo type="num" val="$AH$2"/>
        <color rgb="FF00B050"/>
      </dataBar>
      <extLst>
        <ext xmlns:x14="http://schemas.microsoft.com/office/spreadsheetml/2009/9/main" uri="{B025F937-C7B1-47D3-B67F-A62EFF666E3E}">
          <x14:id>{BA5C516A-75D2-4C97-9947-34CCC570F8F2}</x14:id>
        </ext>
      </extLst>
    </cfRule>
  </conditionalFormatting>
  <conditionalFormatting sqref="BP34">
    <cfRule type="dataBar" priority="331">
      <dataBar>
        <cfvo type="num" val="0"/>
        <cfvo type="num" val="$AK$4"/>
        <color rgb="FF00B050"/>
      </dataBar>
      <extLst>
        <ext xmlns:x14="http://schemas.microsoft.com/office/spreadsheetml/2009/9/main" uri="{B025F937-C7B1-47D3-B67F-A62EFF666E3E}">
          <x14:id>{CD2F628A-217E-4BF9-AF2B-E202D49DCD54}</x14:id>
        </ext>
      </extLst>
    </cfRule>
  </conditionalFormatting>
  <conditionalFormatting sqref="BO34">
    <cfRule type="dataBar" priority="329">
      <dataBar>
        <cfvo type="num" val="0"/>
        <cfvo type="num" val="30"/>
        <color rgb="FF00B050"/>
      </dataBar>
      <extLst>
        <ext xmlns:x14="http://schemas.microsoft.com/office/spreadsheetml/2009/9/main" uri="{B025F937-C7B1-47D3-B67F-A62EFF666E3E}">
          <x14:id>{9E28171E-4375-455D-AC76-4AA6ABB65741}</x14:id>
        </ext>
      </extLst>
    </cfRule>
  </conditionalFormatting>
  <conditionalFormatting sqref="BT34">
    <cfRule type="containsText" dxfId="690" priority="325" operator="containsText" text="STOP">
      <formula>NOT(ISERROR(SEARCH("STOP",BT34)))</formula>
    </cfRule>
    <cfRule type="containsText" dxfId="689" priority="326" operator="containsText" text="OK">
      <formula>NOT(ISERROR(SEARCH("OK",BT34)))</formula>
    </cfRule>
    <cfRule type="containsText" dxfId="688" priority="327" operator="containsText" text="A former">
      <formula>NOT(ISERROR(SEARCH("A former",BT34)))</formula>
    </cfRule>
    <cfRule type="containsText" dxfId="687" priority="328" operator="containsText" text="En cours">
      <formula>NOT(ISERROR(SEARCH("En cours",BT34)))</formula>
    </cfRule>
  </conditionalFormatting>
  <conditionalFormatting sqref="AY35">
    <cfRule type="dataBar" priority="266">
      <dataBar>
        <cfvo type="num" val="0"/>
        <cfvo type="num" val="30"/>
        <color rgb="FF00B050"/>
      </dataBar>
      <extLst>
        <ext xmlns:x14="http://schemas.microsoft.com/office/spreadsheetml/2009/9/main" uri="{B025F937-C7B1-47D3-B67F-A62EFF666E3E}">
          <x14:id>{A10047EC-7405-452A-9E41-BE114B14FAD3}</x14:id>
        </ext>
      </extLst>
    </cfRule>
  </conditionalFormatting>
  <conditionalFormatting sqref="AG35 AO35 AW35 BE35 BU35 Q35">
    <cfRule type="dataBar" priority="269">
      <dataBar>
        <cfvo type="num" val="0"/>
        <cfvo type="num" val="$AH$2"/>
        <color rgb="FF00B050"/>
      </dataBar>
      <extLst>
        <ext xmlns:x14="http://schemas.microsoft.com/office/spreadsheetml/2009/9/main" uri="{B025F937-C7B1-47D3-B67F-A62EFF666E3E}">
          <x14:id>{4D949846-F7EE-4C39-918A-DEE26C0FAE3C}</x14:id>
        </ext>
      </extLst>
    </cfRule>
  </conditionalFormatting>
  <conditionalFormatting sqref="AI35">
    <cfRule type="dataBar" priority="268">
      <dataBar>
        <cfvo type="num" val="0"/>
        <cfvo type="num" val="30"/>
        <color rgb="FF00B050"/>
      </dataBar>
      <extLst>
        <ext xmlns:x14="http://schemas.microsoft.com/office/spreadsheetml/2009/9/main" uri="{B025F937-C7B1-47D3-B67F-A62EFF666E3E}">
          <x14:id>{DB6E1F62-78FD-432B-8D20-8D473A55E5BC}</x14:id>
        </ext>
      </extLst>
    </cfRule>
  </conditionalFormatting>
  <conditionalFormatting sqref="AJ35 AR35 AZ35 BH35 BX35 T35 L35">
    <cfRule type="dataBar" priority="270">
      <dataBar>
        <cfvo type="num" val="0"/>
        <cfvo type="num" val="$AK$4"/>
        <color rgb="FF00B050"/>
      </dataBar>
      <extLst>
        <ext xmlns:x14="http://schemas.microsoft.com/office/spreadsheetml/2009/9/main" uri="{B025F937-C7B1-47D3-B67F-A62EFF666E3E}">
          <x14:id>{03CD2780-FAB2-45D5-AC8D-31921C7F2CCB}</x14:id>
        </ext>
      </extLst>
    </cfRule>
  </conditionalFormatting>
  <conditionalFormatting sqref="AQ35">
    <cfRule type="dataBar" priority="267">
      <dataBar>
        <cfvo type="num" val="0"/>
        <cfvo type="num" val="30"/>
        <color rgb="FF00B050"/>
      </dataBar>
      <extLst>
        <ext xmlns:x14="http://schemas.microsoft.com/office/spreadsheetml/2009/9/main" uri="{B025F937-C7B1-47D3-B67F-A62EFF666E3E}">
          <x14:id>{0AD108A5-8FA8-4A05-933F-F8AD585FFB0C}</x14:id>
        </ext>
      </extLst>
    </cfRule>
  </conditionalFormatting>
  <conditionalFormatting sqref="BG35">
    <cfRule type="dataBar" priority="265">
      <dataBar>
        <cfvo type="num" val="0"/>
        <cfvo type="num" val="30"/>
        <color rgb="FF00B050"/>
      </dataBar>
      <extLst>
        <ext xmlns:x14="http://schemas.microsoft.com/office/spreadsheetml/2009/9/main" uri="{B025F937-C7B1-47D3-B67F-A62EFF666E3E}">
          <x14:id>{187615F1-8A88-4BC0-95E7-06B022DD9E55}</x14:id>
        </ext>
      </extLst>
    </cfRule>
  </conditionalFormatting>
  <conditionalFormatting sqref="BW35">
    <cfRule type="dataBar" priority="264">
      <dataBar>
        <cfvo type="num" val="0"/>
        <cfvo type="num" val="30"/>
        <color rgb="FF00B050"/>
      </dataBar>
      <extLst>
        <ext xmlns:x14="http://schemas.microsoft.com/office/spreadsheetml/2009/9/main" uri="{B025F937-C7B1-47D3-B67F-A62EFF666E3E}">
          <x14:id>{B135B7BC-008F-42F2-9460-9B2A4E455C99}</x14:id>
        </ext>
      </extLst>
    </cfRule>
  </conditionalFormatting>
  <conditionalFormatting sqref="S35">
    <cfRule type="dataBar" priority="263">
      <dataBar>
        <cfvo type="num" val="0"/>
        <cfvo type="num" val="30"/>
        <color rgb="FF00B050"/>
      </dataBar>
      <extLst>
        <ext xmlns:x14="http://schemas.microsoft.com/office/spreadsheetml/2009/9/main" uri="{B025F937-C7B1-47D3-B67F-A62EFF666E3E}">
          <x14:id>{AF4EEF86-2442-4125-BE96-E58E2341C01D}</x14:id>
        </ext>
      </extLst>
    </cfRule>
  </conditionalFormatting>
  <conditionalFormatting sqref="K35">
    <cfRule type="dataBar" priority="262">
      <dataBar>
        <cfvo type="num" val="0"/>
        <cfvo type="num" val="30"/>
        <color rgb="FF00B050"/>
      </dataBar>
      <extLst>
        <ext xmlns:x14="http://schemas.microsoft.com/office/spreadsheetml/2009/9/main" uri="{B025F937-C7B1-47D3-B67F-A62EFF666E3E}">
          <x14:id>{F3C9CF40-F1C0-43FF-87ED-577039248074}</x14:id>
        </ext>
      </extLst>
    </cfRule>
  </conditionalFormatting>
  <conditionalFormatting sqref="P35">
    <cfRule type="containsText" dxfId="686" priority="258" operator="containsText" text="STOP">
      <formula>NOT(ISERROR(SEARCH("STOP",P35)))</formula>
    </cfRule>
    <cfRule type="containsText" dxfId="685" priority="259" operator="containsText" text="OK">
      <formula>NOT(ISERROR(SEARCH("OK",P35)))</formula>
    </cfRule>
    <cfRule type="containsText" dxfId="684" priority="260" operator="containsText" text="A former">
      <formula>NOT(ISERROR(SEARCH("A former",P35)))</formula>
    </cfRule>
    <cfRule type="containsText" dxfId="683" priority="261" operator="containsText" text="En cours">
      <formula>NOT(ISERROR(SEARCH("En cours",P35)))</formula>
    </cfRule>
  </conditionalFormatting>
  <conditionalFormatting sqref="N35">
    <cfRule type="containsText" dxfId="682" priority="256" operator="containsText" text="STOP">
      <formula>NOT(ISERROR(SEARCH("STOP",N35)))</formula>
    </cfRule>
    <cfRule type="containsText" dxfId="681" priority="257" operator="containsText" text="Oui">
      <formula>NOT(ISERROR(SEARCH("Oui",N35)))</formula>
    </cfRule>
  </conditionalFormatting>
  <conditionalFormatting sqref="X35">
    <cfRule type="containsText" dxfId="680" priority="252" operator="containsText" text="STOP">
      <formula>NOT(ISERROR(SEARCH("STOP",X35)))</formula>
    </cfRule>
    <cfRule type="containsText" dxfId="679" priority="253" operator="containsText" text="OK">
      <formula>NOT(ISERROR(SEARCH("OK",X35)))</formula>
    </cfRule>
    <cfRule type="containsText" dxfId="678" priority="254" operator="containsText" text="A former">
      <formula>NOT(ISERROR(SEARCH("A former",X35)))</formula>
    </cfRule>
    <cfRule type="containsText" dxfId="677" priority="255" operator="containsText" text="En cours">
      <formula>NOT(ISERROR(SEARCH("En cours",X35)))</formula>
    </cfRule>
  </conditionalFormatting>
  <conditionalFormatting sqref="AN35">
    <cfRule type="containsText" dxfId="676" priority="248" operator="containsText" text="STOP">
      <formula>NOT(ISERROR(SEARCH("STOP",AN35)))</formula>
    </cfRule>
    <cfRule type="containsText" dxfId="675" priority="249" operator="containsText" text="OK">
      <formula>NOT(ISERROR(SEARCH("OK",AN35)))</formula>
    </cfRule>
    <cfRule type="containsText" dxfId="674" priority="250" operator="containsText" text="A former">
      <formula>NOT(ISERROR(SEARCH("A former",AN35)))</formula>
    </cfRule>
    <cfRule type="containsText" dxfId="673" priority="251" operator="containsText" text="En cours">
      <formula>NOT(ISERROR(SEARCH("En cours",AN35)))</formula>
    </cfRule>
  </conditionalFormatting>
  <conditionalFormatting sqref="AV35">
    <cfRule type="containsText" dxfId="672" priority="244" operator="containsText" text="STOP">
      <formula>NOT(ISERROR(SEARCH("STOP",AV35)))</formula>
    </cfRule>
    <cfRule type="containsText" dxfId="671" priority="245" operator="containsText" text="OK">
      <formula>NOT(ISERROR(SEARCH("OK",AV35)))</formula>
    </cfRule>
    <cfRule type="containsText" dxfId="670" priority="246" operator="containsText" text="A former">
      <formula>NOT(ISERROR(SEARCH("A former",AV35)))</formula>
    </cfRule>
    <cfRule type="containsText" dxfId="669" priority="247" operator="containsText" text="En cours">
      <formula>NOT(ISERROR(SEARCH("En cours",AV35)))</formula>
    </cfRule>
  </conditionalFormatting>
  <conditionalFormatting sqref="BD35">
    <cfRule type="containsText" dxfId="668" priority="240" operator="containsText" text="STOP">
      <formula>NOT(ISERROR(SEARCH("STOP",BD35)))</formula>
    </cfRule>
    <cfRule type="containsText" dxfId="667" priority="241" operator="containsText" text="OK">
      <formula>NOT(ISERROR(SEARCH("OK",BD35)))</formula>
    </cfRule>
    <cfRule type="containsText" dxfId="666" priority="242" operator="containsText" text="A former">
      <formula>NOT(ISERROR(SEARCH("A former",BD35)))</formula>
    </cfRule>
    <cfRule type="containsText" dxfId="665" priority="243" operator="containsText" text="En cours">
      <formula>NOT(ISERROR(SEARCH("En cours",BD35)))</formula>
    </cfRule>
  </conditionalFormatting>
  <conditionalFormatting sqref="BL35">
    <cfRule type="containsText" dxfId="664" priority="236" operator="containsText" text="STOP">
      <formula>NOT(ISERROR(SEARCH("STOP",BL35)))</formula>
    </cfRule>
    <cfRule type="containsText" dxfId="663" priority="237" operator="containsText" text="OK">
      <formula>NOT(ISERROR(SEARCH("OK",BL35)))</formula>
    </cfRule>
    <cfRule type="containsText" dxfId="662" priority="238" operator="containsText" text="A former">
      <formula>NOT(ISERROR(SEARCH("A former",BL35)))</formula>
    </cfRule>
    <cfRule type="containsText" dxfId="661" priority="239" operator="containsText" text="En cours">
      <formula>NOT(ISERROR(SEARCH("En cours",BL35)))</formula>
    </cfRule>
  </conditionalFormatting>
  <conditionalFormatting sqref="CB35">
    <cfRule type="containsText" dxfId="660" priority="232" operator="containsText" text="STOP">
      <formula>NOT(ISERROR(SEARCH("STOP",CB35)))</formula>
    </cfRule>
    <cfRule type="containsText" dxfId="659" priority="233" operator="containsText" text="OK">
      <formula>NOT(ISERROR(SEARCH("OK",CB35)))</formula>
    </cfRule>
    <cfRule type="containsText" dxfId="658" priority="234" operator="containsText" text="A former">
      <formula>NOT(ISERROR(SEARCH("A former",CB35)))</formula>
    </cfRule>
    <cfRule type="containsText" dxfId="657" priority="235" operator="containsText" text="En cours">
      <formula>NOT(ISERROR(SEARCH("En cours",CB35)))</formula>
    </cfRule>
  </conditionalFormatting>
  <conditionalFormatting sqref="H35">
    <cfRule type="containsText" dxfId="656" priority="231" operator="containsText" text="6 / 6">
      <formula>NOT(ISERROR(SEARCH("6 / 6",H35)))</formula>
    </cfRule>
  </conditionalFormatting>
  <conditionalFormatting sqref="Y35">
    <cfRule type="dataBar" priority="229">
      <dataBar>
        <cfvo type="num" val="0"/>
        <cfvo type="num" val="$AH$2"/>
        <color rgb="FF00B050"/>
      </dataBar>
      <extLst>
        <ext xmlns:x14="http://schemas.microsoft.com/office/spreadsheetml/2009/9/main" uri="{B025F937-C7B1-47D3-B67F-A62EFF666E3E}">
          <x14:id>{7A3BD5A9-2577-40CD-866D-4F1F1F06D167}</x14:id>
        </ext>
      </extLst>
    </cfRule>
  </conditionalFormatting>
  <conditionalFormatting sqref="AB35">
    <cfRule type="dataBar" priority="230">
      <dataBar>
        <cfvo type="num" val="0"/>
        <cfvo type="num" val="$AK$4"/>
        <color rgb="FF00B050"/>
      </dataBar>
      <extLst>
        <ext xmlns:x14="http://schemas.microsoft.com/office/spreadsheetml/2009/9/main" uri="{B025F937-C7B1-47D3-B67F-A62EFF666E3E}">
          <x14:id>{7D7241BE-0223-4776-A1A3-05C01FB237B9}</x14:id>
        </ext>
      </extLst>
    </cfRule>
  </conditionalFormatting>
  <conditionalFormatting sqref="AA35">
    <cfRule type="dataBar" priority="228">
      <dataBar>
        <cfvo type="num" val="0"/>
        <cfvo type="num" val="30"/>
        <color rgb="FF00B050"/>
      </dataBar>
      <extLst>
        <ext xmlns:x14="http://schemas.microsoft.com/office/spreadsheetml/2009/9/main" uri="{B025F937-C7B1-47D3-B67F-A62EFF666E3E}">
          <x14:id>{E01012D7-83F5-4108-9321-6F96619E2179}</x14:id>
        </ext>
      </extLst>
    </cfRule>
  </conditionalFormatting>
  <conditionalFormatting sqref="AF35">
    <cfRule type="containsText" dxfId="655" priority="224" operator="containsText" text="STOP">
      <formula>NOT(ISERROR(SEARCH("STOP",AF35)))</formula>
    </cfRule>
    <cfRule type="containsText" dxfId="654" priority="225" operator="containsText" text="OK">
      <formula>NOT(ISERROR(SEARCH("OK",AF35)))</formula>
    </cfRule>
    <cfRule type="containsText" dxfId="653" priority="226" operator="containsText" text="A former">
      <formula>NOT(ISERROR(SEARCH("A former",AF35)))</formula>
    </cfRule>
    <cfRule type="containsText" dxfId="652" priority="227" operator="containsText" text="En cours">
      <formula>NOT(ISERROR(SEARCH("En cours",AF35)))</formula>
    </cfRule>
  </conditionalFormatting>
  <conditionalFormatting sqref="BM35">
    <cfRule type="dataBar" priority="222">
      <dataBar>
        <cfvo type="num" val="0"/>
        <cfvo type="num" val="$AH$2"/>
        <color rgb="FF00B050"/>
      </dataBar>
      <extLst>
        <ext xmlns:x14="http://schemas.microsoft.com/office/spreadsheetml/2009/9/main" uri="{B025F937-C7B1-47D3-B67F-A62EFF666E3E}">
          <x14:id>{9234A818-62FD-4E52-9C7B-015E4CDF3BD5}</x14:id>
        </ext>
      </extLst>
    </cfRule>
  </conditionalFormatting>
  <conditionalFormatting sqref="BP35">
    <cfRule type="dataBar" priority="223">
      <dataBar>
        <cfvo type="num" val="0"/>
        <cfvo type="num" val="$AK$4"/>
        <color rgb="FF00B050"/>
      </dataBar>
      <extLst>
        <ext xmlns:x14="http://schemas.microsoft.com/office/spreadsheetml/2009/9/main" uri="{B025F937-C7B1-47D3-B67F-A62EFF666E3E}">
          <x14:id>{0EBD453D-38ED-4EE1-963F-D03B443229BB}</x14:id>
        </ext>
      </extLst>
    </cfRule>
  </conditionalFormatting>
  <conditionalFormatting sqref="BO35">
    <cfRule type="dataBar" priority="221">
      <dataBar>
        <cfvo type="num" val="0"/>
        <cfvo type="num" val="30"/>
        <color rgb="FF00B050"/>
      </dataBar>
      <extLst>
        <ext xmlns:x14="http://schemas.microsoft.com/office/spreadsheetml/2009/9/main" uri="{B025F937-C7B1-47D3-B67F-A62EFF666E3E}">
          <x14:id>{3E870AC7-4D0D-4AA6-AB71-1140732164C0}</x14:id>
        </ext>
      </extLst>
    </cfRule>
  </conditionalFormatting>
  <conditionalFormatting sqref="BT35">
    <cfRule type="containsText" dxfId="651" priority="217" operator="containsText" text="STOP">
      <formula>NOT(ISERROR(SEARCH("STOP",BT35)))</formula>
    </cfRule>
    <cfRule type="containsText" dxfId="650" priority="218" operator="containsText" text="OK">
      <formula>NOT(ISERROR(SEARCH("OK",BT35)))</formula>
    </cfRule>
    <cfRule type="containsText" dxfId="649" priority="219" operator="containsText" text="A former">
      <formula>NOT(ISERROR(SEARCH("A former",BT35)))</formula>
    </cfRule>
    <cfRule type="containsText" dxfId="648" priority="220" operator="containsText" text="En cours">
      <formula>NOT(ISERROR(SEARCH("En cours",BT35)))</formula>
    </cfRule>
  </conditionalFormatting>
  <conditionalFormatting sqref="AY36">
    <cfRule type="dataBar" priority="212">
      <dataBar>
        <cfvo type="num" val="0"/>
        <cfvo type="num" val="30"/>
        <color rgb="FF00B050"/>
      </dataBar>
      <extLst>
        <ext xmlns:x14="http://schemas.microsoft.com/office/spreadsheetml/2009/9/main" uri="{B025F937-C7B1-47D3-B67F-A62EFF666E3E}">
          <x14:id>{510C736C-D6F4-4D5A-AC33-2874ACF326C4}</x14:id>
        </ext>
      </extLst>
    </cfRule>
  </conditionalFormatting>
  <conditionalFormatting sqref="AG36 AO36 AW36 BE36 BU36 Q36">
    <cfRule type="dataBar" priority="215">
      <dataBar>
        <cfvo type="num" val="0"/>
        <cfvo type="num" val="$AH$2"/>
        <color rgb="FF00B050"/>
      </dataBar>
      <extLst>
        <ext xmlns:x14="http://schemas.microsoft.com/office/spreadsheetml/2009/9/main" uri="{B025F937-C7B1-47D3-B67F-A62EFF666E3E}">
          <x14:id>{BDF6870D-DD00-43AF-8C3B-BF7A5C50FB40}</x14:id>
        </ext>
      </extLst>
    </cfRule>
  </conditionalFormatting>
  <conditionalFormatting sqref="AI36">
    <cfRule type="dataBar" priority="214">
      <dataBar>
        <cfvo type="num" val="0"/>
        <cfvo type="num" val="30"/>
        <color rgb="FF00B050"/>
      </dataBar>
      <extLst>
        <ext xmlns:x14="http://schemas.microsoft.com/office/spreadsheetml/2009/9/main" uri="{B025F937-C7B1-47D3-B67F-A62EFF666E3E}">
          <x14:id>{7C934452-DAB7-4872-9702-00F905BBA469}</x14:id>
        </ext>
      </extLst>
    </cfRule>
  </conditionalFormatting>
  <conditionalFormatting sqref="AJ36 AR36 AZ36 BH36 BX36 T36 L36">
    <cfRule type="dataBar" priority="216">
      <dataBar>
        <cfvo type="num" val="0"/>
        <cfvo type="num" val="$AK$4"/>
        <color rgb="FF00B050"/>
      </dataBar>
      <extLst>
        <ext xmlns:x14="http://schemas.microsoft.com/office/spreadsheetml/2009/9/main" uri="{B025F937-C7B1-47D3-B67F-A62EFF666E3E}">
          <x14:id>{11787AC2-FB69-47A1-8D08-D32113A44723}</x14:id>
        </ext>
      </extLst>
    </cfRule>
  </conditionalFormatting>
  <conditionalFormatting sqref="AQ36">
    <cfRule type="dataBar" priority="213">
      <dataBar>
        <cfvo type="num" val="0"/>
        <cfvo type="num" val="30"/>
        <color rgb="FF00B050"/>
      </dataBar>
      <extLst>
        <ext xmlns:x14="http://schemas.microsoft.com/office/spreadsheetml/2009/9/main" uri="{B025F937-C7B1-47D3-B67F-A62EFF666E3E}">
          <x14:id>{F3E20101-6F9A-4350-A960-1DB0F6E38E30}</x14:id>
        </ext>
      </extLst>
    </cfRule>
  </conditionalFormatting>
  <conditionalFormatting sqref="BG36">
    <cfRule type="dataBar" priority="211">
      <dataBar>
        <cfvo type="num" val="0"/>
        <cfvo type="num" val="30"/>
        <color rgb="FF00B050"/>
      </dataBar>
      <extLst>
        <ext xmlns:x14="http://schemas.microsoft.com/office/spreadsheetml/2009/9/main" uri="{B025F937-C7B1-47D3-B67F-A62EFF666E3E}">
          <x14:id>{0057E3CC-0A94-4E9F-8E9F-C8147D3E05A7}</x14:id>
        </ext>
      </extLst>
    </cfRule>
  </conditionalFormatting>
  <conditionalFormatting sqref="BW36">
    <cfRule type="dataBar" priority="210">
      <dataBar>
        <cfvo type="num" val="0"/>
        <cfvo type="num" val="30"/>
        <color rgb="FF00B050"/>
      </dataBar>
      <extLst>
        <ext xmlns:x14="http://schemas.microsoft.com/office/spreadsheetml/2009/9/main" uri="{B025F937-C7B1-47D3-B67F-A62EFF666E3E}">
          <x14:id>{659BE7E1-209B-4075-806A-0297EABF949C}</x14:id>
        </ext>
      </extLst>
    </cfRule>
  </conditionalFormatting>
  <conditionalFormatting sqref="S36">
    <cfRule type="dataBar" priority="209">
      <dataBar>
        <cfvo type="num" val="0"/>
        <cfvo type="num" val="30"/>
        <color rgb="FF00B050"/>
      </dataBar>
      <extLst>
        <ext xmlns:x14="http://schemas.microsoft.com/office/spreadsheetml/2009/9/main" uri="{B025F937-C7B1-47D3-B67F-A62EFF666E3E}">
          <x14:id>{A90412CF-0802-4F42-B7FD-D5564C982A3E}</x14:id>
        </ext>
      </extLst>
    </cfRule>
  </conditionalFormatting>
  <conditionalFormatting sqref="K36">
    <cfRule type="dataBar" priority="208">
      <dataBar>
        <cfvo type="num" val="0"/>
        <cfvo type="num" val="30"/>
        <color rgb="FF00B050"/>
      </dataBar>
      <extLst>
        <ext xmlns:x14="http://schemas.microsoft.com/office/spreadsheetml/2009/9/main" uri="{B025F937-C7B1-47D3-B67F-A62EFF666E3E}">
          <x14:id>{0D8D962E-5DF2-4ED6-BEBD-CFB0DE6BED7C}</x14:id>
        </ext>
      </extLst>
    </cfRule>
  </conditionalFormatting>
  <conditionalFormatting sqref="P36">
    <cfRule type="containsText" dxfId="647" priority="204" operator="containsText" text="STOP">
      <formula>NOT(ISERROR(SEARCH("STOP",P36)))</formula>
    </cfRule>
    <cfRule type="containsText" dxfId="646" priority="205" operator="containsText" text="OK">
      <formula>NOT(ISERROR(SEARCH("OK",P36)))</formula>
    </cfRule>
    <cfRule type="containsText" dxfId="645" priority="206" operator="containsText" text="A former">
      <formula>NOT(ISERROR(SEARCH("A former",P36)))</formula>
    </cfRule>
    <cfRule type="containsText" dxfId="644" priority="207" operator="containsText" text="En cours">
      <formula>NOT(ISERROR(SEARCH("En cours",P36)))</formula>
    </cfRule>
  </conditionalFormatting>
  <conditionalFormatting sqref="N36">
    <cfRule type="containsText" dxfId="643" priority="202" operator="containsText" text="STOP">
      <formula>NOT(ISERROR(SEARCH("STOP",N36)))</formula>
    </cfRule>
    <cfRule type="containsText" dxfId="642" priority="203" operator="containsText" text="Oui">
      <formula>NOT(ISERROR(SEARCH("Oui",N36)))</formula>
    </cfRule>
  </conditionalFormatting>
  <conditionalFormatting sqref="X36">
    <cfRule type="containsText" dxfId="641" priority="198" operator="containsText" text="STOP">
      <formula>NOT(ISERROR(SEARCH("STOP",X36)))</formula>
    </cfRule>
    <cfRule type="containsText" dxfId="640" priority="199" operator="containsText" text="OK">
      <formula>NOT(ISERROR(SEARCH("OK",X36)))</formula>
    </cfRule>
    <cfRule type="containsText" dxfId="639" priority="200" operator="containsText" text="A former">
      <formula>NOT(ISERROR(SEARCH("A former",X36)))</formula>
    </cfRule>
    <cfRule type="containsText" dxfId="638" priority="201" operator="containsText" text="En cours">
      <formula>NOT(ISERROR(SEARCH("En cours",X36)))</formula>
    </cfRule>
  </conditionalFormatting>
  <conditionalFormatting sqref="AN36">
    <cfRule type="containsText" dxfId="637" priority="194" operator="containsText" text="STOP">
      <formula>NOT(ISERROR(SEARCH("STOP",AN36)))</formula>
    </cfRule>
    <cfRule type="containsText" dxfId="636" priority="195" operator="containsText" text="OK">
      <formula>NOT(ISERROR(SEARCH("OK",AN36)))</formula>
    </cfRule>
    <cfRule type="containsText" dxfId="635" priority="196" operator="containsText" text="A former">
      <formula>NOT(ISERROR(SEARCH("A former",AN36)))</formula>
    </cfRule>
    <cfRule type="containsText" dxfId="634" priority="197" operator="containsText" text="En cours">
      <formula>NOT(ISERROR(SEARCH("En cours",AN36)))</formula>
    </cfRule>
  </conditionalFormatting>
  <conditionalFormatting sqref="AV36">
    <cfRule type="containsText" dxfId="633" priority="190" operator="containsText" text="STOP">
      <formula>NOT(ISERROR(SEARCH("STOP",AV36)))</formula>
    </cfRule>
    <cfRule type="containsText" dxfId="632" priority="191" operator="containsText" text="OK">
      <formula>NOT(ISERROR(SEARCH("OK",AV36)))</formula>
    </cfRule>
    <cfRule type="containsText" dxfId="631" priority="192" operator="containsText" text="A former">
      <formula>NOT(ISERROR(SEARCH("A former",AV36)))</formula>
    </cfRule>
    <cfRule type="containsText" dxfId="630" priority="193" operator="containsText" text="En cours">
      <formula>NOT(ISERROR(SEARCH("En cours",AV36)))</formula>
    </cfRule>
  </conditionalFormatting>
  <conditionalFormatting sqref="BD36">
    <cfRule type="containsText" dxfId="629" priority="186" operator="containsText" text="STOP">
      <formula>NOT(ISERROR(SEARCH("STOP",BD36)))</formula>
    </cfRule>
    <cfRule type="containsText" dxfId="628" priority="187" operator="containsText" text="OK">
      <formula>NOT(ISERROR(SEARCH("OK",BD36)))</formula>
    </cfRule>
    <cfRule type="containsText" dxfId="627" priority="188" operator="containsText" text="A former">
      <formula>NOT(ISERROR(SEARCH("A former",BD36)))</formula>
    </cfRule>
    <cfRule type="containsText" dxfId="626" priority="189" operator="containsText" text="En cours">
      <formula>NOT(ISERROR(SEARCH("En cours",BD36)))</formula>
    </cfRule>
  </conditionalFormatting>
  <conditionalFormatting sqref="BL36">
    <cfRule type="containsText" dxfId="625" priority="182" operator="containsText" text="STOP">
      <formula>NOT(ISERROR(SEARCH("STOP",BL36)))</formula>
    </cfRule>
    <cfRule type="containsText" dxfId="624" priority="183" operator="containsText" text="OK">
      <formula>NOT(ISERROR(SEARCH("OK",BL36)))</formula>
    </cfRule>
    <cfRule type="containsText" dxfId="623" priority="184" operator="containsText" text="A former">
      <formula>NOT(ISERROR(SEARCH("A former",BL36)))</formula>
    </cfRule>
    <cfRule type="containsText" dxfId="622" priority="185" operator="containsText" text="En cours">
      <formula>NOT(ISERROR(SEARCH("En cours",BL36)))</formula>
    </cfRule>
  </conditionalFormatting>
  <conditionalFormatting sqref="CB36">
    <cfRule type="containsText" dxfId="621" priority="178" operator="containsText" text="STOP">
      <formula>NOT(ISERROR(SEARCH("STOP",CB36)))</formula>
    </cfRule>
    <cfRule type="containsText" dxfId="620" priority="179" operator="containsText" text="OK">
      <formula>NOT(ISERROR(SEARCH("OK",CB36)))</formula>
    </cfRule>
    <cfRule type="containsText" dxfId="619" priority="180" operator="containsText" text="A former">
      <formula>NOT(ISERROR(SEARCH("A former",CB36)))</formula>
    </cfRule>
    <cfRule type="containsText" dxfId="618" priority="181" operator="containsText" text="En cours">
      <formula>NOT(ISERROR(SEARCH("En cours",CB36)))</formula>
    </cfRule>
  </conditionalFormatting>
  <conditionalFormatting sqref="H36">
    <cfRule type="containsText" dxfId="617" priority="177" operator="containsText" text="6 / 6">
      <formula>NOT(ISERROR(SEARCH("6 / 6",H36)))</formula>
    </cfRule>
  </conditionalFormatting>
  <conditionalFormatting sqref="Y36">
    <cfRule type="dataBar" priority="175">
      <dataBar>
        <cfvo type="num" val="0"/>
        <cfvo type="num" val="$AH$2"/>
        <color rgb="FF00B050"/>
      </dataBar>
      <extLst>
        <ext xmlns:x14="http://schemas.microsoft.com/office/spreadsheetml/2009/9/main" uri="{B025F937-C7B1-47D3-B67F-A62EFF666E3E}">
          <x14:id>{0B9E8A73-14D9-43CF-B2E6-187E2B6F43A8}</x14:id>
        </ext>
      </extLst>
    </cfRule>
  </conditionalFormatting>
  <conditionalFormatting sqref="AB36">
    <cfRule type="dataBar" priority="176">
      <dataBar>
        <cfvo type="num" val="0"/>
        <cfvo type="num" val="$AK$4"/>
        <color rgb="FF00B050"/>
      </dataBar>
      <extLst>
        <ext xmlns:x14="http://schemas.microsoft.com/office/spreadsheetml/2009/9/main" uri="{B025F937-C7B1-47D3-B67F-A62EFF666E3E}">
          <x14:id>{1E0EFC9F-C571-44A8-87AC-76505F46B966}</x14:id>
        </ext>
      </extLst>
    </cfRule>
  </conditionalFormatting>
  <conditionalFormatting sqref="AA36">
    <cfRule type="dataBar" priority="174">
      <dataBar>
        <cfvo type="num" val="0"/>
        <cfvo type="num" val="30"/>
        <color rgb="FF00B050"/>
      </dataBar>
      <extLst>
        <ext xmlns:x14="http://schemas.microsoft.com/office/spreadsheetml/2009/9/main" uri="{B025F937-C7B1-47D3-B67F-A62EFF666E3E}">
          <x14:id>{CC71BF76-AE65-4EF2-B079-D8B5E32FA626}</x14:id>
        </ext>
      </extLst>
    </cfRule>
  </conditionalFormatting>
  <conditionalFormatting sqref="AF36">
    <cfRule type="containsText" dxfId="616" priority="170" operator="containsText" text="STOP">
      <formula>NOT(ISERROR(SEARCH("STOP",AF36)))</formula>
    </cfRule>
    <cfRule type="containsText" dxfId="615" priority="171" operator="containsText" text="OK">
      <formula>NOT(ISERROR(SEARCH("OK",AF36)))</formula>
    </cfRule>
    <cfRule type="containsText" dxfId="614" priority="172" operator="containsText" text="A former">
      <formula>NOT(ISERROR(SEARCH("A former",AF36)))</formula>
    </cfRule>
    <cfRule type="containsText" dxfId="613" priority="173" operator="containsText" text="En cours">
      <formula>NOT(ISERROR(SEARCH("En cours",AF36)))</formula>
    </cfRule>
  </conditionalFormatting>
  <conditionalFormatting sqref="BM36">
    <cfRule type="dataBar" priority="168">
      <dataBar>
        <cfvo type="num" val="0"/>
        <cfvo type="num" val="$AH$2"/>
        <color rgb="FF00B050"/>
      </dataBar>
      <extLst>
        <ext xmlns:x14="http://schemas.microsoft.com/office/spreadsheetml/2009/9/main" uri="{B025F937-C7B1-47D3-B67F-A62EFF666E3E}">
          <x14:id>{6E7BFD09-6DC1-42EE-95FD-3DBDF39576A5}</x14:id>
        </ext>
      </extLst>
    </cfRule>
  </conditionalFormatting>
  <conditionalFormatting sqref="BP36">
    <cfRule type="dataBar" priority="169">
      <dataBar>
        <cfvo type="num" val="0"/>
        <cfvo type="num" val="$AK$4"/>
        <color rgb="FF00B050"/>
      </dataBar>
      <extLst>
        <ext xmlns:x14="http://schemas.microsoft.com/office/spreadsheetml/2009/9/main" uri="{B025F937-C7B1-47D3-B67F-A62EFF666E3E}">
          <x14:id>{E5DAF32A-5778-48CC-B5CC-C63A1CE87812}</x14:id>
        </ext>
      </extLst>
    </cfRule>
  </conditionalFormatting>
  <conditionalFormatting sqref="BO36">
    <cfRule type="dataBar" priority="167">
      <dataBar>
        <cfvo type="num" val="0"/>
        <cfvo type="num" val="30"/>
        <color rgb="FF00B050"/>
      </dataBar>
      <extLst>
        <ext xmlns:x14="http://schemas.microsoft.com/office/spreadsheetml/2009/9/main" uri="{B025F937-C7B1-47D3-B67F-A62EFF666E3E}">
          <x14:id>{4DDC00BE-9C80-4A70-8146-DB1BFEE34A99}</x14:id>
        </ext>
      </extLst>
    </cfRule>
  </conditionalFormatting>
  <conditionalFormatting sqref="BT36">
    <cfRule type="containsText" dxfId="612" priority="163" operator="containsText" text="STOP">
      <formula>NOT(ISERROR(SEARCH("STOP",BT36)))</formula>
    </cfRule>
    <cfRule type="containsText" dxfId="611" priority="164" operator="containsText" text="OK">
      <formula>NOT(ISERROR(SEARCH("OK",BT36)))</formula>
    </cfRule>
    <cfRule type="containsText" dxfId="610" priority="165" operator="containsText" text="A former">
      <formula>NOT(ISERROR(SEARCH("A former",BT36)))</formula>
    </cfRule>
    <cfRule type="containsText" dxfId="609" priority="166" operator="containsText" text="En cours">
      <formula>NOT(ISERROR(SEARCH("En cours",BT36)))</formula>
    </cfRule>
  </conditionalFormatting>
  <conditionalFormatting sqref="AY37">
    <cfRule type="dataBar" priority="104">
      <dataBar>
        <cfvo type="num" val="0"/>
        <cfvo type="num" val="30"/>
        <color rgb="FF00B050"/>
      </dataBar>
      <extLst>
        <ext xmlns:x14="http://schemas.microsoft.com/office/spreadsheetml/2009/9/main" uri="{B025F937-C7B1-47D3-B67F-A62EFF666E3E}">
          <x14:id>{3D8649A7-6FC8-48CA-8237-2993FFE2A41F}</x14:id>
        </ext>
      </extLst>
    </cfRule>
  </conditionalFormatting>
  <conditionalFormatting sqref="AG37 AO37 AW37 BE37 BU37 Q37">
    <cfRule type="dataBar" priority="107">
      <dataBar>
        <cfvo type="num" val="0"/>
        <cfvo type="num" val="$AH$2"/>
        <color rgb="FF00B050"/>
      </dataBar>
      <extLst>
        <ext xmlns:x14="http://schemas.microsoft.com/office/spreadsheetml/2009/9/main" uri="{B025F937-C7B1-47D3-B67F-A62EFF666E3E}">
          <x14:id>{C4CDB483-87A5-4376-A5C5-960846920037}</x14:id>
        </ext>
      </extLst>
    </cfRule>
  </conditionalFormatting>
  <conditionalFormatting sqref="AI37">
    <cfRule type="dataBar" priority="106">
      <dataBar>
        <cfvo type="num" val="0"/>
        <cfvo type="num" val="30"/>
        <color rgb="FF00B050"/>
      </dataBar>
      <extLst>
        <ext xmlns:x14="http://schemas.microsoft.com/office/spreadsheetml/2009/9/main" uri="{B025F937-C7B1-47D3-B67F-A62EFF666E3E}">
          <x14:id>{05150874-3C22-4984-9B31-43C9680B62FD}</x14:id>
        </ext>
      </extLst>
    </cfRule>
  </conditionalFormatting>
  <conditionalFormatting sqref="AJ37 AR37 AZ37 BH37 BX37 T37 L37">
    <cfRule type="dataBar" priority="108">
      <dataBar>
        <cfvo type="num" val="0"/>
        <cfvo type="num" val="$AK$4"/>
        <color rgb="FF00B050"/>
      </dataBar>
      <extLst>
        <ext xmlns:x14="http://schemas.microsoft.com/office/spreadsheetml/2009/9/main" uri="{B025F937-C7B1-47D3-B67F-A62EFF666E3E}">
          <x14:id>{BAEB8544-C174-4452-A90F-2EFE34D62523}</x14:id>
        </ext>
      </extLst>
    </cfRule>
  </conditionalFormatting>
  <conditionalFormatting sqref="AQ37">
    <cfRule type="dataBar" priority="105">
      <dataBar>
        <cfvo type="num" val="0"/>
        <cfvo type="num" val="30"/>
        <color rgb="FF00B050"/>
      </dataBar>
      <extLst>
        <ext xmlns:x14="http://schemas.microsoft.com/office/spreadsheetml/2009/9/main" uri="{B025F937-C7B1-47D3-B67F-A62EFF666E3E}">
          <x14:id>{DCD99055-AF3E-423B-AF40-216D3BAB7A57}</x14:id>
        </ext>
      </extLst>
    </cfRule>
  </conditionalFormatting>
  <conditionalFormatting sqref="BG37">
    <cfRule type="dataBar" priority="103">
      <dataBar>
        <cfvo type="num" val="0"/>
        <cfvo type="num" val="30"/>
        <color rgb="FF00B050"/>
      </dataBar>
      <extLst>
        <ext xmlns:x14="http://schemas.microsoft.com/office/spreadsheetml/2009/9/main" uri="{B025F937-C7B1-47D3-B67F-A62EFF666E3E}">
          <x14:id>{E13C93A5-D3EF-4961-9966-609C781C2E7D}</x14:id>
        </ext>
      </extLst>
    </cfRule>
  </conditionalFormatting>
  <conditionalFormatting sqref="BW37">
    <cfRule type="dataBar" priority="102">
      <dataBar>
        <cfvo type="num" val="0"/>
        <cfvo type="num" val="30"/>
        <color rgb="FF00B050"/>
      </dataBar>
      <extLst>
        <ext xmlns:x14="http://schemas.microsoft.com/office/spreadsheetml/2009/9/main" uri="{B025F937-C7B1-47D3-B67F-A62EFF666E3E}">
          <x14:id>{572FCD0C-64E4-420F-814E-C4F05DA6FA2C}</x14:id>
        </ext>
      </extLst>
    </cfRule>
  </conditionalFormatting>
  <conditionalFormatting sqref="S37">
    <cfRule type="dataBar" priority="101">
      <dataBar>
        <cfvo type="num" val="0"/>
        <cfvo type="num" val="30"/>
        <color rgb="FF00B050"/>
      </dataBar>
      <extLst>
        <ext xmlns:x14="http://schemas.microsoft.com/office/spreadsheetml/2009/9/main" uri="{B025F937-C7B1-47D3-B67F-A62EFF666E3E}">
          <x14:id>{0A7203F4-63A8-4BFC-8996-B7509F4FC559}</x14:id>
        </ext>
      </extLst>
    </cfRule>
  </conditionalFormatting>
  <conditionalFormatting sqref="K37">
    <cfRule type="dataBar" priority="100">
      <dataBar>
        <cfvo type="num" val="0"/>
        <cfvo type="num" val="30"/>
        <color rgb="FF00B050"/>
      </dataBar>
      <extLst>
        <ext xmlns:x14="http://schemas.microsoft.com/office/spreadsheetml/2009/9/main" uri="{B025F937-C7B1-47D3-B67F-A62EFF666E3E}">
          <x14:id>{1C53B889-7CB4-4A8F-B72E-E57CB25D8956}</x14:id>
        </ext>
      </extLst>
    </cfRule>
  </conditionalFormatting>
  <conditionalFormatting sqref="P37">
    <cfRule type="containsText" dxfId="608" priority="96" operator="containsText" text="STOP">
      <formula>NOT(ISERROR(SEARCH("STOP",P37)))</formula>
    </cfRule>
    <cfRule type="containsText" dxfId="607" priority="97" operator="containsText" text="OK">
      <formula>NOT(ISERROR(SEARCH("OK",P37)))</formula>
    </cfRule>
    <cfRule type="containsText" dxfId="606" priority="98" operator="containsText" text="A former">
      <formula>NOT(ISERROR(SEARCH("A former",P37)))</formula>
    </cfRule>
    <cfRule type="containsText" dxfId="605" priority="99" operator="containsText" text="En cours">
      <formula>NOT(ISERROR(SEARCH("En cours",P37)))</formula>
    </cfRule>
  </conditionalFormatting>
  <conditionalFormatting sqref="N37">
    <cfRule type="containsText" dxfId="604" priority="94" operator="containsText" text="STOP">
      <formula>NOT(ISERROR(SEARCH("STOP",N37)))</formula>
    </cfRule>
    <cfRule type="containsText" dxfId="603" priority="95" operator="containsText" text="Oui">
      <formula>NOT(ISERROR(SEARCH("Oui",N37)))</formula>
    </cfRule>
  </conditionalFormatting>
  <conditionalFormatting sqref="X37">
    <cfRule type="containsText" dxfId="602" priority="90" operator="containsText" text="STOP">
      <formula>NOT(ISERROR(SEARCH("STOP",X37)))</formula>
    </cfRule>
    <cfRule type="containsText" dxfId="601" priority="91" operator="containsText" text="OK">
      <formula>NOT(ISERROR(SEARCH("OK",X37)))</formula>
    </cfRule>
    <cfRule type="containsText" dxfId="600" priority="92" operator="containsText" text="A former">
      <formula>NOT(ISERROR(SEARCH("A former",X37)))</formula>
    </cfRule>
    <cfRule type="containsText" dxfId="599" priority="93" operator="containsText" text="En cours">
      <formula>NOT(ISERROR(SEARCH("En cours",X37)))</formula>
    </cfRule>
  </conditionalFormatting>
  <conditionalFormatting sqref="AN37">
    <cfRule type="containsText" dxfId="598" priority="86" operator="containsText" text="STOP">
      <formula>NOT(ISERROR(SEARCH("STOP",AN37)))</formula>
    </cfRule>
    <cfRule type="containsText" dxfId="597" priority="87" operator="containsText" text="OK">
      <formula>NOT(ISERROR(SEARCH("OK",AN37)))</formula>
    </cfRule>
    <cfRule type="containsText" dxfId="596" priority="88" operator="containsText" text="A former">
      <formula>NOT(ISERROR(SEARCH("A former",AN37)))</formula>
    </cfRule>
    <cfRule type="containsText" dxfId="595" priority="89" operator="containsText" text="En cours">
      <formula>NOT(ISERROR(SEARCH("En cours",AN37)))</formula>
    </cfRule>
  </conditionalFormatting>
  <conditionalFormatting sqref="AV37">
    <cfRule type="containsText" dxfId="594" priority="82" operator="containsText" text="STOP">
      <formula>NOT(ISERROR(SEARCH("STOP",AV37)))</formula>
    </cfRule>
    <cfRule type="containsText" dxfId="593" priority="83" operator="containsText" text="OK">
      <formula>NOT(ISERROR(SEARCH("OK",AV37)))</formula>
    </cfRule>
    <cfRule type="containsText" dxfId="592" priority="84" operator="containsText" text="A former">
      <formula>NOT(ISERROR(SEARCH("A former",AV37)))</formula>
    </cfRule>
    <cfRule type="containsText" dxfId="591" priority="85" operator="containsText" text="En cours">
      <formula>NOT(ISERROR(SEARCH("En cours",AV37)))</formula>
    </cfRule>
  </conditionalFormatting>
  <conditionalFormatting sqref="BD37">
    <cfRule type="containsText" dxfId="590" priority="78" operator="containsText" text="STOP">
      <formula>NOT(ISERROR(SEARCH("STOP",BD37)))</formula>
    </cfRule>
    <cfRule type="containsText" dxfId="589" priority="79" operator="containsText" text="OK">
      <formula>NOT(ISERROR(SEARCH("OK",BD37)))</formula>
    </cfRule>
    <cfRule type="containsText" dxfId="588" priority="80" operator="containsText" text="A former">
      <formula>NOT(ISERROR(SEARCH("A former",BD37)))</formula>
    </cfRule>
    <cfRule type="containsText" dxfId="587" priority="81" operator="containsText" text="En cours">
      <formula>NOT(ISERROR(SEARCH("En cours",BD37)))</formula>
    </cfRule>
  </conditionalFormatting>
  <conditionalFormatting sqref="BL37">
    <cfRule type="containsText" dxfId="586" priority="74" operator="containsText" text="STOP">
      <formula>NOT(ISERROR(SEARCH("STOP",BL37)))</formula>
    </cfRule>
    <cfRule type="containsText" dxfId="585" priority="75" operator="containsText" text="OK">
      <formula>NOT(ISERROR(SEARCH("OK",BL37)))</formula>
    </cfRule>
    <cfRule type="containsText" dxfId="584" priority="76" operator="containsText" text="A former">
      <formula>NOT(ISERROR(SEARCH("A former",BL37)))</formula>
    </cfRule>
    <cfRule type="containsText" dxfId="583" priority="77" operator="containsText" text="En cours">
      <formula>NOT(ISERROR(SEARCH("En cours",BL37)))</formula>
    </cfRule>
  </conditionalFormatting>
  <conditionalFormatting sqref="CB37">
    <cfRule type="containsText" dxfId="582" priority="70" operator="containsText" text="STOP">
      <formula>NOT(ISERROR(SEARCH("STOP",CB37)))</formula>
    </cfRule>
    <cfRule type="containsText" dxfId="581" priority="71" operator="containsText" text="OK">
      <formula>NOT(ISERROR(SEARCH("OK",CB37)))</formula>
    </cfRule>
    <cfRule type="containsText" dxfId="580" priority="72" operator="containsText" text="A former">
      <formula>NOT(ISERROR(SEARCH("A former",CB37)))</formula>
    </cfRule>
    <cfRule type="containsText" dxfId="579" priority="73" operator="containsText" text="En cours">
      <formula>NOT(ISERROR(SEARCH("En cours",CB37)))</formula>
    </cfRule>
  </conditionalFormatting>
  <conditionalFormatting sqref="H37">
    <cfRule type="containsText" dxfId="578" priority="69" operator="containsText" text="6 / 6">
      <formula>NOT(ISERROR(SEARCH("6 / 6",H37)))</formula>
    </cfRule>
  </conditionalFormatting>
  <conditionalFormatting sqref="Y37">
    <cfRule type="dataBar" priority="67">
      <dataBar>
        <cfvo type="num" val="0"/>
        <cfvo type="num" val="$AH$2"/>
        <color rgb="FF00B050"/>
      </dataBar>
      <extLst>
        <ext xmlns:x14="http://schemas.microsoft.com/office/spreadsheetml/2009/9/main" uri="{B025F937-C7B1-47D3-B67F-A62EFF666E3E}">
          <x14:id>{0C126DFD-3545-4AAD-9932-5F94EEDC4D81}</x14:id>
        </ext>
      </extLst>
    </cfRule>
  </conditionalFormatting>
  <conditionalFormatting sqref="AB37">
    <cfRule type="dataBar" priority="68">
      <dataBar>
        <cfvo type="num" val="0"/>
        <cfvo type="num" val="$AK$4"/>
        <color rgb="FF00B050"/>
      </dataBar>
      <extLst>
        <ext xmlns:x14="http://schemas.microsoft.com/office/spreadsheetml/2009/9/main" uri="{B025F937-C7B1-47D3-B67F-A62EFF666E3E}">
          <x14:id>{69DD98DE-E8B3-4F31-B0CD-A8483A91737D}</x14:id>
        </ext>
      </extLst>
    </cfRule>
  </conditionalFormatting>
  <conditionalFormatting sqref="AA37">
    <cfRule type="dataBar" priority="66">
      <dataBar>
        <cfvo type="num" val="0"/>
        <cfvo type="num" val="30"/>
        <color rgb="FF00B050"/>
      </dataBar>
      <extLst>
        <ext xmlns:x14="http://schemas.microsoft.com/office/spreadsheetml/2009/9/main" uri="{B025F937-C7B1-47D3-B67F-A62EFF666E3E}">
          <x14:id>{A34FA139-9C82-4E68-A7C2-43745A9C3886}</x14:id>
        </ext>
      </extLst>
    </cfRule>
  </conditionalFormatting>
  <conditionalFormatting sqref="AF37">
    <cfRule type="containsText" dxfId="577" priority="62" operator="containsText" text="STOP">
      <formula>NOT(ISERROR(SEARCH("STOP",AF37)))</formula>
    </cfRule>
    <cfRule type="containsText" dxfId="576" priority="63" operator="containsText" text="OK">
      <formula>NOT(ISERROR(SEARCH("OK",AF37)))</formula>
    </cfRule>
    <cfRule type="containsText" dxfId="575" priority="64" operator="containsText" text="A former">
      <formula>NOT(ISERROR(SEARCH("A former",AF37)))</formula>
    </cfRule>
    <cfRule type="containsText" dxfId="574" priority="65" operator="containsText" text="En cours">
      <formula>NOT(ISERROR(SEARCH("En cours",AF37)))</formula>
    </cfRule>
  </conditionalFormatting>
  <conditionalFormatting sqref="BM37">
    <cfRule type="dataBar" priority="60">
      <dataBar>
        <cfvo type="num" val="0"/>
        <cfvo type="num" val="$AH$2"/>
        <color rgb="FF00B050"/>
      </dataBar>
      <extLst>
        <ext xmlns:x14="http://schemas.microsoft.com/office/spreadsheetml/2009/9/main" uri="{B025F937-C7B1-47D3-B67F-A62EFF666E3E}">
          <x14:id>{B01DDC82-F411-489E-BB94-BE1BF70A24D8}</x14:id>
        </ext>
      </extLst>
    </cfRule>
  </conditionalFormatting>
  <conditionalFormatting sqref="BP37">
    <cfRule type="dataBar" priority="61">
      <dataBar>
        <cfvo type="num" val="0"/>
        <cfvo type="num" val="$AK$4"/>
        <color rgb="FF00B050"/>
      </dataBar>
      <extLst>
        <ext xmlns:x14="http://schemas.microsoft.com/office/spreadsheetml/2009/9/main" uri="{B025F937-C7B1-47D3-B67F-A62EFF666E3E}">
          <x14:id>{26C83C16-9ECB-49DC-ADA7-CAE579A0328E}</x14:id>
        </ext>
      </extLst>
    </cfRule>
  </conditionalFormatting>
  <conditionalFormatting sqref="BO37">
    <cfRule type="dataBar" priority="59">
      <dataBar>
        <cfvo type="num" val="0"/>
        <cfvo type="num" val="30"/>
        <color rgb="FF00B050"/>
      </dataBar>
      <extLst>
        <ext xmlns:x14="http://schemas.microsoft.com/office/spreadsheetml/2009/9/main" uri="{B025F937-C7B1-47D3-B67F-A62EFF666E3E}">
          <x14:id>{FF185B5D-3F50-4566-A4A5-C35414A6695E}</x14:id>
        </ext>
      </extLst>
    </cfRule>
  </conditionalFormatting>
  <conditionalFormatting sqref="BT37">
    <cfRule type="containsText" dxfId="573" priority="55" operator="containsText" text="STOP">
      <formula>NOT(ISERROR(SEARCH("STOP",BT37)))</formula>
    </cfRule>
    <cfRule type="containsText" dxfId="572" priority="56" operator="containsText" text="OK">
      <formula>NOT(ISERROR(SEARCH("OK",BT37)))</formula>
    </cfRule>
    <cfRule type="containsText" dxfId="571" priority="57" operator="containsText" text="A former">
      <formula>NOT(ISERROR(SEARCH("A former",BT37)))</formula>
    </cfRule>
    <cfRule type="containsText" dxfId="570" priority="58" operator="containsText" text="En cours">
      <formula>NOT(ISERROR(SEARCH("En cours",BT37)))</formula>
    </cfRule>
  </conditionalFormatting>
  <conditionalFormatting sqref="AY38">
    <cfRule type="dataBar" priority="50">
      <dataBar>
        <cfvo type="num" val="0"/>
        <cfvo type="num" val="30"/>
        <color rgb="FF00B050"/>
      </dataBar>
      <extLst>
        <ext xmlns:x14="http://schemas.microsoft.com/office/spreadsheetml/2009/9/main" uri="{B025F937-C7B1-47D3-B67F-A62EFF666E3E}">
          <x14:id>{5DEA9EDC-BAC2-47A0-91B9-003C401BA25E}</x14:id>
        </ext>
      </extLst>
    </cfRule>
  </conditionalFormatting>
  <conditionalFormatting sqref="AG38 AO38 AW38 BE38 BU38 Q38">
    <cfRule type="dataBar" priority="53">
      <dataBar>
        <cfvo type="num" val="0"/>
        <cfvo type="num" val="$AH$2"/>
        <color rgb="FF00B050"/>
      </dataBar>
      <extLst>
        <ext xmlns:x14="http://schemas.microsoft.com/office/spreadsheetml/2009/9/main" uri="{B025F937-C7B1-47D3-B67F-A62EFF666E3E}">
          <x14:id>{E6545AFD-1895-4A27-ACA5-3EF3E6C9E6BA}</x14:id>
        </ext>
      </extLst>
    </cfRule>
  </conditionalFormatting>
  <conditionalFormatting sqref="AI38">
    <cfRule type="dataBar" priority="52">
      <dataBar>
        <cfvo type="num" val="0"/>
        <cfvo type="num" val="30"/>
        <color rgb="FF00B050"/>
      </dataBar>
      <extLst>
        <ext xmlns:x14="http://schemas.microsoft.com/office/spreadsheetml/2009/9/main" uri="{B025F937-C7B1-47D3-B67F-A62EFF666E3E}">
          <x14:id>{758FD404-CEB9-48B3-9871-57D6372BC53B}</x14:id>
        </ext>
      </extLst>
    </cfRule>
  </conditionalFormatting>
  <conditionalFormatting sqref="AJ38 AR38 AZ38 BH38 BX38 T38 L38">
    <cfRule type="dataBar" priority="54">
      <dataBar>
        <cfvo type="num" val="0"/>
        <cfvo type="num" val="$AK$4"/>
        <color rgb="FF00B050"/>
      </dataBar>
      <extLst>
        <ext xmlns:x14="http://schemas.microsoft.com/office/spreadsheetml/2009/9/main" uri="{B025F937-C7B1-47D3-B67F-A62EFF666E3E}">
          <x14:id>{32AF914D-5889-4CF7-ADB0-FE2B01D4DC08}</x14:id>
        </ext>
      </extLst>
    </cfRule>
  </conditionalFormatting>
  <conditionalFormatting sqref="AQ38">
    <cfRule type="dataBar" priority="51">
      <dataBar>
        <cfvo type="num" val="0"/>
        <cfvo type="num" val="30"/>
        <color rgb="FF00B050"/>
      </dataBar>
      <extLst>
        <ext xmlns:x14="http://schemas.microsoft.com/office/spreadsheetml/2009/9/main" uri="{B025F937-C7B1-47D3-B67F-A62EFF666E3E}">
          <x14:id>{70BCC304-3787-4671-9A7C-AF0786EC059E}</x14:id>
        </ext>
      </extLst>
    </cfRule>
  </conditionalFormatting>
  <conditionalFormatting sqref="BG38">
    <cfRule type="dataBar" priority="49">
      <dataBar>
        <cfvo type="num" val="0"/>
        <cfvo type="num" val="30"/>
        <color rgb="FF00B050"/>
      </dataBar>
      <extLst>
        <ext xmlns:x14="http://schemas.microsoft.com/office/spreadsheetml/2009/9/main" uri="{B025F937-C7B1-47D3-B67F-A62EFF666E3E}">
          <x14:id>{AE49EE4A-0AC7-4647-8B6B-6DEACEE88937}</x14:id>
        </ext>
      </extLst>
    </cfRule>
  </conditionalFormatting>
  <conditionalFormatting sqref="BW38">
    <cfRule type="dataBar" priority="48">
      <dataBar>
        <cfvo type="num" val="0"/>
        <cfvo type="num" val="30"/>
        <color rgb="FF00B050"/>
      </dataBar>
      <extLst>
        <ext xmlns:x14="http://schemas.microsoft.com/office/spreadsheetml/2009/9/main" uri="{B025F937-C7B1-47D3-B67F-A62EFF666E3E}">
          <x14:id>{AEB1D609-E0A6-4E6E-92F2-DF9CC8538014}</x14:id>
        </ext>
      </extLst>
    </cfRule>
  </conditionalFormatting>
  <conditionalFormatting sqref="S38">
    <cfRule type="dataBar" priority="47">
      <dataBar>
        <cfvo type="num" val="0"/>
        <cfvo type="num" val="30"/>
        <color rgb="FF00B050"/>
      </dataBar>
      <extLst>
        <ext xmlns:x14="http://schemas.microsoft.com/office/spreadsheetml/2009/9/main" uri="{B025F937-C7B1-47D3-B67F-A62EFF666E3E}">
          <x14:id>{1F744149-B209-49B4-80D2-FEEF260D5510}</x14:id>
        </ext>
      </extLst>
    </cfRule>
  </conditionalFormatting>
  <conditionalFormatting sqref="K38">
    <cfRule type="dataBar" priority="46">
      <dataBar>
        <cfvo type="num" val="0"/>
        <cfvo type="num" val="30"/>
        <color rgb="FF00B050"/>
      </dataBar>
      <extLst>
        <ext xmlns:x14="http://schemas.microsoft.com/office/spreadsheetml/2009/9/main" uri="{B025F937-C7B1-47D3-B67F-A62EFF666E3E}">
          <x14:id>{6439E4DD-3DE3-46C2-9A9F-D250744B8D69}</x14:id>
        </ext>
      </extLst>
    </cfRule>
  </conditionalFormatting>
  <conditionalFormatting sqref="P38">
    <cfRule type="containsText" dxfId="569" priority="42" operator="containsText" text="STOP">
      <formula>NOT(ISERROR(SEARCH("STOP",P38)))</formula>
    </cfRule>
    <cfRule type="containsText" dxfId="568" priority="43" operator="containsText" text="OK">
      <formula>NOT(ISERROR(SEARCH("OK",P38)))</formula>
    </cfRule>
    <cfRule type="containsText" dxfId="567" priority="44" operator="containsText" text="A former">
      <formula>NOT(ISERROR(SEARCH("A former",P38)))</formula>
    </cfRule>
    <cfRule type="containsText" dxfId="566" priority="45" operator="containsText" text="En cours">
      <formula>NOT(ISERROR(SEARCH("En cours",P38)))</formula>
    </cfRule>
  </conditionalFormatting>
  <conditionalFormatting sqref="N38">
    <cfRule type="containsText" dxfId="565" priority="40" operator="containsText" text="STOP">
      <formula>NOT(ISERROR(SEARCH("STOP",N38)))</formula>
    </cfRule>
    <cfRule type="containsText" dxfId="564" priority="41" operator="containsText" text="Oui">
      <formula>NOT(ISERROR(SEARCH("Oui",N38)))</formula>
    </cfRule>
  </conditionalFormatting>
  <conditionalFormatting sqref="X38">
    <cfRule type="containsText" dxfId="563" priority="36" operator="containsText" text="STOP">
      <formula>NOT(ISERROR(SEARCH("STOP",X38)))</formula>
    </cfRule>
    <cfRule type="containsText" dxfId="562" priority="37" operator="containsText" text="OK">
      <formula>NOT(ISERROR(SEARCH("OK",X38)))</formula>
    </cfRule>
    <cfRule type="containsText" dxfId="561" priority="38" operator="containsText" text="A former">
      <formula>NOT(ISERROR(SEARCH("A former",X38)))</formula>
    </cfRule>
    <cfRule type="containsText" dxfId="560" priority="39" operator="containsText" text="En cours">
      <formula>NOT(ISERROR(SEARCH("En cours",X38)))</formula>
    </cfRule>
  </conditionalFormatting>
  <conditionalFormatting sqref="AN38">
    <cfRule type="containsText" dxfId="559" priority="32" operator="containsText" text="STOP">
      <formula>NOT(ISERROR(SEARCH("STOP",AN38)))</formula>
    </cfRule>
    <cfRule type="containsText" dxfId="558" priority="33" operator="containsText" text="OK">
      <formula>NOT(ISERROR(SEARCH("OK",AN38)))</formula>
    </cfRule>
    <cfRule type="containsText" dxfId="557" priority="34" operator="containsText" text="A former">
      <formula>NOT(ISERROR(SEARCH("A former",AN38)))</formula>
    </cfRule>
    <cfRule type="containsText" dxfId="556" priority="35" operator="containsText" text="En cours">
      <formula>NOT(ISERROR(SEARCH("En cours",AN38)))</formula>
    </cfRule>
  </conditionalFormatting>
  <conditionalFormatting sqref="AV38">
    <cfRule type="containsText" dxfId="555" priority="28" operator="containsText" text="STOP">
      <formula>NOT(ISERROR(SEARCH("STOP",AV38)))</formula>
    </cfRule>
    <cfRule type="containsText" dxfId="554" priority="29" operator="containsText" text="OK">
      <formula>NOT(ISERROR(SEARCH("OK",AV38)))</formula>
    </cfRule>
    <cfRule type="containsText" dxfId="553" priority="30" operator="containsText" text="A former">
      <formula>NOT(ISERROR(SEARCH("A former",AV38)))</formula>
    </cfRule>
    <cfRule type="containsText" dxfId="552" priority="31" operator="containsText" text="En cours">
      <formula>NOT(ISERROR(SEARCH("En cours",AV38)))</formula>
    </cfRule>
  </conditionalFormatting>
  <conditionalFormatting sqref="BD38">
    <cfRule type="containsText" dxfId="551" priority="24" operator="containsText" text="STOP">
      <formula>NOT(ISERROR(SEARCH("STOP",BD38)))</formula>
    </cfRule>
    <cfRule type="containsText" dxfId="550" priority="25" operator="containsText" text="OK">
      <formula>NOT(ISERROR(SEARCH("OK",BD38)))</formula>
    </cfRule>
    <cfRule type="containsText" dxfId="549" priority="26" operator="containsText" text="A former">
      <formula>NOT(ISERROR(SEARCH("A former",BD38)))</formula>
    </cfRule>
    <cfRule type="containsText" dxfId="548" priority="27" operator="containsText" text="En cours">
      <formula>NOT(ISERROR(SEARCH("En cours",BD38)))</formula>
    </cfRule>
  </conditionalFormatting>
  <conditionalFormatting sqref="BL38">
    <cfRule type="containsText" dxfId="547" priority="20" operator="containsText" text="STOP">
      <formula>NOT(ISERROR(SEARCH("STOP",BL38)))</formula>
    </cfRule>
    <cfRule type="containsText" dxfId="546" priority="21" operator="containsText" text="OK">
      <formula>NOT(ISERROR(SEARCH("OK",BL38)))</formula>
    </cfRule>
    <cfRule type="containsText" dxfId="545" priority="22" operator="containsText" text="A former">
      <formula>NOT(ISERROR(SEARCH("A former",BL38)))</formula>
    </cfRule>
    <cfRule type="containsText" dxfId="544" priority="23" operator="containsText" text="En cours">
      <formula>NOT(ISERROR(SEARCH("En cours",BL38)))</formula>
    </cfRule>
  </conditionalFormatting>
  <conditionalFormatting sqref="CB38">
    <cfRule type="containsText" dxfId="543" priority="16" operator="containsText" text="STOP">
      <formula>NOT(ISERROR(SEARCH("STOP",CB38)))</formula>
    </cfRule>
    <cfRule type="containsText" dxfId="542" priority="17" operator="containsText" text="OK">
      <formula>NOT(ISERROR(SEARCH("OK",CB38)))</formula>
    </cfRule>
    <cfRule type="containsText" dxfId="541" priority="18" operator="containsText" text="A former">
      <formula>NOT(ISERROR(SEARCH("A former",CB38)))</formula>
    </cfRule>
    <cfRule type="containsText" dxfId="540" priority="19" operator="containsText" text="En cours">
      <formula>NOT(ISERROR(SEARCH("En cours",CB38)))</formula>
    </cfRule>
  </conditionalFormatting>
  <conditionalFormatting sqref="H38">
    <cfRule type="containsText" dxfId="539" priority="15" operator="containsText" text="6 / 6">
      <formula>NOT(ISERROR(SEARCH("6 / 6",H38)))</formula>
    </cfRule>
  </conditionalFormatting>
  <conditionalFormatting sqref="Y38">
    <cfRule type="dataBar" priority="13">
      <dataBar>
        <cfvo type="num" val="0"/>
        <cfvo type="num" val="$AH$2"/>
        <color rgb="FF00B050"/>
      </dataBar>
      <extLst>
        <ext xmlns:x14="http://schemas.microsoft.com/office/spreadsheetml/2009/9/main" uri="{B025F937-C7B1-47D3-B67F-A62EFF666E3E}">
          <x14:id>{8A12C19E-B825-4992-8925-3777F5488B75}</x14:id>
        </ext>
      </extLst>
    </cfRule>
  </conditionalFormatting>
  <conditionalFormatting sqref="AB38">
    <cfRule type="dataBar" priority="14">
      <dataBar>
        <cfvo type="num" val="0"/>
        <cfvo type="num" val="$AK$4"/>
        <color rgb="FF00B050"/>
      </dataBar>
      <extLst>
        <ext xmlns:x14="http://schemas.microsoft.com/office/spreadsheetml/2009/9/main" uri="{B025F937-C7B1-47D3-B67F-A62EFF666E3E}">
          <x14:id>{C0D759B7-8687-4E35-AAF2-607337543538}</x14:id>
        </ext>
      </extLst>
    </cfRule>
  </conditionalFormatting>
  <conditionalFormatting sqref="AA38">
    <cfRule type="dataBar" priority="12">
      <dataBar>
        <cfvo type="num" val="0"/>
        <cfvo type="num" val="30"/>
        <color rgb="FF00B050"/>
      </dataBar>
      <extLst>
        <ext xmlns:x14="http://schemas.microsoft.com/office/spreadsheetml/2009/9/main" uri="{B025F937-C7B1-47D3-B67F-A62EFF666E3E}">
          <x14:id>{4DA7BB42-C78B-43B4-91F2-D955B0E34EC6}</x14:id>
        </ext>
      </extLst>
    </cfRule>
  </conditionalFormatting>
  <conditionalFormatting sqref="AF38">
    <cfRule type="containsText" dxfId="538" priority="8" operator="containsText" text="STOP">
      <formula>NOT(ISERROR(SEARCH("STOP",AF38)))</formula>
    </cfRule>
    <cfRule type="containsText" dxfId="537" priority="9" operator="containsText" text="OK">
      <formula>NOT(ISERROR(SEARCH("OK",AF38)))</formula>
    </cfRule>
    <cfRule type="containsText" dxfId="536" priority="10" operator="containsText" text="A former">
      <formula>NOT(ISERROR(SEARCH("A former",AF38)))</formula>
    </cfRule>
    <cfRule type="containsText" dxfId="535" priority="11" operator="containsText" text="En cours">
      <formula>NOT(ISERROR(SEARCH("En cours",AF38)))</formula>
    </cfRule>
  </conditionalFormatting>
  <conditionalFormatting sqref="BM38">
    <cfRule type="dataBar" priority="6">
      <dataBar>
        <cfvo type="num" val="0"/>
        <cfvo type="num" val="$AH$2"/>
        <color rgb="FF00B050"/>
      </dataBar>
      <extLst>
        <ext xmlns:x14="http://schemas.microsoft.com/office/spreadsheetml/2009/9/main" uri="{B025F937-C7B1-47D3-B67F-A62EFF666E3E}">
          <x14:id>{552EF48D-9E92-4E76-A81F-6841810B26B7}</x14:id>
        </ext>
      </extLst>
    </cfRule>
  </conditionalFormatting>
  <conditionalFormatting sqref="BP38">
    <cfRule type="dataBar" priority="7">
      <dataBar>
        <cfvo type="num" val="0"/>
        <cfvo type="num" val="$AK$4"/>
        <color rgb="FF00B050"/>
      </dataBar>
      <extLst>
        <ext xmlns:x14="http://schemas.microsoft.com/office/spreadsheetml/2009/9/main" uri="{B025F937-C7B1-47D3-B67F-A62EFF666E3E}">
          <x14:id>{401B7CCA-31A4-451A-A4FA-47265FCE3C30}</x14:id>
        </ext>
      </extLst>
    </cfRule>
  </conditionalFormatting>
  <conditionalFormatting sqref="BO38">
    <cfRule type="dataBar" priority="5">
      <dataBar>
        <cfvo type="num" val="0"/>
        <cfvo type="num" val="30"/>
        <color rgb="FF00B050"/>
      </dataBar>
      <extLst>
        <ext xmlns:x14="http://schemas.microsoft.com/office/spreadsheetml/2009/9/main" uri="{B025F937-C7B1-47D3-B67F-A62EFF666E3E}">
          <x14:id>{C7D3368C-D052-49CF-9B45-C7F28499DA02}</x14:id>
        </ext>
      </extLst>
    </cfRule>
  </conditionalFormatting>
  <conditionalFormatting sqref="BT38">
    <cfRule type="containsText" dxfId="534" priority="1" operator="containsText" text="STOP">
      <formula>NOT(ISERROR(SEARCH("STOP",BT38)))</formula>
    </cfRule>
    <cfRule type="containsText" dxfId="533" priority="2" operator="containsText" text="OK">
      <formula>NOT(ISERROR(SEARCH("OK",BT38)))</formula>
    </cfRule>
    <cfRule type="containsText" dxfId="532" priority="3" operator="containsText" text="A former">
      <formula>NOT(ISERROR(SEARCH("A former",BT38)))</formula>
    </cfRule>
    <cfRule type="containsText" dxfId="531" priority="4" operator="containsText" text="En cours">
      <formula>NOT(ISERROR(SEARCH("En cours",BT38)))</formula>
    </cfRule>
  </conditionalFormatting>
  <dataValidations count="3">
    <dataValidation type="list" allowBlank="1" showInputMessage="1" showErrorMessage="1" sqref="V3:V5 N2:N5 N33:N38">
      <formula1>"Oui, STOP,"</formula1>
    </dataValidation>
    <dataValidation type="list" allowBlank="1" showInputMessage="1" showErrorMessage="1" sqref="X2:X39 AF2:AF39 BT2:BT39 CB2:CB39 P2:P39 AN2:AN39 BL2:BL39 BD2:BD39 AV2:AV39">
      <formula1>Validations_modules</formula1>
    </dataValidation>
    <dataValidation type="list" allowBlank="1" showInputMessage="1" showErrorMessage="1" sqref="A2:A39">
      <formula1>Personnel_PF</formula1>
    </dataValidation>
  </dataValidations>
  <pageMargins left="0.7" right="0.7" top="0.75" bottom="0.75" header="0.3" footer="0.3"/>
  <pageSetup paperSize="9" orientation="portrait" r:id="rId8"/>
  <legacyDrawing r:id="rId9"/>
  <extLst>
    <ext xmlns:x14="http://schemas.microsoft.com/office/spreadsheetml/2009/9/main" uri="{78C0D931-6437-407d-A8EE-F0AAD7539E65}">
      <x14:conditionalFormattings>
        <x14:conditionalFormatting xmlns:xm="http://schemas.microsoft.com/office/excel/2006/main">
          <x14:cfRule type="dataBar" id="{0A8B2677-E73F-4A31-9C27-5667A6FCAAB0}">
            <x14:dataBar minLength="0" maxLength="100">
              <x14:cfvo type="num">
                <xm:f>0</xm:f>
              </x14:cfvo>
              <x14:cfvo type="num">
                <xm:f>$AH$2</xm:f>
              </x14:cfvo>
              <x14:negativeFillColor rgb="FFFF0000"/>
              <x14:axisColor rgb="FF000000"/>
            </x14:dataBar>
          </x14:cfRule>
          <xm:sqref>AG4:AG12 AO4:AO17 BM4:BM6 Y4:Y11 BE4:BE5 Y13:Y18 Y20:Y28 BE8:BE10 BE13:BE17 BE19:BE26 AW4:AW32 Y30:Y32 AG14:AG32 AO19:AO32 BE28:BE32 BM28:BM32 BM8:BM26 BM39 BE39 AO39 AG39 Y39 AW39</xm:sqref>
        </x14:conditionalFormatting>
        <x14:conditionalFormatting xmlns:xm="http://schemas.microsoft.com/office/excel/2006/main">
          <x14:cfRule type="dataBar" id="{AEE402A7-6FE8-4CD9-9B9B-E88FDA0AFDDB}">
            <x14:dataBar minLength="0" maxLength="100">
              <x14:cfvo type="num">
                <xm:f>0</xm:f>
              </x14:cfvo>
              <x14:cfvo type="num">
                <xm:f>30</xm:f>
              </x14:cfvo>
              <x14:negativeFillColor rgb="FFFF0000"/>
              <x14:axisColor rgb="FF000000"/>
            </x14:dataBar>
          </x14:cfRule>
          <xm:sqref>AI4:AI12 AQ4:AQ17 BO4:BO6 AA4:AA11 BG4:BG5 K4:K32 AA13:AA18 AA20:AA28 BG8:BG10 BG13:BG17 BG19:BG26 AY4:AY32 S4:S32 AA30:AA32 AI14:AI32 AQ19:AQ32 BG28:BG32 BO28:BO32 BO8:BO26 BO39 BG39 AQ39 AI39 AA39 S39 AY39</xm:sqref>
        </x14:conditionalFormatting>
        <x14:conditionalFormatting xmlns:xm="http://schemas.microsoft.com/office/excel/2006/main">
          <x14:cfRule type="dataBar" id="{CA2D1D4B-0BED-4281-A0EB-7A631207DDCF}">
            <x14:dataBar minLength="0" maxLength="100">
              <x14:cfvo type="num">
                <xm:f>0</xm:f>
              </x14:cfvo>
              <x14:cfvo type="num">
                <xm:f>$AK$4</xm:f>
              </x14:cfvo>
              <x14:negativeFillColor rgb="FFFF0000"/>
              <x14:axisColor rgb="FF000000"/>
            </x14:dataBar>
          </x14:cfRule>
          <xm:sqref>AJ4:AJ12 AR4:AR17 BP4:BP6 AB4:AB11 BH4:BH5 L4:L32 AB13:AB18 AB20:AB28 BH8:BH10 BH13:BH17 BH19:BH26 AZ4:AZ32 T4:T32 AB30:AB32 AJ14:AJ32 AR19:AR32 BH28:BH32 BP28:BP32 BP8:BP26 BP39 BH39 AR39 AJ39 AB39 T39 AZ39</xm:sqref>
        </x14:conditionalFormatting>
        <x14:conditionalFormatting xmlns:xm="http://schemas.microsoft.com/office/excel/2006/main">
          <x14:cfRule type="dataBar" id="{BF425D97-F5CF-405B-95FD-E62E6E4BDDE8}">
            <x14:dataBar minLength="0" maxLength="100">
              <x14:cfvo type="num">
                <xm:f>0</xm:f>
              </x14:cfvo>
              <x14:cfvo type="num">
                <xm:f>$AH$2</xm:f>
              </x14:cfvo>
              <x14:negativeFillColor rgb="FFFF0000"/>
              <x14:axisColor rgb="FF000000"/>
            </x14:dataBar>
          </x14:cfRule>
          <xm:sqref>AO3</xm:sqref>
        </x14:conditionalFormatting>
        <x14:conditionalFormatting xmlns:xm="http://schemas.microsoft.com/office/excel/2006/main">
          <x14:cfRule type="dataBar" id="{8A5A31EB-E395-4838-ACCB-1DC4643D4FAB}">
            <x14:dataBar minLength="0" maxLength="100">
              <x14:cfvo type="num">
                <xm:f>0</xm:f>
              </x14:cfvo>
              <x14:cfvo type="num">
                <xm:f>30</xm:f>
              </x14:cfvo>
              <x14:negativeFillColor rgb="FFFF0000"/>
              <x14:axisColor rgb="FF000000"/>
            </x14:dataBar>
          </x14:cfRule>
          <xm:sqref>AQ3</xm:sqref>
        </x14:conditionalFormatting>
        <x14:conditionalFormatting xmlns:xm="http://schemas.microsoft.com/office/excel/2006/main">
          <x14:cfRule type="dataBar" id="{AB22253D-224E-4883-AC40-EAC4D632EC27}">
            <x14:dataBar minLength="0" maxLength="100">
              <x14:cfvo type="num">
                <xm:f>0</xm:f>
              </x14:cfvo>
              <x14:cfvo type="num">
                <xm:f>$AK$4</xm:f>
              </x14:cfvo>
              <x14:negativeFillColor rgb="FFFF0000"/>
              <x14:axisColor rgb="FF000000"/>
            </x14:dataBar>
          </x14:cfRule>
          <xm:sqref>AR3</xm:sqref>
        </x14:conditionalFormatting>
        <x14:conditionalFormatting xmlns:xm="http://schemas.microsoft.com/office/excel/2006/main">
          <x14:cfRule type="dataBar" id="{D19C3AB0-B1D8-420F-9C28-A249FF5E2B27}">
            <x14:dataBar minLength="0" maxLength="100">
              <x14:cfvo type="num">
                <xm:f>0</xm:f>
              </x14:cfvo>
              <x14:cfvo type="num">
                <xm:f>$AH$2</xm:f>
              </x14:cfvo>
              <x14:negativeFillColor rgb="FFFF0000"/>
              <x14:axisColor rgb="FF000000"/>
            </x14:dataBar>
          </x14:cfRule>
          <xm:sqref>AW3</xm:sqref>
        </x14:conditionalFormatting>
        <x14:conditionalFormatting xmlns:xm="http://schemas.microsoft.com/office/excel/2006/main">
          <x14:cfRule type="dataBar" id="{A0898EA0-1096-45AE-B0AA-D9F65F87BCFE}">
            <x14:dataBar minLength="0" maxLength="100">
              <x14:cfvo type="num">
                <xm:f>0</xm:f>
              </x14:cfvo>
              <x14:cfvo type="num">
                <xm:f>30</xm:f>
              </x14:cfvo>
              <x14:negativeFillColor rgb="FFFF0000"/>
              <x14:axisColor rgb="FF000000"/>
            </x14:dataBar>
          </x14:cfRule>
          <xm:sqref>AY3</xm:sqref>
        </x14:conditionalFormatting>
        <x14:conditionalFormatting xmlns:xm="http://schemas.microsoft.com/office/excel/2006/main">
          <x14:cfRule type="dataBar" id="{20A40E25-8F57-4E46-833D-37B24D8958E2}">
            <x14:dataBar minLength="0" maxLength="100">
              <x14:cfvo type="num">
                <xm:f>0</xm:f>
              </x14:cfvo>
              <x14:cfvo type="num">
                <xm:f>$AK$4</xm:f>
              </x14:cfvo>
              <x14:negativeFillColor rgb="FFFF0000"/>
              <x14:axisColor rgb="FF000000"/>
            </x14:dataBar>
          </x14:cfRule>
          <xm:sqref>AZ3</xm:sqref>
        </x14:conditionalFormatting>
        <x14:conditionalFormatting xmlns:xm="http://schemas.microsoft.com/office/excel/2006/main">
          <x14:cfRule type="dataBar" id="{9510A9F7-F665-4BF4-BAE8-A691B085F372}">
            <x14:dataBar minLength="0" maxLength="100">
              <x14:cfvo type="num">
                <xm:f>0</xm:f>
              </x14:cfvo>
              <x14:cfvo type="num">
                <xm:f>$AH$2</xm:f>
              </x14:cfvo>
              <x14:negativeFillColor rgb="FFFF0000"/>
              <x14:axisColor rgb="FF000000"/>
            </x14:dataBar>
          </x14:cfRule>
          <xm:sqref>BM3</xm:sqref>
        </x14:conditionalFormatting>
        <x14:conditionalFormatting xmlns:xm="http://schemas.microsoft.com/office/excel/2006/main">
          <x14:cfRule type="dataBar" id="{25153E4E-3E8D-4C8E-A46D-A9D182E4E16E}">
            <x14:dataBar minLength="0" maxLength="100">
              <x14:cfvo type="num">
                <xm:f>0</xm:f>
              </x14:cfvo>
              <x14:cfvo type="num">
                <xm:f>30</xm:f>
              </x14:cfvo>
              <x14:negativeFillColor rgb="FFFF0000"/>
              <x14:axisColor rgb="FF000000"/>
            </x14:dataBar>
          </x14:cfRule>
          <xm:sqref>BO3</xm:sqref>
        </x14:conditionalFormatting>
        <x14:conditionalFormatting xmlns:xm="http://schemas.microsoft.com/office/excel/2006/main">
          <x14:cfRule type="dataBar" id="{7A6FB416-A9FE-4B7D-B4A7-9D2E1D34B448}">
            <x14:dataBar minLength="0" maxLength="100">
              <x14:cfvo type="num">
                <xm:f>0</xm:f>
              </x14:cfvo>
              <x14:cfvo type="num">
                <xm:f>$AK$4</xm:f>
              </x14:cfvo>
              <x14:negativeFillColor rgb="FFFF0000"/>
              <x14:axisColor rgb="FF000000"/>
            </x14:dataBar>
          </x14:cfRule>
          <xm:sqref>BP3</xm:sqref>
        </x14:conditionalFormatting>
        <x14:conditionalFormatting xmlns:xm="http://schemas.microsoft.com/office/excel/2006/main">
          <x14:cfRule type="dataBar" id="{5D1AE0AF-4D38-4725-ABF8-BDBE2F95CB54}">
            <x14:dataBar minLength="0" maxLength="100">
              <x14:cfvo type="num">
                <xm:f>0</xm:f>
              </x14:cfvo>
              <x14:cfvo type="num">
                <xm:f>$AH$2</xm:f>
              </x14:cfvo>
              <x14:negativeFillColor rgb="FFFF0000"/>
              <x14:axisColor rgb="FF000000"/>
            </x14:dataBar>
          </x14:cfRule>
          <xm:sqref>Y3</xm:sqref>
        </x14:conditionalFormatting>
        <x14:conditionalFormatting xmlns:xm="http://schemas.microsoft.com/office/excel/2006/main">
          <x14:cfRule type="dataBar" id="{63EF13F9-A874-4E83-8376-8267E4452EE5}">
            <x14:dataBar minLength="0" maxLength="100">
              <x14:cfvo type="num">
                <xm:f>0</xm:f>
              </x14:cfvo>
              <x14:cfvo type="num">
                <xm:f>30</xm:f>
              </x14:cfvo>
              <x14:negativeFillColor rgb="FFFF0000"/>
              <x14:axisColor rgb="FF000000"/>
            </x14:dataBar>
          </x14:cfRule>
          <xm:sqref>AA3</xm:sqref>
        </x14:conditionalFormatting>
        <x14:conditionalFormatting xmlns:xm="http://schemas.microsoft.com/office/excel/2006/main">
          <x14:cfRule type="dataBar" id="{CD45DEC0-A09B-400C-B59C-BACCC443E1C6}">
            <x14:dataBar minLength="0" maxLength="100">
              <x14:cfvo type="num">
                <xm:f>0</xm:f>
              </x14:cfvo>
              <x14:cfvo type="num">
                <xm:f>$AK$4</xm:f>
              </x14:cfvo>
              <x14:negativeFillColor rgb="FFFF0000"/>
              <x14:axisColor rgb="FF000000"/>
            </x14:dataBar>
          </x14:cfRule>
          <xm:sqref>AB3</xm:sqref>
        </x14:conditionalFormatting>
        <x14:conditionalFormatting xmlns:xm="http://schemas.microsoft.com/office/excel/2006/main">
          <x14:cfRule type="dataBar" id="{A66D801C-6C4A-4880-8141-068065143523}">
            <x14:dataBar minLength="0" maxLength="100">
              <x14:cfvo type="num">
                <xm:f>0</xm:f>
              </x14:cfvo>
              <x14:cfvo type="num">
                <xm:f>30</xm:f>
              </x14:cfvo>
              <x14:negativeFillColor rgb="FFFF0000"/>
              <x14:axisColor rgb="FF000000"/>
            </x14:dataBar>
          </x14:cfRule>
          <xm:sqref>S3</xm:sqref>
        </x14:conditionalFormatting>
        <x14:conditionalFormatting xmlns:xm="http://schemas.microsoft.com/office/excel/2006/main">
          <x14:cfRule type="dataBar" id="{55370B0D-34DB-4362-B6BC-D7B882F30714}">
            <x14:dataBar minLength="0" maxLength="100">
              <x14:cfvo type="num">
                <xm:f>0</xm:f>
              </x14:cfvo>
              <x14:cfvo type="num">
                <xm:f>$AK$4</xm:f>
              </x14:cfvo>
              <x14:negativeFillColor rgb="FFFF0000"/>
              <x14:axisColor rgb="FF000000"/>
            </x14:dataBar>
          </x14:cfRule>
          <xm:sqref>T3</xm:sqref>
        </x14:conditionalFormatting>
        <x14:conditionalFormatting xmlns:xm="http://schemas.microsoft.com/office/excel/2006/main">
          <x14:cfRule type="dataBar" id="{CE3D09C3-E11F-4EF7-B573-51C5EC4CACA7}">
            <x14:dataBar minLength="0" maxLength="100">
              <x14:cfvo type="num">
                <xm:f>0</xm:f>
              </x14:cfvo>
              <x14:cfvo type="num">
                <xm:f>$AH$2</xm:f>
              </x14:cfvo>
              <x14:negativeFillColor rgb="FFFF0000"/>
              <x14:axisColor rgb="FF000000"/>
            </x14:dataBar>
          </x14:cfRule>
          <xm:sqref>AG3</xm:sqref>
        </x14:conditionalFormatting>
        <x14:conditionalFormatting xmlns:xm="http://schemas.microsoft.com/office/excel/2006/main">
          <x14:cfRule type="dataBar" id="{B5C1541A-38EC-4A31-A71F-BF0D78F827B3}">
            <x14:dataBar minLength="0" maxLength="100">
              <x14:cfvo type="num">
                <xm:f>0</xm:f>
              </x14:cfvo>
              <x14:cfvo type="num">
                <xm:f>30</xm:f>
              </x14:cfvo>
              <x14:negativeFillColor rgb="FFFF0000"/>
              <x14:axisColor rgb="FF000000"/>
            </x14:dataBar>
          </x14:cfRule>
          <xm:sqref>AI3</xm:sqref>
        </x14:conditionalFormatting>
        <x14:conditionalFormatting xmlns:xm="http://schemas.microsoft.com/office/excel/2006/main">
          <x14:cfRule type="dataBar" id="{809D771C-B1D5-4409-BB43-35BFA12592F5}">
            <x14:dataBar minLength="0" maxLength="100">
              <x14:cfvo type="num">
                <xm:f>0</xm:f>
              </x14:cfvo>
              <x14:cfvo type="num">
                <xm:f>$AK$4</xm:f>
              </x14:cfvo>
              <x14:negativeFillColor rgb="FFFF0000"/>
              <x14:axisColor rgb="FF000000"/>
            </x14:dataBar>
          </x14:cfRule>
          <xm:sqref>AJ3</xm:sqref>
        </x14:conditionalFormatting>
        <x14:conditionalFormatting xmlns:xm="http://schemas.microsoft.com/office/excel/2006/main">
          <x14:cfRule type="dataBar" id="{ED67D33B-1F01-49EF-9D53-CE66A616647B}">
            <x14:dataBar minLength="0" maxLength="100">
              <x14:cfvo type="num">
                <xm:f>0</xm:f>
              </x14:cfvo>
              <x14:cfvo type="num">
                <xm:f>$AH$2</xm:f>
              </x14:cfvo>
              <x14:negativeFillColor rgb="FFFF0000"/>
              <x14:axisColor rgb="FF000000"/>
            </x14:dataBar>
          </x14:cfRule>
          <xm:sqref>BE3</xm:sqref>
        </x14:conditionalFormatting>
        <x14:conditionalFormatting xmlns:xm="http://schemas.microsoft.com/office/excel/2006/main">
          <x14:cfRule type="dataBar" id="{D8671D12-8F87-4284-898E-03A8D46CA1D3}">
            <x14:dataBar minLength="0" maxLength="100">
              <x14:cfvo type="num">
                <xm:f>0</xm:f>
              </x14:cfvo>
              <x14:cfvo type="num">
                <xm:f>30</xm:f>
              </x14:cfvo>
              <x14:negativeFillColor rgb="FFFF0000"/>
              <x14:axisColor rgb="FF000000"/>
            </x14:dataBar>
          </x14:cfRule>
          <xm:sqref>BG3</xm:sqref>
        </x14:conditionalFormatting>
        <x14:conditionalFormatting xmlns:xm="http://schemas.microsoft.com/office/excel/2006/main">
          <x14:cfRule type="dataBar" id="{5C12A9CD-8289-4216-BDED-42D943735CB2}">
            <x14:dataBar minLength="0" maxLength="100">
              <x14:cfvo type="num">
                <xm:f>0</xm:f>
              </x14:cfvo>
              <x14:cfvo type="num">
                <xm:f>$AK$4</xm:f>
              </x14:cfvo>
              <x14:negativeFillColor rgb="FFFF0000"/>
              <x14:axisColor rgb="FF000000"/>
            </x14:dataBar>
          </x14:cfRule>
          <xm:sqref>BH3</xm:sqref>
        </x14:conditionalFormatting>
        <x14:conditionalFormatting xmlns:xm="http://schemas.microsoft.com/office/excel/2006/main">
          <x14:cfRule type="dataBar" id="{AE630A31-C40E-4889-A2B5-B8AF8FD8D951}">
            <x14:dataBar minLength="0" maxLength="100">
              <x14:cfvo type="num">
                <xm:f>0</xm:f>
              </x14:cfvo>
              <x14:cfvo type="num">
                <xm:f>30</xm:f>
              </x14:cfvo>
              <x14:negativeFillColor rgb="FFFF0000"/>
              <x14:axisColor rgb="FF000000"/>
            </x14:dataBar>
          </x14:cfRule>
          <xm:sqref>K3</xm:sqref>
        </x14:conditionalFormatting>
        <x14:conditionalFormatting xmlns:xm="http://schemas.microsoft.com/office/excel/2006/main">
          <x14:cfRule type="dataBar" id="{BD80CC8F-3F46-4D33-9D49-72F5AFC9D4FF}">
            <x14:dataBar minLength="0" maxLength="100">
              <x14:cfvo type="num">
                <xm:f>0</xm:f>
              </x14:cfvo>
              <x14:cfvo type="num">
                <xm:f>$AK$4</xm:f>
              </x14:cfvo>
              <x14:negativeFillColor rgb="FFFF0000"/>
              <x14:axisColor rgb="FF000000"/>
            </x14:dataBar>
          </x14:cfRule>
          <xm:sqref>L3</xm:sqref>
        </x14:conditionalFormatting>
        <x14:conditionalFormatting xmlns:xm="http://schemas.microsoft.com/office/excel/2006/main">
          <x14:cfRule type="dataBar" id="{6F2201E1-EF9D-4EEC-B63B-D5650E17C7F7}">
            <x14:dataBar minLength="0" maxLength="100">
              <x14:cfvo type="num">
                <xm:f>0</xm:f>
              </x14:cfvo>
              <x14:cfvo type="num">
                <xm:f>$AH$2</xm:f>
              </x14:cfvo>
              <x14:negativeFillColor rgb="FFFF0000"/>
              <x14:axisColor rgb="FF000000"/>
            </x14:dataBar>
          </x14:cfRule>
          <xm:sqref>BU4:BU32 BU39</xm:sqref>
        </x14:conditionalFormatting>
        <x14:conditionalFormatting xmlns:xm="http://schemas.microsoft.com/office/excel/2006/main">
          <x14:cfRule type="dataBar" id="{FF84E8AC-0A84-4EF6-A473-078BD551BBEB}">
            <x14:dataBar minLength="0" maxLength="100">
              <x14:cfvo type="num">
                <xm:f>0</xm:f>
              </x14:cfvo>
              <x14:cfvo type="num">
                <xm:f>30</xm:f>
              </x14:cfvo>
              <x14:negativeFillColor rgb="FFFF0000"/>
              <x14:axisColor rgb="FF000000"/>
            </x14:dataBar>
          </x14:cfRule>
          <xm:sqref>BW4:BW32 BW39</xm:sqref>
        </x14:conditionalFormatting>
        <x14:conditionalFormatting xmlns:xm="http://schemas.microsoft.com/office/excel/2006/main">
          <x14:cfRule type="dataBar" id="{284F6F61-6F31-4AD1-9847-D698F161DA45}">
            <x14:dataBar minLength="0" maxLength="100">
              <x14:cfvo type="num">
                <xm:f>0</xm:f>
              </x14:cfvo>
              <x14:cfvo type="num">
                <xm:f>$AK$4</xm:f>
              </x14:cfvo>
              <x14:negativeFillColor rgb="FFFF0000"/>
              <x14:axisColor rgb="FF000000"/>
            </x14:dataBar>
          </x14:cfRule>
          <xm:sqref>BX4:BX32 BX39</xm:sqref>
        </x14:conditionalFormatting>
        <x14:conditionalFormatting xmlns:xm="http://schemas.microsoft.com/office/excel/2006/main">
          <x14:cfRule type="dataBar" id="{7BD13BC5-DC4A-496C-83BF-FCB7C85BF3B9}">
            <x14:dataBar minLength="0" maxLength="100">
              <x14:cfvo type="num">
                <xm:f>0</xm:f>
              </x14:cfvo>
              <x14:cfvo type="num">
                <xm:f>$AH$2</xm:f>
              </x14:cfvo>
              <x14:negativeFillColor rgb="FFFF0000"/>
              <x14:axisColor rgb="FF000000"/>
            </x14:dataBar>
          </x14:cfRule>
          <xm:sqref>BE18</xm:sqref>
        </x14:conditionalFormatting>
        <x14:conditionalFormatting xmlns:xm="http://schemas.microsoft.com/office/excel/2006/main">
          <x14:cfRule type="dataBar" id="{C5FA7428-6587-408B-8D87-D1553DC2661C}">
            <x14:dataBar minLength="0" maxLength="100">
              <x14:cfvo type="num">
                <xm:f>0</xm:f>
              </x14:cfvo>
              <x14:cfvo type="num">
                <xm:f>30</xm:f>
              </x14:cfvo>
              <x14:negativeFillColor rgb="FFFF0000"/>
              <x14:axisColor rgb="FF000000"/>
            </x14:dataBar>
          </x14:cfRule>
          <xm:sqref>BG18</xm:sqref>
        </x14:conditionalFormatting>
        <x14:conditionalFormatting xmlns:xm="http://schemas.microsoft.com/office/excel/2006/main">
          <x14:cfRule type="dataBar" id="{A9F3D150-C019-4EAA-BB8D-A8B39B25FD1A}">
            <x14:dataBar minLength="0" maxLength="100">
              <x14:cfvo type="num">
                <xm:f>0</xm:f>
              </x14:cfvo>
              <x14:cfvo type="num">
                <xm:f>$AK$4</xm:f>
              </x14:cfvo>
              <x14:negativeFillColor rgb="FFFF0000"/>
              <x14:axisColor rgb="FF000000"/>
            </x14:dataBar>
          </x14:cfRule>
          <xm:sqref>BH18</xm:sqref>
        </x14:conditionalFormatting>
        <x14:conditionalFormatting xmlns:xm="http://schemas.microsoft.com/office/excel/2006/main">
          <x14:cfRule type="dataBar" id="{5D7B1D4B-BDEA-47A3-B912-F4A4C91021AE}">
            <x14:dataBar minLength="0" maxLength="100">
              <x14:cfvo type="num">
                <xm:f>0</xm:f>
              </x14:cfvo>
              <x14:cfvo type="num">
                <xm:f>$AH$2</xm:f>
              </x14:cfvo>
              <x14:negativeFillColor rgb="FFFF0000"/>
              <x14:axisColor rgb="FF000000"/>
            </x14:dataBar>
          </x14:cfRule>
          <xm:sqref>BE27</xm:sqref>
        </x14:conditionalFormatting>
        <x14:conditionalFormatting xmlns:xm="http://schemas.microsoft.com/office/excel/2006/main">
          <x14:cfRule type="dataBar" id="{07BE0577-F4A9-4EA2-BFDA-635DEE3848FF}">
            <x14:dataBar minLength="0" maxLength="100">
              <x14:cfvo type="num">
                <xm:f>0</xm:f>
              </x14:cfvo>
              <x14:cfvo type="num">
                <xm:f>30</xm:f>
              </x14:cfvo>
              <x14:negativeFillColor rgb="FFFF0000"/>
              <x14:axisColor rgb="FF000000"/>
            </x14:dataBar>
          </x14:cfRule>
          <xm:sqref>BG27</xm:sqref>
        </x14:conditionalFormatting>
        <x14:conditionalFormatting xmlns:xm="http://schemas.microsoft.com/office/excel/2006/main">
          <x14:cfRule type="dataBar" id="{65277BF2-D2B0-496C-BE0B-EA6E0CCE3951}">
            <x14:dataBar minLength="0" maxLength="100">
              <x14:cfvo type="num">
                <xm:f>0</xm:f>
              </x14:cfvo>
              <x14:cfvo type="num">
                <xm:f>$AK$4</xm:f>
              </x14:cfvo>
              <x14:negativeFillColor rgb="FFFF0000"/>
              <x14:axisColor rgb="FF000000"/>
            </x14:dataBar>
          </x14:cfRule>
          <xm:sqref>BH27</xm:sqref>
        </x14:conditionalFormatting>
        <x14:conditionalFormatting xmlns:xm="http://schemas.microsoft.com/office/excel/2006/main">
          <x14:cfRule type="dataBar" id="{F5B75326-B36C-43B7-8039-0C5CDE8C3CEA}">
            <x14:dataBar minLength="0" maxLength="100">
              <x14:cfvo type="num">
                <xm:f>0</xm:f>
              </x14:cfvo>
              <x14:cfvo type="num">
                <xm:f>$AH$2</xm:f>
              </x14:cfvo>
              <x14:negativeFillColor rgb="FFFF0000"/>
              <x14:axisColor rgb="FF000000"/>
            </x14:dataBar>
          </x14:cfRule>
          <xm:sqref>BU3</xm:sqref>
        </x14:conditionalFormatting>
        <x14:conditionalFormatting xmlns:xm="http://schemas.microsoft.com/office/excel/2006/main">
          <x14:cfRule type="dataBar" id="{BAF21DC2-7F18-4C4A-A412-973F648CDC74}">
            <x14:dataBar minLength="0" maxLength="100">
              <x14:cfvo type="num">
                <xm:f>0</xm:f>
              </x14:cfvo>
              <x14:cfvo type="num">
                <xm:f>30</xm:f>
              </x14:cfvo>
              <x14:negativeFillColor rgb="FFFF0000"/>
              <x14:axisColor rgb="FF000000"/>
            </x14:dataBar>
          </x14:cfRule>
          <xm:sqref>BW3</xm:sqref>
        </x14:conditionalFormatting>
        <x14:conditionalFormatting xmlns:xm="http://schemas.microsoft.com/office/excel/2006/main">
          <x14:cfRule type="dataBar" id="{86017C33-2363-4017-AB72-FC65D03057AF}">
            <x14:dataBar minLength="0" maxLength="100">
              <x14:cfvo type="num">
                <xm:f>0</xm:f>
              </x14:cfvo>
              <x14:cfvo type="num">
                <xm:f>$AK$4</xm:f>
              </x14:cfvo>
              <x14:negativeFillColor rgb="FFFF0000"/>
              <x14:axisColor rgb="FF000000"/>
            </x14:dataBar>
          </x14:cfRule>
          <xm:sqref>BX3</xm:sqref>
        </x14:conditionalFormatting>
        <x14:conditionalFormatting xmlns:xm="http://schemas.microsoft.com/office/excel/2006/main">
          <x14:cfRule type="dataBar" id="{B29238F0-33AC-4720-8EC3-D071612F017E}">
            <x14:dataBar minLength="0" maxLength="100">
              <x14:cfvo type="num">
                <xm:f>0</xm:f>
              </x14:cfvo>
              <x14:cfvo type="num">
                <xm:f>30</xm:f>
              </x14:cfvo>
              <x14:negativeFillColor rgb="FFFF0000"/>
              <x14:axisColor rgb="FF000000"/>
            </x14:dataBar>
          </x14:cfRule>
          <xm:sqref>AA12</xm:sqref>
        </x14:conditionalFormatting>
        <x14:conditionalFormatting xmlns:xm="http://schemas.microsoft.com/office/excel/2006/main">
          <x14:cfRule type="dataBar" id="{ACE9DCB2-1C00-4225-A761-7ED009582409}">
            <x14:dataBar minLength="0" maxLength="100">
              <x14:cfvo type="num">
                <xm:f>0</xm:f>
              </x14:cfvo>
              <x14:cfvo type="num">
                <xm:f>30</xm:f>
              </x14:cfvo>
              <x14:negativeFillColor rgb="FFFF0000"/>
              <x14:axisColor rgb="FF000000"/>
            </x14:dataBar>
          </x14:cfRule>
          <xm:sqref>AA19</xm:sqref>
        </x14:conditionalFormatting>
        <x14:conditionalFormatting xmlns:xm="http://schemas.microsoft.com/office/excel/2006/main">
          <x14:cfRule type="dataBar" id="{11522E64-E4BC-481E-B454-AD45295255B9}">
            <x14:dataBar minLength="0" maxLength="100">
              <x14:cfvo type="num">
                <xm:f>0</xm:f>
              </x14:cfvo>
              <x14:cfvo type="num">
                <xm:f>$AH$2</xm:f>
              </x14:cfvo>
              <x14:negativeFillColor rgb="FFFF0000"/>
              <x14:axisColor rgb="FF000000"/>
            </x14:dataBar>
          </x14:cfRule>
          <xm:sqref>Y12</xm:sqref>
        </x14:conditionalFormatting>
        <x14:conditionalFormatting xmlns:xm="http://schemas.microsoft.com/office/excel/2006/main">
          <x14:cfRule type="dataBar" id="{106E2274-5AD5-4335-B5BC-5D8ADD255144}">
            <x14:dataBar minLength="0" maxLength="100">
              <x14:cfvo type="num">
                <xm:f>0</xm:f>
              </x14:cfvo>
              <x14:cfvo type="num">
                <xm:f>$AK$4</xm:f>
              </x14:cfvo>
              <x14:negativeFillColor rgb="FFFF0000"/>
              <x14:axisColor rgb="FF000000"/>
            </x14:dataBar>
          </x14:cfRule>
          <xm:sqref>AB12</xm:sqref>
        </x14:conditionalFormatting>
        <x14:conditionalFormatting xmlns:xm="http://schemas.microsoft.com/office/excel/2006/main">
          <x14:cfRule type="dataBar" id="{25904ACE-66FB-48E6-A2A8-D460DE2CD94F}">
            <x14:dataBar minLength="0" maxLength="100">
              <x14:cfvo type="num">
                <xm:f>0</xm:f>
              </x14:cfvo>
              <x14:cfvo type="num">
                <xm:f>$AH$2</xm:f>
              </x14:cfvo>
              <x14:negativeFillColor rgb="FFFF0000"/>
              <x14:axisColor rgb="FF000000"/>
            </x14:dataBar>
          </x14:cfRule>
          <xm:sqref>Y19</xm:sqref>
        </x14:conditionalFormatting>
        <x14:conditionalFormatting xmlns:xm="http://schemas.microsoft.com/office/excel/2006/main">
          <x14:cfRule type="dataBar" id="{8D6CB363-B093-4CE6-9EEB-9C48E707D52A}">
            <x14:dataBar minLength="0" maxLength="100">
              <x14:cfvo type="num">
                <xm:f>0</xm:f>
              </x14:cfvo>
              <x14:cfvo type="num">
                <xm:f>$AK$4</xm:f>
              </x14:cfvo>
              <x14:negativeFillColor rgb="FFFF0000"/>
              <x14:axisColor rgb="FF000000"/>
            </x14:dataBar>
          </x14:cfRule>
          <xm:sqref>AB19</xm:sqref>
        </x14:conditionalFormatting>
        <x14:conditionalFormatting xmlns:xm="http://schemas.microsoft.com/office/excel/2006/main">
          <x14:cfRule type="dataBar" id="{AAB4A8CA-2B4E-4338-82E9-D301ABED62B0}">
            <x14:dataBar minLength="0" maxLength="100">
              <x14:cfvo type="num">
                <xm:f>0</xm:f>
              </x14:cfvo>
              <x14:cfvo type="num">
                <xm:f>$AH$2</xm:f>
              </x14:cfvo>
              <x14:negativeFillColor rgb="FFFF0000"/>
              <x14:axisColor rgb="FF000000"/>
            </x14:dataBar>
          </x14:cfRule>
          <xm:sqref>Y29</xm:sqref>
        </x14:conditionalFormatting>
        <x14:conditionalFormatting xmlns:xm="http://schemas.microsoft.com/office/excel/2006/main">
          <x14:cfRule type="dataBar" id="{945719D0-16C7-4DD4-96DE-1FB25267FE35}">
            <x14:dataBar minLength="0" maxLength="100">
              <x14:cfvo type="num">
                <xm:f>0</xm:f>
              </x14:cfvo>
              <x14:cfvo type="num">
                <xm:f>$AK$4</xm:f>
              </x14:cfvo>
              <x14:negativeFillColor rgb="FFFF0000"/>
              <x14:axisColor rgb="FF000000"/>
            </x14:dataBar>
          </x14:cfRule>
          <xm:sqref>AB29</xm:sqref>
        </x14:conditionalFormatting>
        <x14:conditionalFormatting xmlns:xm="http://schemas.microsoft.com/office/excel/2006/main">
          <x14:cfRule type="dataBar" id="{4E98AD78-142E-4F3C-9FE9-A425292905E8}">
            <x14:dataBar minLength="0" maxLength="100">
              <x14:cfvo type="num">
                <xm:f>0</xm:f>
              </x14:cfvo>
              <x14:cfvo type="num">
                <xm:f>30</xm:f>
              </x14:cfvo>
              <x14:negativeFillColor rgb="FFFF0000"/>
              <x14:axisColor rgb="FF000000"/>
            </x14:dataBar>
          </x14:cfRule>
          <xm:sqref>AA29</xm:sqref>
        </x14:conditionalFormatting>
        <x14:conditionalFormatting xmlns:xm="http://schemas.microsoft.com/office/excel/2006/main">
          <x14:cfRule type="dataBar" id="{7A7FEAD6-7501-4523-BA71-6D6FDAB9A633}">
            <x14:dataBar minLength="0" maxLength="100">
              <x14:cfvo type="num">
                <xm:f>0</xm:f>
              </x14:cfvo>
              <x14:cfvo type="num">
                <xm:f>$AH$2</xm:f>
              </x14:cfvo>
              <x14:negativeFillColor rgb="FFFF0000"/>
              <x14:axisColor rgb="FF000000"/>
            </x14:dataBar>
          </x14:cfRule>
          <xm:sqref>AG13</xm:sqref>
        </x14:conditionalFormatting>
        <x14:conditionalFormatting xmlns:xm="http://schemas.microsoft.com/office/excel/2006/main">
          <x14:cfRule type="dataBar" id="{8B6DA309-4798-4D51-A1DA-19BB2FCFE7F7}">
            <x14:dataBar minLength="0" maxLength="100">
              <x14:cfvo type="num">
                <xm:f>0</xm:f>
              </x14:cfvo>
              <x14:cfvo type="num">
                <xm:f>30</xm:f>
              </x14:cfvo>
              <x14:negativeFillColor rgb="FFFF0000"/>
              <x14:axisColor rgb="FF000000"/>
            </x14:dataBar>
          </x14:cfRule>
          <xm:sqref>AI13</xm:sqref>
        </x14:conditionalFormatting>
        <x14:conditionalFormatting xmlns:xm="http://schemas.microsoft.com/office/excel/2006/main">
          <x14:cfRule type="dataBar" id="{A2162D36-67C3-4444-BD2A-A06C62672D64}">
            <x14:dataBar minLength="0" maxLength="100">
              <x14:cfvo type="num">
                <xm:f>0</xm:f>
              </x14:cfvo>
              <x14:cfvo type="num">
                <xm:f>$AK$4</xm:f>
              </x14:cfvo>
              <x14:negativeFillColor rgb="FFFF0000"/>
              <x14:axisColor rgb="FF000000"/>
            </x14:dataBar>
          </x14:cfRule>
          <xm:sqref>AJ13</xm:sqref>
        </x14:conditionalFormatting>
        <x14:conditionalFormatting xmlns:xm="http://schemas.microsoft.com/office/excel/2006/main">
          <x14:cfRule type="dataBar" id="{D97081E7-3163-4597-8B74-3DA2C5AD6E65}">
            <x14:dataBar minLength="0" maxLength="100">
              <x14:cfvo type="num">
                <xm:f>0</xm:f>
              </x14:cfvo>
              <x14:cfvo type="num">
                <xm:f>$AH$2</xm:f>
              </x14:cfvo>
              <x14:negativeFillColor rgb="FFFF0000"/>
              <x14:axisColor rgb="FF000000"/>
            </x14:dataBar>
          </x14:cfRule>
          <xm:sqref>AO18</xm:sqref>
        </x14:conditionalFormatting>
        <x14:conditionalFormatting xmlns:xm="http://schemas.microsoft.com/office/excel/2006/main">
          <x14:cfRule type="dataBar" id="{201CA720-036F-4F91-876A-F7F1A4393B32}">
            <x14:dataBar minLength="0" maxLength="100">
              <x14:cfvo type="num">
                <xm:f>0</xm:f>
              </x14:cfvo>
              <x14:cfvo type="num">
                <xm:f>$AK$4</xm:f>
              </x14:cfvo>
              <x14:negativeFillColor rgb="FFFF0000"/>
              <x14:axisColor rgb="FF000000"/>
            </x14:dataBar>
          </x14:cfRule>
          <xm:sqref>AR18</xm:sqref>
        </x14:conditionalFormatting>
        <x14:conditionalFormatting xmlns:xm="http://schemas.microsoft.com/office/excel/2006/main">
          <x14:cfRule type="dataBar" id="{8F57051E-3572-4AE0-9D44-C778393498D5}">
            <x14:dataBar minLength="0" maxLength="100">
              <x14:cfvo type="num">
                <xm:f>0</xm:f>
              </x14:cfvo>
              <x14:cfvo type="num">
                <xm:f>30</xm:f>
              </x14:cfvo>
              <x14:negativeFillColor rgb="FFFF0000"/>
              <x14:axisColor rgb="FF000000"/>
            </x14:dataBar>
          </x14:cfRule>
          <xm:sqref>AQ18</xm:sqref>
        </x14:conditionalFormatting>
        <x14:conditionalFormatting xmlns:xm="http://schemas.microsoft.com/office/excel/2006/main">
          <x14:cfRule type="dataBar" id="{C87F0DF3-E9A1-4DAA-B42A-E0E7280E79C0}">
            <x14:dataBar minLength="0" maxLength="100">
              <x14:cfvo type="num">
                <xm:f>0</xm:f>
              </x14:cfvo>
              <x14:cfvo type="num">
                <xm:f>$AH$2</xm:f>
              </x14:cfvo>
              <x14:negativeFillColor rgb="FFFF0000"/>
              <x14:axisColor rgb="FF000000"/>
            </x14:dataBar>
          </x14:cfRule>
          <xm:sqref>BE6:BE7</xm:sqref>
        </x14:conditionalFormatting>
        <x14:conditionalFormatting xmlns:xm="http://schemas.microsoft.com/office/excel/2006/main">
          <x14:cfRule type="dataBar" id="{93102983-E6CE-415D-A5F2-9934F9FE74F6}">
            <x14:dataBar minLength="0" maxLength="100">
              <x14:cfvo type="num">
                <xm:f>0</xm:f>
              </x14:cfvo>
              <x14:cfvo type="num">
                <xm:f>$AK$4</xm:f>
              </x14:cfvo>
              <x14:negativeFillColor rgb="FFFF0000"/>
              <x14:axisColor rgb="FF000000"/>
            </x14:dataBar>
          </x14:cfRule>
          <xm:sqref>BH6:BH7</xm:sqref>
        </x14:conditionalFormatting>
        <x14:conditionalFormatting xmlns:xm="http://schemas.microsoft.com/office/excel/2006/main">
          <x14:cfRule type="dataBar" id="{527D6763-AE85-4BC8-8EDC-9DEBDC67A2B9}">
            <x14:dataBar minLength="0" maxLength="100">
              <x14:cfvo type="num">
                <xm:f>0</xm:f>
              </x14:cfvo>
              <x14:cfvo type="num">
                <xm:f>30</xm:f>
              </x14:cfvo>
              <x14:negativeFillColor rgb="FFFF0000"/>
              <x14:axisColor rgb="FF000000"/>
            </x14:dataBar>
          </x14:cfRule>
          <xm:sqref>BG6:BG7</xm:sqref>
        </x14:conditionalFormatting>
        <x14:conditionalFormatting xmlns:xm="http://schemas.microsoft.com/office/excel/2006/main">
          <x14:cfRule type="dataBar" id="{5D49175D-3827-480B-B7DC-E3E6C4C2522B}">
            <x14:dataBar minLength="0" maxLength="100">
              <x14:cfvo type="num">
                <xm:f>0</xm:f>
              </x14:cfvo>
              <x14:cfvo type="num">
                <xm:f>$AH$2</xm:f>
              </x14:cfvo>
              <x14:negativeFillColor rgb="FFFF0000"/>
              <x14:axisColor rgb="FF000000"/>
            </x14:dataBar>
          </x14:cfRule>
          <xm:sqref>BE11:BE12</xm:sqref>
        </x14:conditionalFormatting>
        <x14:conditionalFormatting xmlns:xm="http://schemas.microsoft.com/office/excel/2006/main">
          <x14:cfRule type="dataBar" id="{209614B7-9DF3-4FDD-82D0-E3C586C9EC92}">
            <x14:dataBar minLength="0" maxLength="100">
              <x14:cfvo type="num">
                <xm:f>0</xm:f>
              </x14:cfvo>
              <x14:cfvo type="num">
                <xm:f>$AK$4</xm:f>
              </x14:cfvo>
              <x14:negativeFillColor rgb="FFFF0000"/>
              <x14:axisColor rgb="FF000000"/>
            </x14:dataBar>
          </x14:cfRule>
          <xm:sqref>BH11:BH12</xm:sqref>
        </x14:conditionalFormatting>
        <x14:conditionalFormatting xmlns:xm="http://schemas.microsoft.com/office/excel/2006/main">
          <x14:cfRule type="dataBar" id="{1D18F777-F09C-4E02-B64F-E3BF4693E08A}">
            <x14:dataBar minLength="0" maxLength="100">
              <x14:cfvo type="num">
                <xm:f>0</xm:f>
              </x14:cfvo>
              <x14:cfvo type="num">
                <xm:f>30</xm:f>
              </x14:cfvo>
              <x14:negativeFillColor rgb="FFFF0000"/>
              <x14:axisColor rgb="FF000000"/>
            </x14:dataBar>
          </x14:cfRule>
          <xm:sqref>BG11:BG12</xm:sqref>
        </x14:conditionalFormatting>
        <x14:conditionalFormatting xmlns:xm="http://schemas.microsoft.com/office/excel/2006/main">
          <x14:cfRule type="dataBar" id="{09510917-B00C-463B-A030-C292F5EC5AA4}">
            <x14:dataBar minLength="0" maxLength="100">
              <x14:cfvo type="num">
                <xm:f>0</xm:f>
              </x14:cfvo>
              <x14:cfvo type="num">
                <xm:f>$AH$2</xm:f>
              </x14:cfvo>
              <x14:negativeFillColor rgb="FFFF0000"/>
              <x14:axisColor rgb="FF000000"/>
            </x14:dataBar>
          </x14:cfRule>
          <xm:sqref>BM27</xm:sqref>
        </x14:conditionalFormatting>
        <x14:conditionalFormatting xmlns:xm="http://schemas.microsoft.com/office/excel/2006/main">
          <x14:cfRule type="dataBar" id="{3C9472BF-36AD-4B9E-95C4-22F04F1E5968}">
            <x14:dataBar minLength="0" maxLength="100">
              <x14:cfvo type="num">
                <xm:f>0</xm:f>
              </x14:cfvo>
              <x14:cfvo type="num">
                <xm:f>$AK$4</xm:f>
              </x14:cfvo>
              <x14:negativeFillColor rgb="FFFF0000"/>
              <x14:axisColor rgb="FF000000"/>
            </x14:dataBar>
          </x14:cfRule>
          <xm:sqref>BP27</xm:sqref>
        </x14:conditionalFormatting>
        <x14:conditionalFormatting xmlns:xm="http://schemas.microsoft.com/office/excel/2006/main">
          <x14:cfRule type="dataBar" id="{9A3D4943-3B52-492E-BB1C-17A3AA491A85}">
            <x14:dataBar minLength="0" maxLength="100">
              <x14:cfvo type="num">
                <xm:f>0</xm:f>
              </x14:cfvo>
              <x14:cfvo type="num">
                <xm:f>30</xm:f>
              </x14:cfvo>
              <x14:negativeFillColor rgb="FFFF0000"/>
              <x14:axisColor rgb="FF000000"/>
            </x14:dataBar>
          </x14:cfRule>
          <xm:sqref>BO27</xm:sqref>
        </x14:conditionalFormatting>
        <x14:conditionalFormatting xmlns:xm="http://schemas.microsoft.com/office/excel/2006/main">
          <x14:cfRule type="dataBar" id="{028D953C-A70A-4486-BC05-44F18C382285}">
            <x14:dataBar minLength="0" maxLength="100">
              <x14:cfvo type="num">
                <xm:f>0</xm:f>
              </x14:cfvo>
              <x14:cfvo type="num">
                <xm:f>30</xm:f>
              </x14:cfvo>
              <x14:negativeFillColor rgb="FFFF0000"/>
              <x14:axisColor rgb="FF000000"/>
            </x14:dataBar>
          </x14:cfRule>
          <xm:sqref>AY2</xm:sqref>
        </x14:conditionalFormatting>
        <x14:conditionalFormatting xmlns:xm="http://schemas.microsoft.com/office/excel/2006/main">
          <x14:cfRule type="dataBar" id="{BB520B22-F4AD-413E-AAA4-266C1146D2B8}">
            <x14:dataBar minLength="0" maxLength="100">
              <x14:cfvo type="num">
                <xm:f>0</xm:f>
              </x14:cfvo>
              <x14:cfvo type="num">
                <xm:f>$AH$2</xm:f>
              </x14:cfvo>
              <x14:negativeFillColor rgb="FFFF0000"/>
              <x14:axisColor rgb="FF000000"/>
            </x14:dataBar>
          </x14:cfRule>
          <xm:sqref>AG2 AO2 AW2 BE2 BU2 Q2</xm:sqref>
        </x14:conditionalFormatting>
        <x14:conditionalFormatting xmlns:xm="http://schemas.microsoft.com/office/excel/2006/main">
          <x14:cfRule type="dataBar" id="{96D312DE-540E-46DB-A5EE-327A30290235}">
            <x14:dataBar minLength="0" maxLength="100">
              <x14:cfvo type="num">
                <xm:f>0</xm:f>
              </x14:cfvo>
              <x14:cfvo type="num">
                <xm:f>30</xm:f>
              </x14:cfvo>
              <x14:negativeFillColor rgb="FFFF0000"/>
              <x14:axisColor rgb="FF000000"/>
            </x14:dataBar>
          </x14:cfRule>
          <xm:sqref>AI2</xm:sqref>
        </x14:conditionalFormatting>
        <x14:conditionalFormatting xmlns:xm="http://schemas.microsoft.com/office/excel/2006/main">
          <x14:cfRule type="dataBar" id="{0A8EAE0D-9714-4B1D-8D7B-7A79A2623257}">
            <x14:dataBar minLength="0" maxLength="100">
              <x14:cfvo type="num">
                <xm:f>0</xm:f>
              </x14:cfvo>
              <x14:cfvo type="num">
                <xm:f>$AK$4</xm:f>
              </x14:cfvo>
              <x14:negativeFillColor rgb="FFFF0000"/>
              <x14:axisColor rgb="FF000000"/>
            </x14:dataBar>
          </x14:cfRule>
          <xm:sqref>AJ2 AR2 AZ2 BH2 BX2 T2 L2</xm:sqref>
        </x14:conditionalFormatting>
        <x14:conditionalFormatting xmlns:xm="http://schemas.microsoft.com/office/excel/2006/main">
          <x14:cfRule type="dataBar" id="{EA7B7FE1-F468-4C5D-BDA5-A09005CFDEFC}">
            <x14:dataBar minLength="0" maxLength="100">
              <x14:cfvo type="num">
                <xm:f>0</xm:f>
              </x14:cfvo>
              <x14:cfvo type="num">
                <xm:f>30</xm:f>
              </x14:cfvo>
              <x14:negativeFillColor rgb="FFFF0000"/>
              <x14:axisColor rgb="FF000000"/>
            </x14:dataBar>
          </x14:cfRule>
          <xm:sqref>AQ2</xm:sqref>
        </x14:conditionalFormatting>
        <x14:conditionalFormatting xmlns:xm="http://schemas.microsoft.com/office/excel/2006/main">
          <x14:cfRule type="dataBar" id="{3199D42B-45B4-43C7-97DC-E651C55286A2}">
            <x14:dataBar minLength="0" maxLength="100">
              <x14:cfvo type="num">
                <xm:f>0</xm:f>
              </x14:cfvo>
              <x14:cfvo type="num">
                <xm:f>30</xm:f>
              </x14:cfvo>
              <x14:negativeFillColor rgb="FFFF0000"/>
              <x14:axisColor rgb="FF000000"/>
            </x14:dataBar>
          </x14:cfRule>
          <xm:sqref>BG2</xm:sqref>
        </x14:conditionalFormatting>
        <x14:conditionalFormatting xmlns:xm="http://schemas.microsoft.com/office/excel/2006/main">
          <x14:cfRule type="dataBar" id="{069172A8-B40F-45F0-AD4C-C087109D1D48}">
            <x14:dataBar minLength="0" maxLength="100">
              <x14:cfvo type="num">
                <xm:f>0</xm:f>
              </x14:cfvo>
              <x14:cfvo type="num">
                <xm:f>30</xm:f>
              </x14:cfvo>
              <x14:negativeFillColor rgb="FFFF0000"/>
              <x14:axisColor rgb="FF000000"/>
            </x14:dataBar>
          </x14:cfRule>
          <xm:sqref>BW2</xm:sqref>
        </x14:conditionalFormatting>
        <x14:conditionalFormatting xmlns:xm="http://schemas.microsoft.com/office/excel/2006/main">
          <x14:cfRule type="dataBar" id="{F35CC006-5514-46DA-81EC-ABAC242556FC}">
            <x14:dataBar minLength="0" maxLength="100">
              <x14:cfvo type="num">
                <xm:f>0</xm:f>
              </x14:cfvo>
              <x14:cfvo type="num">
                <xm:f>30</xm:f>
              </x14:cfvo>
              <x14:negativeFillColor rgb="FFFF0000"/>
              <x14:axisColor rgb="FF000000"/>
            </x14:dataBar>
          </x14:cfRule>
          <xm:sqref>S2</xm:sqref>
        </x14:conditionalFormatting>
        <x14:conditionalFormatting xmlns:xm="http://schemas.microsoft.com/office/excel/2006/main">
          <x14:cfRule type="dataBar" id="{DF1FE7AE-B018-408B-92B6-7FAD862E2D03}">
            <x14:dataBar minLength="0" maxLength="100">
              <x14:cfvo type="num">
                <xm:f>0</xm:f>
              </x14:cfvo>
              <x14:cfvo type="num">
                <xm:f>30</xm:f>
              </x14:cfvo>
              <x14:negativeFillColor rgb="FFFF0000"/>
              <x14:axisColor rgb="FF000000"/>
            </x14:dataBar>
          </x14:cfRule>
          <xm:sqref>K2</xm:sqref>
        </x14:conditionalFormatting>
        <x14:conditionalFormatting xmlns:xm="http://schemas.microsoft.com/office/excel/2006/main">
          <x14:cfRule type="dataBar" id="{43B4B5DD-B9D5-4A25-99B6-1880DDE2C648}">
            <x14:dataBar minLength="0" maxLength="100">
              <x14:cfvo type="num">
                <xm:f>0</xm:f>
              </x14:cfvo>
              <x14:cfvo type="num">
                <xm:f>$AH$2</xm:f>
              </x14:cfvo>
              <x14:negativeFillColor rgb="FFFF0000"/>
              <x14:axisColor rgb="FF000000"/>
            </x14:dataBar>
          </x14:cfRule>
          <xm:sqref>Y2</xm:sqref>
        </x14:conditionalFormatting>
        <x14:conditionalFormatting xmlns:xm="http://schemas.microsoft.com/office/excel/2006/main">
          <x14:cfRule type="dataBar" id="{7CCCEE11-E702-49E0-9B45-D145E7EAE8A3}">
            <x14:dataBar minLength="0" maxLength="100">
              <x14:cfvo type="num">
                <xm:f>0</xm:f>
              </x14:cfvo>
              <x14:cfvo type="num">
                <xm:f>$AK$4</xm:f>
              </x14:cfvo>
              <x14:negativeFillColor rgb="FFFF0000"/>
              <x14:axisColor rgb="FF000000"/>
            </x14:dataBar>
          </x14:cfRule>
          <xm:sqref>AB2</xm:sqref>
        </x14:conditionalFormatting>
        <x14:conditionalFormatting xmlns:xm="http://schemas.microsoft.com/office/excel/2006/main">
          <x14:cfRule type="dataBar" id="{BBDFE0BD-ED42-4FB0-B4D4-88F66AE091BA}">
            <x14:dataBar minLength="0" maxLength="100">
              <x14:cfvo type="num">
                <xm:f>0</xm:f>
              </x14:cfvo>
              <x14:cfvo type="num">
                <xm:f>30</xm:f>
              </x14:cfvo>
              <x14:negativeFillColor rgb="FFFF0000"/>
              <x14:axisColor rgb="FF000000"/>
            </x14:dataBar>
          </x14:cfRule>
          <xm:sqref>AA2</xm:sqref>
        </x14:conditionalFormatting>
        <x14:conditionalFormatting xmlns:xm="http://schemas.microsoft.com/office/excel/2006/main">
          <x14:cfRule type="dataBar" id="{9AA0A654-239E-4003-A254-ABA4AC7198B3}">
            <x14:dataBar minLength="0" maxLength="100">
              <x14:cfvo type="num">
                <xm:f>0</xm:f>
              </x14:cfvo>
              <x14:cfvo type="num">
                <xm:f>$AH$2</xm:f>
              </x14:cfvo>
              <x14:negativeFillColor rgb="FFFF0000"/>
              <x14:axisColor rgb="FF000000"/>
            </x14:dataBar>
          </x14:cfRule>
          <xm:sqref>BM2</xm:sqref>
        </x14:conditionalFormatting>
        <x14:conditionalFormatting xmlns:xm="http://schemas.microsoft.com/office/excel/2006/main">
          <x14:cfRule type="dataBar" id="{946404EA-48B9-499E-BFCE-656C96097B37}">
            <x14:dataBar minLength="0" maxLength="100">
              <x14:cfvo type="num">
                <xm:f>0</xm:f>
              </x14:cfvo>
              <x14:cfvo type="num">
                <xm:f>$AK$4</xm:f>
              </x14:cfvo>
              <x14:negativeFillColor rgb="FFFF0000"/>
              <x14:axisColor rgb="FF000000"/>
            </x14:dataBar>
          </x14:cfRule>
          <xm:sqref>BP2</xm:sqref>
        </x14:conditionalFormatting>
        <x14:conditionalFormatting xmlns:xm="http://schemas.microsoft.com/office/excel/2006/main">
          <x14:cfRule type="dataBar" id="{BA0753DA-EC91-4AD9-8B42-853F3CD6B0C9}">
            <x14:dataBar minLength="0" maxLength="100">
              <x14:cfvo type="num">
                <xm:f>0</xm:f>
              </x14:cfvo>
              <x14:cfvo type="num">
                <xm:f>30</xm:f>
              </x14:cfvo>
              <x14:negativeFillColor rgb="FFFF0000"/>
              <x14:axisColor rgb="FF000000"/>
            </x14:dataBar>
          </x14:cfRule>
          <xm:sqref>BO2</xm:sqref>
        </x14:conditionalFormatting>
        <x14:conditionalFormatting xmlns:xm="http://schemas.microsoft.com/office/excel/2006/main">
          <x14:cfRule type="dataBar" id="{1D54E419-086A-47DD-8E61-7F36769EC945}">
            <x14:dataBar minLength="0" maxLength="100">
              <x14:cfvo type="num">
                <xm:f>0</xm:f>
              </x14:cfvo>
              <x14:cfvo type="num">
                <xm:f>$AH$2</xm:f>
              </x14:cfvo>
              <x14:negativeFillColor rgb="FFFF0000"/>
              <x14:axisColor rgb="FF000000"/>
            </x14:dataBar>
          </x14:cfRule>
          <xm:sqref>BM7</xm:sqref>
        </x14:conditionalFormatting>
        <x14:conditionalFormatting xmlns:xm="http://schemas.microsoft.com/office/excel/2006/main">
          <x14:cfRule type="dataBar" id="{3B35D198-6FA9-4435-A866-B97E8B94C8A3}">
            <x14:dataBar minLength="0" maxLength="100">
              <x14:cfvo type="num">
                <xm:f>0</xm:f>
              </x14:cfvo>
              <x14:cfvo type="num">
                <xm:f>$AK$4</xm:f>
              </x14:cfvo>
              <x14:negativeFillColor rgb="FFFF0000"/>
              <x14:axisColor rgb="FF000000"/>
            </x14:dataBar>
          </x14:cfRule>
          <xm:sqref>BP7</xm:sqref>
        </x14:conditionalFormatting>
        <x14:conditionalFormatting xmlns:xm="http://schemas.microsoft.com/office/excel/2006/main">
          <x14:cfRule type="dataBar" id="{5DB84FF7-7392-452F-8A0D-C36F1672C111}">
            <x14:dataBar minLength="0" maxLength="100">
              <x14:cfvo type="num">
                <xm:f>0</xm:f>
              </x14:cfvo>
              <x14:cfvo type="num">
                <xm:f>30</xm:f>
              </x14:cfvo>
              <x14:negativeFillColor rgb="FFFF0000"/>
              <x14:axisColor rgb="FF000000"/>
            </x14:dataBar>
          </x14:cfRule>
          <xm:sqref>BO7</xm:sqref>
        </x14:conditionalFormatting>
        <x14:conditionalFormatting xmlns:xm="http://schemas.microsoft.com/office/excel/2006/main">
          <x14:cfRule type="dataBar" id="{F2B6990A-0B5F-4993-8CEA-0FF6020CFD28}">
            <x14:dataBar minLength="0" maxLength="100">
              <x14:cfvo type="num">
                <xm:f>0</xm:f>
              </x14:cfvo>
              <x14:cfvo type="num">
                <xm:f>30</xm:f>
              </x14:cfvo>
              <x14:negativeFillColor rgb="FFFF0000"/>
              <x14:axisColor rgb="FF000000"/>
            </x14:dataBar>
          </x14:cfRule>
          <xm:sqref>AY33</xm:sqref>
        </x14:conditionalFormatting>
        <x14:conditionalFormatting xmlns:xm="http://schemas.microsoft.com/office/excel/2006/main">
          <x14:cfRule type="dataBar" id="{F6FE5E64-3E0C-4312-8B8C-B730E1A44C20}">
            <x14:dataBar minLength="0" maxLength="100">
              <x14:cfvo type="num">
                <xm:f>0</xm:f>
              </x14:cfvo>
              <x14:cfvo type="num">
                <xm:f>$AH$2</xm:f>
              </x14:cfvo>
              <x14:negativeFillColor rgb="FFFF0000"/>
              <x14:axisColor rgb="FF000000"/>
            </x14:dataBar>
          </x14:cfRule>
          <xm:sqref>AG33 AO33 AW33 BE33 BU33 Q33</xm:sqref>
        </x14:conditionalFormatting>
        <x14:conditionalFormatting xmlns:xm="http://schemas.microsoft.com/office/excel/2006/main">
          <x14:cfRule type="dataBar" id="{175FF7A6-52B3-40F5-B3C3-600317B20E6F}">
            <x14:dataBar minLength="0" maxLength="100">
              <x14:cfvo type="num">
                <xm:f>0</xm:f>
              </x14:cfvo>
              <x14:cfvo type="num">
                <xm:f>30</xm:f>
              </x14:cfvo>
              <x14:negativeFillColor rgb="FFFF0000"/>
              <x14:axisColor rgb="FF000000"/>
            </x14:dataBar>
          </x14:cfRule>
          <xm:sqref>AI33</xm:sqref>
        </x14:conditionalFormatting>
        <x14:conditionalFormatting xmlns:xm="http://schemas.microsoft.com/office/excel/2006/main">
          <x14:cfRule type="dataBar" id="{4BB614D0-1D5A-479E-8F3D-14BC52021BDB}">
            <x14:dataBar minLength="0" maxLength="100">
              <x14:cfvo type="num">
                <xm:f>0</xm:f>
              </x14:cfvo>
              <x14:cfvo type="num">
                <xm:f>$AK$4</xm:f>
              </x14:cfvo>
              <x14:negativeFillColor rgb="FFFF0000"/>
              <x14:axisColor rgb="FF000000"/>
            </x14:dataBar>
          </x14:cfRule>
          <xm:sqref>AJ33 AR33 AZ33 BH33 BX33 T33 L33</xm:sqref>
        </x14:conditionalFormatting>
        <x14:conditionalFormatting xmlns:xm="http://schemas.microsoft.com/office/excel/2006/main">
          <x14:cfRule type="dataBar" id="{6D760512-C5A5-45E8-895A-CB789351A046}">
            <x14:dataBar minLength="0" maxLength="100">
              <x14:cfvo type="num">
                <xm:f>0</xm:f>
              </x14:cfvo>
              <x14:cfvo type="num">
                <xm:f>30</xm:f>
              </x14:cfvo>
              <x14:negativeFillColor rgb="FFFF0000"/>
              <x14:axisColor rgb="FF000000"/>
            </x14:dataBar>
          </x14:cfRule>
          <xm:sqref>AQ33</xm:sqref>
        </x14:conditionalFormatting>
        <x14:conditionalFormatting xmlns:xm="http://schemas.microsoft.com/office/excel/2006/main">
          <x14:cfRule type="dataBar" id="{EA5F672D-CD73-4935-86C5-8225D296038D}">
            <x14:dataBar minLength="0" maxLength="100">
              <x14:cfvo type="num">
                <xm:f>0</xm:f>
              </x14:cfvo>
              <x14:cfvo type="num">
                <xm:f>30</xm:f>
              </x14:cfvo>
              <x14:negativeFillColor rgb="FFFF0000"/>
              <x14:axisColor rgb="FF000000"/>
            </x14:dataBar>
          </x14:cfRule>
          <xm:sqref>BG33</xm:sqref>
        </x14:conditionalFormatting>
        <x14:conditionalFormatting xmlns:xm="http://schemas.microsoft.com/office/excel/2006/main">
          <x14:cfRule type="dataBar" id="{03F51E7F-0343-4234-A856-0FAB28F1B6AF}">
            <x14:dataBar minLength="0" maxLength="100">
              <x14:cfvo type="num">
                <xm:f>0</xm:f>
              </x14:cfvo>
              <x14:cfvo type="num">
                <xm:f>30</xm:f>
              </x14:cfvo>
              <x14:negativeFillColor rgb="FFFF0000"/>
              <x14:axisColor rgb="FF000000"/>
            </x14:dataBar>
          </x14:cfRule>
          <xm:sqref>BW33</xm:sqref>
        </x14:conditionalFormatting>
        <x14:conditionalFormatting xmlns:xm="http://schemas.microsoft.com/office/excel/2006/main">
          <x14:cfRule type="dataBar" id="{E675F3C9-1A05-46FA-A7AC-C28995D1210E}">
            <x14:dataBar minLength="0" maxLength="100">
              <x14:cfvo type="num">
                <xm:f>0</xm:f>
              </x14:cfvo>
              <x14:cfvo type="num">
                <xm:f>30</xm:f>
              </x14:cfvo>
              <x14:negativeFillColor rgb="FFFF0000"/>
              <x14:axisColor rgb="FF000000"/>
            </x14:dataBar>
          </x14:cfRule>
          <xm:sqref>S33</xm:sqref>
        </x14:conditionalFormatting>
        <x14:conditionalFormatting xmlns:xm="http://schemas.microsoft.com/office/excel/2006/main">
          <x14:cfRule type="dataBar" id="{F0FA1075-81EF-41D5-919C-97A918480014}">
            <x14:dataBar minLength="0" maxLength="100">
              <x14:cfvo type="num">
                <xm:f>0</xm:f>
              </x14:cfvo>
              <x14:cfvo type="num">
                <xm:f>30</xm:f>
              </x14:cfvo>
              <x14:negativeFillColor rgb="FFFF0000"/>
              <x14:axisColor rgb="FF000000"/>
            </x14:dataBar>
          </x14:cfRule>
          <xm:sqref>K33</xm:sqref>
        </x14:conditionalFormatting>
        <x14:conditionalFormatting xmlns:xm="http://schemas.microsoft.com/office/excel/2006/main">
          <x14:cfRule type="dataBar" id="{A3C4D37D-7F4E-4730-B4A9-99D4D1003A26}">
            <x14:dataBar minLength="0" maxLength="100">
              <x14:cfvo type="num">
                <xm:f>0</xm:f>
              </x14:cfvo>
              <x14:cfvo type="num">
                <xm:f>$AH$2</xm:f>
              </x14:cfvo>
              <x14:negativeFillColor rgb="FFFF0000"/>
              <x14:axisColor rgb="FF000000"/>
            </x14:dataBar>
          </x14:cfRule>
          <xm:sqref>Y33</xm:sqref>
        </x14:conditionalFormatting>
        <x14:conditionalFormatting xmlns:xm="http://schemas.microsoft.com/office/excel/2006/main">
          <x14:cfRule type="dataBar" id="{1CF213C4-2921-4420-9D05-29AA137CA61B}">
            <x14:dataBar minLength="0" maxLength="100">
              <x14:cfvo type="num">
                <xm:f>0</xm:f>
              </x14:cfvo>
              <x14:cfvo type="num">
                <xm:f>$AK$4</xm:f>
              </x14:cfvo>
              <x14:negativeFillColor rgb="FFFF0000"/>
              <x14:axisColor rgb="FF000000"/>
            </x14:dataBar>
          </x14:cfRule>
          <xm:sqref>AB33</xm:sqref>
        </x14:conditionalFormatting>
        <x14:conditionalFormatting xmlns:xm="http://schemas.microsoft.com/office/excel/2006/main">
          <x14:cfRule type="dataBar" id="{1F546B1B-FD2A-4EA8-A10D-33DA82E78A23}">
            <x14:dataBar minLength="0" maxLength="100">
              <x14:cfvo type="num">
                <xm:f>0</xm:f>
              </x14:cfvo>
              <x14:cfvo type="num">
                <xm:f>30</xm:f>
              </x14:cfvo>
              <x14:negativeFillColor rgb="FFFF0000"/>
              <x14:axisColor rgb="FF000000"/>
            </x14:dataBar>
          </x14:cfRule>
          <xm:sqref>AA33</xm:sqref>
        </x14:conditionalFormatting>
        <x14:conditionalFormatting xmlns:xm="http://schemas.microsoft.com/office/excel/2006/main">
          <x14:cfRule type="dataBar" id="{729FBB88-D63F-435A-85AC-ADEB6C3DC785}">
            <x14:dataBar minLength="0" maxLength="100">
              <x14:cfvo type="num">
                <xm:f>0</xm:f>
              </x14:cfvo>
              <x14:cfvo type="num">
                <xm:f>$AH$2</xm:f>
              </x14:cfvo>
              <x14:negativeFillColor rgb="FFFF0000"/>
              <x14:axisColor rgb="FF000000"/>
            </x14:dataBar>
          </x14:cfRule>
          <xm:sqref>BM33</xm:sqref>
        </x14:conditionalFormatting>
        <x14:conditionalFormatting xmlns:xm="http://schemas.microsoft.com/office/excel/2006/main">
          <x14:cfRule type="dataBar" id="{E8BF5FA4-7DA5-4FBB-A07A-50F78F872DC4}">
            <x14:dataBar minLength="0" maxLength="100">
              <x14:cfvo type="num">
                <xm:f>0</xm:f>
              </x14:cfvo>
              <x14:cfvo type="num">
                <xm:f>$AK$4</xm:f>
              </x14:cfvo>
              <x14:negativeFillColor rgb="FFFF0000"/>
              <x14:axisColor rgb="FF000000"/>
            </x14:dataBar>
          </x14:cfRule>
          <xm:sqref>BP33</xm:sqref>
        </x14:conditionalFormatting>
        <x14:conditionalFormatting xmlns:xm="http://schemas.microsoft.com/office/excel/2006/main">
          <x14:cfRule type="dataBar" id="{1FEE7012-22E9-4B1B-90F3-080043362475}">
            <x14:dataBar minLength="0" maxLength="100">
              <x14:cfvo type="num">
                <xm:f>0</xm:f>
              </x14:cfvo>
              <x14:cfvo type="num">
                <xm:f>30</xm:f>
              </x14:cfvo>
              <x14:negativeFillColor rgb="FFFF0000"/>
              <x14:axisColor rgb="FF000000"/>
            </x14:dataBar>
          </x14:cfRule>
          <xm:sqref>BO33</xm:sqref>
        </x14:conditionalFormatting>
        <x14:conditionalFormatting xmlns:xm="http://schemas.microsoft.com/office/excel/2006/main">
          <x14:cfRule type="dataBar" id="{3F54D182-503B-484F-BE54-30629FE655C8}">
            <x14:dataBar minLength="0" maxLength="100">
              <x14:cfvo type="num">
                <xm:f>0</xm:f>
              </x14:cfvo>
              <x14:cfvo type="num">
                <xm:f>30</xm:f>
              </x14:cfvo>
              <x14:negativeFillColor rgb="FFFF0000"/>
              <x14:axisColor rgb="FF000000"/>
            </x14:dataBar>
          </x14:cfRule>
          <xm:sqref>AY34</xm:sqref>
        </x14:conditionalFormatting>
        <x14:conditionalFormatting xmlns:xm="http://schemas.microsoft.com/office/excel/2006/main">
          <x14:cfRule type="dataBar" id="{26D6B7BE-0594-4664-A509-85E17C4DEBEA}">
            <x14:dataBar minLength="0" maxLength="100">
              <x14:cfvo type="num">
                <xm:f>0</xm:f>
              </x14:cfvo>
              <x14:cfvo type="num">
                <xm:f>$AH$2</xm:f>
              </x14:cfvo>
              <x14:negativeFillColor rgb="FFFF0000"/>
              <x14:axisColor rgb="FF000000"/>
            </x14:dataBar>
          </x14:cfRule>
          <xm:sqref>AG34 AO34 AW34 BE34 BU34 Q34</xm:sqref>
        </x14:conditionalFormatting>
        <x14:conditionalFormatting xmlns:xm="http://schemas.microsoft.com/office/excel/2006/main">
          <x14:cfRule type="dataBar" id="{F174F098-A9F5-49F1-8946-12E4D8CA8A2F}">
            <x14:dataBar minLength="0" maxLength="100">
              <x14:cfvo type="num">
                <xm:f>0</xm:f>
              </x14:cfvo>
              <x14:cfvo type="num">
                <xm:f>30</xm:f>
              </x14:cfvo>
              <x14:negativeFillColor rgb="FFFF0000"/>
              <x14:axisColor rgb="FF000000"/>
            </x14:dataBar>
          </x14:cfRule>
          <xm:sqref>AI34</xm:sqref>
        </x14:conditionalFormatting>
        <x14:conditionalFormatting xmlns:xm="http://schemas.microsoft.com/office/excel/2006/main">
          <x14:cfRule type="dataBar" id="{2546CC8F-8678-4068-8559-21FBDF1008F3}">
            <x14:dataBar minLength="0" maxLength="100">
              <x14:cfvo type="num">
                <xm:f>0</xm:f>
              </x14:cfvo>
              <x14:cfvo type="num">
                <xm:f>$AK$4</xm:f>
              </x14:cfvo>
              <x14:negativeFillColor rgb="FFFF0000"/>
              <x14:axisColor rgb="FF000000"/>
            </x14:dataBar>
          </x14:cfRule>
          <xm:sqref>AJ34 AR34 AZ34 BH34 BX34 T34 L34</xm:sqref>
        </x14:conditionalFormatting>
        <x14:conditionalFormatting xmlns:xm="http://schemas.microsoft.com/office/excel/2006/main">
          <x14:cfRule type="dataBar" id="{A1A52619-8168-4DD2-AC11-2633C6FD7404}">
            <x14:dataBar minLength="0" maxLength="100">
              <x14:cfvo type="num">
                <xm:f>0</xm:f>
              </x14:cfvo>
              <x14:cfvo type="num">
                <xm:f>30</xm:f>
              </x14:cfvo>
              <x14:negativeFillColor rgb="FFFF0000"/>
              <x14:axisColor rgb="FF000000"/>
            </x14:dataBar>
          </x14:cfRule>
          <xm:sqref>AQ34</xm:sqref>
        </x14:conditionalFormatting>
        <x14:conditionalFormatting xmlns:xm="http://schemas.microsoft.com/office/excel/2006/main">
          <x14:cfRule type="dataBar" id="{AF96B50A-C611-41F5-9F53-30103F79B0A3}">
            <x14:dataBar minLength="0" maxLength="100">
              <x14:cfvo type="num">
                <xm:f>0</xm:f>
              </x14:cfvo>
              <x14:cfvo type="num">
                <xm:f>30</xm:f>
              </x14:cfvo>
              <x14:negativeFillColor rgb="FFFF0000"/>
              <x14:axisColor rgb="FF000000"/>
            </x14:dataBar>
          </x14:cfRule>
          <xm:sqref>BG34</xm:sqref>
        </x14:conditionalFormatting>
        <x14:conditionalFormatting xmlns:xm="http://schemas.microsoft.com/office/excel/2006/main">
          <x14:cfRule type="dataBar" id="{3F7FD7DF-F125-48DA-911C-2FD835F746B9}">
            <x14:dataBar minLength="0" maxLength="100">
              <x14:cfvo type="num">
                <xm:f>0</xm:f>
              </x14:cfvo>
              <x14:cfvo type="num">
                <xm:f>30</xm:f>
              </x14:cfvo>
              <x14:negativeFillColor rgb="FFFF0000"/>
              <x14:axisColor rgb="FF000000"/>
            </x14:dataBar>
          </x14:cfRule>
          <xm:sqref>BW34</xm:sqref>
        </x14:conditionalFormatting>
        <x14:conditionalFormatting xmlns:xm="http://schemas.microsoft.com/office/excel/2006/main">
          <x14:cfRule type="dataBar" id="{CAE8C6A7-5550-4515-AD98-B5D6BF2DFAE3}">
            <x14:dataBar minLength="0" maxLength="100">
              <x14:cfvo type="num">
                <xm:f>0</xm:f>
              </x14:cfvo>
              <x14:cfvo type="num">
                <xm:f>30</xm:f>
              </x14:cfvo>
              <x14:negativeFillColor rgb="FFFF0000"/>
              <x14:axisColor rgb="FF000000"/>
            </x14:dataBar>
          </x14:cfRule>
          <xm:sqref>S34</xm:sqref>
        </x14:conditionalFormatting>
        <x14:conditionalFormatting xmlns:xm="http://schemas.microsoft.com/office/excel/2006/main">
          <x14:cfRule type="dataBar" id="{EE482E09-BDDA-4CFA-B371-B8A936D7E8C4}">
            <x14:dataBar minLength="0" maxLength="100">
              <x14:cfvo type="num">
                <xm:f>0</xm:f>
              </x14:cfvo>
              <x14:cfvo type="num">
                <xm:f>30</xm:f>
              </x14:cfvo>
              <x14:negativeFillColor rgb="FFFF0000"/>
              <x14:axisColor rgb="FF000000"/>
            </x14:dataBar>
          </x14:cfRule>
          <xm:sqref>K34</xm:sqref>
        </x14:conditionalFormatting>
        <x14:conditionalFormatting xmlns:xm="http://schemas.microsoft.com/office/excel/2006/main">
          <x14:cfRule type="dataBar" id="{D4A9895F-27C8-4C26-80B8-2694388BAB28}">
            <x14:dataBar minLength="0" maxLength="100">
              <x14:cfvo type="num">
                <xm:f>0</xm:f>
              </x14:cfvo>
              <x14:cfvo type="num">
                <xm:f>$AH$2</xm:f>
              </x14:cfvo>
              <x14:negativeFillColor rgb="FFFF0000"/>
              <x14:axisColor rgb="FF000000"/>
            </x14:dataBar>
          </x14:cfRule>
          <xm:sqref>Y34</xm:sqref>
        </x14:conditionalFormatting>
        <x14:conditionalFormatting xmlns:xm="http://schemas.microsoft.com/office/excel/2006/main">
          <x14:cfRule type="dataBar" id="{3014A4EF-12D9-460E-9C7C-3D6FF1C5D7E9}">
            <x14:dataBar minLength="0" maxLength="100">
              <x14:cfvo type="num">
                <xm:f>0</xm:f>
              </x14:cfvo>
              <x14:cfvo type="num">
                <xm:f>$AK$4</xm:f>
              </x14:cfvo>
              <x14:negativeFillColor rgb="FFFF0000"/>
              <x14:axisColor rgb="FF000000"/>
            </x14:dataBar>
          </x14:cfRule>
          <xm:sqref>AB34</xm:sqref>
        </x14:conditionalFormatting>
        <x14:conditionalFormatting xmlns:xm="http://schemas.microsoft.com/office/excel/2006/main">
          <x14:cfRule type="dataBar" id="{1EF48A69-DAA8-4A04-914D-10ADFB3BC99E}">
            <x14:dataBar minLength="0" maxLength="100">
              <x14:cfvo type="num">
                <xm:f>0</xm:f>
              </x14:cfvo>
              <x14:cfvo type="num">
                <xm:f>30</xm:f>
              </x14:cfvo>
              <x14:negativeFillColor rgb="FFFF0000"/>
              <x14:axisColor rgb="FF000000"/>
            </x14:dataBar>
          </x14:cfRule>
          <xm:sqref>AA34</xm:sqref>
        </x14:conditionalFormatting>
        <x14:conditionalFormatting xmlns:xm="http://schemas.microsoft.com/office/excel/2006/main">
          <x14:cfRule type="dataBar" id="{BA5C516A-75D2-4C97-9947-34CCC570F8F2}">
            <x14:dataBar minLength="0" maxLength="100">
              <x14:cfvo type="num">
                <xm:f>0</xm:f>
              </x14:cfvo>
              <x14:cfvo type="num">
                <xm:f>$AH$2</xm:f>
              </x14:cfvo>
              <x14:negativeFillColor rgb="FFFF0000"/>
              <x14:axisColor rgb="FF000000"/>
            </x14:dataBar>
          </x14:cfRule>
          <xm:sqref>BM34</xm:sqref>
        </x14:conditionalFormatting>
        <x14:conditionalFormatting xmlns:xm="http://schemas.microsoft.com/office/excel/2006/main">
          <x14:cfRule type="dataBar" id="{CD2F628A-217E-4BF9-AF2B-E202D49DCD54}">
            <x14:dataBar minLength="0" maxLength="100">
              <x14:cfvo type="num">
                <xm:f>0</xm:f>
              </x14:cfvo>
              <x14:cfvo type="num">
                <xm:f>$AK$4</xm:f>
              </x14:cfvo>
              <x14:negativeFillColor rgb="FFFF0000"/>
              <x14:axisColor rgb="FF000000"/>
            </x14:dataBar>
          </x14:cfRule>
          <xm:sqref>BP34</xm:sqref>
        </x14:conditionalFormatting>
        <x14:conditionalFormatting xmlns:xm="http://schemas.microsoft.com/office/excel/2006/main">
          <x14:cfRule type="dataBar" id="{9E28171E-4375-455D-AC76-4AA6ABB65741}">
            <x14:dataBar minLength="0" maxLength="100">
              <x14:cfvo type="num">
                <xm:f>0</xm:f>
              </x14:cfvo>
              <x14:cfvo type="num">
                <xm:f>30</xm:f>
              </x14:cfvo>
              <x14:negativeFillColor rgb="FFFF0000"/>
              <x14:axisColor rgb="FF000000"/>
            </x14:dataBar>
          </x14:cfRule>
          <xm:sqref>BO34</xm:sqref>
        </x14:conditionalFormatting>
        <x14:conditionalFormatting xmlns:xm="http://schemas.microsoft.com/office/excel/2006/main">
          <x14:cfRule type="dataBar" id="{A10047EC-7405-452A-9E41-BE114B14FAD3}">
            <x14:dataBar minLength="0" maxLength="100">
              <x14:cfvo type="num">
                <xm:f>0</xm:f>
              </x14:cfvo>
              <x14:cfvo type="num">
                <xm:f>30</xm:f>
              </x14:cfvo>
              <x14:negativeFillColor rgb="FFFF0000"/>
              <x14:axisColor rgb="FF000000"/>
            </x14:dataBar>
          </x14:cfRule>
          <xm:sqref>AY35</xm:sqref>
        </x14:conditionalFormatting>
        <x14:conditionalFormatting xmlns:xm="http://schemas.microsoft.com/office/excel/2006/main">
          <x14:cfRule type="dataBar" id="{4D949846-F7EE-4C39-918A-DEE26C0FAE3C}">
            <x14:dataBar minLength="0" maxLength="100">
              <x14:cfvo type="num">
                <xm:f>0</xm:f>
              </x14:cfvo>
              <x14:cfvo type="num">
                <xm:f>$AH$2</xm:f>
              </x14:cfvo>
              <x14:negativeFillColor rgb="FFFF0000"/>
              <x14:axisColor rgb="FF000000"/>
            </x14:dataBar>
          </x14:cfRule>
          <xm:sqref>AG35 AO35 AW35 BE35 BU35 Q35</xm:sqref>
        </x14:conditionalFormatting>
        <x14:conditionalFormatting xmlns:xm="http://schemas.microsoft.com/office/excel/2006/main">
          <x14:cfRule type="dataBar" id="{DB6E1F62-78FD-432B-8D20-8D473A55E5BC}">
            <x14:dataBar minLength="0" maxLength="100">
              <x14:cfvo type="num">
                <xm:f>0</xm:f>
              </x14:cfvo>
              <x14:cfvo type="num">
                <xm:f>30</xm:f>
              </x14:cfvo>
              <x14:negativeFillColor rgb="FFFF0000"/>
              <x14:axisColor rgb="FF000000"/>
            </x14:dataBar>
          </x14:cfRule>
          <xm:sqref>AI35</xm:sqref>
        </x14:conditionalFormatting>
        <x14:conditionalFormatting xmlns:xm="http://schemas.microsoft.com/office/excel/2006/main">
          <x14:cfRule type="dataBar" id="{03CD2780-FAB2-45D5-AC8D-31921C7F2CCB}">
            <x14:dataBar minLength="0" maxLength="100">
              <x14:cfvo type="num">
                <xm:f>0</xm:f>
              </x14:cfvo>
              <x14:cfvo type="num">
                <xm:f>$AK$4</xm:f>
              </x14:cfvo>
              <x14:negativeFillColor rgb="FFFF0000"/>
              <x14:axisColor rgb="FF000000"/>
            </x14:dataBar>
          </x14:cfRule>
          <xm:sqref>AJ35 AR35 AZ35 BH35 BX35 T35 L35</xm:sqref>
        </x14:conditionalFormatting>
        <x14:conditionalFormatting xmlns:xm="http://schemas.microsoft.com/office/excel/2006/main">
          <x14:cfRule type="dataBar" id="{0AD108A5-8FA8-4A05-933F-F8AD585FFB0C}">
            <x14:dataBar minLength="0" maxLength="100">
              <x14:cfvo type="num">
                <xm:f>0</xm:f>
              </x14:cfvo>
              <x14:cfvo type="num">
                <xm:f>30</xm:f>
              </x14:cfvo>
              <x14:negativeFillColor rgb="FFFF0000"/>
              <x14:axisColor rgb="FF000000"/>
            </x14:dataBar>
          </x14:cfRule>
          <xm:sqref>AQ35</xm:sqref>
        </x14:conditionalFormatting>
        <x14:conditionalFormatting xmlns:xm="http://schemas.microsoft.com/office/excel/2006/main">
          <x14:cfRule type="dataBar" id="{187615F1-8A88-4BC0-95E7-06B022DD9E55}">
            <x14:dataBar minLength="0" maxLength="100">
              <x14:cfvo type="num">
                <xm:f>0</xm:f>
              </x14:cfvo>
              <x14:cfvo type="num">
                <xm:f>30</xm:f>
              </x14:cfvo>
              <x14:negativeFillColor rgb="FFFF0000"/>
              <x14:axisColor rgb="FF000000"/>
            </x14:dataBar>
          </x14:cfRule>
          <xm:sqref>BG35</xm:sqref>
        </x14:conditionalFormatting>
        <x14:conditionalFormatting xmlns:xm="http://schemas.microsoft.com/office/excel/2006/main">
          <x14:cfRule type="dataBar" id="{B135B7BC-008F-42F2-9460-9B2A4E455C99}">
            <x14:dataBar minLength="0" maxLength="100">
              <x14:cfvo type="num">
                <xm:f>0</xm:f>
              </x14:cfvo>
              <x14:cfvo type="num">
                <xm:f>30</xm:f>
              </x14:cfvo>
              <x14:negativeFillColor rgb="FFFF0000"/>
              <x14:axisColor rgb="FF000000"/>
            </x14:dataBar>
          </x14:cfRule>
          <xm:sqref>BW35</xm:sqref>
        </x14:conditionalFormatting>
        <x14:conditionalFormatting xmlns:xm="http://schemas.microsoft.com/office/excel/2006/main">
          <x14:cfRule type="dataBar" id="{AF4EEF86-2442-4125-BE96-E58E2341C01D}">
            <x14:dataBar minLength="0" maxLength="100">
              <x14:cfvo type="num">
                <xm:f>0</xm:f>
              </x14:cfvo>
              <x14:cfvo type="num">
                <xm:f>30</xm:f>
              </x14:cfvo>
              <x14:negativeFillColor rgb="FFFF0000"/>
              <x14:axisColor rgb="FF000000"/>
            </x14:dataBar>
          </x14:cfRule>
          <xm:sqref>S35</xm:sqref>
        </x14:conditionalFormatting>
        <x14:conditionalFormatting xmlns:xm="http://schemas.microsoft.com/office/excel/2006/main">
          <x14:cfRule type="dataBar" id="{F3C9CF40-F1C0-43FF-87ED-577039248074}">
            <x14:dataBar minLength="0" maxLength="100">
              <x14:cfvo type="num">
                <xm:f>0</xm:f>
              </x14:cfvo>
              <x14:cfvo type="num">
                <xm:f>30</xm:f>
              </x14:cfvo>
              <x14:negativeFillColor rgb="FFFF0000"/>
              <x14:axisColor rgb="FF000000"/>
            </x14:dataBar>
          </x14:cfRule>
          <xm:sqref>K35</xm:sqref>
        </x14:conditionalFormatting>
        <x14:conditionalFormatting xmlns:xm="http://schemas.microsoft.com/office/excel/2006/main">
          <x14:cfRule type="dataBar" id="{7A3BD5A9-2577-40CD-866D-4F1F1F06D167}">
            <x14:dataBar minLength="0" maxLength="100">
              <x14:cfvo type="num">
                <xm:f>0</xm:f>
              </x14:cfvo>
              <x14:cfvo type="num">
                <xm:f>$AH$2</xm:f>
              </x14:cfvo>
              <x14:negativeFillColor rgb="FFFF0000"/>
              <x14:axisColor rgb="FF000000"/>
            </x14:dataBar>
          </x14:cfRule>
          <xm:sqref>Y35</xm:sqref>
        </x14:conditionalFormatting>
        <x14:conditionalFormatting xmlns:xm="http://schemas.microsoft.com/office/excel/2006/main">
          <x14:cfRule type="dataBar" id="{7D7241BE-0223-4776-A1A3-05C01FB237B9}">
            <x14:dataBar minLength="0" maxLength="100">
              <x14:cfvo type="num">
                <xm:f>0</xm:f>
              </x14:cfvo>
              <x14:cfvo type="num">
                <xm:f>$AK$4</xm:f>
              </x14:cfvo>
              <x14:negativeFillColor rgb="FFFF0000"/>
              <x14:axisColor rgb="FF000000"/>
            </x14:dataBar>
          </x14:cfRule>
          <xm:sqref>AB35</xm:sqref>
        </x14:conditionalFormatting>
        <x14:conditionalFormatting xmlns:xm="http://schemas.microsoft.com/office/excel/2006/main">
          <x14:cfRule type="dataBar" id="{E01012D7-83F5-4108-9321-6F96619E2179}">
            <x14:dataBar minLength="0" maxLength="100">
              <x14:cfvo type="num">
                <xm:f>0</xm:f>
              </x14:cfvo>
              <x14:cfvo type="num">
                <xm:f>30</xm:f>
              </x14:cfvo>
              <x14:negativeFillColor rgb="FFFF0000"/>
              <x14:axisColor rgb="FF000000"/>
            </x14:dataBar>
          </x14:cfRule>
          <xm:sqref>AA35</xm:sqref>
        </x14:conditionalFormatting>
        <x14:conditionalFormatting xmlns:xm="http://schemas.microsoft.com/office/excel/2006/main">
          <x14:cfRule type="dataBar" id="{9234A818-62FD-4E52-9C7B-015E4CDF3BD5}">
            <x14:dataBar minLength="0" maxLength="100">
              <x14:cfvo type="num">
                <xm:f>0</xm:f>
              </x14:cfvo>
              <x14:cfvo type="num">
                <xm:f>$AH$2</xm:f>
              </x14:cfvo>
              <x14:negativeFillColor rgb="FFFF0000"/>
              <x14:axisColor rgb="FF000000"/>
            </x14:dataBar>
          </x14:cfRule>
          <xm:sqref>BM35</xm:sqref>
        </x14:conditionalFormatting>
        <x14:conditionalFormatting xmlns:xm="http://schemas.microsoft.com/office/excel/2006/main">
          <x14:cfRule type="dataBar" id="{0EBD453D-38ED-4EE1-963F-D03B443229BB}">
            <x14:dataBar minLength="0" maxLength="100">
              <x14:cfvo type="num">
                <xm:f>0</xm:f>
              </x14:cfvo>
              <x14:cfvo type="num">
                <xm:f>$AK$4</xm:f>
              </x14:cfvo>
              <x14:negativeFillColor rgb="FFFF0000"/>
              <x14:axisColor rgb="FF000000"/>
            </x14:dataBar>
          </x14:cfRule>
          <xm:sqref>BP35</xm:sqref>
        </x14:conditionalFormatting>
        <x14:conditionalFormatting xmlns:xm="http://schemas.microsoft.com/office/excel/2006/main">
          <x14:cfRule type="dataBar" id="{3E870AC7-4D0D-4AA6-AB71-1140732164C0}">
            <x14:dataBar minLength="0" maxLength="100">
              <x14:cfvo type="num">
                <xm:f>0</xm:f>
              </x14:cfvo>
              <x14:cfvo type="num">
                <xm:f>30</xm:f>
              </x14:cfvo>
              <x14:negativeFillColor rgb="FFFF0000"/>
              <x14:axisColor rgb="FF000000"/>
            </x14:dataBar>
          </x14:cfRule>
          <xm:sqref>BO35</xm:sqref>
        </x14:conditionalFormatting>
        <x14:conditionalFormatting xmlns:xm="http://schemas.microsoft.com/office/excel/2006/main">
          <x14:cfRule type="dataBar" id="{510C736C-D6F4-4D5A-AC33-2874ACF326C4}">
            <x14:dataBar minLength="0" maxLength="100">
              <x14:cfvo type="num">
                <xm:f>0</xm:f>
              </x14:cfvo>
              <x14:cfvo type="num">
                <xm:f>30</xm:f>
              </x14:cfvo>
              <x14:negativeFillColor rgb="FFFF0000"/>
              <x14:axisColor rgb="FF000000"/>
            </x14:dataBar>
          </x14:cfRule>
          <xm:sqref>AY36</xm:sqref>
        </x14:conditionalFormatting>
        <x14:conditionalFormatting xmlns:xm="http://schemas.microsoft.com/office/excel/2006/main">
          <x14:cfRule type="dataBar" id="{BDF6870D-DD00-43AF-8C3B-BF7A5C50FB40}">
            <x14:dataBar minLength="0" maxLength="100">
              <x14:cfvo type="num">
                <xm:f>0</xm:f>
              </x14:cfvo>
              <x14:cfvo type="num">
                <xm:f>$AH$2</xm:f>
              </x14:cfvo>
              <x14:negativeFillColor rgb="FFFF0000"/>
              <x14:axisColor rgb="FF000000"/>
            </x14:dataBar>
          </x14:cfRule>
          <xm:sqref>AG36 AO36 AW36 BE36 BU36 Q36</xm:sqref>
        </x14:conditionalFormatting>
        <x14:conditionalFormatting xmlns:xm="http://schemas.microsoft.com/office/excel/2006/main">
          <x14:cfRule type="dataBar" id="{7C934452-DAB7-4872-9702-00F905BBA469}">
            <x14:dataBar minLength="0" maxLength="100">
              <x14:cfvo type="num">
                <xm:f>0</xm:f>
              </x14:cfvo>
              <x14:cfvo type="num">
                <xm:f>30</xm:f>
              </x14:cfvo>
              <x14:negativeFillColor rgb="FFFF0000"/>
              <x14:axisColor rgb="FF000000"/>
            </x14:dataBar>
          </x14:cfRule>
          <xm:sqref>AI36</xm:sqref>
        </x14:conditionalFormatting>
        <x14:conditionalFormatting xmlns:xm="http://schemas.microsoft.com/office/excel/2006/main">
          <x14:cfRule type="dataBar" id="{11787AC2-FB69-47A1-8D08-D32113A44723}">
            <x14:dataBar minLength="0" maxLength="100">
              <x14:cfvo type="num">
                <xm:f>0</xm:f>
              </x14:cfvo>
              <x14:cfvo type="num">
                <xm:f>$AK$4</xm:f>
              </x14:cfvo>
              <x14:negativeFillColor rgb="FFFF0000"/>
              <x14:axisColor rgb="FF000000"/>
            </x14:dataBar>
          </x14:cfRule>
          <xm:sqref>AJ36 AR36 AZ36 BH36 BX36 T36 L36</xm:sqref>
        </x14:conditionalFormatting>
        <x14:conditionalFormatting xmlns:xm="http://schemas.microsoft.com/office/excel/2006/main">
          <x14:cfRule type="dataBar" id="{F3E20101-6F9A-4350-A960-1DB0F6E38E30}">
            <x14:dataBar minLength="0" maxLength="100">
              <x14:cfvo type="num">
                <xm:f>0</xm:f>
              </x14:cfvo>
              <x14:cfvo type="num">
                <xm:f>30</xm:f>
              </x14:cfvo>
              <x14:negativeFillColor rgb="FFFF0000"/>
              <x14:axisColor rgb="FF000000"/>
            </x14:dataBar>
          </x14:cfRule>
          <xm:sqref>AQ36</xm:sqref>
        </x14:conditionalFormatting>
        <x14:conditionalFormatting xmlns:xm="http://schemas.microsoft.com/office/excel/2006/main">
          <x14:cfRule type="dataBar" id="{0057E3CC-0A94-4E9F-8E9F-C8147D3E05A7}">
            <x14:dataBar minLength="0" maxLength="100">
              <x14:cfvo type="num">
                <xm:f>0</xm:f>
              </x14:cfvo>
              <x14:cfvo type="num">
                <xm:f>30</xm:f>
              </x14:cfvo>
              <x14:negativeFillColor rgb="FFFF0000"/>
              <x14:axisColor rgb="FF000000"/>
            </x14:dataBar>
          </x14:cfRule>
          <xm:sqref>BG36</xm:sqref>
        </x14:conditionalFormatting>
        <x14:conditionalFormatting xmlns:xm="http://schemas.microsoft.com/office/excel/2006/main">
          <x14:cfRule type="dataBar" id="{659BE7E1-209B-4075-806A-0297EABF949C}">
            <x14:dataBar minLength="0" maxLength="100">
              <x14:cfvo type="num">
                <xm:f>0</xm:f>
              </x14:cfvo>
              <x14:cfvo type="num">
                <xm:f>30</xm:f>
              </x14:cfvo>
              <x14:negativeFillColor rgb="FFFF0000"/>
              <x14:axisColor rgb="FF000000"/>
            </x14:dataBar>
          </x14:cfRule>
          <xm:sqref>BW36</xm:sqref>
        </x14:conditionalFormatting>
        <x14:conditionalFormatting xmlns:xm="http://schemas.microsoft.com/office/excel/2006/main">
          <x14:cfRule type="dataBar" id="{A90412CF-0802-4F42-B7FD-D5564C982A3E}">
            <x14:dataBar minLength="0" maxLength="100">
              <x14:cfvo type="num">
                <xm:f>0</xm:f>
              </x14:cfvo>
              <x14:cfvo type="num">
                <xm:f>30</xm:f>
              </x14:cfvo>
              <x14:negativeFillColor rgb="FFFF0000"/>
              <x14:axisColor rgb="FF000000"/>
            </x14:dataBar>
          </x14:cfRule>
          <xm:sqref>S36</xm:sqref>
        </x14:conditionalFormatting>
        <x14:conditionalFormatting xmlns:xm="http://schemas.microsoft.com/office/excel/2006/main">
          <x14:cfRule type="dataBar" id="{0D8D962E-5DF2-4ED6-BEBD-CFB0DE6BED7C}">
            <x14:dataBar minLength="0" maxLength="100">
              <x14:cfvo type="num">
                <xm:f>0</xm:f>
              </x14:cfvo>
              <x14:cfvo type="num">
                <xm:f>30</xm:f>
              </x14:cfvo>
              <x14:negativeFillColor rgb="FFFF0000"/>
              <x14:axisColor rgb="FF000000"/>
            </x14:dataBar>
          </x14:cfRule>
          <xm:sqref>K36</xm:sqref>
        </x14:conditionalFormatting>
        <x14:conditionalFormatting xmlns:xm="http://schemas.microsoft.com/office/excel/2006/main">
          <x14:cfRule type="dataBar" id="{0B9E8A73-14D9-43CF-B2E6-187E2B6F43A8}">
            <x14:dataBar minLength="0" maxLength="100">
              <x14:cfvo type="num">
                <xm:f>0</xm:f>
              </x14:cfvo>
              <x14:cfvo type="num">
                <xm:f>$AH$2</xm:f>
              </x14:cfvo>
              <x14:negativeFillColor rgb="FFFF0000"/>
              <x14:axisColor rgb="FF000000"/>
            </x14:dataBar>
          </x14:cfRule>
          <xm:sqref>Y36</xm:sqref>
        </x14:conditionalFormatting>
        <x14:conditionalFormatting xmlns:xm="http://schemas.microsoft.com/office/excel/2006/main">
          <x14:cfRule type="dataBar" id="{1E0EFC9F-C571-44A8-87AC-76505F46B966}">
            <x14:dataBar minLength="0" maxLength="100">
              <x14:cfvo type="num">
                <xm:f>0</xm:f>
              </x14:cfvo>
              <x14:cfvo type="num">
                <xm:f>$AK$4</xm:f>
              </x14:cfvo>
              <x14:negativeFillColor rgb="FFFF0000"/>
              <x14:axisColor rgb="FF000000"/>
            </x14:dataBar>
          </x14:cfRule>
          <xm:sqref>AB36</xm:sqref>
        </x14:conditionalFormatting>
        <x14:conditionalFormatting xmlns:xm="http://schemas.microsoft.com/office/excel/2006/main">
          <x14:cfRule type="dataBar" id="{CC71BF76-AE65-4EF2-B079-D8B5E32FA626}">
            <x14:dataBar minLength="0" maxLength="100">
              <x14:cfvo type="num">
                <xm:f>0</xm:f>
              </x14:cfvo>
              <x14:cfvo type="num">
                <xm:f>30</xm:f>
              </x14:cfvo>
              <x14:negativeFillColor rgb="FFFF0000"/>
              <x14:axisColor rgb="FF000000"/>
            </x14:dataBar>
          </x14:cfRule>
          <xm:sqref>AA36</xm:sqref>
        </x14:conditionalFormatting>
        <x14:conditionalFormatting xmlns:xm="http://schemas.microsoft.com/office/excel/2006/main">
          <x14:cfRule type="dataBar" id="{6E7BFD09-6DC1-42EE-95FD-3DBDF39576A5}">
            <x14:dataBar minLength="0" maxLength="100">
              <x14:cfvo type="num">
                <xm:f>0</xm:f>
              </x14:cfvo>
              <x14:cfvo type="num">
                <xm:f>$AH$2</xm:f>
              </x14:cfvo>
              <x14:negativeFillColor rgb="FFFF0000"/>
              <x14:axisColor rgb="FF000000"/>
            </x14:dataBar>
          </x14:cfRule>
          <xm:sqref>BM36</xm:sqref>
        </x14:conditionalFormatting>
        <x14:conditionalFormatting xmlns:xm="http://schemas.microsoft.com/office/excel/2006/main">
          <x14:cfRule type="dataBar" id="{E5DAF32A-5778-48CC-B5CC-C63A1CE87812}">
            <x14:dataBar minLength="0" maxLength="100">
              <x14:cfvo type="num">
                <xm:f>0</xm:f>
              </x14:cfvo>
              <x14:cfvo type="num">
                <xm:f>$AK$4</xm:f>
              </x14:cfvo>
              <x14:negativeFillColor rgb="FFFF0000"/>
              <x14:axisColor rgb="FF000000"/>
            </x14:dataBar>
          </x14:cfRule>
          <xm:sqref>BP36</xm:sqref>
        </x14:conditionalFormatting>
        <x14:conditionalFormatting xmlns:xm="http://schemas.microsoft.com/office/excel/2006/main">
          <x14:cfRule type="dataBar" id="{4DDC00BE-9C80-4A70-8146-DB1BFEE34A99}">
            <x14:dataBar minLength="0" maxLength="100">
              <x14:cfvo type="num">
                <xm:f>0</xm:f>
              </x14:cfvo>
              <x14:cfvo type="num">
                <xm:f>30</xm:f>
              </x14:cfvo>
              <x14:negativeFillColor rgb="FFFF0000"/>
              <x14:axisColor rgb="FF000000"/>
            </x14:dataBar>
          </x14:cfRule>
          <xm:sqref>BO36</xm:sqref>
        </x14:conditionalFormatting>
        <x14:conditionalFormatting xmlns:xm="http://schemas.microsoft.com/office/excel/2006/main">
          <x14:cfRule type="dataBar" id="{3D8649A7-6FC8-48CA-8237-2993FFE2A41F}">
            <x14:dataBar minLength="0" maxLength="100">
              <x14:cfvo type="num">
                <xm:f>0</xm:f>
              </x14:cfvo>
              <x14:cfvo type="num">
                <xm:f>30</xm:f>
              </x14:cfvo>
              <x14:negativeFillColor rgb="FFFF0000"/>
              <x14:axisColor rgb="FF000000"/>
            </x14:dataBar>
          </x14:cfRule>
          <xm:sqref>AY37</xm:sqref>
        </x14:conditionalFormatting>
        <x14:conditionalFormatting xmlns:xm="http://schemas.microsoft.com/office/excel/2006/main">
          <x14:cfRule type="dataBar" id="{C4CDB483-87A5-4376-A5C5-960846920037}">
            <x14:dataBar minLength="0" maxLength="100">
              <x14:cfvo type="num">
                <xm:f>0</xm:f>
              </x14:cfvo>
              <x14:cfvo type="num">
                <xm:f>$AH$2</xm:f>
              </x14:cfvo>
              <x14:negativeFillColor rgb="FFFF0000"/>
              <x14:axisColor rgb="FF000000"/>
            </x14:dataBar>
          </x14:cfRule>
          <xm:sqref>AG37 AO37 AW37 BE37 BU37 Q37</xm:sqref>
        </x14:conditionalFormatting>
        <x14:conditionalFormatting xmlns:xm="http://schemas.microsoft.com/office/excel/2006/main">
          <x14:cfRule type="dataBar" id="{05150874-3C22-4984-9B31-43C9680B62FD}">
            <x14:dataBar minLength="0" maxLength="100">
              <x14:cfvo type="num">
                <xm:f>0</xm:f>
              </x14:cfvo>
              <x14:cfvo type="num">
                <xm:f>30</xm:f>
              </x14:cfvo>
              <x14:negativeFillColor rgb="FFFF0000"/>
              <x14:axisColor rgb="FF000000"/>
            </x14:dataBar>
          </x14:cfRule>
          <xm:sqref>AI37</xm:sqref>
        </x14:conditionalFormatting>
        <x14:conditionalFormatting xmlns:xm="http://schemas.microsoft.com/office/excel/2006/main">
          <x14:cfRule type="dataBar" id="{BAEB8544-C174-4452-A90F-2EFE34D62523}">
            <x14:dataBar minLength="0" maxLength="100">
              <x14:cfvo type="num">
                <xm:f>0</xm:f>
              </x14:cfvo>
              <x14:cfvo type="num">
                <xm:f>$AK$4</xm:f>
              </x14:cfvo>
              <x14:negativeFillColor rgb="FFFF0000"/>
              <x14:axisColor rgb="FF000000"/>
            </x14:dataBar>
          </x14:cfRule>
          <xm:sqref>AJ37 AR37 AZ37 BH37 BX37 T37 L37</xm:sqref>
        </x14:conditionalFormatting>
        <x14:conditionalFormatting xmlns:xm="http://schemas.microsoft.com/office/excel/2006/main">
          <x14:cfRule type="dataBar" id="{DCD99055-AF3E-423B-AF40-216D3BAB7A57}">
            <x14:dataBar minLength="0" maxLength="100">
              <x14:cfvo type="num">
                <xm:f>0</xm:f>
              </x14:cfvo>
              <x14:cfvo type="num">
                <xm:f>30</xm:f>
              </x14:cfvo>
              <x14:negativeFillColor rgb="FFFF0000"/>
              <x14:axisColor rgb="FF000000"/>
            </x14:dataBar>
          </x14:cfRule>
          <xm:sqref>AQ37</xm:sqref>
        </x14:conditionalFormatting>
        <x14:conditionalFormatting xmlns:xm="http://schemas.microsoft.com/office/excel/2006/main">
          <x14:cfRule type="dataBar" id="{E13C93A5-D3EF-4961-9966-609C781C2E7D}">
            <x14:dataBar minLength="0" maxLength="100">
              <x14:cfvo type="num">
                <xm:f>0</xm:f>
              </x14:cfvo>
              <x14:cfvo type="num">
                <xm:f>30</xm:f>
              </x14:cfvo>
              <x14:negativeFillColor rgb="FFFF0000"/>
              <x14:axisColor rgb="FF000000"/>
            </x14:dataBar>
          </x14:cfRule>
          <xm:sqref>BG37</xm:sqref>
        </x14:conditionalFormatting>
        <x14:conditionalFormatting xmlns:xm="http://schemas.microsoft.com/office/excel/2006/main">
          <x14:cfRule type="dataBar" id="{572FCD0C-64E4-420F-814E-C4F05DA6FA2C}">
            <x14:dataBar minLength="0" maxLength="100">
              <x14:cfvo type="num">
                <xm:f>0</xm:f>
              </x14:cfvo>
              <x14:cfvo type="num">
                <xm:f>30</xm:f>
              </x14:cfvo>
              <x14:negativeFillColor rgb="FFFF0000"/>
              <x14:axisColor rgb="FF000000"/>
            </x14:dataBar>
          </x14:cfRule>
          <xm:sqref>BW37</xm:sqref>
        </x14:conditionalFormatting>
        <x14:conditionalFormatting xmlns:xm="http://schemas.microsoft.com/office/excel/2006/main">
          <x14:cfRule type="dataBar" id="{0A7203F4-63A8-4BFC-8996-B7509F4FC559}">
            <x14:dataBar minLength="0" maxLength="100">
              <x14:cfvo type="num">
                <xm:f>0</xm:f>
              </x14:cfvo>
              <x14:cfvo type="num">
                <xm:f>30</xm:f>
              </x14:cfvo>
              <x14:negativeFillColor rgb="FFFF0000"/>
              <x14:axisColor rgb="FF000000"/>
            </x14:dataBar>
          </x14:cfRule>
          <xm:sqref>S37</xm:sqref>
        </x14:conditionalFormatting>
        <x14:conditionalFormatting xmlns:xm="http://schemas.microsoft.com/office/excel/2006/main">
          <x14:cfRule type="dataBar" id="{1C53B889-7CB4-4A8F-B72E-E57CB25D8956}">
            <x14:dataBar minLength="0" maxLength="100">
              <x14:cfvo type="num">
                <xm:f>0</xm:f>
              </x14:cfvo>
              <x14:cfvo type="num">
                <xm:f>30</xm:f>
              </x14:cfvo>
              <x14:negativeFillColor rgb="FFFF0000"/>
              <x14:axisColor rgb="FF000000"/>
            </x14:dataBar>
          </x14:cfRule>
          <xm:sqref>K37</xm:sqref>
        </x14:conditionalFormatting>
        <x14:conditionalFormatting xmlns:xm="http://schemas.microsoft.com/office/excel/2006/main">
          <x14:cfRule type="dataBar" id="{0C126DFD-3545-4AAD-9932-5F94EEDC4D81}">
            <x14:dataBar minLength="0" maxLength="100">
              <x14:cfvo type="num">
                <xm:f>0</xm:f>
              </x14:cfvo>
              <x14:cfvo type="num">
                <xm:f>$AH$2</xm:f>
              </x14:cfvo>
              <x14:negativeFillColor rgb="FFFF0000"/>
              <x14:axisColor rgb="FF000000"/>
            </x14:dataBar>
          </x14:cfRule>
          <xm:sqref>Y37</xm:sqref>
        </x14:conditionalFormatting>
        <x14:conditionalFormatting xmlns:xm="http://schemas.microsoft.com/office/excel/2006/main">
          <x14:cfRule type="dataBar" id="{69DD98DE-E8B3-4F31-B0CD-A8483A91737D}">
            <x14:dataBar minLength="0" maxLength="100">
              <x14:cfvo type="num">
                <xm:f>0</xm:f>
              </x14:cfvo>
              <x14:cfvo type="num">
                <xm:f>$AK$4</xm:f>
              </x14:cfvo>
              <x14:negativeFillColor rgb="FFFF0000"/>
              <x14:axisColor rgb="FF000000"/>
            </x14:dataBar>
          </x14:cfRule>
          <xm:sqref>AB37</xm:sqref>
        </x14:conditionalFormatting>
        <x14:conditionalFormatting xmlns:xm="http://schemas.microsoft.com/office/excel/2006/main">
          <x14:cfRule type="dataBar" id="{A34FA139-9C82-4E68-A7C2-43745A9C3886}">
            <x14:dataBar minLength="0" maxLength="100">
              <x14:cfvo type="num">
                <xm:f>0</xm:f>
              </x14:cfvo>
              <x14:cfvo type="num">
                <xm:f>30</xm:f>
              </x14:cfvo>
              <x14:negativeFillColor rgb="FFFF0000"/>
              <x14:axisColor rgb="FF000000"/>
            </x14:dataBar>
          </x14:cfRule>
          <xm:sqref>AA37</xm:sqref>
        </x14:conditionalFormatting>
        <x14:conditionalFormatting xmlns:xm="http://schemas.microsoft.com/office/excel/2006/main">
          <x14:cfRule type="dataBar" id="{B01DDC82-F411-489E-BB94-BE1BF70A24D8}">
            <x14:dataBar minLength="0" maxLength="100">
              <x14:cfvo type="num">
                <xm:f>0</xm:f>
              </x14:cfvo>
              <x14:cfvo type="num">
                <xm:f>$AH$2</xm:f>
              </x14:cfvo>
              <x14:negativeFillColor rgb="FFFF0000"/>
              <x14:axisColor rgb="FF000000"/>
            </x14:dataBar>
          </x14:cfRule>
          <xm:sqref>BM37</xm:sqref>
        </x14:conditionalFormatting>
        <x14:conditionalFormatting xmlns:xm="http://schemas.microsoft.com/office/excel/2006/main">
          <x14:cfRule type="dataBar" id="{26C83C16-9ECB-49DC-ADA7-CAE579A0328E}">
            <x14:dataBar minLength="0" maxLength="100">
              <x14:cfvo type="num">
                <xm:f>0</xm:f>
              </x14:cfvo>
              <x14:cfvo type="num">
                <xm:f>$AK$4</xm:f>
              </x14:cfvo>
              <x14:negativeFillColor rgb="FFFF0000"/>
              <x14:axisColor rgb="FF000000"/>
            </x14:dataBar>
          </x14:cfRule>
          <xm:sqref>BP37</xm:sqref>
        </x14:conditionalFormatting>
        <x14:conditionalFormatting xmlns:xm="http://schemas.microsoft.com/office/excel/2006/main">
          <x14:cfRule type="dataBar" id="{FF185B5D-3F50-4566-A4A5-C35414A6695E}">
            <x14:dataBar minLength="0" maxLength="100">
              <x14:cfvo type="num">
                <xm:f>0</xm:f>
              </x14:cfvo>
              <x14:cfvo type="num">
                <xm:f>30</xm:f>
              </x14:cfvo>
              <x14:negativeFillColor rgb="FFFF0000"/>
              <x14:axisColor rgb="FF000000"/>
            </x14:dataBar>
          </x14:cfRule>
          <xm:sqref>BO37</xm:sqref>
        </x14:conditionalFormatting>
        <x14:conditionalFormatting xmlns:xm="http://schemas.microsoft.com/office/excel/2006/main">
          <x14:cfRule type="dataBar" id="{5DEA9EDC-BAC2-47A0-91B9-003C401BA25E}">
            <x14:dataBar minLength="0" maxLength="100">
              <x14:cfvo type="num">
                <xm:f>0</xm:f>
              </x14:cfvo>
              <x14:cfvo type="num">
                <xm:f>30</xm:f>
              </x14:cfvo>
              <x14:negativeFillColor rgb="FFFF0000"/>
              <x14:axisColor rgb="FF000000"/>
            </x14:dataBar>
          </x14:cfRule>
          <xm:sqref>AY38</xm:sqref>
        </x14:conditionalFormatting>
        <x14:conditionalFormatting xmlns:xm="http://schemas.microsoft.com/office/excel/2006/main">
          <x14:cfRule type="dataBar" id="{E6545AFD-1895-4A27-ACA5-3EF3E6C9E6BA}">
            <x14:dataBar minLength="0" maxLength="100">
              <x14:cfvo type="num">
                <xm:f>0</xm:f>
              </x14:cfvo>
              <x14:cfvo type="num">
                <xm:f>$AH$2</xm:f>
              </x14:cfvo>
              <x14:negativeFillColor rgb="FFFF0000"/>
              <x14:axisColor rgb="FF000000"/>
            </x14:dataBar>
          </x14:cfRule>
          <xm:sqref>AG38 AO38 AW38 BE38 BU38 Q38</xm:sqref>
        </x14:conditionalFormatting>
        <x14:conditionalFormatting xmlns:xm="http://schemas.microsoft.com/office/excel/2006/main">
          <x14:cfRule type="dataBar" id="{758FD404-CEB9-48B3-9871-57D6372BC53B}">
            <x14:dataBar minLength="0" maxLength="100">
              <x14:cfvo type="num">
                <xm:f>0</xm:f>
              </x14:cfvo>
              <x14:cfvo type="num">
                <xm:f>30</xm:f>
              </x14:cfvo>
              <x14:negativeFillColor rgb="FFFF0000"/>
              <x14:axisColor rgb="FF000000"/>
            </x14:dataBar>
          </x14:cfRule>
          <xm:sqref>AI38</xm:sqref>
        </x14:conditionalFormatting>
        <x14:conditionalFormatting xmlns:xm="http://schemas.microsoft.com/office/excel/2006/main">
          <x14:cfRule type="dataBar" id="{32AF914D-5889-4CF7-ADB0-FE2B01D4DC08}">
            <x14:dataBar minLength="0" maxLength="100">
              <x14:cfvo type="num">
                <xm:f>0</xm:f>
              </x14:cfvo>
              <x14:cfvo type="num">
                <xm:f>$AK$4</xm:f>
              </x14:cfvo>
              <x14:negativeFillColor rgb="FFFF0000"/>
              <x14:axisColor rgb="FF000000"/>
            </x14:dataBar>
          </x14:cfRule>
          <xm:sqref>AJ38 AR38 AZ38 BH38 BX38 T38 L38</xm:sqref>
        </x14:conditionalFormatting>
        <x14:conditionalFormatting xmlns:xm="http://schemas.microsoft.com/office/excel/2006/main">
          <x14:cfRule type="dataBar" id="{70BCC304-3787-4671-9A7C-AF0786EC059E}">
            <x14:dataBar minLength="0" maxLength="100">
              <x14:cfvo type="num">
                <xm:f>0</xm:f>
              </x14:cfvo>
              <x14:cfvo type="num">
                <xm:f>30</xm:f>
              </x14:cfvo>
              <x14:negativeFillColor rgb="FFFF0000"/>
              <x14:axisColor rgb="FF000000"/>
            </x14:dataBar>
          </x14:cfRule>
          <xm:sqref>AQ38</xm:sqref>
        </x14:conditionalFormatting>
        <x14:conditionalFormatting xmlns:xm="http://schemas.microsoft.com/office/excel/2006/main">
          <x14:cfRule type="dataBar" id="{AE49EE4A-0AC7-4647-8B6B-6DEACEE88937}">
            <x14:dataBar minLength="0" maxLength="100">
              <x14:cfvo type="num">
                <xm:f>0</xm:f>
              </x14:cfvo>
              <x14:cfvo type="num">
                <xm:f>30</xm:f>
              </x14:cfvo>
              <x14:negativeFillColor rgb="FFFF0000"/>
              <x14:axisColor rgb="FF000000"/>
            </x14:dataBar>
          </x14:cfRule>
          <xm:sqref>BG38</xm:sqref>
        </x14:conditionalFormatting>
        <x14:conditionalFormatting xmlns:xm="http://schemas.microsoft.com/office/excel/2006/main">
          <x14:cfRule type="dataBar" id="{AEB1D609-E0A6-4E6E-92F2-DF9CC8538014}">
            <x14:dataBar minLength="0" maxLength="100">
              <x14:cfvo type="num">
                <xm:f>0</xm:f>
              </x14:cfvo>
              <x14:cfvo type="num">
                <xm:f>30</xm:f>
              </x14:cfvo>
              <x14:negativeFillColor rgb="FFFF0000"/>
              <x14:axisColor rgb="FF000000"/>
            </x14:dataBar>
          </x14:cfRule>
          <xm:sqref>BW38</xm:sqref>
        </x14:conditionalFormatting>
        <x14:conditionalFormatting xmlns:xm="http://schemas.microsoft.com/office/excel/2006/main">
          <x14:cfRule type="dataBar" id="{1F744149-B209-49B4-80D2-FEEF260D5510}">
            <x14:dataBar minLength="0" maxLength="100">
              <x14:cfvo type="num">
                <xm:f>0</xm:f>
              </x14:cfvo>
              <x14:cfvo type="num">
                <xm:f>30</xm:f>
              </x14:cfvo>
              <x14:negativeFillColor rgb="FFFF0000"/>
              <x14:axisColor rgb="FF000000"/>
            </x14:dataBar>
          </x14:cfRule>
          <xm:sqref>S38</xm:sqref>
        </x14:conditionalFormatting>
        <x14:conditionalFormatting xmlns:xm="http://schemas.microsoft.com/office/excel/2006/main">
          <x14:cfRule type="dataBar" id="{6439E4DD-3DE3-46C2-9A9F-D250744B8D69}">
            <x14:dataBar minLength="0" maxLength="100">
              <x14:cfvo type="num">
                <xm:f>0</xm:f>
              </x14:cfvo>
              <x14:cfvo type="num">
                <xm:f>30</xm:f>
              </x14:cfvo>
              <x14:negativeFillColor rgb="FFFF0000"/>
              <x14:axisColor rgb="FF000000"/>
            </x14:dataBar>
          </x14:cfRule>
          <xm:sqref>K38</xm:sqref>
        </x14:conditionalFormatting>
        <x14:conditionalFormatting xmlns:xm="http://schemas.microsoft.com/office/excel/2006/main">
          <x14:cfRule type="dataBar" id="{8A12C19E-B825-4992-8925-3777F5488B75}">
            <x14:dataBar minLength="0" maxLength="100">
              <x14:cfvo type="num">
                <xm:f>0</xm:f>
              </x14:cfvo>
              <x14:cfvo type="num">
                <xm:f>$AH$2</xm:f>
              </x14:cfvo>
              <x14:negativeFillColor rgb="FFFF0000"/>
              <x14:axisColor rgb="FF000000"/>
            </x14:dataBar>
          </x14:cfRule>
          <xm:sqref>Y38</xm:sqref>
        </x14:conditionalFormatting>
        <x14:conditionalFormatting xmlns:xm="http://schemas.microsoft.com/office/excel/2006/main">
          <x14:cfRule type="dataBar" id="{C0D759B7-8687-4E35-AAF2-607337543538}">
            <x14:dataBar minLength="0" maxLength="100">
              <x14:cfvo type="num">
                <xm:f>0</xm:f>
              </x14:cfvo>
              <x14:cfvo type="num">
                <xm:f>$AK$4</xm:f>
              </x14:cfvo>
              <x14:negativeFillColor rgb="FFFF0000"/>
              <x14:axisColor rgb="FF000000"/>
            </x14:dataBar>
          </x14:cfRule>
          <xm:sqref>AB38</xm:sqref>
        </x14:conditionalFormatting>
        <x14:conditionalFormatting xmlns:xm="http://schemas.microsoft.com/office/excel/2006/main">
          <x14:cfRule type="dataBar" id="{4DA7BB42-C78B-43B4-91F2-D955B0E34EC6}">
            <x14:dataBar minLength="0" maxLength="100">
              <x14:cfvo type="num">
                <xm:f>0</xm:f>
              </x14:cfvo>
              <x14:cfvo type="num">
                <xm:f>30</xm:f>
              </x14:cfvo>
              <x14:negativeFillColor rgb="FFFF0000"/>
              <x14:axisColor rgb="FF000000"/>
            </x14:dataBar>
          </x14:cfRule>
          <xm:sqref>AA38</xm:sqref>
        </x14:conditionalFormatting>
        <x14:conditionalFormatting xmlns:xm="http://schemas.microsoft.com/office/excel/2006/main">
          <x14:cfRule type="dataBar" id="{552EF48D-9E92-4E76-A81F-6841810B26B7}">
            <x14:dataBar minLength="0" maxLength="100">
              <x14:cfvo type="num">
                <xm:f>0</xm:f>
              </x14:cfvo>
              <x14:cfvo type="num">
                <xm:f>$AH$2</xm:f>
              </x14:cfvo>
              <x14:negativeFillColor rgb="FFFF0000"/>
              <x14:axisColor rgb="FF000000"/>
            </x14:dataBar>
          </x14:cfRule>
          <xm:sqref>BM38</xm:sqref>
        </x14:conditionalFormatting>
        <x14:conditionalFormatting xmlns:xm="http://schemas.microsoft.com/office/excel/2006/main">
          <x14:cfRule type="dataBar" id="{401B7CCA-31A4-451A-A4FA-47265FCE3C30}">
            <x14:dataBar minLength="0" maxLength="100">
              <x14:cfvo type="num">
                <xm:f>0</xm:f>
              </x14:cfvo>
              <x14:cfvo type="num">
                <xm:f>$AK$4</xm:f>
              </x14:cfvo>
              <x14:negativeFillColor rgb="FFFF0000"/>
              <x14:axisColor rgb="FF000000"/>
            </x14:dataBar>
          </x14:cfRule>
          <xm:sqref>BP38</xm:sqref>
        </x14:conditionalFormatting>
        <x14:conditionalFormatting xmlns:xm="http://schemas.microsoft.com/office/excel/2006/main">
          <x14:cfRule type="dataBar" id="{C7D3368C-D052-49CF-9B45-C7F28499DA02}">
            <x14:dataBar minLength="0" maxLength="100">
              <x14:cfvo type="num">
                <xm:f>0</xm:f>
              </x14:cfvo>
              <x14:cfvo type="num">
                <xm:f>30</xm:f>
              </x14:cfvo>
              <x14:negativeFillColor rgb="FFFF0000"/>
              <x14:axisColor rgb="FF000000"/>
            </x14:dataBar>
          </x14:cfRule>
          <xm:sqref>BO38</xm:sqref>
        </x14:conditionalFormatting>
      </x14:conditionalFormattings>
    </ext>
  </extLst>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5">
    <tabColor rgb="FF0070C0"/>
  </sheetPr>
  <dimension ref="A1:CB45"/>
  <sheetViews>
    <sheetView zoomScale="85" zoomScaleNormal="85" workbookViewId="0">
      <pane ySplit="1" topLeftCell="A2" activePane="bottomLeft" state="frozen"/>
      <selection activeCell="I2" sqref="I2"/>
      <selection pane="bottomLeft" activeCell="I2" sqref="I2"/>
    </sheetView>
  </sheetViews>
  <sheetFormatPr baseColWidth="10" defaultColWidth="11.42578125" defaultRowHeight="14.25" outlineLevelCol="1" x14ac:dyDescent="0.2"/>
  <cols>
    <col min="1" max="1" width="33.7109375" style="12" customWidth="1"/>
    <col min="2" max="4" width="13.7109375" style="12" hidden="1" customWidth="1" outlineLevel="1"/>
    <col min="5" max="5" width="6.5703125" style="12" hidden="1" customWidth="1" outlineLevel="1"/>
    <col min="6" max="6" width="6" style="12" hidden="1" customWidth="1" outlineLevel="1"/>
    <col min="7" max="7" width="5.7109375" style="12" hidden="1" customWidth="1" outlineLevel="1"/>
    <col min="8" max="8" width="13.28515625" style="13" customWidth="1" collapsed="1"/>
    <col min="9" max="9" width="10.7109375" style="13" hidden="1" customWidth="1" outlineLevel="1"/>
    <col min="10" max="10" width="9.42578125" style="13" hidden="1" customWidth="1" outlineLevel="1"/>
    <col min="11" max="13" width="10.7109375" style="13" hidden="1" customWidth="1" outlineLevel="1"/>
    <col min="14" max="14" width="11.28515625" style="13" hidden="1" customWidth="1" outlineLevel="1"/>
    <col min="15" max="15" width="12" style="13" hidden="1" customWidth="1" outlineLevel="1"/>
    <col min="16" max="16" width="14" style="13" customWidth="1" collapsed="1"/>
    <col min="17" max="17" width="9.42578125" style="13" hidden="1" customWidth="1" outlineLevel="1"/>
    <col min="18" max="18" width="9.5703125" style="13" hidden="1" customWidth="1" outlineLevel="1"/>
    <col min="19" max="19" width="11.28515625" style="13" hidden="1" customWidth="1" outlineLevel="1"/>
    <col min="20" max="20" width="10.28515625" style="13" hidden="1" customWidth="1" outlineLevel="1"/>
    <col min="21" max="22" width="11" style="13" hidden="1" customWidth="1" outlineLevel="1"/>
    <col min="23" max="23" width="14.42578125" style="13" hidden="1" customWidth="1" outlineLevel="1"/>
    <col min="24" max="24" width="13" style="13" customWidth="1" collapsed="1"/>
    <col min="25" max="25" width="10.42578125" style="12" hidden="1" customWidth="1" outlineLevel="1"/>
    <col min="26" max="26" width="9.7109375" style="12" hidden="1" customWidth="1" outlineLevel="1"/>
    <col min="27" max="27" width="12" style="12" hidden="1" customWidth="1" outlineLevel="1"/>
    <col min="28" max="28" width="12.42578125" style="12" hidden="1" customWidth="1" outlineLevel="1"/>
    <col min="29" max="29" width="9.5703125" style="12" hidden="1" customWidth="1" outlineLevel="1"/>
    <col min="30" max="30" width="11.42578125" style="12" hidden="1" customWidth="1" outlineLevel="1"/>
    <col min="31" max="31" width="12.7109375" style="12" hidden="1" customWidth="1" outlineLevel="1"/>
    <col min="32" max="32" width="14.7109375" style="13" customWidth="1" collapsed="1"/>
    <col min="33" max="33" width="12.28515625" style="12" hidden="1" customWidth="1" outlineLevel="1"/>
    <col min="34" max="34" width="10.28515625" style="12" hidden="1" customWidth="1" outlineLevel="1"/>
    <col min="35" max="35" width="11.42578125" style="12" hidden="1" customWidth="1" outlineLevel="1"/>
    <col min="36" max="36" width="12.7109375" style="12" hidden="1" customWidth="1" outlineLevel="1"/>
    <col min="37" max="37" width="9.7109375" style="12" hidden="1" customWidth="1" outlineLevel="1"/>
    <col min="38" max="38" width="10.5703125" style="12" hidden="1" customWidth="1" outlineLevel="1"/>
    <col min="39" max="39" width="12.28515625" style="12" hidden="1" customWidth="1" outlineLevel="1"/>
    <col min="40" max="40" width="13.42578125" style="12" customWidth="1" collapsed="1"/>
    <col min="41" max="41" width="13.28515625" style="12" hidden="1" customWidth="1" outlineLevel="1"/>
    <col min="42" max="43" width="10.28515625" style="12" hidden="1" customWidth="1" outlineLevel="1"/>
    <col min="44" max="44" width="12.7109375" style="12" hidden="1" customWidth="1" outlineLevel="1"/>
    <col min="45" max="46" width="11.42578125" style="12" hidden="1" customWidth="1" outlineLevel="1"/>
    <col min="47" max="47" width="12.28515625" style="12" hidden="1" customWidth="1" outlineLevel="1"/>
    <col min="48" max="48" width="15.28515625" style="12" customWidth="1" collapsed="1"/>
    <col min="49" max="49" width="12.42578125" style="12" hidden="1" customWidth="1" outlineLevel="1"/>
    <col min="50" max="50" width="10.7109375" style="12" hidden="1" customWidth="1" outlineLevel="1"/>
    <col min="51" max="51" width="11" style="12" hidden="1" customWidth="1" outlineLevel="1"/>
    <col min="52" max="52" width="13" style="12" hidden="1" customWidth="1" outlineLevel="1"/>
    <col min="53" max="54" width="11.42578125" style="12" hidden="1" customWidth="1" outlineLevel="1"/>
    <col min="55" max="55" width="12.5703125" style="12" hidden="1" customWidth="1" outlineLevel="1"/>
    <col min="56" max="56" width="16.7109375" style="12" customWidth="1" collapsed="1"/>
    <col min="57" max="57" width="12.42578125" style="12" hidden="1" customWidth="1" outlineLevel="1"/>
    <col min="58" max="58" width="10.7109375" style="12" hidden="1" customWidth="1" outlineLevel="1"/>
    <col min="59" max="59" width="11" style="12" hidden="1" customWidth="1" outlineLevel="1"/>
    <col min="60" max="60" width="13" style="12" hidden="1" customWidth="1" outlineLevel="1"/>
    <col min="61" max="62" width="11.42578125" style="12" hidden="1" customWidth="1" outlineLevel="1"/>
    <col min="63" max="63" width="12.5703125" style="12" hidden="1" customWidth="1" outlineLevel="1"/>
    <col min="64" max="64" width="18.42578125" style="12" customWidth="1" collapsed="1"/>
    <col min="65" max="65" width="12.42578125" style="12" hidden="1" customWidth="1" outlineLevel="1"/>
    <col min="66" max="66" width="10.7109375" style="12" hidden="1" customWidth="1" outlineLevel="1"/>
    <col min="67" max="67" width="11" style="12" hidden="1" customWidth="1" outlineLevel="1"/>
    <col min="68" max="68" width="13" style="12" hidden="1" customWidth="1" outlineLevel="1"/>
    <col min="69" max="70" width="11.42578125" style="12" hidden="1" customWidth="1" outlineLevel="1"/>
    <col min="71" max="71" width="12.5703125" style="12" hidden="1" customWidth="1" outlineLevel="1"/>
    <col min="72" max="72" width="18" style="12" customWidth="1" collapsed="1"/>
    <col min="73" max="16384" width="11.42578125" style="12"/>
  </cols>
  <sheetData>
    <row r="1" spans="1:80" s="140" customFormat="1" ht="48" customHeight="1" x14ac:dyDescent="0.25">
      <c r="A1" s="148" t="s">
        <v>354</v>
      </c>
      <c r="B1" s="135" t="s">
        <v>169</v>
      </c>
      <c r="C1" s="134" t="s">
        <v>170</v>
      </c>
      <c r="D1" s="134" t="s">
        <v>171</v>
      </c>
      <c r="E1" s="4" t="s">
        <v>781</v>
      </c>
      <c r="F1" s="4" t="s">
        <v>782</v>
      </c>
      <c r="G1" s="4" t="s">
        <v>783</v>
      </c>
      <c r="H1" s="11" t="s">
        <v>784</v>
      </c>
      <c r="I1" s="118" t="s">
        <v>172</v>
      </c>
      <c r="J1" s="119" t="s">
        <v>173</v>
      </c>
      <c r="K1" s="118" t="s">
        <v>707</v>
      </c>
      <c r="L1" s="118" t="s">
        <v>174</v>
      </c>
      <c r="M1" s="119" t="s">
        <v>175</v>
      </c>
      <c r="N1" s="118" t="s">
        <v>176</v>
      </c>
      <c r="O1" s="4" t="s">
        <v>177</v>
      </c>
      <c r="P1" s="21" t="s">
        <v>355</v>
      </c>
      <c r="Q1" s="118" t="s">
        <v>172</v>
      </c>
      <c r="R1" s="119" t="s">
        <v>173</v>
      </c>
      <c r="S1" s="118" t="s">
        <v>707</v>
      </c>
      <c r="T1" s="118" t="s">
        <v>174</v>
      </c>
      <c r="U1" s="119" t="s">
        <v>175</v>
      </c>
      <c r="V1" s="4" t="s">
        <v>176</v>
      </c>
      <c r="W1" s="4" t="s">
        <v>177</v>
      </c>
      <c r="X1" s="21" t="s">
        <v>752</v>
      </c>
      <c r="Y1" s="118" t="s">
        <v>172</v>
      </c>
      <c r="Z1" s="119" t="s">
        <v>173</v>
      </c>
      <c r="AA1" s="118" t="s">
        <v>707</v>
      </c>
      <c r="AB1" s="118" t="s">
        <v>174</v>
      </c>
      <c r="AC1" s="119" t="s">
        <v>175</v>
      </c>
      <c r="AD1" s="4" t="s">
        <v>176</v>
      </c>
      <c r="AE1" s="4" t="s">
        <v>177</v>
      </c>
      <c r="AF1" s="21" t="s">
        <v>357</v>
      </c>
      <c r="AG1" s="118" t="s">
        <v>172</v>
      </c>
      <c r="AH1" s="119" t="s">
        <v>173</v>
      </c>
      <c r="AI1" s="118" t="s">
        <v>707</v>
      </c>
      <c r="AJ1" s="118" t="s">
        <v>174</v>
      </c>
      <c r="AK1" s="119" t="s">
        <v>175</v>
      </c>
      <c r="AL1" s="4" t="s">
        <v>176</v>
      </c>
      <c r="AM1" s="4" t="s">
        <v>177</v>
      </c>
      <c r="AN1" s="21" t="s">
        <v>358</v>
      </c>
      <c r="AO1" s="118" t="s">
        <v>172</v>
      </c>
      <c r="AP1" s="119" t="s">
        <v>173</v>
      </c>
      <c r="AQ1" s="118" t="s">
        <v>707</v>
      </c>
      <c r="AR1" s="118" t="s">
        <v>174</v>
      </c>
      <c r="AS1" s="119" t="s">
        <v>175</v>
      </c>
      <c r="AT1" s="118" t="s">
        <v>176</v>
      </c>
      <c r="AU1" s="4" t="s">
        <v>177</v>
      </c>
      <c r="AV1" s="21" t="s">
        <v>715</v>
      </c>
      <c r="AW1" s="118" t="s">
        <v>172</v>
      </c>
      <c r="AX1" s="119" t="s">
        <v>173</v>
      </c>
      <c r="AY1" s="118" t="s">
        <v>707</v>
      </c>
      <c r="AZ1" s="118" t="s">
        <v>174</v>
      </c>
      <c r="BA1" s="119" t="s">
        <v>175</v>
      </c>
      <c r="BB1" s="118" t="s">
        <v>176</v>
      </c>
      <c r="BC1" s="4" t="s">
        <v>177</v>
      </c>
      <c r="BD1" s="21" t="s">
        <v>709</v>
      </c>
      <c r="BE1" s="118" t="s">
        <v>172</v>
      </c>
      <c r="BF1" s="119" t="s">
        <v>173</v>
      </c>
      <c r="BG1" s="118" t="s">
        <v>707</v>
      </c>
      <c r="BH1" s="118" t="s">
        <v>174</v>
      </c>
      <c r="BI1" s="119" t="s">
        <v>175</v>
      </c>
      <c r="BJ1" s="118" t="s">
        <v>176</v>
      </c>
      <c r="BK1" s="4" t="s">
        <v>177</v>
      </c>
      <c r="BL1" s="21" t="s">
        <v>710</v>
      </c>
      <c r="BM1" s="118" t="s">
        <v>172</v>
      </c>
      <c r="BN1" s="119" t="s">
        <v>173</v>
      </c>
      <c r="BO1" s="118" t="s">
        <v>707</v>
      </c>
      <c r="BP1" s="118" t="s">
        <v>174</v>
      </c>
      <c r="BQ1" s="119" t="s">
        <v>175</v>
      </c>
      <c r="BR1" s="118" t="s">
        <v>176</v>
      </c>
      <c r="BS1" s="4" t="s">
        <v>177</v>
      </c>
      <c r="BT1" s="21" t="s">
        <v>554</v>
      </c>
    </row>
    <row r="2" spans="1:80" ht="15" x14ac:dyDescent="0.25">
      <c r="A2" s="136" t="s">
        <v>187</v>
      </c>
      <c r="H2" s="96" t="str">
        <f>COUNTIF(A2:G2,"Oui") &amp;" / 6"</f>
        <v>0 / 6</v>
      </c>
      <c r="I2" s="19">
        <f>COUNTIFS(SUIVIPROD!$E1:$E30000,'Ligne 14'!$A2,SUIVIPROD!$J1:$J30000,'Ligne 14'!$P$1)</f>
        <v>0</v>
      </c>
      <c r="J2" s="120">
        <v>8</v>
      </c>
      <c r="K2" s="19">
        <f>SUMIFS(SUIVIPROD!$D1:$D30000,SUIVIPROD!$E1:$E30000,'Ligne 14'!$A2,SUIVIPROD!$J1:$J30000,'Ligne 14'!$P$1)</f>
        <v>0</v>
      </c>
      <c r="L2" s="19" t="e">
        <f>SUMPRODUCT((SUIVIPROD!$E1:$E30000='Ligne 14'!$A2)*(SUIVIPROD!$J1:$J30000='Ligne 14'!$P$1)*(SUIVIPROD!$L:$N&lt;&gt;""))</f>
        <v>#N/A</v>
      </c>
      <c r="M2" s="120">
        <v>4</v>
      </c>
      <c r="N2" s="98"/>
      <c r="O2" s="23" t="str">
        <f>IF(COUNTIFS(SUIVIQUALITE!$B1:$B30000,'Ligne 14'!$A2,SUIVIQUALITE!$E1:$E30000,LEFT($P$1,FIND(" ",$P$1)-1),SUIVIQUALITE!$F1:$F30000,"Oui")=1,"Oui","#N/A")</f>
        <v>#N/A</v>
      </c>
      <c r="P2" s="206"/>
      <c r="Q2" s="19">
        <f>COUNTIFS(SUIVIPROD!$E1:$E30000,'Ligne 14'!$A2,SUIVIPROD!$J1:$J30000,'Ligne 14'!$X$1)</f>
        <v>0</v>
      </c>
      <c r="R2" s="120">
        <v>12</v>
      </c>
      <c r="S2" s="19">
        <f>SUMIFS(SUIVIPROD!$D1:$D30000,SUIVIPROD!$E1:$E30000,'Ligne 14'!$A2,SUIVIPROD!$J1:$J30000,'Ligne 14'!$X$1)</f>
        <v>0</v>
      </c>
      <c r="T2" s="19" t="e">
        <f>SUMPRODUCT((SUIVIPROD!$E1:$E30000='Ligne 14'!$A2)*(SUIVIPROD!$J1:$J30000='Ligne 14'!$X$1)*(SUIVIPROD!$L:$N&lt;&gt;""))</f>
        <v>#N/A</v>
      </c>
      <c r="U2" s="120">
        <v>4</v>
      </c>
      <c r="V2" s="12"/>
      <c r="W2" s="23" t="str">
        <f>IF(COUNTIFS(SUIVIQUALITE!$B1:$B30000,'Ligne 14'!$A2,SUIVIQUALITE!$E1:$E30000,LEFT($X$1,FIND(" ",$X$1)-1),SUIVIQUALITE!$F1:$F30000,"Oui")=1,"Oui","#N/A")</f>
        <v>#N/A</v>
      </c>
      <c r="X2" s="206"/>
      <c r="Y2" s="19">
        <f>COUNTIFS(SUIVIPROD!$E1:$E30000,'Ligne 14'!$A2,SUIVIPROD!$J1:$J30000,'Ligne 14'!$AF$1)</f>
        <v>0</v>
      </c>
      <c r="Z2" s="120">
        <v>8</v>
      </c>
      <c r="AA2" s="19">
        <f>SUMIFS(SUIVIPROD!$D1:$D30000,SUIVIPROD!$E1:$E30000,'Ligne 14'!$A2,SUIVIPROD!$J1:$J30000,'Ligne 14'!$AF$1)</f>
        <v>0</v>
      </c>
      <c r="AB2" s="19" t="e">
        <f>SUMPRODUCT((SUIVIPROD!$E1:$E30000='Ligne 14'!$A2)*(SUIVIPROD!$J1:$J30000='Ligne 14'!$AF$1)*(SUIVIPROD!$L:$N&lt;&gt;""))</f>
        <v>#N/A</v>
      </c>
      <c r="AC2" s="120">
        <v>6</v>
      </c>
      <c r="AE2" s="23" t="str">
        <f>IF(COUNTIFS(SUIVIQUALITE!$B1:$B30000,'Ligne 14'!$A2,SUIVIQUALITE!$E1:$E30000,LEFT($AF$1,FIND(" ",$AF$1)-1),SUIVIQUALITE!$F1:$F30000,"Oui")=1,"Oui","#N/A")</f>
        <v>#N/A</v>
      </c>
      <c r="AF2" s="206"/>
      <c r="AG2" s="19">
        <f>COUNTIFS(SUIVIPROD!$E1:$E30000,'Ligne 14'!$A2,SUIVIPROD!$J1:$J30000,'Ligne 14'!$AN$1)</f>
        <v>0</v>
      </c>
      <c r="AH2" s="120">
        <v>16</v>
      </c>
      <c r="AI2" s="19">
        <f>SUMIFS(SUIVIPROD!$D1:$D30000,SUIVIPROD!$E1:$E30000,'Ligne 14'!$A2,SUIVIPROD!$J1:$J30000,'Ligne 14'!$AN$1)</f>
        <v>0</v>
      </c>
      <c r="AJ2" s="19" t="e">
        <f>SUMPRODUCT((SUIVIPROD!$E1:$E30000='Ligne 14'!$A2)*(SUIVIPROD!$J1:$J30000='Ligne 14'!$AN$1)*(SUIVIPROD!$L:$N&lt;&gt;""))</f>
        <v>#N/A</v>
      </c>
      <c r="AK2" s="120">
        <v>6</v>
      </c>
      <c r="AM2" s="23" t="str">
        <f>IF(COUNTIFS(SUIVIQUALITE!$B1:$B30000,'Ligne 14'!$A2,SUIVIQUALITE!$E1:$E30000,LEFT($AN$1,FIND(" ",$AN$1)-1),SUIVIQUALITE!$F1:$F30000,"Oui")=1,"Oui","#N/A")</f>
        <v>#N/A</v>
      </c>
      <c r="AN2" s="206"/>
      <c r="AO2" s="19">
        <f>COUNTIFS(SUIVIPROD!$E1:$E30000,'Ligne 14'!$A2,SUIVIPROD!$J1:$J30000,'Ligne 14'!$AV$1)</f>
        <v>0</v>
      </c>
      <c r="AP2" s="120">
        <v>8</v>
      </c>
      <c r="AQ2" s="19">
        <f>SUMIFS(SUIVIPROD!$D1:$D30000,SUIVIPROD!$E1:$E30000,'Ligne 14'!$A2,SUIVIPROD!$J1:$J30000,'Ligne 14'!$AV$1)</f>
        <v>0</v>
      </c>
      <c r="AR2" s="19" t="e">
        <f>SUMPRODUCT((SUIVIPROD!$E1:$E30000='Ligne 14'!$A2)*(SUIVIPROD!$J1:$J30000='Ligne 14'!$AV$1)*(SUIVIPROD!$L:$N&lt;&gt;""))</f>
        <v>#N/A</v>
      </c>
      <c r="AS2" s="120">
        <v>3</v>
      </c>
      <c r="AU2" s="23" t="str">
        <f>IF(COUNTIFS(SUIVIQUALITE!$B1:$B30000,'Ligne 14'!$A2,SUIVIQUALITE!$E1:$E30000,LEFT($AV$1,FIND(" ",$AV$1)-1),SUIVIQUALITE!$F1:$F30000,"Oui")=1,"Oui","#N/A")</f>
        <v>#N/A</v>
      </c>
      <c r="AV2" s="206"/>
      <c r="AW2" s="19">
        <f>COUNTIFS(SUIVIPROD!$E1:$E30000,'Ligne 14'!$A2,SUIVIPROD!$J1:$J30000,'Ligne 14'!$BD$1)</f>
        <v>0</v>
      </c>
      <c r="AX2" s="120">
        <v>12</v>
      </c>
      <c r="AY2" s="19">
        <f>SUMIFS(SUIVIPROD!$D1:$D30000,SUIVIPROD!$E1:$E30000,'Ligne 14'!$A2,SUIVIPROD!$J1:$J30000,'Ligne 14'!$BD$1)</f>
        <v>0</v>
      </c>
      <c r="AZ2" s="19" t="e">
        <f>SUMPRODUCT((SUIVIPROD!$E1:$E30000='Ligne 14'!$A2)*(SUIVIPROD!$J1:$J30000='Ligne 14'!$BD$1)*(SUIVIPROD!$L:$N&lt;&gt;""))</f>
        <v>#N/A</v>
      </c>
      <c r="BA2" s="120">
        <v>3</v>
      </c>
      <c r="BC2" s="23" t="str">
        <f>IF(COUNTIFS(SUIVIQUALITE!$B1:$B30000,'Ligne 14'!$A2,SUIVIQUALITE!$E1:$E30000,LEFT($BD$1,FIND(" ",$BD$1)-1),SUIVIQUALITE!$F1:$F30000,"Oui")=1,"Oui","#N/A")</f>
        <v>#N/A</v>
      </c>
      <c r="BD2" s="206"/>
      <c r="BE2" s="19">
        <f>COUNTIFS(SUIVIPROD!$E1:$E30000,'Ligne 14'!$A2,SUIVIPROD!$J1:$J30000,'Ligne 14'!$BL$1)</f>
        <v>0</v>
      </c>
      <c r="BF2" s="120">
        <v>12</v>
      </c>
      <c r="BG2" s="19">
        <f>SUMIFS(SUIVIPROD!$D1:$D30000,SUIVIPROD!$E1:$E30000,'Ligne 14'!$A2,SUIVIPROD!$J1:$J30000,'Ligne 14'!$BL$1)</f>
        <v>0</v>
      </c>
      <c r="BH2" s="19" t="e">
        <f>SUMPRODUCT((SUIVIPROD!$E1:$E30000='Ligne 14'!$A2)*(SUIVIPROD!$J1:$J30000='Ligne 14'!$BL$1)*(SUIVIPROD!$L:$N&lt;&gt;""))</f>
        <v>#N/A</v>
      </c>
      <c r="BI2" s="120">
        <v>4</v>
      </c>
      <c r="BK2" s="23" t="str">
        <f>IF(COUNTIFS(SUIVIQUALITE!$B1:$B30000,'Ligne 14'!$A2,SUIVIQUALITE!$E1:$E30000,LEFT($BL$1,FIND(" ",$BL$1)-1),SUIVIQUALITE!$F1:$F30000,"Oui")=1,"Oui","#N/A")</f>
        <v>#N/A</v>
      </c>
      <c r="BL2" s="206"/>
      <c r="BM2" s="19">
        <f>COUNTIFS(SUIVIPROD!$E1:$E30000,'Ligne 14'!$A2,SUIVIPROD!$J1:$J30000,'Ligne 14'!$BT$1)</f>
        <v>0</v>
      </c>
      <c r="BN2" s="120">
        <v>10</v>
      </c>
      <c r="BO2" s="19">
        <f>SUMIFS(SUIVIPROD!$D1:$D30000,SUIVIPROD!$E1:$E30000,'Ligne 14'!$A2,SUIVIPROD!$J1:$J30000,'Ligne 14'!$BT$1)</f>
        <v>0</v>
      </c>
      <c r="BP2" s="19" t="e">
        <f>SUMPRODUCT((SUIVIPROD!$E1:$E30000='Ligne 14'!$A2)*(SUIVIPROD!$J1:$J30000='Ligne 14'!$BT$1)*(SUIVIPROD!$L:$N&lt;&gt;""))</f>
        <v>#N/A</v>
      </c>
      <c r="BQ2" s="120">
        <v>3</v>
      </c>
      <c r="BS2" s="23" t="str">
        <f>IF(COUNTIFS(SUIVIQUALITE!$B1:$B30000,'Ligne 14'!$A2,SUIVIQUALITE!$E1:$E30000,LEFT($BT$1,FIND(" ",$BT$1)-1),SUIVIQUALITE!$F1:$F30000,"Oui")=1,"Oui","#N/A")</f>
        <v>#N/A</v>
      </c>
      <c r="BT2" s="206"/>
    </row>
    <row r="3" spans="1:80" ht="15" x14ac:dyDescent="0.25">
      <c r="B3" s="12" t="s">
        <v>188</v>
      </c>
      <c r="C3" s="12" t="s">
        <v>188</v>
      </c>
      <c r="D3" s="12" t="s">
        <v>188</v>
      </c>
      <c r="E3" s="12" t="s">
        <v>188</v>
      </c>
      <c r="F3" s="12" t="s">
        <v>188</v>
      </c>
      <c r="G3" s="12" t="s">
        <v>188</v>
      </c>
      <c r="H3" s="96" t="str">
        <f>COUNTIF(A3:G3,"Oui") &amp;" / 6"</f>
        <v>6 / 6</v>
      </c>
      <c r="I3" s="19"/>
      <c r="J3" s="120">
        <v>8</v>
      </c>
      <c r="K3" s="19"/>
      <c r="L3" s="19"/>
      <c r="M3" s="120">
        <v>4</v>
      </c>
      <c r="N3" s="98"/>
      <c r="O3" s="23"/>
      <c r="P3" s="156"/>
      <c r="Q3" s="19"/>
      <c r="R3" s="120">
        <v>12</v>
      </c>
      <c r="S3" s="19"/>
      <c r="T3" s="19"/>
      <c r="U3" s="120">
        <v>4</v>
      </c>
      <c r="V3" s="12"/>
      <c r="W3" s="23"/>
      <c r="X3" s="156"/>
      <c r="Y3" s="19">
        <f>COUNTIFS(SUIVIPROD!$E1:$E30000,'Ligne 14'!$A3,SUIVIPROD!$J1:$J30000,'Ligne 14'!$AF$1)</f>
        <v>0</v>
      </c>
      <c r="Z3" s="120">
        <v>8</v>
      </c>
      <c r="AA3" s="19">
        <f>SUMIFS(SUIVIPROD!$D1:$D30000,SUIVIPROD!$E1:$E30000,'Ligne 14'!$A3,SUIVIPROD!$J1:$J30000,'Ligne 14'!$AF$1)</f>
        <v>0</v>
      </c>
      <c r="AB3" s="19" t="e">
        <f>SUMPRODUCT((SUIVIPROD!$E1:$E30000='Ligne 14'!$A3)*(SUIVIPROD!$J1:$J30000='Ligne 14'!$AF$1)*(SUIVIPROD!$L:$N&lt;&gt;""))</f>
        <v>#N/A</v>
      </c>
      <c r="AC3" s="120">
        <v>6</v>
      </c>
      <c r="AE3" s="23" t="str">
        <f>IF(COUNTIFS(SUIVIQUALITE!$B1:$B30000,'Ligne 14'!$A3,SUIVIQUALITE!$E1:$E30000,LEFT($AF$1,FIND(" ",$AF$1)-1),SUIVIQUALITE!$F1:$F30000,"Oui")=1,"Oui","#N/A")</f>
        <v>#N/A</v>
      </c>
      <c r="AF3" s="156" t="s">
        <v>190</v>
      </c>
      <c r="AG3" s="19"/>
      <c r="AH3" s="120">
        <v>16</v>
      </c>
      <c r="AI3" s="19"/>
      <c r="AJ3" s="19"/>
      <c r="AK3" s="120">
        <v>6</v>
      </c>
      <c r="AM3" s="23"/>
      <c r="AN3" s="156" t="s">
        <v>190</v>
      </c>
      <c r="AO3" s="19"/>
      <c r="AP3" s="120">
        <v>8</v>
      </c>
      <c r="AQ3" s="19"/>
      <c r="AR3" s="19"/>
      <c r="AS3" s="120">
        <v>3</v>
      </c>
      <c r="AU3" s="23"/>
      <c r="AV3" s="156"/>
      <c r="AW3" s="19"/>
      <c r="AX3" s="120">
        <v>12</v>
      </c>
      <c r="AY3" s="19"/>
      <c r="AZ3" s="19"/>
      <c r="BA3" s="120">
        <v>3</v>
      </c>
      <c r="BC3" s="23"/>
      <c r="BD3" s="156"/>
      <c r="BE3" s="19"/>
      <c r="BF3" s="120">
        <v>12</v>
      </c>
      <c r="BG3" s="19"/>
      <c r="BH3" s="19"/>
      <c r="BI3" s="120">
        <v>4</v>
      </c>
      <c r="BK3" s="23"/>
      <c r="BL3" s="156"/>
      <c r="BM3" s="19"/>
      <c r="BN3" s="120">
        <v>10</v>
      </c>
      <c r="BO3" s="19"/>
      <c r="BP3" s="19"/>
      <c r="BQ3" s="120">
        <v>3</v>
      </c>
      <c r="BS3" s="23"/>
      <c r="BT3" s="188"/>
      <c r="BU3" s="13"/>
      <c r="BV3" s="13"/>
      <c r="BW3" s="13"/>
      <c r="BX3" s="13"/>
      <c r="BY3" s="13"/>
      <c r="BZ3" s="13"/>
      <c r="CA3" s="13"/>
      <c r="CB3" s="13"/>
    </row>
    <row r="4" spans="1:80" ht="15" x14ac:dyDescent="0.25">
      <c r="B4" s="12" t="s">
        <v>188</v>
      </c>
      <c r="C4" s="12" t="s">
        <v>188</v>
      </c>
      <c r="D4" s="12" t="s">
        <v>188</v>
      </c>
      <c r="E4" s="12" t="s">
        <v>188</v>
      </c>
      <c r="F4" s="12" t="s">
        <v>188</v>
      </c>
      <c r="G4" s="12" t="s">
        <v>188</v>
      </c>
      <c r="H4" s="96" t="str">
        <f t="shared" ref="H4:H35" si="0">COUNTIF(A4:G4,"Oui") &amp;" / 6"</f>
        <v>6 / 6</v>
      </c>
      <c r="I4" s="19"/>
      <c r="J4" s="120">
        <v>8</v>
      </c>
      <c r="K4" s="19"/>
      <c r="L4" s="19"/>
      <c r="M4" s="120">
        <v>4</v>
      </c>
      <c r="N4" s="156"/>
      <c r="O4" s="23"/>
      <c r="P4" s="156" t="s">
        <v>190</v>
      </c>
      <c r="Q4" s="19"/>
      <c r="R4" s="120">
        <v>12</v>
      </c>
      <c r="S4" s="19"/>
      <c r="T4" s="19"/>
      <c r="U4" s="120">
        <v>4</v>
      </c>
      <c r="V4" s="12"/>
      <c r="W4" s="23"/>
      <c r="X4" s="97" t="s">
        <v>190</v>
      </c>
      <c r="Y4" s="19"/>
      <c r="Z4" s="120">
        <v>8</v>
      </c>
      <c r="AA4" s="19"/>
      <c r="AB4" s="19"/>
      <c r="AC4" s="120">
        <v>6</v>
      </c>
      <c r="AE4" s="23"/>
      <c r="AF4" s="97" t="s">
        <v>190</v>
      </c>
      <c r="AG4" s="19"/>
      <c r="AH4" s="120">
        <v>16</v>
      </c>
      <c r="AI4" s="19"/>
      <c r="AJ4" s="19"/>
      <c r="AK4" s="120">
        <v>6</v>
      </c>
      <c r="AM4" s="23"/>
      <c r="AN4" s="156" t="s">
        <v>190</v>
      </c>
      <c r="AO4" s="19">
        <f>COUNTIFS(SUIVIPROD!$E1:$E30000,'Ligne 14'!$A4,SUIVIPROD!$J1:$J30000,'Ligne 14'!$AV$1)</f>
        <v>0</v>
      </c>
      <c r="AP4" s="120">
        <v>8</v>
      </c>
      <c r="AQ4" s="19">
        <f>SUMIFS(SUIVIPROD!$D1:$D30000,SUIVIPROD!$E1:$E30000,'Ligne 14'!$A4,SUIVIPROD!$J1:$J30000,'Ligne 14'!$AV$1)</f>
        <v>0</v>
      </c>
      <c r="AR4" s="19" t="e">
        <f>SUMPRODUCT((SUIVIPROD!$E1:$E30000='Ligne 14'!$A4)*(SUIVIPROD!$J1:$J30000='Ligne 14'!$AV$1)*(SUIVIPROD!$L:$N&lt;&gt;""))</f>
        <v>#N/A</v>
      </c>
      <c r="AS4" s="120">
        <v>3</v>
      </c>
      <c r="AU4" s="23" t="str">
        <f>IF(COUNTIFS(SUIVIQUALITE!$B1:$B30000,'Ligne 14'!$A4,SUIVIQUALITE!$E1:$E30000,LEFT($AV$1,FIND(" ",$AV$1)-1),SUIVIQUALITE!$F1:$F30000,"Oui")=1,"Oui","#N/A")</f>
        <v>#N/A</v>
      </c>
      <c r="AV4" s="97" t="s">
        <v>312</v>
      </c>
      <c r="AW4" s="19"/>
      <c r="AX4" s="120">
        <v>12</v>
      </c>
      <c r="AY4" s="19"/>
      <c r="AZ4" s="19"/>
      <c r="BA4" s="120">
        <v>3</v>
      </c>
      <c r="BC4" s="23"/>
      <c r="BD4" s="97"/>
      <c r="BE4" s="19"/>
      <c r="BF4" s="120">
        <v>12</v>
      </c>
      <c r="BG4" s="19"/>
      <c r="BH4" s="19"/>
      <c r="BI4" s="120">
        <v>4</v>
      </c>
      <c r="BK4" s="23"/>
      <c r="BL4" s="156"/>
      <c r="BM4" s="19"/>
      <c r="BN4" s="120">
        <v>10</v>
      </c>
      <c r="BO4" s="19"/>
      <c r="BP4" s="19"/>
      <c r="BQ4" s="120">
        <v>3</v>
      </c>
      <c r="BS4" s="23"/>
      <c r="BT4" s="188"/>
    </row>
    <row r="5" spans="1:80" ht="15" x14ac:dyDescent="0.25">
      <c r="B5" s="12" t="s">
        <v>188</v>
      </c>
      <c r="C5" s="12" t="s">
        <v>188</v>
      </c>
      <c r="D5" s="12" t="s">
        <v>188</v>
      </c>
      <c r="E5" s="12" t="s">
        <v>188</v>
      </c>
      <c r="F5" s="12" t="s">
        <v>188</v>
      </c>
      <c r="G5" s="12" t="s">
        <v>188</v>
      </c>
      <c r="H5" s="96" t="str">
        <f t="shared" si="0"/>
        <v>6 / 6</v>
      </c>
      <c r="I5" s="19"/>
      <c r="J5" s="120">
        <v>8</v>
      </c>
      <c r="K5" s="19"/>
      <c r="L5" s="19"/>
      <c r="M5" s="120">
        <v>4</v>
      </c>
      <c r="N5" s="156"/>
      <c r="O5" s="23"/>
      <c r="P5" s="156" t="s">
        <v>190</v>
      </c>
      <c r="Q5" s="19"/>
      <c r="R5" s="120">
        <v>12</v>
      </c>
      <c r="S5" s="19"/>
      <c r="T5" s="19"/>
      <c r="U5" s="120">
        <v>4</v>
      </c>
      <c r="V5" s="12"/>
      <c r="W5" s="23"/>
      <c r="X5" s="97" t="s">
        <v>190</v>
      </c>
      <c r="Y5" s="19"/>
      <c r="Z5" s="120">
        <v>8</v>
      </c>
      <c r="AA5" s="19"/>
      <c r="AB5" s="19"/>
      <c r="AC5" s="120">
        <v>6</v>
      </c>
      <c r="AE5" s="23"/>
      <c r="AF5" s="97"/>
      <c r="AG5" s="19"/>
      <c r="AH5" s="120">
        <v>16</v>
      </c>
      <c r="AI5" s="19"/>
      <c r="AJ5" s="19"/>
      <c r="AK5" s="120">
        <v>6</v>
      </c>
      <c r="AM5" s="23"/>
      <c r="AN5" s="156"/>
      <c r="AO5" s="19"/>
      <c r="AP5" s="120">
        <v>8</v>
      </c>
      <c r="AQ5" s="19"/>
      <c r="AR5" s="19"/>
      <c r="AS5" s="120">
        <v>3</v>
      </c>
      <c r="AU5" s="23"/>
      <c r="AV5" s="97"/>
      <c r="AW5" s="19"/>
      <c r="AX5" s="120">
        <v>12</v>
      </c>
      <c r="AY5" s="19"/>
      <c r="AZ5" s="19"/>
      <c r="BA5" s="120">
        <v>3</v>
      </c>
      <c r="BC5" s="23"/>
      <c r="BD5" s="97"/>
      <c r="BE5" s="19"/>
      <c r="BF5" s="120">
        <v>12</v>
      </c>
      <c r="BG5" s="19"/>
      <c r="BH5" s="19"/>
      <c r="BI5" s="120">
        <v>4</v>
      </c>
      <c r="BK5" s="23"/>
      <c r="BL5" s="156"/>
      <c r="BM5" s="19"/>
      <c r="BN5" s="120">
        <v>10</v>
      </c>
      <c r="BO5" s="19"/>
      <c r="BP5" s="19"/>
      <c r="BQ5" s="120">
        <v>3</v>
      </c>
      <c r="BS5" s="23"/>
      <c r="BT5" s="188"/>
    </row>
    <row r="6" spans="1:80" ht="15" x14ac:dyDescent="0.25">
      <c r="A6" s="22"/>
      <c r="B6" s="12" t="s">
        <v>188</v>
      </c>
      <c r="C6" s="12" t="s">
        <v>188</v>
      </c>
      <c r="D6" s="12" t="s">
        <v>188</v>
      </c>
      <c r="E6" s="12" t="s">
        <v>188</v>
      </c>
      <c r="F6" s="12" t="s">
        <v>188</v>
      </c>
      <c r="G6" s="12" t="s">
        <v>188</v>
      </c>
      <c r="H6" s="96" t="str">
        <f t="shared" si="0"/>
        <v>6 / 6</v>
      </c>
      <c r="I6" s="19"/>
      <c r="J6" s="120">
        <v>8</v>
      </c>
      <c r="K6" s="19"/>
      <c r="L6" s="19"/>
      <c r="M6" s="120">
        <v>4</v>
      </c>
      <c r="O6" s="23"/>
      <c r="P6" s="156" t="s">
        <v>190</v>
      </c>
      <c r="Q6" s="19"/>
      <c r="R6" s="120">
        <v>12</v>
      </c>
      <c r="S6" s="19"/>
      <c r="T6" s="19"/>
      <c r="U6" s="120">
        <v>4</v>
      </c>
      <c r="W6" s="23"/>
      <c r="X6" s="97" t="s">
        <v>190</v>
      </c>
      <c r="Y6" s="19"/>
      <c r="Z6" s="120">
        <v>8</v>
      </c>
      <c r="AA6" s="19"/>
      <c r="AB6" s="19"/>
      <c r="AC6" s="120">
        <v>6</v>
      </c>
      <c r="AD6" s="23"/>
      <c r="AE6" s="23"/>
      <c r="AF6" s="97"/>
      <c r="AG6" s="19"/>
      <c r="AH6" s="120">
        <v>16</v>
      </c>
      <c r="AI6" s="19"/>
      <c r="AJ6" s="19"/>
      <c r="AK6" s="120">
        <v>6</v>
      </c>
      <c r="AM6" s="23"/>
      <c r="AN6" s="156"/>
      <c r="AO6" s="19"/>
      <c r="AP6" s="120">
        <v>8</v>
      </c>
      <c r="AQ6" s="19"/>
      <c r="AR6" s="19"/>
      <c r="AS6" s="120">
        <v>3</v>
      </c>
      <c r="AU6" s="23"/>
      <c r="AV6" s="97"/>
      <c r="AW6" s="19"/>
      <c r="AX6" s="120">
        <v>12</v>
      </c>
      <c r="AY6" s="19"/>
      <c r="AZ6" s="19"/>
      <c r="BA6" s="120">
        <v>3</v>
      </c>
      <c r="BC6" s="23"/>
      <c r="BD6" s="97"/>
      <c r="BE6" s="19"/>
      <c r="BF6" s="120">
        <v>12</v>
      </c>
      <c r="BG6" s="19"/>
      <c r="BH6" s="19"/>
      <c r="BI6" s="120">
        <v>4</v>
      </c>
      <c r="BK6" s="23"/>
      <c r="BL6" s="156"/>
      <c r="BM6" s="19"/>
      <c r="BN6" s="120">
        <v>10</v>
      </c>
      <c r="BO6" s="19"/>
      <c r="BP6" s="19"/>
      <c r="BQ6" s="120">
        <v>3</v>
      </c>
      <c r="BS6" s="23"/>
      <c r="BT6" s="156"/>
    </row>
    <row r="7" spans="1:80" ht="15" x14ac:dyDescent="0.25">
      <c r="B7" s="12" t="s">
        <v>188</v>
      </c>
      <c r="C7" s="12" t="s">
        <v>188</v>
      </c>
      <c r="D7" s="12" t="s">
        <v>188</v>
      </c>
      <c r="E7" s="12" t="s">
        <v>188</v>
      </c>
      <c r="F7" s="12" t="s">
        <v>188</v>
      </c>
      <c r="G7" s="12" t="s">
        <v>188</v>
      </c>
      <c r="H7" s="96" t="str">
        <f t="shared" si="0"/>
        <v>6 / 6</v>
      </c>
      <c r="I7" s="19"/>
      <c r="J7" s="120">
        <v>8</v>
      </c>
      <c r="K7" s="19"/>
      <c r="L7" s="19"/>
      <c r="M7" s="120">
        <v>4</v>
      </c>
      <c r="O7" s="23"/>
      <c r="P7" s="156"/>
      <c r="Q7" s="19"/>
      <c r="R7" s="120">
        <v>12</v>
      </c>
      <c r="S7" s="19"/>
      <c r="T7" s="19"/>
      <c r="U7" s="120">
        <v>4</v>
      </c>
      <c r="W7" s="23"/>
      <c r="X7" s="97"/>
      <c r="Y7" s="19"/>
      <c r="Z7" s="120">
        <v>8</v>
      </c>
      <c r="AA7" s="19"/>
      <c r="AB7" s="19"/>
      <c r="AC7" s="120">
        <v>6</v>
      </c>
      <c r="AD7" s="23"/>
      <c r="AE7" s="23"/>
      <c r="AF7" s="97"/>
      <c r="AG7" s="19"/>
      <c r="AH7" s="120">
        <v>16</v>
      </c>
      <c r="AI7" s="19"/>
      <c r="AJ7" s="19"/>
      <c r="AK7" s="120">
        <v>6</v>
      </c>
      <c r="AM7" s="23"/>
      <c r="AN7" s="156"/>
      <c r="AO7" s="19"/>
      <c r="AP7" s="120">
        <v>8</v>
      </c>
      <c r="AQ7" s="19"/>
      <c r="AR7" s="19"/>
      <c r="AS7" s="120">
        <v>3</v>
      </c>
      <c r="AU7" s="23"/>
      <c r="AV7" s="97"/>
      <c r="AW7" s="19"/>
      <c r="AX7" s="120">
        <v>12</v>
      </c>
      <c r="AY7" s="19"/>
      <c r="AZ7" s="19"/>
      <c r="BA7" s="120">
        <v>3</v>
      </c>
      <c r="BC7" s="23"/>
      <c r="BD7" s="97" t="s">
        <v>190</v>
      </c>
      <c r="BE7" s="19"/>
      <c r="BF7" s="120">
        <v>12</v>
      </c>
      <c r="BG7" s="19"/>
      <c r="BH7" s="19"/>
      <c r="BI7" s="120">
        <v>4</v>
      </c>
      <c r="BK7" s="23"/>
      <c r="BL7" s="156" t="s">
        <v>190</v>
      </c>
      <c r="BM7" s="19"/>
      <c r="BN7" s="120">
        <v>10</v>
      </c>
      <c r="BO7" s="19"/>
      <c r="BP7" s="19"/>
      <c r="BQ7" s="120">
        <v>3</v>
      </c>
      <c r="BS7" s="23"/>
      <c r="BT7" s="156"/>
    </row>
    <row r="8" spans="1:80" ht="15" x14ac:dyDescent="0.25">
      <c r="B8" s="12" t="s">
        <v>188</v>
      </c>
      <c r="C8" s="12" t="s">
        <v>188</v>
      </c>
      <c r="D8" s="12" t="s">
        <v>188</v>
      </c>
      <c r="E8" s="12" t="s">
        <v>188</v>
      </c>
      <c r="F8" s="12" t="s">
        <v>188</v>
      </c>
      <c r="G8" s="12" t="s">
        <v>188</v>
      </c>
      <c r="H8" s="96" t="str">
        <f t="shared" si="0"/>
        <v>6 / 6</v>
      </c>
      <c r="I8" s="19"/>
      <c r="J8" s="120">
        <v>8</v>
      </c>
      <c r="K8" s="19"/>
      <c r="L8" s="19"/>
      <c r="M8" s="120">
        <v>4</v>
      </c>
      <c r="O8" s="23"/>
      <c r="P8" s="156"/>
      <c r="Q8" s="19"/>
      <c r="R8" s="120">
        <v>12</v>
      </c>
      <c r="S8" s="19"/>
      <c r="T8" s="19"/>
      <c r="U8" s="120">
        <v>4</v>
      </c>
      <c r="W8" s="23"/>
      <c r="X8" s="97"/>
      <c r="Y8" s="19"/>
      <c r="Z8" s="120">
        <v>8</v>
      </c>
      <c r="AA8" s="19"/>
      <c r="AB8" s="19"/>
      <c r="AC8" s="120">
        <v>6</v>
      </c>
      <c r="AD8" s="23"/>
      <c r="AE8" s="23"/>
      <c r="AF8" s="97" t="s">
        <v>190</v>
      </c>
      <c r="AG8" s="19"/>
      <c r="AH8" s="120">
        <v>16</v>
      </c>
      <c r="AI8" s="19"/>
      <c r="AJ8" s="19"/>
      <c r="AK8" s="120">
        <v>6</v>
      </c>
      <c r="AM8" s="23"/>
      <c r="AN8" s="156" t="s">
        <v>190</v>
      </c>
      <c r="AO8" s="19">
        <f>COUNTIFS(SUIVIPROD!$E1:$E30000,'Ligne 14'!$A8,SUIVIPROD!$J1:$J30000,'Ligne 14'!$AV$1)</f>
        <v>0</v>
      </c>
      <c r="AP8" s="120">
        <v>8</v>
      </c>
      <c r="AQ8" s="19">
        <f>SUMIFS(SUIVIPROD!$D1:$D30000,SUIVIPROD!$E1:$E30000,'Ligne 14'!$A8,SUIVIPROD!$J1:$J30000,'Ligne 14'!$AV$1)</f>
        <v>0</v>
      </c>
      <c r="AR8" s="19" t="e">
        <f>SUMPRODUCT((SUIVIPROD!$E1:$E30000='Ligne 14'!$A8)*(SUIVIPROD!$J1:$J30000='Ligne 14'!$AV$1)*(SUIVIPROD!$L:$N&lt;&gt;""))</f>
        <v>#N/A</v>
      </c>
      <c r="AS8" s="120">
        <v>3</v>
      </c>
      <c r="AU8" s="23" t="str">
        <f>IF(COUNTIFS(SUIVIQUALITE!$B1:$B30000,'Ligne 14'!$A8,SUIVIQUALITE!$E1:$E30000,LEFT($AV$1,FIND(" ",$AV$1)-1),SUIVIQUALITE!$F1:$F30000,"Oui")=1,"Oui","#N/A")</f>
        <v>#N/A</v>
      </c>
      <c r="AV8" s="97" t="s">
        <v>312</v>
      </c>
      <c r="AW8" s="19"/>
      <c r="AX8" s="120">
        <v>12</v>
      </c>
      <c r="AY8" s="19"/>
      <c r="AZ8" s="19"/>
      <c r="BA8" s="120">
        <v>3</v>
      </c>
      <c r="BC8" s="23"/>
      <c r="BD8" s="97"/>
      <c r="BE8" s="19"/>
      <c r="BF8" s="120">
        <v>12</v>
      </c>
      <c r="BG8" s="19"/>
      <c r="BH8" s="19"/>
      <c r="BI8" s="120">
        <v>4</v>
      </c>
      <c r="BK8" s="23"/>
      <c r="BL8" s="156" t="s">
        <v>190</v>
      </c>
      <c r="BM8" s="19"/>
      <c r="BN8" s="120">
        <v>10</v>
      </c>
      <c r="BO8" s="19"/>
      <c r="BP8" s="19"/>
      <c r="BQ8" s="120">
        <v>3</v>
      </c>
      <c r="BS8" s="23"/>
      <c r="BT8" s="156"/>
    </row>
    <row r="9" spans="1:80" ht="15" x14ac:dyDescent="0.25">
      <c r="B9" s="12" t="s">
        <v>188</v>
      </c>
      <c r="C9" s="12" t="s">
        <v>188</v>
      </c>
      <c r="D9" s="12" t="s">
        <v>188</v>
      </c>
      <c r="E9" s="12" t="s">
        <v>188</v>
      </c>
      <c r="F9" s="12" t="s">
        <v>188</v>
      </c>
      <c r="G9" s="12" t="s">
        <v>188</v>
      </c>
      <c r="H9" s="96" t="str">
        <f t="shared" si="0"/>
        <v>6 / 6</v>
      </c>
      <c r="I9" s="19"/>
      <c r="J9" s="120">
        <v>8</v>
      </c>
      <c r="K9" s="19"/>
      <c r="L9" s="19"/>
      <c r="M9" s="120">
        <v>4</v>
      </c>
      <c r="O9" s="23"/>
      <c r="P9" s="156"/>
      <c r="Q9" s="19"/>
      <c r="R9" s="120">
        <v>12</v>
      </c>
      <c r="S9" s="19"/>
      <c r="T9" s="19"/>
      <c r="U9" s="120">
        <v>4</v>
      </c>
      <c r="W9" s="23"/>
      <c r="X9" s="97"/>
      <c r="Y9" s="19"/>
      <c r="Z9" s="120">
        <v>8</v>
      </c>
      <c r="AA9" s="19"/>
      <c r="AB9" s="19"/>
      <c r="AC9" s="120">
        <v>6</v>
      </c>
      <c r="AD9" s="23"/>
      <c r="AE9" s="23"/>
      <c r="AF9" s="97" t="s">
        <v>190</v>
      </c>
      <c r="AG9" s="19"/>
      <c r="AH9" s="120">
        <v>16</v>
      </c>
      <c r="AI9" s="19"/>
      <c r="AJ9" s="19"/>
      <c r="AK9" s="120">
        <v>6</v>
      </c>
      <c r="AM9" s="23"/>
      <c r="AN9" s="156" t="s">
        <v>190</v>
      </c>
      <c r="AO9" s="19"/>
      <c r="AP9" s="120">
        <v>8</v>
      </c>
      <c r="AQ9" s="19"/>
      <c r="AR9" s="19"/>
      <c r="AS9" s="120">
        <v>3</v>
      </c>
      <c r="AU9" s="23"/>
      <c r="AV9" s="97" t="s">
        <v>190</v>
      </c>
      <c r="AW9" s="19"/>
      <c r="AX9" s="120">
        <v>12</v>
      </c>
      <c r="AY9" s="19"/>
      <c r="AZ9" s="19"/>
      <c r="BA9" s="120">
        <v>3</v>
      </c>
      <c r="BC9" s="23"/>
      <c r="BD9" s="97" t="s">
        <v>190</v>
      </c>
      <c r="BE9" s="19"/>
      <c r="BF9" s="120">
        <v>12</v>
      </c>
      <c r="BG9" s="19"/>
      <c r="BH9" s="19"/>
      <c r="BI9" s="120">
        <v>4</v>
      </c>
      <c r="BK9" s="23"/>
      <c r="BL9" s="156" t="s">
        <v>190</v>
      </c>
      <c r="BM9" s="19"/>
      <c r="BN9" s="120">
        <v>10</v>
      </c>
      <c r="BO9" s="19"/>
      <c r="BP9" s="19"/>
      <c r="BQ9" s="120">
        <v>3</v>
      </c>
      <c r="BS9" s="23"/>
      <c r="BT9" s="156" t="s">
        <v>190</v>
      </c>
    </row>
    <row r="10" spans="1:80" ht="15" x14ac:dyDescent="0.25">
      <c r="B10" s="12" t="s">
        <v>188</v>
      </c>
      <c r="C10" s="12" t="s">
        <v>188</v>
      </c>
      <c r="D10" s="12" t="s">
        <v>188</v>
      </c>
      <c r="E10" s="12" t="s">
        <v>188</v>
      </c>
      <c r="F10" s="12" t="s">
        <v>188</v>
      </c>
      <c r="G10" s="12" t="s">
        <v>188</v>
      </c>
      <c r="H10" s="96" t="str">
        <f t="shared" si="0"/>
        <v>6 / 6</v>
      </c>
      <c r="I10" s="19"/>
      <c r="J10" s="120">
        <v>8</v>
      </c>
      <c r="K10" s="19"/>
      <c r="L10" s="19"/>
      <c r="M10" s="120">
        <v>4</v>
      </c>
      <c r="O10" s="23"/>
      <c r="P10" s="156" t="s">
        <v>190</v>
      </c>
      <c r="Q10" s="19"/>
      <c r="R10" s="120">
        <v>12</v>
      </c>
      <c r="S10" s="19"/>
      <c r="T10" s="19"/>
      <c r="U10" s="120">
        <v>4</v>
      </c>
      <c r="W10" s="23"/>
      <c r="X10" s="97" t="s">
        <v>190</v>
      </c>
      <c r="Y10" s="19"/>
      <c r="Z10" s="120">
        <v>8</v>
      </c>
      <c r="AA10" s="19"/>
      <c r="AB10" s="19"/>
      <c r="AC10" s="120">
        <v>6</v>
      </c>
      <c r="AD10" s="23"/>
      <c r="AE10" s="23"/>
      <c r="AF10" s="97"/>
      <c r="AG10" s="19"/>
      <c r="AH10" s="120">
        <v>16</v>
      </c>
      <c r="AI10" s="19"/>
      <c r="AJ10" s="19"/>
      <c r="AK10" s="120">
        <v>6</v>
      </c>
      <c r="AM10" s="23"/>
      <c r="AN10" s="156"/>
      <c r="AO10" s="19"/>
      <c r="AP10" s="120">
        <v>8</v>
      </c>
      <c r="AQ10" s="19"/>
      <c r="AR10" s="19"/>
      <c r="AS10" s="120">
        <v>3</v>
      </c>
      <c r="AU10" s="23"/>
      <c r="AV10" s="97"/>
      <c r="AW10" s="19"/>
      <c r="AX10" s="120">
        <v>12</v>
      </c>
      <c r="AY10" s="19"/>
      <c r="AZ10" s="19"/>
      <c r="BA10" s="120">
        <v>3</v>
      </c>
      <c r="BC10" s="23"/>
      <c r="BD10" s="97"/>
      <c r="BE10" s="19"/>
      <c r="BF10" s="120">
        <v>12</v>
      </c>
      <c r="BG10" s="19"/>
      <c r="BH10" s="19"/>
      <c r="BI10" s="120">
        <v>4</v>
      </c>
      <c r="BK10" s="23"/>
      <c r="BL10" s="156"/>
      <c r="BM10" s="19"/>
      <c r="BN10" s="120">
        <v>10</v>
      </c>
      <c r="BO10" s="19"/>
      <c r="BP10" s="19"/>
      <c r="BQ10" s="120">
        <v>3</v>
      </c>
      <c r="BS10" s="23"/>
      <c r="BT10" s="156"/>
    </row>
    <row r="11" spans="1:80" ht="15" x14ac:dyDescent="0.25">
      <c r="A11" s="22"/>
      <c r="B11" s="12" t="s">
        <v>188</v>
      </c>
      <c r="C11" s="12" t="s">
        <v>188</v>
      </c>
      <c r="D11" s="12" t="s">
        <v>188</v>
      </c>
      <c r="E11" s="12" t="s">
        <v>188</v>
      </c>
      <c r="F11" s="12" t="s">
        <v>188</v>
      </c>
      <c r="G11" s="12" t="s">
        <v>188</v>
      </c>
      <c r="H11" s="96" t="str">
        <f t="shared" si="0"/>
        <v>6 / 6</v>
      </c>
      <c r="I11" s="19"/>
      <c r="J11" s="120">
        <v>8</v>
      </c>
      <c r="K11" s="19"/>
      <c r="L11" s="19"/>
      <c r="M11" s="120">
        <v>4</v>
      </c>
      <c r="O11" s="23"/>
      <c r="P11" s="156"/>
      <c r="Q11" s="19"/>
      <c r="R11" s="120">
        <v>12</v>
      </c>
      <c r="S11" s="19"/>
      <c r="T11" s="19"/>
      <c r="U11" s="120">
        <v>4</v>
      </c>
      <c r="W11" s="23"/>
      <c r="X11" s="97"/>
      <c r="Y11" s="19"/>
      <c r="Z11" s="120">
        <v>8</v>
      </c>
      <c r="AA11" s="19"/>
      <c r="AB11" s="19"/>
      <c r="AC11" s="120">
        <v>6</v>
      </c>
      <c r="AD11" s="23"/>
      <c r="AE11" s="23"/>
      <c r="AF11" s="97" t="s">
        <v>190</v>
      </c>
      <c r="AG11" s="19"/>
      <c r="AH11" s="120">
        <v>16</v>
      </c>
      <c r="AI11" s="19"/>
      <c r="AJ11" s="19"/>
      <c r="AK11" s="120">
        <v>6</v>
      </c>
      <c r="AM11" s="23"/>
      <c r="AN11" s="156" t="s">
        <v>190</v>
      </c>
      <c r="AO11" s="19">
        <f>COUNTIFS(SUIVIPROD!$E1:$E30000,'Ligne 14'!$A11,SUIVIPROD!$J1:$J30000,'Ligne 14'!$AV$1)</f>
        <v>0</v>
      </c>
      <c r="AP11" s="120">
        <v>8</v>
      </c>
      <c r="AQ11" s="19">
        <f>SUMIFS(SUIVIPROD!$D1:$D30000,SUIVIPROD!$E1:$E30000,'Ligne 14'!$A11,SUIVIPROD!$J1:$J30000,'Ligne 14'!$AV$1)</f>
        <v>0</v>
      </c>
      <c r="AR11" s="19" t="e">
        <f>SUMPRODUCT((SUIVIPROD!$E1:$E30000='Ligne 14'!$A11)*(SUIVIPROD!$J1:$J30000='Ligne 14'!$AV$1)*(SUIVIPROD!$L:$N&lt;&gt;""))</f>
        <v>#N/A</v>
      </c>
      <c r="AS11" s="120">
        <v>3</v>
      </c>
      <c r="AU11" s="23" t="str">
        <f>IF(COUNTIFS(SUIVIQUALITE!$B1:$B30000,'Ligne 14'!$A11,SUIVIQUALITE!$E1:$E30000,LEFT($AV$1,FIND(" ",$AV$1)-1),SUIVIQUALITE!$F1:$F30000,"Oui")=1,"Oui","#N/A")</f>
        <v>#N/A</v>
      </c>
      <c r="AV11" s="97" t="s">
        <v>189</v>
      </c>
      <c r="AW11" s="19"/>
      <c r="AX11" s="120">
        <v>12</v>
      </c>
      <c r="AY11" s="19"/>
      <c r="AZ11" s="19"/>
      <c r="BA11" s="120">
        <v>3</v>
      </c>
      <c r="BC11" s="23"/>
      <c r="BD11" s="97" t="s">
        <v>190</v>
      </c>
      <c r="BE11" s="19"/>
      <c r="BF11" s="120">
        <v>12</v>
      </c>
      <c r="BG11" s="19"/>
      <c r="BH11" s="19"/>
      <c r="BI11" s="120">
        <v>4</v>
      </c>
      <c r="BK11" s="23"/>
      <c r="BL11" s="156" t="s">
        <v>190</v>
      </c>
      <c r="BM11" s="19"/>
      <c r="BN11" s="120">
        <v>10</v>
      </c>
      <c r="BO11" s="19"/>
      <c r="BP11" s="19"/>
      <c r="BQ11" s="120">
        <v>3</v>
      </c>
      <c r="BS11" s="23"/>
      <c r="BT11" s="156"/>
    </row>
    <row r="12" spans="1:80" ht="15" x14ac:dyDescent="0.25">
      <c r="A12" s="22"/>
      <c r="B12" s="12" t="s">
        <v>188</v>
      </c>
      <c r="C12" s="12" t="s">
        <v>188</v>
      </c>
      <c r="D12" s="12" t="s">
        <v>188</v>
      </c>
      <c r="E12" s="12" t="s">
        <v>188</v>
      </c>
      <c r="F12" s="12" t="s">
        <v>188</v>
      </c>
      <c r="G12" s="12" t="s">
        <v>188</v>
      </c>
      <c r="H12" s="96" t="str">
        <f t="shared" si="0"/>
        <v>6 / 6</v>
      </c>
      <c r="I12" s="19"/>
      <c r="J12" s="120">
        <v>8</v>
      </c>
      <c r="K12" s="19"/>
      <c r="L12" s="19"/>
      <c r="M12" s="120">
        <v>4</v>
      </c>
      <c r="O12" s="23"/>
      <c r="P12" s="156" t="s">
        <v>190</v>
      </c>
      <c r="Q12" s="19"/>
      <c r="R12" s="120">
        <v>12</v>
      </c>
      <c r="S12" s="19"/>
      <c r="T12" s="19"/>
      <c r="U12" s="120">
        <v>4</v>
      </c>
      <c r="W12" s="23"/>
      <c r="X12" s="97" t="s">
        <v>190</v>
      </c>
      <c r="Y12" s="19"/>
      <c r="Z12" s="120">
        <v>8</v>
      </c>
      <c r="AA12" s="19"/>
      <c r="AB12" s="19"/>
      <c r="AC12" s="120">
        <v>6</v>
      </c>
      <c r="AD12" s="23"/>
      <c r="AE12" s="23"/>
      <c r="AF12" s="97"/>
      <c r="AG12" s="19"/>
      <c r="AH12" s="120">
        <v>16</v>
      </c>
      <c r="AI12" s="19"/>
      <c r="AJ12" s="19"/>
      <c r="AK12" s="120">
        <v>6</v>
      </c>
      <c r="AM12" s="23"/>
      <c r="AN12" s="156"/>
      <c r="AO12" s="19"/>
      <c r="AP12" s="120">
        <v>8</v>
      </c>
      <c r="AQ12" s="19"/>
      <c r="AR12" s="19"/>
      <c r="AS12" s="120">
        <v>3</v>
      </c>
      <c r="AU12" s="23"/>
      <c r="AV12" s="97"/>
      <c r="AW12" s="19"/>
      <c r="AX12" s="120">
        <v>12</v>
      </c>
      <c r="AY12" s="19"/>
      <c r="AZ12" s="19"/>
      <c r="BA12" s="120">
        <v>3</v>
      </c>
      <c r="BC12" s="23"/>
      <c r="BD12" s="97"/>
      <c r="BE12" s="19"/>
      <c r="BF12" s="120">
        <v>12</v>
      </c>
      <c r="BG12" s="19"/>
      <c r="BH12" s="19"/>
      <c r="BI12" s="120">
        <v>4</v>
      </c>
      <c r="BK12" s="23"/>
      <c r="BL12" s="156"/>
      <c r="BM12" s="19"/>
      <c r="BN12" s="120">
        <v>10</v>
      </c>
      <c r="BO12" s="19"/>
      <c r="BP12" s="19"/>
      <c r="BQ12" s="120">
        <v>3</v>
      </c>
      <c r="BS12" s="23"/>
      <c r="BT12" s="156"/>
    </row>
    <row r="13" spans="1:80" ht="15" x14ac:dyDescent="0.25">
      <c r="A13" s="22"/>
      <c r="B13" s="12" t="s">
        <v>188</v>
      </c>
      <c r="C13" s="12" t="s">
        <v>188</v>
      </c>
      <c r="D13" s="12" t="s">
        <v>188</v>
      </c>
      <c r="E13" s="12" t="s">
        <v>188</v>
      </c>
      <c r="F13" s="12" t="s">
        <v>188</v>
      </c>
      <c r="G13" s="12" t="s">
        <v>188</v>
      </c>
      <c r="H13" s="96" t="str">
        <f t="shared" si="0"/>
        <v>6 / 6</v>
      </c>
      <c r="I13" s="19"/>
      <c r="J13" s="120">
        <v>8</v>
      </c>
      <c r="K13" s="19"/>
      <c r="L13" s="19"/>
      <c r="M13" s="120">
        <v>4</v>
      </c>
      <c r="O13" s="23"/>
      <c r="P13" s="156"/>
      <c r="Q13" s="19"/>
      <c r="R13" s="120">
        <v>12</v>
      </c>
      <c r="S13" s="19"/>
      <c r="T13" s="19"/>
      <c r="U13" s="120">
        <v>4</v>
      </c>
      <c r="W13" s="23"/>
      <c r="X13" s="97"/>
      <c r="Y13" s="19"/>
      <c r="Z13" s="120">
        <v>8</v>
      </c>
      <c r="AA13" s="19"/>
      <c r="AB13" s="19"/>
      <c r="AC13" s="120">
        <v>6</v>
      </c>
      <c r="AD13" s="23"/>
      <c r="AE13" s="23"/>
      <c r="AF13" s="97"/>
      <c r="AG13" s="19"/>
      <c r="AH13" s="120">
        <v>16</v>
      </c>
      <c r="AI13" s="19"/>
      <c r="AJ13" s="19"/>
      <c r="AK13" s="120">
        <v>6</v>
      </c>
      <c r="AM13" s="23"/>
      <c r="AN13" s="156"/>
      <c r="AO13" s="19">
        <f>COUNTIFS(SUIVIPROD!$E1:$E30000,'Ligne 14'!$A13,SUIVIPROD!$J1:$J30000,'Ligne 14'!$AV$1)</f>
        <v>0</v>
      </c>
      <c r="AP13" s="120">
        <v>8</v>
      </c>
      <c r="AQ13" s="19">
        <f>SUMIFS(SUIVIPROD!$D1:$D30000,SUIVIPROD!$E1:$E30000,'Ligne 14'!$A13,SUIVIPROD!$J1:$J30000,'Ligne 14'!$AV$1)</f>
        <v>0</v>
      </c>
      <c r="AR13" s="19" t="e">
        <f>SUMPRODUCT((SUIVIPROD!$E1:$E30000='Ligne 14'!$A13)*(SUIVIPROD!$J1:$J30000='Ligne 14'!$AV$1)*(SUIVIPROD!$L:$N&lt;&gt;""))</f>
        <v>#N/A</v>
      </c>
      <c r="AS13" s="120">
        <v>3</v>
      </c>
      <c r="AU13" s="23" t="str">
        <f>IF(COUNTIFS(SUIVIQUALITE!$B1:$B30000,'Ligne 14'!$A13,SUIVIQUALITE!$E1:$E30000,LEFT($AV$1,FIND(" ",$AV$1)-1),SUIVIQUALITE!$F1:$F30000,"Oui")=1,"Oui","#N/A")</f>
        <v>#N/A</v>
      </c>
      <c r="AV13" s="97" t="s">
        <v>189</v>
      </c>
      <c r="AW13" s="19"/>
      <c r="AX13" s="120">
        <v>12</v>
      </c>
      <c r="AY13" s="19"/>
      <c r="AZ13" s="19"/>
      <c r="BA13" s="120">
        <v>3</v>
      </c>
      <c r="BC13" s="23"/>
      <c r="BD13" s="97"/>
      <c r="BE13" s="19"/>
      <c r="BF13" s="120">
        <v>12</v>
      </c>
      <c r="BG13" s="19"/>
      <c r="BH13" s="19"/>
      <c r="BI13" s="120">
        <v>4</v>
      </c>
      <c r="BK13" s="23"/>
      <c r="BL13" s="156"/>
      <c r="BM13" s="19"/>
      <c r="BN13" s="120">
        <v>10</v>
      </c>
      <c r="BO13" s="19"/>
      <c r="BP13" s="19"/>
      <c r="BQ13" s="120">
        <v>3</v>
      </c>
      <c r="BS13" s="23"/>
      <c r="BT13" s="156" t="s">
        <v>190</v>
      </c>
    </row>
    <row r="14" spans="1:80" ht="15" x14ac:dyDescent="0.25">
      <c r="A14" s="22"/>
      <c r="B14" s="12" t="s">
        <v>188</v>
      </c>
      <c r="C14" s="12" t="s">
        <v>188</v>
      </c>
      <c r="D14" s="12" t="s">
        <v>188</v>
      </c>
      <c r="E14" s="12" t="s">
        <v>188</v>
      </c>
      <c r="F14" s="12" t="s">
        <v>188</v>
      </c>
      <c r="G14" s="12" t="s">
        <v>188</v>
      </c>
      <c r="H14" s="96" t="str">
        <f t="shared" si="0"/>
        <v>6 / 6</v>
      </c>
      <c r="I14" s="19"/>
      <c r="J14" s="120">
        <v>8</v>
      </c>
      <c r="K14" s="19"/>
      <c r="L14" s="19"/>
      <c r="M14" s="120">
        <v>4</v>
      </c>
      <c r="O14" s="23"/>
      <c r="P14" s="156"/>
      <c r="Q14" s="19"/>
      <c r="R14" s="120">
        <v>12</v>
      </c>
      <c r="S14" s="19"/>
      <c r="T14" s="19"/>
      <c r="U14" s="120">
        <v>4</v>
      </c>
      <c r="W14" s="23"/>
      <c r="X14" s="97"/>
      <c r="Y14" s="19"/>
      <c r="Z14" s="120">
        <v>8</v>
      </c>
      <c r="AA14" s="19"/>
      <c r="AB14" s="19"/>
      <c r="AC14" s="120">
        <v>6</v>
      </c>
      <c r="AD14" s="23"/>
      <c r="AE14" s="23"/>
      <c r="AF14" s="97" t="s">
        <v>190</v>
      </c>
      <c r="AG14" s="19"/>
      <c r="AH14" s="120">
        <v>16</v>
      </c>
      <c r="AI14" s="19"/>
      <c r="AJ14" s="19"/>
      <c r="AK14" s="120">
        <v>6</v>
      </c>
      <c r="AM14" s="23"/>
      <c r="AN14" s="156" t="s">
        <v>190</v>
      </c>
      <c r="AO14" s="19"/>
      <c r="AP14" s="120">
        <v>8</v>
      </c>
      <c r="AQ14" s="19"/>
      <c r="AR14" s="19"/>
      <c r="AS14" s="120">
        <v>3</v>
      </c>
      <c r="AU14" s="23"/>
      <c r="AV14" s="97" t="s">
        <v>190</v>
      </c>
      <c r="AW14" s="19"/>
      <c r="AX14" s="120">
        <v>12</v>
      </c>
      <c r="AY14" s="19"/>
      <c r="AZ14" s="19"/>
      <c r="BA14" s="120">
        <v>3</v>
      </c>
      <c r="BC14" s="23"/>
      <c r="BD14" s="97" t="s">
        <v>190</v>
      </c>
      <c r="BE14" s="19">
        <f>COUNTIFS(SUIVIPROD!$E1:$E30000,'Ligne 14'!$A14,SUIVIPROD!$J1:$J30000,'Ligne 14'!$BL$1)</f>
        <v>0</v>
      </c>
      <c r="BF14" s="120">
        <v>12</v>
      </c>
      <c r="BG14" s="19">
        <f>SUMIFS(SUIVIPROD!$D1:$D30000,SUIVIPROD!$E1:$E30000,'Ligne 14'!$A14,SUIVIPROD!$J1:$J30000,'Ligne 14'!$BL$1)</f>
        <v>0</v>
      </c>
      <c r="BH14" s="19" t="e">
        <f>SUMPRODUCT((SUIVIPROD!$E1:$E30000='Ligne 14'!$A14)*(SUIVIPROD!$J1:$J30000='Ligne 14'!$BL$1)*(SUIVIPROD!$L:$N&lt;&gt;""))</f>
        <v>#N/A</v>
      </c>
      <c r="BI14" s="120">
        <v>4</v>
      </c>
      <c r="BK14" s="23" t="str">
        <f>IF(COUNTIFS(SUIVIQUALITE!$B1:$B30000,'Ligne 14'!$A14,SUIVIQUALITE!$E1:$E30000,LEFT($BL$1,FIND(" ",$BL$1)-1),SUIVIQUALITE!$F1:$F30000,"Oui")=1,"Oui","#N/A")</f>
        <v>#N/A</v>
      </c>
      <c r="BL14" s="156" t="s">
        <v>312</v>
      </c>
      <c r="BM14" s="19"/>
      <c r="BN14" s="120">
        <v>10</v>
      </c>
      <c r="BO14" s="19"/>
      <c r="BP14" s="19"/>
      <c r="BQ14" s="120">
        <v>3</v>
      </c>
      <c r="BS14" s="23"/>
      <c r="BT14" s="156"/>
    </row>
    <row r="15" spans="1:80" ht="15" x14ac:dyDescent="0.25">
      <c r="A15" s="22"/>
      <c r="B15" s="12" t="s">
        <v>188</v>
      </c>
      <c r="C15" s="12" t="s">
        <v>188</v>
      </c>
      <c r="D15" s="12" t="s">
        <v>188</v>
      </c>
      <c r="E15" s="12" t="s">
        <v>188</v>
      </c>
      <c r="F15" s="12" t="s">
        <v>188</v>
      </c>
      <c r="G15" s="12" t="s">
        <v>188</v>
      </c>
      <c r="H15" s="96" t="str">
        <f t="shared" si="0"/>
        <v>6 / 6</v>
      </c>
      <c r="I15" s="19"/>
      <c r="J15" s="120">
        <v>8</v>
      </c>
      <c r="K15" s="19"/>
      <c r="L15" s="19"/>
      <c r="M15" s="120">
        <v>4</v>
      </c>
      <c r="O15" s="23"/>
      <c r="P15" s="156"/>
      <c r="Q15" s="19"/>
      <c r="R15" s="120">
        <v>12</v>
      </c>
      <c r="S15" s="19"/>
      <c r="T15" s="19"/>
      <c r="U15" s="120">
        <v>4</v>
      </c>
      <c r="W15" s="23"/>
      <c r="X15" s="97"/>
      <c r="Y15" s="19"/>
      <c r="Z15" s="120">
        <v>8</v>
      </c>
      <c r="AA15" s="19"/>
      <c r="AB15" s="19"/>
      <c r="AC15" s="120">
        <v>6</v>
      </c>
      <c r="AD15" s="23"/>
      <c r="AE15" s="23"/>
      <c r="AF15" s="97"/>
      <c r="AG15" s="19"/>
      <c r="AH15" s="120">
        <v>16</v>
      </c>
      <c r="AI15" s="19"/>
      <c r="AJ15" s="19"/>
      <c r="AK15" s="120">
        <v>6</v>
      </c>
      <c r="AM15" s="23"/>
      <c r="AN15" s="156"/>
      <c r="AO15" s="156"/>
      <c r="AP15" s="120">
        <v>8</v>
      </c>
      <c r="AQ15" s="156"/>
      <c r="AR15" s="156"/>
      <c r="AS15" s="120">
        <v>3</v>
      </c>
      <c r="AT15" s="156"/>
      <c r="AU15" s="156"/>
      <c r="AV15" s="156"/>
      <c r="AW15" s="19"/>
      <c r="AX15" s="120">
        <v>12</v>
      </c>
      <c r="AY15" s="19"/>
      <c r="AZ15" s="19"/>
      <c r="BA15" s="120">
        <v>3</v>
      </c>
      <c r="BC15" s="23"/>
      <c r="BD15" s="97" t="s">
        <v>190</v>
      </c>
      <c r="BE15" s="19"/>
      <c r="BF15" s="120">
        <v>12</v>
      </c>
      <c r="BG15" s="19"/>
      <c r="BH15" s="19"/>
      <c r="BI15" s="120">
        <v>4</v>
      </c>
      <c r="BK15" s="23"/>
      <c r="BL15" s="156" t="s">
        <v>190</v>
      </c>
      <c r="BM15" s="19"/>
      <c r="BN15" s="120">
        <v>10</v>
      </c>
      <c r="BO15" s="19"/>
      <c r="BP15" s="19"/>
      <c r="BQ15" s="120">
        <v>3</v>
      </c>
      <c r="BS15" s="23"/>
      <c r="BT15" s="156"/>
    </row>
    <row r="16" spans="1:80" ht="15" x14ac:dyDescent="0.25">
      <c r="B16" s="12" t="s">
        <v>188</v>
      </c>
      <c r="C16" s="12" t="s">
        <v>188</v>
      </c>
      <c r="D16" s="12" t="s">
        <v>188</v>
      </c>
      <c r="E16" s="12" t="s">
        <v>188</v>
      </c>
      <c r="F16" s="12" t="s">
        <v>188</v>
      </c>
      <c r="G16" s="12" t="s">
        <v>188</v>
      </c>
      <c r="H16" s="96" t="str">
        <f t="shared" si="0"/>
        <v>6 / 6</v>
      </c>
      <c r="I16" s="19"/>
      <c r="J16" s="120">
        <v>8</v>
      </c>
      <c r="K16" s="19"/>
      <c r="L16" s="19"/>
      <c r="M16" s="120">
        <v>4</v>
      </c>
      <c r="O16" s="23"/>
      <c r="P16" s="156"/>
      <c r="Q16" s="19"/>
      <c r="R16" s="120">
        <v>12</v>
      </c>
      <c r="S16" s="19"/>
      <c r="T16" s="19"/>
      <c r="U16" s="120">
        <v>4</v>
      </c>
      <c r="W16" s="23"/>
      <c r="X16" s="97"/>
      <c r="Y16" s="19"/>
      <c r="Z16" s="120">
        <v>8</v>
      </c>
      <c r="AA16" s="19"/>
      <c r="AB16" s="19"/>
      <c r="AC16" s="120">
        <v>6</v>
      </c>
      <c r="AD16" s="23"/>
      <c r="AE16" s="23"/>
      <c r="AF16" s="97"/>
      <c r="AG16" s="19"/>
      <c r="AH16" s="120">
        <v>16</v>
      </c>
      <c r="AI16" s="19"/>
      <c r="AJ16" s="19"/>
      <c r="AK16" s="120">
        <v>6</v>
      </c>
      <c r="AM16" s="23"/>
      <c r="AN16" s="156"/>
      <c r="AO16" s="19"/>
      <c r="AP16" s="120">
        <v>8</v>
      </c>
      <c r="AQ16" s="19"/>
      <c r="AR16" s="19"/>
      <c r="AS16" s="120">
        <v>3</v>
      </c>
      <c r="AU16" s="23"/>
      <c r="AV16" s="97" t="s">
        <v>190</v>
      </c>
      <c r="AW16" s="19"/>
      <c r="AX16" s="120">
        <v>12</v>
      </c>
      <c r="AY16" s="19"/>
      <c r="AZ16" s="19"/>
      <c r="BA16" s="120">
        <v>3</v>
      </c>
      <c r="BC16" s="23"/>
      <c r="BD16" s="97" t="s">
        <v>190</v>
      </c>
      <c r="BE16" s="19"/>
      <c r="BF16" s="120">
        <v>12</v>
      </c>
      <c r="BG16" s="19"/>
      <c r="BH16" s="19"/>
      <c r="BI16" s="120">
        <v>4</v>
      </c>
      <c r="BK16" s="23"/>
      <c r="BL16" s="156" t="s">
        <v>190</v>
      </c>
      <c r="BM16" s="19"/>
      <c r="BN16" s="120">
        <v>10</v>
      </c>
      <c r="BO16" s="19"/>
      <c r="BP16" s="19"/>
      <c r="BQ16" s="120">
        <v>3</v>
      </c>
      <c r="BS16" s="23"/>
      <c r="BT16" s="156" t="s">
        <v>190</v>
      </c>
    </row>
    <row r="17" spans="1:72" ht="15" x14ac:dyDescent="0.25">
      <c r="A17" s="22"/>
      <c r="B17" s="12" t="s">
        <v>188</v>
      </c>
      <c r="C17" s="12" t="s">
        <v>188</v>
      </c>
      <c r="D17" s="12" t="s">
        <v>188</v>
      </c>
      <c r="E17" s="12" t="s">
        <v>188</v>
      </c>
      <c r="F17" s="12" t="s">
        <v>188</v>
      </c>
      <c r="G17" s="12" t="s">
        <v>188</v>
      </c>
      <c r="H17" s="96" t="str">
        <f t="shared" si="0"/>
        <v>6 / 6</v>
      </c>
      <c r="I17" s="19"/>
      <c r="J17" s="120">
        <v>8</v>
      </c>
      <c r="K17" s="19"/>
      <c r="L17" s="19"/>
      <c r="M17" s="120">
        <v>4</v>
      </c>
      <c r="O17" s="23"/>
      <c r="P17" s="156"/>
      <c r="Q17" s="19"/>
      <c r="R17" s="120">
        <v>12</v>
      </c>
      <c r="S17" s="19"/>
      <c r="T17" s="19"/>
      <c r="U17" s="120">
        <v>4</v>
      </c>
      <c r="W17" s="23"/>
      <c r="X17" s="97"/>
      <c r="Y17" s="19"/>
      <c r="Z17" s="120">
        <v>8</v>
      </c>
      <c r="AA17" s="19"/>
      <c r="AB17" s="19"/>
      <c r="AC17" s="120">
        <v>6</v>
      </c>
      <c r="AD17" s="23"/>
      <c r="AE17" s="23"/>
      <c r="AF17" s="97" t="s">
        <v>190</v>
      </c>
      <c r="AG17" s="19"/>
      <c r="AH17" s="120">
        <v>16</v>
      </c>
      <c r="AI17" s="19"/>
      <c r="AJ17" s="19"/>
      <c r="AK17" s="120">
        <v>6</v>
      </c>
      <c r="AM17" s="23"/>
      <c r="AN17" s="156" t="s">
        <v>190</v>
      </c>
      <c r="AO17" s="19">
        <f>COUNTIFS(SUIVIPROD!$E1:$E30000,'Ligne 14'!$A17,SUIVIPROD!$J1:$J30000,'Ligne 14'!$AV$1)</f>
        <v>0</v>
      </c>
      <c r="AP17" s="120">
        <v>8</v>
      </c>
      <c r="AQ17" s="19">
        <f>SUMIFS(SUIVIPROD!$D1:$D30000,SUIVIPROD!$E1:$E30000,'Ligne 14'!$A17,SUIVIPROD!$J1:$J30000,'Ligne 14'!$AV$1)</f>
        <v>0</v>
      </c>
      <c r="AR17" s="19" t="e">
        <f>SUMPRODUCT((SUIVIPROD!$E1:$E30000='Ligne 14'!$A17)*(SUIVIPROD!$J1:$J30000='Ligne 14'!$AV$1)*(SUIVIPROD!$L:$N&lt;&gt;""))</f>
        <v>#N/A</v>
      </c>
      <c r="AS17" s="120">
        <v>3</v>
      </c>
      <c r="AU17" s="23" t="str">
        <f>IF(COUNTIFS(SUIVIQUALITE!$B1:$B30000,'Ligne 14'!$A17,SUIVIQUALITE!$E1:$E30000,LEFT($AV$1,FIND(" ",$AV$1)-1),SUIVIQUALITE!$F1:$F30000,"Oui")=1,"Oui","#N/A")</f>
        <v>#N/A</v>
      </c>
      <c r="AV17" s="97" t="s">
        <v>312</v>
      </c>
      <c r="AW17" s="97"/>
      <c r="AX17" s="120">
        <v>12</v>
      </c>
      <c r="AY17" s="97"/>
      <c r="AZ17" s="97"/>
      <c r="BA17" s="120">
        <v>3</v>
      </c>
      <c r="BB17" s="97"/>
      <c r="BC17" s="97"/>
      <c r="BD17" s="97" t="s">
        <v>190</v>
      </c>
      <c r="BE17" s="19"/>
      <c r="BF17" s="120">
        <v>12</v>
      </c>
      <c r="BG17" s="19"/>
      <c r="BH17" s="19"/>
      <c r="BI17" s="120">
        <v>4</v>
      </c>
      <c r="BK17" s="23"/>
      <c r="BL17" s="156" t="s">
        <v>190</v>
      </c>
      <c r="BM17" s="19">
        <f>COUNTIFS(SUIVIPROD!$E1:$E30000,'Ligne 14'!$A17,SUIVIPROD!$J1:$J30000,'Ligne 14'!$BT$1)</f>
        <v>0</v>
      </c>
      <c r="BN17" s="120">
        <v>10</v>
      </c>
      <c r="BO17" s="19">
        <f>SUMIFS(SUIVIPROD!$D1:$D30000,SUIVIPROD!$E1:$E30000,'Ligne 14'!$A17,SUIVIPROD!$J1:$J30000,'Ligne 14'!$BT$1)</f>
        <v>0</v>
      </c>
      <c r="BP17" s="19" t="e">
        <f>SUMPRODUCT((SUIVIPROD!$E1:$E30000='Ligne 14'!$A17)*(SUIVIPROD!$J1:$J30000='Ligne 14'!$BT$1)*(SUIVIPROD!$L:$N&lt;&gt;""))</f>
        <v>#N/A</v>
      </c>
      <c r="BQ17" s="120">
        <v>3</v>
      </c>
      <c r="BS17" s="23" t="str">
        <f>IF(COUNTIFS(SUIVIQUALITE!$B1:$B30000,'Ligne 14'!$A17,SUIVIQUALITE!$E1:$E30000,LEFT($BT$1,FIND(" ",$BT$1)-1),SUIVIQUALITE!$F1:$F30000,"Oui")=1,"Oui","#N/A")</f>
        <v>#N/A</v>
      </c>
      <c r="BT17" s="156" t="s">
        <v>312</v>
      </c>
    </row>
    <row r="18" spans="1:72" ht="15" x14ac:dyDescent="0.25">
      <c r="B18" s="12" t="s">
        <v>188</v>
      </c>
      <c r="C18" s="12" t="s">
        <v>188</v>
      </c>
      <c r="D18" s="12" t="s">
        <v>188</v>
      </c>
      <c r="E18" s="12" t="s">
        <v>188</v>
      </c>
      <c r="F18" s="12" t="s">
        <v>188</v>
      </c>
      <c r="G18" s="12" t="s">
        <v>188</v>
      </c>
      <c r="H18" s="96" t="str">
        <f t="shared" si="0"/>
        <v>6 / 6</v>
      </c>
      <c r="I18" s="19"/>
      <c r="J18" s="120">
        <v>8</v>
      </c>
      <c r="K18" s="19"/>
      <c r="L18" s="19"/>
      <c r="M18" s="120">
        <v>4</v>
      </c>
      <c r="O18" s="23"/>
      <c r="P18" s="156"/>
      <c r="Q18" s="19"/>
      <c r="R18" s="120">
        <v>12</v>
      </c>
      <c r="S18" s="19"/>
      <c r="T18" s="19"/>
      <c r="U18" s="120">
        <v>4</v>
      </c>
      <c r="W18" s="23"/>
      <c r="X18" s="97"/>
      <c r="Y18" s="19"/>
      <c r="Z18" s="120">
        <v>8</v>
      </c>
      <c r="AA18" s="19"/>
      <c r="AB18" s="19"/>
      <c r="AC18" s="120">
        <v>6</v>
      </c>
      <c r="AD18" s="23"/>
      <c r="AE18" s="23"/>
      <c r="AF18" s="97"/>
      <c r="AG18" s="19"/>
      <c r="AH18" s="120">
        <v>16</v>
      </c>
      <c r="AI18" s="19"/>
      <c r="AJ18" s="19"/>
      <c r="AK18" s="120">
        <v>6</v>
      </c>
      <c r="AM18" s="23"/>
      <c r="AN18" s="156"/>
      <c r="AO18" s="19">
        <f>COUNTIFS(SUIVIPROD!$E1:$E30000,'Ligne 14'!$A18,SUIVIPROD!$J1:$J30000,'Ligne 14'!$AV$1)</f>
        <v>0</v>
      </c>
      <c r="AP18" s="120">
        <v>8</v>
      </c>
      <c r="AQ18" s="19">
        <f>SUMIFS(SUIVIPROD!$D1:$D30000,SUIVIPROD!$E1:$E30000,'Ligne 14'!$A18,SUIVIPROD!$J1:$J30000,'Ligne 14'!$AV$1)</f>
        <v>0</v>
      </c>
      <c r="AR18" s="19" t="e">
        <f>SUMPRODUCT((SUIVIPROD!$E1:$E30000='Ligne 14'!$A18)*(SUIVIPROD!$J1:$J30000='Ligne 14'!$AV$1)*(SUIVIPROD!$L:$N&lt;&gt;""))</f>
        <v>#N/A</v>
      </c>
      <c r="AS18" s="120">
        <v>3</v>
      </c>
      <c r="AU18" s="23" t="str">
        <f>IF(COUNTIFS(SUIVIQUALITE!$B1:$B30000,'Ligne 14'!$A18,SUIVIQUALITE!$E1:$E30000,LEFT($AV$1,FIND(" ",$AV$1)-1),SUIVIQUALITE!$F1:$F30000,"Oui")=1,"Oui","#N/A")</f>
        <v>#N/A</v>
      </c>
      <c r="AV18" s="97" t="s">
        <v>312</v>
      </c>
      <c r="AW18" s="19"/>
      <c r="AX18" s="120">
        <v>12</v>
      </c>
      <c r="AY18" s="19"/>
      <c r="AZ18" s="19"/>
      <c r="BA18" s="120">
        <v>3</v>
      </c>
      <c r="BC18" s="23"/>
      <c r="BD18" s="97"/>
      <c r="BE18" s="19"/>
      <c r="BF18" s="120">
        <v>12</v>
      </c>
      <c r="BG18" s="19"/>
      <c r="BH18" s="19"/>
      <c r="BI18" s="120">
        <v>4</v>
      </c>
      <c r="BK18" s="23"/>
      <c r="BL18" s="156"/>
      <c r="BM18" s="19"/>
      <c r="BN18" s="120">
        <v>10</v>
      </c>
      <c r="BO18" s="19"/>
      <c r="BP18" s="19"/>
      <c r="BQ18" s="120">
        <v>3</v>
      </c>
      <c r="BS18" s="23"/>
      <c r="BT18" s="156" t="s">
        <v>190</v>
      </c>
    </row>
    <row r="19" spans="1:72" ht="15" x14ac:dyDescent="0.25">
      <c r="B19" s="12" t="s">
        <v>188</v>
      </c>
      <c r="C19" s="12" t="s">
        <v>188</v>
      </c>
      <c r="D19" s="12" t="s">
        <v>188</v>
      </c>
      <c r="E19" s="12" t="s">
        <v>188</v>
      </c>
      <c r="F19" s="12" t="s">
        <v>188</v>
      </c>
      <c r="G19" s="12" t="s">
        <v>188</v>
      </c>
      <c r="H19" s="96" t="str">
        <f t="shared" si="0"/>
        <v>6 / 6</v>
      </c>
      <c r="I19" s="19"/>
      <c r="J19" s="120">
        <v>8</v>
      </c>
      <c r="K19" s="19"/>
      <c r="L19" s="19"/>
      <c r="M19" s="120">
        <v>4</v>
      </c>
      <c r="O19" s="23"/>
      <c r="P19" s="156"/>
      <c r="Q19" s="19"/>
      <c r="R19" s="120">
        <v>12</v>
      </c>
      <c r="S19" s="19"/>
      <c r="T19" s="19"/>
      <c r="U19" s="120">
        <v>4</v>
      </c>
      <c r="W19" s="23"/>
      <c r="X19" s="97"/>
      <c r="Y19" s="19"/>
      <c r="Z19" s="120">
        <v>8</v>
      </c>
      <c r="AA19" s="19"/>
      <c r="AB19" s="19"/>
      <c r="AC19" s="120">
        <v>6</v>
      </c>
      <c r="AD19" s="23"/>
      <c r="AE19" s="23"/>
      <c r="AF19" s="97"/>
      <c r="AG19" s="19"/>
      <c r="AH19" s="120">
        <v>16</v>
      </c>
      <c r="AI19" s="19"/>
      <c r="AJ19" s="19"/>
      <c r="AK19" s="120">
        <v>6</v>
      </c>
      <c r="AM19" s="23"/>
      <c r="AN19" s="156"/>
      <c r="AO19" s="156"/>
      <c r="AP19" s="120">
        <v>8</v>
      </c>
      <c r="AQ19" s="156"/>
      <c r="AR19" s="156"/>
      <c r="AS19" s="120">
        <v>3</v>
      </c>
      <c r="AT19" s="156"/>
      <c r="AU19" s="156"/>
      <c r="AV19" s="156"/>
      <c r="AW19" s="19"/>
      <c r="AX19" s="120">
        <v>12</v>
      </c>
      <c r="AY19" s="19"/>
      <c r="AZ19" s="19"/>
      <c r="BA19" s="120">
        <v>3</v>
      </c>
      <c r="BC19" s="23"/>
      <c r="BD19" s="97" t="s">
        <v>190</v>
      </c>
      <c r="BE19" s="19">
        <f>COUNTIFS(SUIVIPROD!$E1:$E30000,'Ligne 14'!$A19,SUIVIPROD!$J1:$J30000,'Ligne 14'!$BL$1)</f>
        <v>0</v>
      </c>
      <c r="BF19" s="120">
        <v>12</v>
      </c>
      <c r="BG19" s="19">
        <f>SUMIFS(SUIVIPROD!$D1:$D30000,SUIVIPROD!$E1:$E30000,'Ligne 14'!$A19,SUIVIPROD!$J1:$J30000,'Ligne 14'!$BL$1)</f>
        <v>0</v>
      </c>
      <c r="BH19" s="19" t="e">
        <f>SUMPRODUCT((SUIVIPROD!$E1:$E30000='Ligne 14'!$A19)*(SUIVIPROD!$J1:$J30000='Ligne 14'!$BL$1)*(SUIVIPROD!$L:$N&lt;&gt;""))</f>
        <v>#N/A</v>
      </c>
      <c r="BI19" s="120">
        <v>4</v>
      </c>
      <c r="BK19" s="23" t="str">
        <f>IF(COUNTIFS(SUIVIQUALITE!$B1:$B30000,'Ligne 14'!$A19,SUIVIQUALITE!$E1:$E30000,LEFT($BL$1,FIND(" ",$BL$1)-1),SUIVIQUALITE!$F1:$F30000,"Oui")=1,"Oui","#N/A")</f>
        <v>#N/A</v>
      </c>
      <c r="BL19" s="156" t="s">
        <v>189</v>
      </c>
      <c r="BM19" s="19"/>
      <c r="BN19" s="120">
        <v>10</v>
      </c>
      <c r="BO19" s="19"/>
      <c r="BP19" s="19"/>
      <c r="BQ19" s="120">
        <v>3</v>
      </c>
      <c r="BS19" s="23"/>
      <c r="BT19" s="156"/>
    </row>
    <row r="20" spans="1:72" ht="15" x14ac:dyDescent="0.25">
      <c r="B20" s="12" t="s">
        <v>188</v>
      </c>
      <c r="C20" s="12" t="s">
        <v>188</v>
      </c>
      <c r="D20" s="12" t="s">
        <v>188</v>
      </c>
      <c r="E20" s="12" t="s">
        <v>188</v>
      </c>
      <c r="F20" s="12" t="s">
        <v>188</v>
      </c>
      <c r="G20" s="12" t="s">
        <v>188</v>
      </c>
      <c r="H20" s="96" t="str">
        <f t="shared" ref="H20" si="1">COUNTIF(A20:G20,"Oui") &amp;" / 6"</f>
        <v>6 / 6</v>
      </c>
      <c r="I20" s="19"/>
      <c r="J20" s="120">
        <v>8</v>
      </c>
      <c r="K20" s="19"/>
      <c r="L20" s="19"/>
      <c r="M20" s="120">
        <v>4</v>
      </c>
      <c r="O20" s="23"/>
      <c r="P20" s="156"/>
      <c r="Q20" s="19"/>
      <c r="R20" s="120">
        <v>12</v>
      </c>
      <c r="S20" s="19"/>
      <c r="T20" s="19"/>
      <c r="U20" s="120">
        <v>4</v>
      </c>
      <c r="W20" s="23"/>
      <c r="X20" s="97"/>
      <c r="Y20" s="19"/>
      <c r="Z20" s="120">
        <v>8</v>
      </c>
      <c r="AA20" s="19"/>
      <c r="AB20" s="19"/>
      <c r="AC20" s="120">
        <v>6</v>
      </c>
      <c r="AD20" s="23"/>
      <c r="AE20" s="23"/>
      <c r="AF20" s="97"/>
      <c r="AG20" s="19"/>
      <c r="AH20" s="120">
        <v>16</v>
      </c>
      <c r="AI20" s="19"/>
      <c r="AJ20" s="19"/>
      <c r="AK20" s="120">
        <v>6</v>
      </c>
      <c r="AM20" s="23"/>
      <c r="AN20" s="156"/>
      <c r="AO20" s="156"/>
      <c r="AP20" s="120">
        <v>8</v>
      </c>
      <c r="AQ20" s="156"/>
      <c r="AR20" s="156"/>
      <c r="AS20" s="120">
        <v>3</v>
      </c>
      <c r="AT20" s="156"/>
      <c r="AU20" s="156"/>
      <c r="AV20" s="156"/>
      <c r="AW20" s="19">
        <f>COUNTIFS(SUIVIPROD!$E1:$E30000,'Ligne 14'!$A20,SUIVIPROD!$J1:$J30000,'Ligne 14'!$BD$1)</f>
        <v>0</v>
      </c>
      <c r="AX20" s="120">
        <v>12</v>
      </c>
      <c r="AY20" s="19">
        <f>SUMIFS(SUIVIPROD!$D1:$D30000,SUIVIPROD!$E1:$E30000,'Ligne 14'!$A20,SUIVIPROD!$J1:$J30000,'Ligne 14'!$BD$1)</f>
        <v>0</v>
      </c>
      <c r="AZ20" s="19" t="e">
        <f>SUMPRODUCT((SUIVIPROD!$E1:$E30000='Ligne 14'!$A20)*(SUIVIPROD!$J1:$J30000='Ligne 14'!$BD$1)*(SUIVIPROD!$L:$N&lt;&gt;""))</f>
        <v>#N/A</v>
      </c>
      <c r="BA20" s="120">
        <v>3</v>
      </c>
      <c r="BC20" s="23" t="str">
        <f>IF(COUNTIFS(SUIVIQUALITE!$B1:$B30000,'Ligne 14'!$A20,SUIVIQUALITE!$E1:$E30000,LEFT($BD$1,FIND(" ",$BD$1)-1),SUIVIQUALITE!$F1:$F30000,"Oui")=1,"Oui","#N/A")</f>
        <v>#N/A</v>
      </c>
      <c r="BD20" s="97" t="s">
        <v>312</v>
      </c>
      <c r="BE20" s="19"/>
      <c r="BF20" s="120">
        <v>12</v>
      </c>
      <c r="BG20" s="19"/>
      <c r="BH20" s="19"/>
      <c r="BI20" s="120">
        <v>4</v>
      </c>
      <c r="BK20" s="23"/>
      <c r="BL20" s="156" t="s">
        <v>190</v>
      </c>
      <c r="BM20" s="19"/>
      <c r="BN20" s="120">
        <v>10</v>
      </c>
      <c r="BO20" s="19"/>
      <c r="BP20" s="19"/>
      <c r="BQ20" s="120">
        <v>3</v>
      </c>
      <c r="BS20" s="23"/>
      <c r="BT20" s="156"/>
    </row>
    <row r="21" spans="1:72" ht="15" x14ac:dyDescent="0.25">
      <c r="A21" s="22"/>
      <c r="B21" s="12" t="s">
        <v>188</v>
      </c>
      <c r="C21" s="12" t="s">
        <v>188</v>
      </c>
      <c r="D21" s="12" t="s">
        <v>188</v>
      </c>
      <c r="E21" s="12" t="s">
        <v>188</v>
      </c>
      <c r="F21" s="12" t="s">
        <v>188</v>
      </c>
      <c r="G21" s="12" t="s">
        <v>188</v>
      </c>
      <c r="H21" s="96" t="str">
        <f t="shared" si="0"/>
        <v>6 / 6</v>
      </c>
      <c r="I21" s="19"/>
      <c r="J21" s="120">
        <v>8</v>
      </c>
      <c r="K21" s="19"/>
      <c r="L21" s="19"/>
      <c r="M21" s="120">
        <v>4</v>
      </c>
      <c r="O21" s="23"/>
      <c r="P21" s="156"/>
      <c r="Q21" s="19"/>
      <c r="R21" s="120">
        <v>12</v>
      </c>
      <c r="S21" s="19"/>
      <c r="T21" s="19"/>
      <c r="U21" s="120">
        <v>4</v>
      </c>
      <c r="W21" s="23"/>
      <c r="X21" s="97"/>
      <c r="Y21" s="19"/>
      <c r="Z21" s="120">
        <v>8</v>
      </c>
      <c r="AA21" s="19"/>
      <c r="AB21" s="19"/>
      <c r="AC21" s="120">
        <v>6</v>
      </c>
      <c r="AD21" s="23"/>
      <c r="AE21" s="23"/>
      <c r="AF21" s="97"/>
      <c r="AG21" s="19"/>
      <c r="AH21" s="120">
        <v>16</v>
      </c>
      <c r="AI21" s="19"/>
      <c r="AJ21" s="19"/>
      <c r="AK21" s="120">
        <v>6</v>
      </c>
      <c r="AM21" s="23"/>
      <c r="AN21" s="156"/>
      <c r="AO21" s="156"/>
      <c r="AP21" s="120">
        <v>8</v>
      </c>
      <c r="AQ21" s="156"/>
      <c r="AR21" s="156"/>
      <c r="AS21" s="120">
        <v>3</v>
      </c>
      <c r="AT21" s="156"/>
      <c r="AU21" s="156"/>
      <c r="AV21" s="156"/>
      <c r="AW21" s="19"/>
      <c r="AX21" s="120">
        <v>12</v>
      </c>
      <c r="AY21" s="19"/>
      <c r="AZ21" s="19"/>
      <c r="BA21" s="120">
        <v>3</v>
      </c>
      <c r="BC21" s="23"/>
      <c r="BD21" s="97" t="s">
        <v>190</v>
      </c>
      <c r="BE21" s="19">
        <f>COUNTIFS(SUIVIPROD!$E1:$E30000,'Ligne 14'!$A21,SUIVIPROD!$J1:$J30000,'Ligne 14'!$BL$1)</f>
        <v>0</v>
      </c>
      <c r="BF21" s="120">
        <v>12</v>
      </c>
      <c r="BG21" s="19">
        <f>SUMIFS(SUIVIPROD!$D1:$D30000,SUIVIPROD!$E1:$E30000,'Ligne 14'!$A21,SUIVIPROD!$J1:$J30000,'Ligne 14'!$BL$1)</f>
        <v>0</v>
      </c>
      <c r="BH21" s="19" t="e">
        <f>SUMPRODUCT((SUIVIPROD!$E1:$E30000='Ligne 14'!$A21)*(SUIVIPROD!$J1:$J30000='Ligne 14'!$BL$1)*(SUIVIPROD!$L:$N&lt;&gt;""))</f>
        <v>#N/A</v>
      </c>
      <c r="BI21" s="120">
        <v>4</v>
      </c>
      <c r="BK21" s="23" t="str">
        <f>IF(COUNTIFS(SUIVIQUALITE!$B1:$B30000,'Ligne 14'!$A21,SUIVIQUALITE!$E1:$E30000,LEFT($BL$1,FIND(" ",$BL$1)-1),SUIVIQUALITE!$F1:$F30000,"Oui")=1,"Oui","#N/A")</f>
        <v>#N/A</v>
      </c>
      <c r="BL21" s="156" t="s">
        <v>312</v>
      </c>
      <c r="BM21" s="19"/>
      <c r="BN21" s="120">
        <v>10</v>
      </c>
      <c r="BO21" s="19"/>
      <c r="BP21" s="19"/>
      <c r="BQ21" s="120">
        <v>3</v>
      </c>
      <c r="BS21" s="23"/>
      <c r="BT21" s="156"/>
    </row>
    <row r="22" spans="1:72" ht="15" x14ac:dyDescent="0.25">
      <c r="A22" s="22"/>
      <c r="B22" s="12" t="s">
        <v>188</v>
      </c>
      <c r="C22" s="12" t="s">
        <v>188</v>
      </c>
      <c r="D22" s="12" t="s">
        <v>188</v>
      </c>
      <c r="E22" s="12" t="s">
        <v>188</v>
      </c>
      <c r="F22" s="12" t="s">
        <v>188</v>
      </c>
      <c r="G22" s="12" t="s">
        <v>188</v>
      </c>
      <c r="H22" s="96" t="str">
        <f t="shared" si="0"/>
        <v>6 / 6</v>
      </c>
      <c r="I22" s="19"/>
      <c r="J22" s="120">
        <v>8</v>
      </c>
      <c r="K22" s="19"/>
      <c r="L22" s="19"/>
      <c r="M22" s="120">
        <v>4</v>
      </c>
      <c r="O22" s="23"/>
      <c r="P22" s="156"/>
      <c r="Q22" s="19"/>
      <c r="R22" s="120">
        <v>12</v>
      </c>
      <c r="S22" s="19"/>
      <c r="T22" s="19"/>
      <c r="U22" s="120">
        <v>4</v>
      </c>
      <c r="W22" s="23"/>
      <c r="X22" s="97"/>
      <c r="Y22" s="19"/>
      <c r="Z22" s="120">
        <v>8</v>
      </c>
      <c r="AA22" s="19"/>
      <c r="AB22" s="19"/>
      <c r="AC22" s="120">
        <v>6</v>
      </c>
      <c r="AD22" s="23"/>
      <c r="AE22" s="23"/>
      <c r="AF22" s="97"/>
      <c r="AG22" s="19"/>
      <c r="AH22" s="120">
        <v>16</v>
      </c>
      <c r="AI22" s="19"/>
      <c r="AJ22" s="19"/>
      <c r="AK22" s="120">
        <v>6</v>
      </c>
      <c r="AM22" s="23"/>
      <c r="AN22" s="156"/>
      <c r="AO22" s="19"/>
      <c r="AP22" s="120">
        <v>8</v>
      </c>
      <c r="AQ22" s="19"/>
      <c r="AR22" s="19"/>
      <c r="AS22" s="120">
        <v>3</v>
      </c>
      <c r="AU22" s="23"/>
      <c r="AV22" s="97"/>
      <c r="AW22" s="19">
        <f>COUNTIFS(SUIVIPROD!$E1:$E30000,'Ligne 14'!$A22,SUIVIPROD!$J1:$J30000,'Ligne 14'!$BD$1)</f>
        <v>0</v>
      </c>
      <c r="AX22" s="120">
        <v>12</v>
      </c>
      <c r="AY22" s="19">
        <f>SUMIFS(SUIVIPROD!$D1:$D30000,SUIVIPROD!$E1:$E30000,'Ligne 14'!$A22,SUIVIPROD!$J1:$J30000,'Ligne 14'!$BD$1)</f>
        <v>0</v>
      </c>
      <c r="AZ22" s="19" t="e">
        <f>SUMPRODUCT((SUIVIPROD!$E1:$E30000='Ligne 14'!$A22)*(SUIVIPROD!$J1:$J30000='Ligne 14'!$BD$1)*(SUIVIPROD!$L:$N&lt;&gt;""))</f>
        <v>#N/A</v>
      </c>
      <c r="BA22" s="120">
        <v>3</v>
      </c>
      <c r="BC22" s="23" t="str">
        <f>IF(COUNTIFS(SUIVIQUALITE!$B1:$B30000,'Ligne 14'!$A22,SUIVIQUALITE!$E1:$E30000,LEFT($BD$1,FIND(" ",$BD$1)-1),SUIVIQUALITE!$F1:$F30000,"Oui")=1,"Oui","#N/A")</f>
        <v>#N/A</v>
      </c>
      <c r="BD22" s="97" t="s">
        <v>312</v>
      </c>
      <c r="BE22" s="19">
        <f>COUNTIFS(SUIVIPROD!$E1:$E30000,'Ligne 14'!$A22,SUIVIPROD!$J1:$J30000,'Ligne 14'!$BL$1)</f>
        <v>0</v>
      </c>
      <c r="BF22" s="120">
        <v>12</v>
      </c>
      <c r="BG22" s="19">
        <f>SUMIFS(SUIVIPROD!$D1:$D30000,SUIVIPROD!$E1:$E30000,'Ligne 14'!$A22,SUIVIPROD!$J1:$J30000,'Ligne 14'!$BL$1)</f>
        <v>0</v>
      </c>
      <c r="BH22" s="19" t="e">
        <f>SUMPRODUCT((SUIVIPROD!$E1:$E30000='Ligne 14'!$A22)*(SUIVIPROD!$J1:$J30000='Ligne 14'!$BL$1)*(SUIVIPROD!$L:$N&lt;&gt;""))</f>
        <v>#N/A</v>
      </c>
      <c r="BI22" s="120">
        <v>4</v>
      </c>
      <c r="BK22" s="23" t="str">
        <f>IF(COUNTIFS(SUIVIQUALITE!$B1:$B30000,'Ligne 14'!$A22,SUIVIQUALITE!$E1:$E30000,LEFT($BL$1,FIND(" ",$BL$1)-1),SUIVIQUALITE!$F1:$F30000,"Oui")=1,"Oui","#N/A")</f>
        <v>#N/A</v>
      </c>
      <c r="BL22" s="156" t="s">
        <v>189</v>
      </c>
      <c r="BM22" s="19"/>
      <c r="BN22" s="120">
        <v>10</v>
      </c>
      <c r="BO22" s="19"/>
      <c r="BP22" s="19"/>
      <c r="BQ22" s="120">
        <v>3</v>
      </c>
      <c r="BS22" s="23"/>
      <c r="BT22" s="156"/>
    </row>
    <row r="23" spans="1:72" ht="15" x14ac:dyDescent="0.25">
      <c r="B23" s="12" t="s">
        <v>188</v>
      </c>
      <c r="C23" s="12" t="s">
        <v>188</v>
      </c>
      <c r="D23" s="12" t="s">
        <v>188</v>
      </c>
      <c r="E23" s="12" t="s">
        <v>188</v>
      </c>
      <c r="F23" s="12" t="s">
        <v>188</v>
      </c>
      <c r="G23" s="12" t="s">
        <v>188</v>
      </c>
      <c r="H23" s="96" t="str">
        <f t="shared" si="0"/>
        <v>6 / 6</v>
      </c>
      <c r="I23" s="19"/>
      <c r="J23" s="120">
        <v>8</v>
      </c>
      <c r="K23" s="19"/>
      <c r="L23" s="19"/>
      <c r="M23" s="120">
        <v>4</v>
      </c>
      <c r="O23" s="23"/>
      <c r="P23" s="156"/>
      <c r="Q23" s="19"/>
      <c r="R23" s="120">
        <v>12</v>
      </c>
      <c r="S23" s="19"/>
      <c r="T23" s="19"/>
      <c r="U23" s="120">
        <v>4</v>
      </c>
      <c r="W23" s="23"/>
      <c r="X23" s="97"/>
      <c r="Y23" s="19"/>
      <c r="Z23" s="120">
        <v>8</v>
      </c>
      <c r="AA23" s="19"/>
      <c r="AB23" s="19"/>
      <c r="AC23" s="120">
        <v>6</v>
      </c>
      <c r="AD23" s="23"/>
      <c r="AE23" s="23"/>
      <c r="AF23" s="97"/>
      <c r="AG23" s="19"/>
      <c r="AH23" s="120">
        <v>16</v>
      </c>
      <c r="AI23" s="19"/>
      <c r="AJ23" s="19"/>
      <c r="AK23" s="120">
        <v>6</v>
      </c>
      <c r="AM23" s="23"/>
      <c r="AN23" s="156"/>
      <c r="AO23" s="156"/>
      <c r="AP23" s="120">
        <v>8</v>
      </c>
      <c r="AQ23" s="156"/>
      <c r="AR23" s="156"/>
      <c r="AS23" s="120">
        <v>3</v>
      </c>
      <c r="AT23" s="156"/>
      <c r="AU23" s="156"/>
      <c r="AV23" s="156"/>
      <c r="AW23" s="19"/>
      <c r="AX23" s="120">
        <v>12</v>
      </c>
      <c r="AY23" s="19"/>
      <c r="AZ23" s="19"/>
      <c r="BA23" s="120">
        <v>3</v>
      </c>
      <c r="BC23" s="23"/>
      <c r="BD23" s="97" t="s">
        <v>190</v>
      </c>
      <c r="BE23" s="19"/>
      <c r="BF23" s="120">
        <v>12</v>
      </c>
      <c r="BG23" s="19"/>
      <c r="BH23" s="19"/>
      <c r="BI23" s="120">
        <v>4</v>
      </c>
      <c r="BK23" s="23"/>
      <c r="BL23" s="156"/>
      <c r="BM23" s="19"/>
      <c r="BN23" s="120">
        <v>10</v>
      </c>
      <c r="BO23" s="19"/>
      <c r="BP23" s="19"/>
      <c r="BQ23" s="120">
        <v>3</v>
      </c>
      <c r="BS23" s="23"/>
      <c r="BT23" s="156"/>
    </row>
    <row r="24" spans="1:72" ht="15" x14ac:dyDescent="0.25">
      <c r="B24" s="12" t="s">
        <v>188</v>
      </c>
      <c r="C24" s="12" t="s">
        <v>188</v>
      </c>
      <c r="D24" s="12" t="s">
        <v>188</v>
      </c>
      <c r="E24" s="12" t="s">
        <v>188</v>
      </c>
      <c r="F24" s="12" t="s">
        <v>188</v>
      </c>
      <c r="G24" s="12" t="s">
        <v>188</v>
      </c>
      <c r="H24" s="96" t="str">
        <f t="shared" si="0"/>
        <v>6 / 6</v>
      </c>
      <c r="I24" s="19"/>
      <c r="J24" s="120">
        <v>8</v>
      </c>
      <c r="K24" s="19"/>
      <c r="L24" s="19"/>
      <c r="M24" s="120">
        <v>4</v>
      </c>
      <c r="O24" s="23"/>
      <c r="P24" s="156"/>
      <c r="Q24" s="19"/>
      <c r="R24" s="120">
        <v>12</v>
      </c>
      <c r="S24" s="19"/>
      <c r="T24" s="19"/>
      <c r="U24" s="120">
        <v>4</v>
      </c>
      <c r="W24" s="23"/>
      <c r="X24" s="97"/>
      <c r="Y24" s="19"/>
      <c r="Z24" s="120">
        <v>8</v>
      </c>
      <c r="AA24" s="19"/>
      <c r="AB24" s="19"/>
      <c r="AC24" s="120">
        <v>6</v>
      </c>
      <c r="AD24" s="23"/>
      <c r="AE24" s="23"/>
      <c r="AF24" s="97"/>
      <c r="AG24" s="19"/>
      <c r="AH24" s="120">
        <v>16</v>
      </c>
      <c r="AI24" s="19"/>
      <c r="AJ24" s="19"/>
      <c r="AK24" s="120">
        <v>6</v>
      </c>
      <c r="AM24" s="23"/>
      <c r="AN24" s="156"/>
      <c r="AO24" s="156"/>
      <c r="AP24" s="120">
        <v>8</v>
      </c>
      <c r="AQ24" s="156"/>
      <c r="AR24" s="156"/>
      <c r="AS24" s="120">
        <v>3</v>
      </c>
      <c r="AT24" s="156"/>
      <c r="AU24" s="156"/>
      <c r="AV24" s="156"/>
      <c r="AW24" s="19"/>
      <c r="AX24" s="120">
        <v>12</v>
      </c>
      <c r="AY24" s="19"/>
      <c r="AZ24" s="19"/>
      <c r="BA24" s="120">
        <v>3</v>
      </c>
      <c r="BC24" s="23"/>
      <c r="BD24" s="97" t="s">
        <v>190</v>
      </c>
      <c r="BE24" s="19">
        <f>COUNTIFS(SUIVIPROD!$E1:$E30000,'Ligne 14'!$A24,SUIVIPROD!$J1:$J30000,'Ligne 14'!$BL$1)</f>
        <v>0</v>
      </c>
      <c r="BF24" s="120">
        <v>12</v>
      </c>
      <c r="BG24" s="19">
        <f>SUMIFS(SUIVIPROD!$D1:$D30000,SUIVIPROD!$E1:$E30000,'Ligne 14'!$A24,SUIVIPROD!$J1:$J30000,'Ligne 14'!$BL$1)</f>
        <v>0</v>
      </c>
      <c r="BH24" s="19" t="e">
        <f>SUMPRODUCT((SUIVIPROD!$E1:$E30000='Ligne 14'!$A24)*(SUIVIPROD!$J1:$J30000='Ligne 14'!$BL$1)*(SUIVIPROD!$L:$N&lt;&gt;""))</f>
        <v>#N/A</v>
      </c>
      <c r="BI24" s="120">
        <v>4</v>
      </c>
      <c r="BK24" s="23" t="str">
        <f>IF(COUNTIFS(SUIVIQUALITE!$B1:$B30000,'Ligne 14'!$A24,SUIVIQUALITE!$E1:$E30000,LEFT($BL$1,FIND(" ",$BL$1)-1),SUIVIQUALITE!$F1:$F30000,"Oui")=1,"Oui","#N/A")</f>
        <v>#N/A</v>
      </c>
      <c r="BL24" s="156" t="s">
        <v>189</v>
      </c>
      <c r="BM24" s="19"/>
      <c r="BN24" s="120">
        <v>10</v>
      </c>
      <c r="BO24" s="19"/>
      <c r="BP24" s="19"/>
      <c r="BQ24" s="120">
        <v>3</v>
      </c>
      <c r="BS24" s="23"/>
      <c r="BT24" s="156"/>
    </row>
    <row r="25" spans="1:72" ht="15" x14ac:dyDescent="0.25">
      <c r="B25" s="12" t="s">
        <v>188</v>
      </c>
      <c r="C25" s="12" t="s">
        <v>188</v>
      </c>
      <c r="D25" s="12" t="s">
        <v>188</v>
      </c>
      <c r="E25" s="12" t="s">
        <v>188</v>
      </c>
      <c r="F25" s="12" t="s">
        <v>188</v>
      </c>
      <c r="G25" s="12" t="s">
        <v>188</v>
      </c>
      <c r="H25" s="96" t="str">
        <f t="shared" si="0"/>
        <v>6 / 6</v>
      </c>
      <c r="I25" s="19"/>
      <c r="J25" s="120">
        <v>8</v>
      </c>
      <c r="K25" s="19"/>
      <c r="L25" s="19"/>
      <c r="M25" s="120">
        <v>4</v>
      </c>
      <c r="O25" s="23"/>
      <c r="P25" s="156" t="s">
        <v>190</v>
      </c>
      <c r="Q25" s="19"/>
      <c r="R25" s="120">
        <v>12</v>
      </c>
      <c r="S25" s="19"/>
      <c r="T25" s="19"/>
      <c r="U25" s="120">
        <v>4</v>
      </c>
      <c r="W25" s="23"/>
      <c r="X25" s="97" t="s">
        <v>190</v>
      </c>
      <c r="Y25" s="19"/>
      <c r="Z25" s="120">
        <v>8</v>
      </c>
      <c r="AA25" s="19"/>
      <c r="AB25" s="19"/>
      <c r="AC25" s="120">
        <v>6</v>
      </c>
      <c r="AD25" s="23"/>
      <c r="AE25" s="23"/>
      <c r="AF25" s="97"/>
      <c r="AG25" s="19"/>
      <c r="AH25" s="120">
        <v>16</v>
      </c>
      <c r="AI25" s="19"/>
      <c r="AJ25" s="19"/>
      <c r="AK25" s="120">
        <v>6</v>
      </c>
      <c r="AM25" s="23"/>
      <c r="AN25" s="156"/>
      <c r="AO25" s="156"/>
      <c r="AP25" s="120">
        <v>8</v>
      </c>
      <c r="AQ25" s="156"/>
      <c r="AR25" s="156"/>
      <c r="AS25" s="120">
        <v>3</v>
      </c>
      <c r="AT25" s="156"/>
      <c r="AU25" s="156"/>
      <c r="AV25" s="156"/>
      <c r="AW25" s="19"/>
      <c r="AX25" s="120">
        <v>12</v>
      </c>
      <c r="AY25" s="19"/>
      <c r="AZ25" s="19"/>
      <c r="BA25" s="120">
        <v>3</v>
      </c>
      <c r="BC25" s="23"/>
      <c r="BD25" s="97" t="s">
        <v>190</v>
      </c>
      <c r="BE25" s="19"/>
      <c r="BF25" s="120">
        <v>12</v>
      </c>
      <c r="BG25" s="19"/>
      <c r="BH25" s="19"/>
      <c r="BI25" s="120">
        <v>4</v>
      </c>
      <c r="BK25" s="23"/>
      <c r="BL25" s="156" t="s">
        <v>190</v>
      </c>
      <c r="BM25" s="19"/>
      <c r="BN25" s="120">
        <v>10</v>
      </c>
      <c r="BO25" s="19"/>
      <c r="BP25" s="19"/>
      <c r="BQ25" s="120">
        <v>3</v>
      </c>
      <c r="BS25" s="23"/>
      <c r="BT25" s="156"/>
    </row>
    <row r="26" spans="1:72" ht="15" x14ac:dyDescent="0.25">
      <c r="B26" s="12" t="s">
        <v>188</v>
      </c>
      <c r="C26" s="12" t="s">
        <v>188</v>
      </c>
      <c r="D26" s="12" t="s">
        <v>188</v>
      </c>
      <c r="E26" s="12" t="s">
        <v>188</v>
      </c>
      <c r="F26" s="12" t="s">
        <v>188</v>
      </c>
      <c r="G26" s="12" t="s">
        <v>188</v>
      </c>
      <c r="H26" s="96" t="str">
        <f t="shared" si="0"/>
        <v>6 / 6</v>
      </c>
      <c r="I26" s="19"/>
      <c r="J26" s="120">
        <v>8</v>
      </c>
      <c r="K26" s="19"/>
      <c r="L26" s="19"/>
      <c r="M26" s="120">
        <v>4</v>
      </c>
      <c r="O26" s="23"/>
      <c r="P26" s="156" t="s">
        <v>190</v>
      </c>
      <c r="Q26" s="19"/>
      <c r="R26" s="120">
        <v>12</v>
      </c>
      <c r="S26" s="19"/>
      <c r="T26" s="19"/>
      <c r="U26" s="120">
        <v>4</v>
      </c>
      <c r="W26" s="23"/>
      <c r="X26" s="97" t="s">
        <v>190</v>
      </c>
      <c r="Y26" s="19"/>
      <c r="Z26" s="120">
        <v>8</v>
      </c>
      <c r="AA26" s="19"/>
      <c r="AB26" s="19"/>
      <c r="AC26" s="120">
        <v>6</v>
      </c>
      <c r="AD26" s="23"/>
      <c r="AE26" s="23"/>
      <c r="AF26" s="97"/>
      <c r="AG26" s="19"/>
      <c r="AH26" s="120">
        <v>16</v>
      </c>
      <c r="AI26" s="19"/>
      <c r="AJ26" s="19"/>
      <c r="AK26" s="120">
        <v>6</v>
      </c>
      <c r="AM26" s="23"/>
      <c r="AN26" s="156"/>
      <c r="AO26" s="19"/>
      <c r="AP26" s="120">
        <v>8</v>
      </c>
      <c r="AQ26" s="19"/>
      <c r="AR26" s="19"/>
      <c r="AS26" s="120">
        <v>3</v>
      </c>
      <c r="AU26" s="23"/>
      <c r="AV26" s="97"/>
      <c r="AW26" s="19"/>
      <c r="AX26" s="120">
        <v>12</v>
      </c>
      <c r="AY26" s="19"/>
      <c r="AZ26" s="19"/>
      <c r="BA26" s="120">
        <v>3</v>
      </c>
      <c r="BC26" s="23"/>
      <c r="BD26" s="97"/>
      <c r="BE26" s="19"/>
      <c r="BF26" s="120">
        <v>12</v>
      </c>
      <c r="BG26" s="19"/>
      <c r="BH26" s="19"/>
      <c r="BI26" s="120">
        <v>4</v>
      </c>
      <c r="BK26" s="23"/>
      <c r="BL26" s="156"/>
      <c r="BM26" s="19"/>
      <c r="BN26" s="120">
        <v>10</v>
      </c>
      <c r="BO26" s="19"/>
      <c r="BP26" s="19"/>
      <c r="BQ26" s="120">
        <v>3</v>
      </c>
      <c r="BS26" s="23"/>
      <c r="BT26" s="156"/>
    </row>
    <row r="27" spans="1:72" ht="15" x14ac:dyDescent="0.25">
      <c r="B27" s="12" t="s">
        <v>188</v>
      </c>
      <c r="C27" s="12" t="s">
        <v>188</v>
      </c>
      <c r="D27" s="12" t="s">
        <v>188</v>
      </c>
      <c r="E27" s="12" t="s">
        <v>188</v>
      </c>
      <c r="F27" s="12" t="s">
        <v>188</v>
      </c>
      <c r="G27" s="12" t="s">
        <v>188</v>
      </c>
      <c r="H27" s="96" t="str">
        <f t="shared" si="0"/>
        <v>6 / 6</v>
      </c>
      <c r="I27" s="19"/>
      <c r="J27" s="120">
        <v>8</v>
      </c>
      <c r="K27" s="19"/>
      <c r="L27" s="19"/>
      <c r="M27" s="120">
        <v>4</v>
      </c>
      <c r="O27" s="23"/>
      <c r="P27" s="156" t="s">
        <v>190</v>
      </c>
      <c r="Q27" s="19"/>
      <c r="R27" s="120">
        <v>12</v>
      </c>
      <c r="S27" s="19"/>
      <c r="T27" s="19"/>
      <c r="U27" s="120">
        <v>4</v>
      </c>
      <c r="W27" s="23"/>
      <c r="X27" s="97" t="s">
        <v>190</v>
      </c>
      <c r="Y27" s="19"/>
      <c r="Z27" s="120">
        <v>8</v>
      </c>
      <c r="AA27" s="19"/>
      <c r="AB27" s="19"/>
      <c r="AC27" s="120">
        <v>6</v>
      </c>
      <c r="AD27" s="23"/>
      <c r="AE27" s="23"/>
      <c r="AF27" s="97"/>
      <c r="AG27" s="19"/>
      <c r="AH27" s="120">
        <v>16</v>
      </c>
      <c r="AI27" s="19"/>
      <c r="AJ27" s="19"/>
      <c r="AK27" s="120">
        <v>6</v>
      </c>
      <c r="AM27" s="23"/>
      <c r="AN27" s="156"/>
      <c r="AO27" s="156"/>
      <c r="AP27" s="120">
        <v>8</v>
      </c>
      <c r="AQ27" s="156"/>
      <c r="AR27" s="156"/>
      <c r="AS27" s="120">
        <v>3</v>
      </c>
      <c r="AT27" s="156"/>
      <c r="AU27" s="156"/>
      <c r="AV27" s="156"/>
      <c r="AW27" s="19">
        <f>COUNTIFS(SUIVIPROD!$E1:$E30000,'Ligne 14'!$A27,SUIVIPROD!$J1:$J30000,'Ligne 14'!$BD$1)</f>
        <v>0</v>
      </c>
      <c r="AX27" s="120">
        <v>12</v>
      </c>
      <c r="AY27" s="19">
        <f>SUMIFS(SUIVIPROD!$D1:$D30000,SUIVIPROD!$E1:$E30000,'Ligne 14'!$A27,SUIVIPROD!$J1:$J30000,'Ligne 14'!$BD$1)</f>
        <v>0</v>
      </c>
      <c r="AZ27" s="19" t="e">
        <f>SUMPRODUCT((SUIVIPROD!$E1:$E30000='Ligne 14'!$A27)*(SUIVIPROD!$J1:$J30000='Ligne 14'!$BD$1)*(SUIVIPROD!$L:$N&lt;&gt;""))</f>
        <v>#N/A</v>
      </c>
      <c r="BA27" s="120">
        <v>3</v>
      </c>
      <c r="BC27" s="23" t="str">
        <f>IF(COUNTIFS(SUIVIQUALITE!$B1:$B30000,'Ligne 14'!$A27,SUIVIQUALITE!$E1:$E30000,LEFT($BD$1,FIND(" ",$BD$1)-1),SUIVIQUALITE!$F1:$F30000,"Oui")=1,"Oui","#N/A")</f>
        <v>#N/A</v>
      </c>
      <c r="BD27" s="97" t="s">
        <v>312</v>
      </c>
      <c r="BE27" s="19"/>
      <c r="BF27" s="120">
        <v>12</v>
      </c>
      <c r="BG27" s="19"/>
      <c r="BH27" s="19"/>
      <c r="BI27" s="120">
        <v>4</v>
      </c>
      <c r="BK27" s="23"/>
      <c r="BL27" s="156"/>
      <c r="BM27" s="19"/>
      <c r="BN27" s="120">
        <v>10</v>
      </c>
      <c r="BO27" s="19"/>
      <c r="BP27" s="19"/>
      <c r="BQ27" s="120">
        <v>3</v>
      </c>
      <c r="BS27" s="23"/>
      <c r="BT27" s="156"/>
    </row>
    <row r="28" spans="1:72" ht="15" x14ac:dyDescent="0.25">
      <c r="B28" s="12" t="s">
        <v>188</v>
      </c>
      <c r="C28" s="12" t="s">
        <v>188</v>
      </c>
      <c r="D28" s="12" t="s">
        <v>188</v>
      </c>
      <c r="E28" s="12" t="s">
        <v>188</v>
      </c>
      <c r="F28" s="12" t="s">
        <v>188</v>
      </c>
      <c r="G28" s="12" t="s">
        <v>188</v>
      </c>
      <c r="H28" s="96" t="str">
        <f t="shared" si="0"/>
        <v>6 / 6</v>
      </c>
      <c r="I28" s="19"/>
      <c r="J28" s="120">
        <v>8</v>
      </c>
      <c r="K28" s="19"/>
      <c r="L28" s="19"/>
      <c r="M28" s="120">
        <v>4</v>
      </c>
      <c r="O28" s="23"/>
      <c r="P28" s="156" t="s">
        <v>190</v>
      </c>
      <c r="Q28" s="19"/>
      <c r="R28" s="120">
        <v>12</v>
      </c>
      <c r="S28" s="19"/>
      <c r="T28" s="19"/>
      <c r="U28" s="120">
        <v>4</v>
      </c>
      <c r="W28" s="23"/>
      <c r="X28" s="97" t="s">
        <v>190</v>
      </c>
      <c r="Y28" s="19"/>
      <c r="Z28" s="120">
        <v>8</v>
      </c>
      <c r="AA28" s="19"/>
      <c r="AB28" s="19"/>
      <c r="AC28" s="120">
        <v>6</v>
      </c>
      <c r="AD28" s="23"/>
      <c r="AE28" s="23"/>
      <c r="AF28" s="97"/>
      <c r="AG28" s="19"/>
      <c r="AH28" s="120">
        <v>16</v>
      </c>
      <c r="AI28" s="19"/>
      <c r="AJ28" s="19"/>
      <c r="AK28" s="120">
        <v>6</v>
      </c>
      <c r="AM28" s="23"/>
      <c r="AN28" s="156"/>
      <c r="AO28" s="19"/>
      <c r="AP28" s="120">
        <v>8</v>
      </c>
      <c r="AQ28" s="19"/>
      <c r="AR28" s="19"/>
      <c r="AS28" s="120">
        <v>3</v>
      </c>
      <c r="AU28" s="23"/>
      <c r="AV28" s="97"/>
      <c r="AW28" s="19"/>
      <c r="AX28" s="120">
        <v>12</v>
      </c>
      <c r="AY28" s="19"/>
      <c r="AZ28" s="19"/>
      <c r="BA28" s="120">
        <v>3</v>
      </c>
      <c r="BC28" s="23"/>
      <c r="BD28" s="97"/>
      <c r="BE28" s="19"/>
      <c r="BF28" s="120">
        <v>12</v>
      </c>
      <c r="BG28" s="19"/>
      <c r="BH28" s="19"/>
      <c r="BI28" s="120">
        <v>4</v>
      </c>
      <c r="BK28" s="23"/>
      <c r="BL28" s="156"/>
      <c r="BM28" s="19"/>
      <c r="BN28" s="120">
        <v>10</v>
      </c>
      <c r="BO28" s="19"/>
      <c r="BP28" s="19"/>
      <c r="BQ28" s="120">
        <v>3</v>
      </c>
      <c r="BS28" s="23"/>
      <c r="BT28" s="156"/>
    </row>
    <row r="29" spans="1:72" ht="15" x14ac:dyDescent="0.25">
      <c r="B29" s="12" t="s">
        <v>188</v>
      </c>
      <c r="C29" s="12" t="s">
        <v>188</v>
      </c>
      <c r="D29" s="12" t="s">
        <v>188</v>
      </c>
      <c r="E29" s="12" t="s">
        <v>188</v>
      </c>
      <c r="F29" s="12" t="s">
        <v>188</v>
      </c>
      <c r="G29" s="12" t="s">
        <v>188</v>
      </c>
      <c r="H29" s="96" t="str">
        <f t="shared" si="0"/>
        <v>6 / 6</v>
      </c>
      <c r="I29" s="19"/>
      <c r="J29" s="120">
        <v>8</v>
      </c>
      <c r="K29" s="19"/>
      <c r="L29" s="19"/>
      <c r="M29" s="120">
        <v>4</v>
      </c>
      <c r="O29" s="23"/>
      <c r="P29" s="156" t="s">
        <v>190</v>
      </c>
      <c r="Q29" s="19"/>
      <c r="R29" s="120">
        <v>12</v>
      </c>
      <c r="S29" s="19"/>
      <c r="T29" s="19"/>
      <c r="U29" s="120">
        <v>4</v>
      </c>
      <c r="W29" s="23"/>
      <c r="X29" s="97" t="s">
        <v>190</v>
      </c>
      <c r="Y29" s="19"/>
      <c r="Z29" s="120">
        <v>8</v>
      </c>
      <c r="AA29" s="19"/>
      <c r="AB29" s="19"/>
      <c r="AC29" s="120">
        <v>6</v>
      </c>
      <c r="AD29" s="23"/>
      <c r="AE29" s="23"/>
      <c r="AF29" s="97"/>
      <c r="AG29" s="19"/>
      <c r="AH29" s="120">
        <v>16</v>
      </c>
      <c r="AI29" s="19"/>
      <c r="AJ29" s="19"/>
      <c r="AK29" s="120">
        <v>6</v>
      </c>
      <c r="AM29" s="23"/>
      <c r="AN29" s="156"/>
      <c r="AO29" s="19"/>
      <c r="AP29" s="120">
        <v>8</v>
      </c>
      <c r="AQ29" s="19"/>
      <c r="AR29" s="19"/>
      <c r="AS29" s="120">
        <v>3</v>
      </c>
      <c r="AU29" s="23"/>
      <c r="AV29" s="97"/>
      <c r="AW29" s="19"/>
      <c r="AX29" s="120">
        <v>12</v>
      </c>
      <c r="AY29" s="19"/>
      <c r="AZ29" s="19"/>
      <c r="BA29" s="120">
        <v>3</v>
      </c>
      <c r="BC29" s="23"/>
      <c r="BD29" s="97"/>
      <c r="BE29" s="19"/>
      <c r="BF29" s="120">
        <v>12</v>
      </c>
      <c r="BG29" s="19"/>
      <c r="BH29" s="19"/>
      <c r="BI29" s="120">
        <v>4</v>
      </c>
      <c r="BK29" s="23"/>
      <c r="BL29" s="156"/>
      <c r="BM29" s="19"/>
      <c r="BN29" s="120">
        <v>10</v>
      </c>
      <c r="BO29" s="19"/>
      <c r="BP29" s="19"/>
      <c r="BQ29" s="120">
        <v>3</v>
      </c>
      <c r="BS29" s="23"/>
    </row>
    <row r="30" spans="1:72" ht="15" x14ac:dyDescent="0.25">
      <c r="B30" s="12" t="s">
        <v>188</v>
      </c>
      <c r="C30" s="12" t="s">
        <v>188</v>
      </c>
      <c r="D30" s="12" t="s">
        <v>188</v>
      </c>
      <c r="E30" s="12" t="s">
        <v>188</v>
      </c>
      <c r="F30" s="12" t="s">
        <v>188</v>
      </c>
      <c r="G30" s="12" t="s">
        <v>188</v>
      </c>
      <c r="H30" s="96" t="str">
        <f t="shared" si="0"/>
        <v>6 / 6</v>
      </c>
      <c r="I30" s="19"/>
      <c r="J30" s="120">
        <v>8</v>
      </c>
      <c r="K30" s="19"/>
      <c r="L30" s="19"/>
      <c r="M30" s="120">
        <v>4</v>
      </c>
      <c r="O30" s="23"/>
      <c r="P30" s="156" t="s">
        <v>270</v>
      </c>
      <c r="Q30" s="19"/>
      <c r="R30" s="120">
        <v>12</v>
      </c>
      <c r="S30" s="19"/>
      <c r="T30" s="19"/>
      <c r="U30" s="120">
        <v>4</v>
      </c>
      <c r="W30" s="23"/>
      <c r="X30" s="97" t="s">
        <v>270</v>
      </c>
      <c r="Y30" s="19"/>
      <c r="Z30" s="120">
        <v>8</v>
      </c>
      <c r="AA30" s="19"/>
      <c r="AB30" s="19"/>
      <c r="AC30" s="120">
        <v>6</v>
      </c>
      <c r="AD30" s="23"/>
      <c r="AE30" s="23"/>
      <c r="AF30" s="97" t="s">
        <v>270</v>
      </c>
      <c r="AG30" s="19"/>
      <c r="AH30" s="120">
        <v>16</v>
      </c>
      <c r="AI30" s="19"/>
      <c r="AJ30" s="19"/>
      <c r="AK30" s="120">
        <v>6</v>
      </c>
      <c r="AM30" s="23"/>
      <c r="AN30" s="156" t="s">
        <v>270</v>
      </c>
      <c r="AO30" s="19"/>
      <c r="AP30" s="120">
        <v>8</v>
      </c>
      <c r="AQ30" s="19"/>
      <c r="AR30" s="19"/>
      <c r="AS30" s="120">
        <v>3</v>
      </c>
      <c r="AU30" s="23"/>
      <c r="AV30" s="97" t="s">
        <v>190</v>
      </c>
      <c r="AW30" s="19"/>
      <c r="AX30" s="120">
        <v>12</v>
      </c>
      <c r="AY30" s="19"/>
      <c r="AZ30" s="19"/>
      <c r="BA30" s="120">
        <v>3</v>
      </c>
      <c r="BC30" s="23"/>
      <c r="BD30" s="97" t="s">
        <v>270</v>
      </c>
      <c r="BE30" s="19"/>
      <c r="BF30" s="120">
        <v>12</v>
      </c>
      <c r="BG30" s="19"/>
      <c r="BH30" s="19"/>
      <c r="BI30" s="120">
        <v>4</v>
      </c>
      <c r="BK30" s="23"/>
      <c r="BL30" s="156" t="s">
        <v>270</v>
      </c>
      <c r="BM30" s="19"/>
      <c r="BN30" s="120">
        <v>10</v>
      </c>
      <c r="BO30" s="19"/>
      <c r="BP30" s="19"/>
      <c r="BQ30" s="120">
        <v>3</v>
      </c>
      <c r="BS30" s="23"/>
      <c r="BT30" s="156" t="s">
        <v>190</v>
      </c>
    </row>
    <row r="31" spans="1:72" ht="15" x14ac:dyDescent="0.25">
      <c r="B31" s="12" t="s">
        <v>188</v>
      </c>
      <c r="C31" s="12" t="s">
        <v>188</v>
      </c>
      <c r="D31" s="12" t="s">
        <v>188</v>
      </c>
      <c r="E31" s="12" t="s">
        <v>188</v>
      </c>
      <c r="F31" s="12" t="s">
        <v>188</v>
      </c>
      <c r="G31" s="12" t="s">
        <v>188</v>
      </c>
      <c r="H31" s="96" t="str">
        <f t="shared" si="0"/>
        <v>6 / 6</v>
      </c>
      <c r="I31" s="19"/>
      <c r="J31" s="120">
        <v>8</v>
      </c>
      <c r="K31" s="19"/>
      <c r="L31" s="19"/>
      <c r="M31" s="120">
        <v>4</v>
      </c>
      <c r="O31" s="23"/>
      <c r="P31" s="156"/>
      <c r="Q31" s="19"/>
      <c r="R31" s="120">
        <v>12</v>
      </c>
      <c r="S31" s="19"/>
      <c r="T31" s="19"/>
      <c r="U31" s="120">
        <v>4</v>
      </c>
      <c r="W31" s="23"/>
      <c r="X31" s="97"/>
      <c r="Y31" s="19"/>
      <c r="Z31" s="120">
        <v>8</v>
      </c>
      <c r="AA31" s="19"/>
      <c r="AB31" s="19"/>
      <c r="AC31" s="120">
        <v>6</v>
      </c>
      <c r="AD31" s="23"/>
      <c r="AE31" s="23"/>
      <c r="AF31" s="97" t="s">
        <v>190</v>
      </c>
      <c r="AG31" s="19"/>
      <c r="AH31" s="120">
        <v>16</v>
      </c>
      <c r="AI31" s="19"/>
      <c r="AJ31" s="19"/>
      <c r="AK31" s="120">
        <v>6</v>
      </c>
      <c r="AM31" s="23"/>
      <c r="AN31" s="156" t="s">
        <v>190</v>
      </c>
      <c r="AO31" s="19">
        <f>COUNTIFS(SUIVIPROD!$E1:$E30000,'Ligne 14'!$A31,SUIVIPROD!$J1:$J30000,'Ligne 14'!$AV$1)</f>
        <v>0</v>
      </c>
      <c r="AP31" s="120">
        <v>8</v>
      </c>
      <c r="AQ31" s="19">
        <f>SUMIFS(SUIVIPROD!$D1:$D30000,SUIVIPROD!$E1:$E30000,'Ligne 14'!$A31,SUIVIPROD!$J1:$J30000,'Ligne 14'!$AV$1)</f>
        <v>0</v>
      </c>
      <c r="AR31" s="19" t="e">
        <f>SUMPRODUCT((SUIVIPROD!$E1:$E30000='Ligne 14'!$A31)*(SUIVIPROD!$J1:$J30000='Ligne 14'!$AV$1)*(SUIVIPROD!$L:$N&lt;&gt;""))</f>
        <v>#N/A</v>
      </c>
      <c r="AS31" s="120">
        <v>3</v>
      </c>
      <c r="AU31" s="23" t="str">
        <f>IF(COUNTIFS(SUIVIQUALITE!$B1:$B30000,'Ligne 14'!$A31,SUIVIQUALITE!$E1:$E30000,LEFT($AV$1,FIND(" ",$AV$1)-1),SUIVIQUALITE!$F1:$F30000,"Oui")=1,"Oui","#N/A")</f>
        <v>#N/A</v>
      </c>
      <c r="AV31" s="97" t="s">
        <v>312</v>
      </c>
      <c r="AW31" s="19"/>
      <c r="AX31" s="120">
        <v>12</v>
      </c>
      <c r="AY31" s="19"/>
      <c r="AZ31" s="19"/>
      <c r="BA31" s="120">
        <v>3</v>
      </c>
      <c r="BC31" s="23"/>
      <c r="BD31" s="97" t="s">
        <v>190</v>
      </c>
      <c r="BE31" s="19"/>
      <c r="BF31" s="120">
        <v>12</v>
      </c>
      <c r="BG31" s="19"/>
      <c r="BH31" s="19"/>
      <c r="BI31" s="120">
        <v>4</v>
      </c>
      <c r="BK31" s="23"/>
      <c r="BL31" s="156" t="s">
        <v>190</v>
      </c>
      <c r="BM31" s="19"/>
      <c r="BN31" s="120">
        <v>10</v>
      </c>
      <c r="BO31" s="19"/>
      <c r="BP31" s="19"/>
      <c r="BQ31" s="120">
        <v>3</v>
      </c>
      <c r="BS31" s="23"/>
      <c r="BT31" s="156"/>
    </row>
    <row r="32" spans="1:72" ht="15" x14ac:dyDescent="0.25">
      <c r="B32" s="12" t="s">
        <v>188</v>
      </c>
      <c r="C32" s="12" t="s">
        <v>188</v>
      </c>
      <c r="D32" s="12" t="s">
        <v>188</v>
      </c>
      <c r="E32" s="12" t="s">
        <v>188</v>
      </c>
      <c r="F32" s="12" t="s">
        <v>188</v>
      </c>
      <c r="G32" s="12" t="s">
        <v>188</v>
      </c>
      <c r="H32" s="96" t="str">
        <f t="shared" ref="H32" si="2">COUNTIF(A32:G32,"Oui") &amp;" / 6"</f>
        <v>6 / 6</v>
      </c>
      <c r="I32" s="19"/>
      <c r="J32" s="120">
        <v>8</v>
      </c>
      <c r="K32" s="19"/>
      <c r="L32" s="19"/>
      <c r="M32" s="120">
        <v>4</v>
      </c>
      <c r="O32" s="23"/>
      <c r="P32" s="156"/>
      <c r="Q32" s="19"/>
      <c r="R32" s="120">
        <v>12</v>
      </c>
      <c r="S32" s="19"/>
      <c r="T32" s="19"/>
      <c r="U32" s="120">
        <v>4</v>
      </c>
      <c r="W32" s="23"/>
      <c r="X32" s="97"/>
      <c r="Y32" s="19">
        <f>COUNTIFS(SUIVIPROD!$E1:$E30000,'Ligne 14'!$A32,SUIVIPROD!$J1:$J30000,'Ligne 14'!$AF$1)</f>
        <v>0</v>
      </c>
      <c r="Z32" s="120">
        <v>8</v>
      </c>
      <c r="AA32" s="19">
        <f>SUMIFS(SUIVIPROD!$D1:$D30000,SUIVIPROD!$E1:$E30000,'Ligne 14'!$A32,SUIVIPROD!$J1:$J30000,'Ligne 14'!$AF$1)</f>
        <v>0</v>
      </c>
      <c r="AB32" s="19" t="e">
        <f>SUMPRODUCT((SUIVIPROD!$E1:$E30000='Ligne 14'!$A32)*(SUIVIPROD!$J1:$J30000='Ligne 14'!$AF$1)*(SUIVIPROD!$L:$N&lt;&gt;""))</f>
        <v>#N/A</v>
      </c>
      <c r="AC32" s="120">
        <v>6</v>
      </c>
      <c r="AE32" s="23" t="str">
        <f>IF(COUNTIFS(SUIVIQUALITE!$B1:$B30000,'Ligne 14'!$A32,SUIVIQUALITE!$E1:$E30000,LEFT($AF$1,FIND(" ",$AF$1)-1),SUIVIQUALITE!$F1:$F30000,"Oui")=1,"Oui","#N/A")</f>
        <v>#N/A</v>
      </c>
      <c r="AF32" s="97" t="s">
        <v>189</v>
      </c>
      <c r="AG32" s="19"/>
      <c r="AH32" s="120">
        <v>16</v>
      </c>
      <c r="AI32" s="19"/>
      <c r="AJ32" s="19"/>
      <c r="AK32" s="120">
        <v>6</v>
      </c>
      <c r="AM32" s="23"/>
      <c r="AN32" s="156" t="s">
        <v>190</v>
      </c>
      <c r="AO32" s="19"/>
      <c r="AP32" s="120">
        <v>8</v>
      </c>
      <c r="AQ32" s="19"/>
      <c r="AR32" s="19"/>
      <c r="AS32" s="120">
        <v>3</v>
      </c>
      <c r="AU32" s="23"/>
      <c r="AV32" s="97"/>
      <c r="AW32" s="97"/>
      <c r="AX32" s="120">
        <v>12</v>
      </c>
      <c r="AY32" s="97"/>
      <c r="AZ32" s="97"/>
      <c r="BA32" s="120">
        <v>3</v>
      </c>
      <c r="BB32" s="97"/>
      <c r="BC32" s="97"/>
      <c r="BD32" s="97"/>
      <c r="BE32" s="19">
        <f>COUNTIFS(SUIVIPROD!$E1:$E30000,'Ligne 14'!$A32,SUIVIPROD!$J1:$J30000,'Ligne 14'!$BL$1)</f>
        <v>0</v>
      </c>
      <c r="BF32" s="120">
        <v>12</v>
      </c>
      <c r="BG32" s="19">
        <f>SUMIFS(SUIVIPROD!$D1:$D30000,SUIVIPROD!$E1:$E30000,'Ligne 14'!$A32,SUIVIPROD!$J1:$J30000,'Ligne 14'!$BL$1)</f>
        <v>0</v>
      </c>
      <c r="BH32" s="19" t="e">
        <f>SUMPRODUCT((SUIVIPROD!$E1:$E30000='Ligne 14'!$A32)*(SUIVIPROD!$J1:$J30000='Ligne 14'!$BL$1)*(SUIVIPROD!$L:$N&lt;&gt;""))</f>
        <v>#N/A</v>
      </c>
      <c r="BI32" s="120">
        <v>4</v>
      </c>
      <c r="BK32" s="23" t="str">
        <f>IF(COUNTIFS(SUIVIQUALITE!$B1:$B30000,'Ligne 14'!$A32,SUIVIQUALITE!$E1:$E30000,LEFT($BL$1,FIND(" ",$BL$1)-1),SUIVIQUALITE!$F1:$F30000,"Oui")=1,"Oui","#N/A")</f>
        <v>#N/A</v>
      </c>
      <c r="BL32" s="156" t="s">
        <v>189</v>
      </c>
      <c r="BM32" s="19"/>
      <c r="BN32" s="120">
        <v>10</v>
      </c>
      <c r="BO32" s="19"/>
      <c r="BP32" s="19"/>
      <c r="BQ32" s="120">
        <v>3</v>
      </c>
      <c r="BS32" s="23"/>
      <c r="BT32" s="156"/>
    </row>
    <row r="33" spans="2:72" ht="15" x14ac:dyDescent="0.25">
      <c r="B33" s="12" t="s">
        <v>188</v>
      </c>
      <c r="C33" s="12" t="s">
        <v>188</v>
      </c>
      <c r="D33" s="12" t="s">
        <v>188</v>
      </c>
      <c r="E33" s="12" t="s">
        <v>188</v>
      </c>
      <c r="F33" s="12" t="s">
        <v>188</v>
      </c>
      <c r="G33" s="12" t="s">
        <v>188</v>
      </c>
      <c r="H33" s="96" t="str">
        <f t="shared" ref="H33" si="3">COUNTIF(A33:G33,"Oui") &amp;" / 6"</f>
        <v>6 / 6</v>
      </c>
      <c r="I33" s="19"/>
      <c r="J33" s="120">
        <v>8</v>
      </c>
      <c r="K33" s="19"/>
      <c r="L33" s="19"/>
      <c r="M33" s="120">
        <v>4</v>
      </c>
      <c r="O33" s="23"/>
      <c r="P33" s="156"/>
      <c r="Q33" s="19"/>
      <c r="R33" s="120">
        <v>12</v>
      </c>
      <c r="S33" s="19"/>
      <c r="T33" s="19"/>
      <c r="U33" s="120">
        <v>4</v>
      </c>
      <c r="W33" s="23"/>
      <c r="X33" s="97"/>
      <c r="Y33" s="19"/>
      <c r="Z33" s="120">
        <v>8</v>
      </c>
      <c r="AA33" s="19"/>
      <c r="AB33" s="19"/>
      <c r="AC33" s="120">
        <v>6</v>
      </c>
      <c r="AD33" s="23"/>
      <c r="AE33" s="23"/>
      <c r="AF33" s="97" t="s">
        <v>190</v>
      </c>
      <c r="AG33" s="19"/>
      <c r="AH33" s="120">
        <v>16</v>
      </c>
      <c r="AI33" s="19"/>
      <c r="AJ33" s="19"/>
      <c r="AK33" s="120">
        <v>6</v>
      </c>
      <c r="AM33" s="23"/>
      <c r="AN33" s="156" t="s">
        <v>190</v>
      </c>
      <c r="AO33" s="19">
        <f>COUNTIFS(SUIVIPROD!$E1:$E30000,'Ligne 14'!$A33,SUIVIPROD!$J1:$J30000,'Ligne 14'!$AV$1)</f>
        <v>0</v>
      </c>
      <c r="AP33" s="120">
        <v>8</v>
      </c>
      <c r="AQ33" s="19">
        <f>SUMIFS(SUIVIPROD!$D1:$D30000,SUIVIPROD!$E1:$E30000,'Ligne 14'!$A33,SUIVIPROD!$J1:$J30000,'Ligne 14'!$AV$1)</f>
        <v>0</v>
      </c>
      <c r="AR33" s="19" t="e">
        <f>SUMPRODUCT((SUIVIPROD!$E1:$E30000='Ligne 14'!$A33)*(SUIVIPROD!$J1:$J30000='Ligne 14'!$AV$1)*(SUIVIPROD!$L:$N&lt;&gt;""))</f>
        <v>#N/A</v>
      </c>
      <c r="AS33" s="120">
        <v>3</v>
      </c>
      <c r="AU33" s="23" t="str">
        <f>IF(COUNTIFS(SUIVIQUALITE!$B1:$B30000,'Ligne 14'!$A33,SUIVIQUALITE!$E1:$E30000,LEFT($AV$1,FIND(" ",$AV$1)-1),SUIVIQUALITE!$F1:$F30000,"Oui")=1,"Oui","#N/A")</f>
        <v>#N/A</v>
      </c>
      <c r="AV33" s="97" t="s">
        <v>189</v>
      </c>
      <c r="AW33" s="19"/>
      <c r="AX33" s="120">
        <v>12</v>
      </c>
      <c r="AY33" s="19"/>
      <c r="AZ33" s="19"/>
      <c r="BA33" s="120">
        <v>3</v>
      </c>
      <c r="BC33" s="23"/>
      <c r="BD33" s="97"/>
      <c r="BE33" s="19"/>
      <c r="BF33" s="120">
        <v>12</v>
      </c>
      <c r="BG33" s="19"/>
      <c r="BH33" s="19"/>
      <c r="BI33" s="120">
        <v>4</v>
      </c>
      <c r="BK33" s="23"/>
      <c r="BL33" s="156"/>
      <c r="BM33" s="19"/>
      <c r="BN33" s="120">
        <v>10</v>
      </c>
      <c r="BO33" s="19"/>
      <c r="BP33" s="19"/>
      <c r="BQ33" s="120">
        <v>3</v>
      </c>
      <c r="BS33" s="23"/>
      <c r="BT33" s="156"/>
    </row>
    <row r="34" spans="2:72" ht="15" x14ac:dyDescent="0.25">
      <c r="B34" s="12" t="s">
        <v>188</v>
      </c>
      <c r="C34" s="12" t="s">
        <v>188</v>
      </c>
      <c r="D34" s="12" t="s">
        <v>188</v>
      </c>
      <c r="E34" s="12" t="s">
        <v>188</v>
      </c>
      <c r="F34" s="12" t="s">
        <v>188</v>
      </c>
      <c r="G34" s="12" t="s">
        <v>188</v>
      </c>
      <c r="H34" s="96" t="str">
        <f t="shared" si="0"/>
        <v>6 / 6</v>
      </c>
      <c r="I34" s="19"/>
      <c r="J34" s="120">
        <v>8</v>
      </c>
      <c r="K34" s="19"/>
      <c r="L34" s="19"/>
      <c r="M34" s="120">
        <v>4</v>
      </c>
      <c r="O34" s="23"/>
      <c r="P34" s="156"/>
      <c r="Q34" s="19"/>
      <c r="R34" s="120">
        <v>12</v>
      </c>
      <c r="S34" s="19"/>
      <c r="T34" s="19"/>
      <c r="U34" s="120">
        <v>4</v>
      </c>
      <c r="W34" s="23"/>
      <c r="X34" s="97"/>
      <c r="Y34" s="19"/>
      <c r="Z34" s="120">
        <v>8</v>
      </c>
      <c r="AA34" s="19"/>
      <c r="AB34" s="19"/>
      <c r="AC34" s="120">
        <v>6</v>
      </c>
      <c r="AD34" s="23"/>
      <c r="AE34" s="23"/>
      <c r="AF34" s="97" t="s">
        <v>190</v>
      </c>
      <c r="AG34" s="19"/>
      <c r="AH34" s="120">
        <v>16</v>
      </c>
      <c r="AI34" s="19"/>
      <c r="AJ34" s="19"/>
      <c r="AK34" s="120">
        <v>6</v>
      </c>
      <c r="AM34" s="23"/>
      <c r="AN34" s="156" t="s">
        <v>190</v>
      </c>
      <c r="AO34" s="19">
        <f>COUNTIFS(SUIVIPROD!$E1:$E30000,'Ligne 14'!$A34,SUIVIPROD!$J1:$J30000,'Ligne 14'!$AV$1)</f>
        <v>0</v>
      </c>
      <c r="AP34" s="120">
        <v>8</v>
      </c>
      <c r="AQ34" s="19">
        <f>SUMIFS(SUIVIPROD!$D1:$D30000,SUIVIPROD!$E1:$E30000,'Ligne 14'!$A34,SUIVIPROD!$J1:$J30000,'Ligne 14'!$AV$1)</f>
        <v>0</v>
      </c>
      <c r="AR34" s="19" t="e">
        <f>SUMPRODUCT((SUIVIPROD!$E1:$E30000='Ligne 14'!$A34)*(SUIVIPROD!$J1:$J30000='Ligne 14'!$AV$1)*(SUIVIPROD!$L:$N&lt;&gt;""))</f>
        <v>#N/A</v>
      </c>
      <c r="AS34" s="120">
        <v>3</v>
      </c>
      <c r="AU34" s="23" t="str">
        <f>IF(COUNTIFS(SUIVIQUALITE!$B1:$B30000,'Ligne 14'!$A34,SUIVIQUALITE!$E1:$E30000,LEFT($AV$1,FIND(" ",$AV$1)-1),SUIVIQUALITE!$F1:$F30000,"Oui")=1,"Oui","#N/A")</f>
        <v>#N/A</v>
      </c>
      <c r="AV34" s="97" t="s">
        <v>312</v>
      </c>
      <c r="AW34" s="19"/>
      <c r="AX34" s="120">
        <v>12</v>
      </c>
      <c r="AY34" s="19"/>
      <c r="AZ34" s="19"/>
      <c r="BA34" s="120">
        <v>3</v>
      </c>
      <c r="BC34" s="23"/>
      <c r="BD34" s="97" t="s">
        <v>190</v>
      </c>
      <c r="BE34" s="19"/>
      <c r="BF34" s="120">
        <v>12</v>
      </c>
      <c r="BG34" s="19"/>
      <c r="BH34" s="19"/>
      <c r="BI34" s="120">
        <v>4</v>
      </c>
      <c r="BK34" s="23"/>
      <c r="BL34" s="156" t="s">
        <v>190</v>
      </c>
      <c r="BM34" s="19"/>
      <c r="BN34" s="120">
        <v>10</v>
      </c>
      <c r="BO34" s="19"/>
      <c r="BP34" s="19"/>
      <c r="BQ34" s="120">
        <v>3</v>
      </c>
      <c r="BS34" s="23"/>
      <c r="BT34" s="156"/>
    </row>
    <row r="35" spans="2:72" ht="15" x14ac:dyDescent="0.25">
      <c r="B35" s="12" t="s">
        <v>188</v>
      </c>
      <c r="C35" s="12" t="s">
        <v>188</v>
      </c>
      <c r="D35" s="12" t="s">
        <v>188</v>
      </c>
      <c r="E35" s="12" t="s">
        <v>188</v>
      </c>
      <c r="F35" s="12" t="s">
        <v>188</v>
      </c>
      <c r="G35" s="12" t="s">
        <v>188</v>
      </c>
      <c r="H35" s="96" t="str">
        <f t="shared" si="0"/>
        <v>6 / 6</v>
      </c>
      <c r="I35" s="19"/>
      <c r="J35" s="120">
        <v>8</v>
      </c>
      <c r="K35" s="19"/>
      <c r="L35" s="19"/>
      <c r="M35" s="120">
        <v>4</v>
      </c>
      <c r="O35" s="23"/>
      <c r="P35" s="156"/>
      <c r="Q35" s="19"/>
      <c r="R35" s="120">
        <v>12</v>
      </c>
      <c r="S35" s="19"/>
      <c r="T35" s="19"/>
      <c r="U35" s="120">
        <v>4</v>
      </c>
      <c r="W35" s="23"/>
      <c r="X35" s="97"/>
      <c r="Y35" s="19"/>
      <c r="Z35" s="120">
        <v>8</v>
      </c>
      <c r="AA35" s="19"/>
      <c r="AB35" s="19"/>
      <c r="AC35" s="120">
        <v>6</v>
      </c>
      <c r="AD35" s="23"/>
      <c r="AE35" s="23"/>
      <c r="AF35" s="97"/>
      <c r="AG35" s="19"/>
      <c r="AH35" s="120">
        <v>16</v>
      </c>
      <c r="AI35" s="19"/>
      <c r="AJ35" s="19"/>
      <c r="AK35" s="120">
        <v>6</v>
      </c>
      <c r="AM35" s="23"/>
      <c r="AN35" s="156"/>
      <c r="AO35" s="19">
        <f>COUNTIFS(SUIVIPROD!$E1:$E30000,'Ligne 14'!$A35,SUIVIPROD!$J1:$J30000,'Ligne 14'!$AV$1)</f>
        <v>0</v>
      </c>
      <c r="AP35" s="120">
        <v>8</v>
      </c>
      <c r="AQ35" s="19">
        <f>SUMIFS(SUIVIPROD!$D1:$D30000,SUIVIPROD!$E1:$E30000,'Ligne 14'!$A35,SUIVIPROD!$J1:$J30000,'Ligne 14'!$AV$1)</f>
        <v>0</v>
      </c>
      <c r="AR35" s="19" t="e">
        <f>SUMPRODUCT((SUIVIPROD!$E1:$E30000='Ligne 14'!$A35)*(SUIVIPROD!$J1:$J30000='Ligne 14'!$AV$1)*(SUIVIPROD!$L:$N&lt;&gt;""))</f>
        <v>#N/A</v>
      </c>
      <c r="AS35" s="120">
        <v>3</v>
      </c>
      <c r="AU35" s="23" t="str">
        <f>IF(COUNTIFS(SUIVIQUALITE!$B1:$B30000,'Ligne 14'!$A35,SUIVIQUALITE!$E1:$E30000,LEFT($AV$1,FIND(" ",$AV$1)-1),SUIVIQUALITE!$F1:$F30000,"Oui")=1,"Oui","#N/A")</f>
        <v>#N/A</v>
      </c>
      <c r="AV35" s="97" t="s">
        <v>312</v>
      </c>
      <c r="AW35" s="19"/>
      <c r="AX35" s="120">
        <v>12</v>
      </c>
      <c r="AY35" s="19"/>
      <c r="AZ35" s="19"/>
      <c r="BA35" s="120">
        <v>3</v>
      </c>
      <c r="BC35" s="23"/>
      <c r="BD35" s="97"/>
      <c r="BE35" s="19"/>
      <c r="BF35" s="120">
        <v>12</v>
      </c>
      <c r="BG35" s="19"/>
      <c r="BH35" s="19"/>
      <c r="BI35" s="120">
        <v>4</v>
      </c>
      <c r="BK35" s="23"/>
      <c r="BL35" s="156"/>
      <c r="BM35" s="19"/>
      <c r="BN35" s="120">
        <v>10</v>
      </c>
      <c r="BO35" s="19"/>
      <c r="BP35" s="19"/>
      <c r="BQ35" s="120">
        <v>3</v>
      </c>
      <c r="BS35" s="23"/>
      <c r="BT35" s="156" t="s">
        <v>190</v>
      </c>
    </row>
    <row r="36" spans="2:72" ht="15" x14ac:dyDescent="0.25">
      <c r="B36" s="12" t="s">
        <v>188</v>
      </c>
      <c r="C36" s="12" t="s">
        <v>188</v>
      </c>
      <c r="D36" s="12" t="s">
        <v>188</v>
      </c>
      <c r="E36" s="12" t="s">
        <v>188</v>
      </c>
      <c r="F36" s="12" t="s">
        <v>188</v>
      </c>
      <c r="G36" s="12" t="s">
        <v>188</v>
      </c>
      <c r="H36" s="96" t="str">
        <f t="shared" ref="H36:H41" si="4">COUNTIF(A36:G36,"Oui") &amp;" / 6"</f>
        <v>6 / 6</v>
      </c>
      <c r="I36" s="19">
        <f>COUNTIFS(SUIVIPROD!$E1:$E30000,'Ligne 14'!$A36,SUIVIPROD!$J1:$J30000,'Ligne 14'!$P$1)</f>
        <v>0</v>
      </c>
      <c r="J36" s="120">
        <v>8</v>
      </c>
      <c r="K36" s="19">
        <f>SUMIFS(SUIVIPROD!$D1:$D30000,SUIVIPROD!$E1:$E30000,'Ligne 14'!$A36,SUIVIPROD!$J1:$J30000,'Ligne 14'!$P$1)</f>
        <v>0</v>
      </c>
      <c r="L36" s="19" t="e">
        <f>SUMPRODUCT((SUIVIPROD!$E1:$E30000='Ligne 14'!$A36)*(SUIVIPROD!$J1:$J30000='Ligne 14'!$P$1)*(SUIVIPROD!$L:$N&lt;&gt;""))</f>
        <v>#N/A</v>
      </c>
      <c r="M36" s="120">
        <v>4</v>
      </c>
      <c r="N36" s="98"/>
      <c r="O36" s="23" t="str">
        <f>IF(COUNTIFS(SUIVIQUALITE!$B1:$B30000,'Ligne 14'!$A36,SUIVIQUALITE!$E1:$E30000,LEFT($P$1,FIND(" ",$P$1)-1),SUIVIQUALITE!$F1:$F30000,"Oui")=1,"Oui","#N/A")</f>
        <v>#N/A</v>
      </c>
      <c r="P36" s="220" t="s">
        <v>189</v>
      </c>
      <c r="Q36" s="19">
        <f>COUNTIFS(SUIVIPROD!$E1:$E30000,'Ligne 14'!$A36,SUIVIPROD!$J1:$J30000,'Ligne 14'!$X$1)</f>
        <v>0</v>
      </c>
      <c r="R36" s="120">
        <v>12</v>
      </c>
      <c r="S36" s="19">
        <f>SUMIFS(SUIVIPROD!$D1:$D30000,SUIVIPROD!$E1:$E30000,'Ligne 14'!$A36,SUIVIPROD!$J1:$J30000,'Ligne 14'!$X$1)</f>
        <v>0</v>
      </c>
      <c r="T36" s="19" t="e">
        <f>SUMPRODUCT((SUIVIPROD!$E1:$E30000='Ligne 14'!$A36)*(SUIVIPROD!$J1:$J30000='Ligne 14'!$X$1)*(SUIVIPROD!$L:$N&lt;&gt;""))</f>
        <v>#N/A</v>
      </c>
      <c r="U36" s="120">
        <v>4</v>
      </c>
      <c r="V36" s="12"/>
      <c r="W36" s="23" t="str">
        <f>IF(COUNTIFS(SUIVIQUALITE!$B1:$B30000,'Ligne 14'!$A36,SUIVIQUALITE!$E1:$E30000,LEFT($X$1,FIND(" ",$X$1)-1),SUIVIQUALITE!$F1:$F30000,"Oui")=1,"Oui","#N/A")</f>
        <v>#N/A</v>
      </c>
      <c r="X36" s="220" t="s">
        <v>189</v>
      </c>
      <c r="Y36" s="19"/>
      <c r="Z36" s="120">
        <v>8</v>
      </c>
      <c r="AA36" s="19"/>
      <c r="AB36" s="19"/>
      <c r="AC36" s="120">
        <v>6</v>
      </c>
      <c r="AE36" s="23"/>
      <c r="AF36" s="220"/>
      <c r="AG36" s="19"/>
      <c r="AH36" s="120">
        <v>16</v>
      </c>
      <c r="AI36" s="19"/>
      <c r="AJ36" s="19"/>
      <c r="AK36" s="120">
        <v>6</v>
      </c>
      <c r="AM36" s="23"/>
      <c r="AN36" s="220"/>
      <c r="AO36" s="19"/>
      <c r="AP36" s="120">
        <v>8</v>
      </c>
      <c r="AQ36" s="19"/>
      <c r="AR36" s="19"/>
      <c r="AS36" s="120">
        <v>3</v>
      </c>
      <c r="AU36" s="23"/>
      <c r="AV36" s="220"/>
      <c r="AW36" s="19"/>
      <c r="AX36" s="120">
        <v>12</v>
      </c>
      <c r="AY36" s="19"/>
      <c r="AZ36" s="19"/>
      <c r="BA36" s="120">
        <v>3</v>
      </c>
      <c r="BC36" s="23"/>
      <c r="BD36" s="220"/>
      <c r="BE36" s="19"/>
      <c r="BF36" s="120">
        <v>12</v>
      </c>
      <c r="BG36" s="19"/>
      <c r="BH36" s="19"/>
      <c r="BI36" s="120">
        <v>4</v>
      </c>
      <c r="BK36" s="23"/>
      <c r="BL36" s="220"/>
      <c r="BM36" s="19"/>
      <c r="BN36" s="120">
        <v>10</v>
      </c>
      <c r="BO36" s="19"/>
      <c r="BP36" s="19"/>
      <c r="BQ36" s="120">
        <v>3</v>
      </c>
      <c r="BS36" s="23"/>
      <c r="BT36" s="220"/>
    </row>
    <row r="37" spans="2:72" ht="15" x14ac:dyDescent="0.25">
      <c r="B37" s="12" t="s">
        <v>188</v>
      </c>
      <c r="C37" s="12" t="s">
        <v>188</v>
      </c>
      <c r="D37" s="12" t="s">
        <v>188</v>
      </c>
      <c r="E37" s="12" t="s">
        <v>188</v>
      </c>
      <c r="F37" s="12" t="s">
        <v>188</v>
      </c>
      <c r="G37" s="12" t="s">
        <v>188</v>
      </c>
      <c r="H37" s="96" t="str">
        <f t="shared" si="4"/>
        <v>6 / 6</v>
      </c>
      <c r="I37" s="19"/>
      <c r="J37" s="120">
        <v>8</v>
      </c>
      <c r="K37" s="19"/>
      <c r="L37" s="19"/>
      <c r="M37" s="120">
        <v>4</v>
      </c>
      <c r="N37" s="98"/>
      <c r="O37" s="23"/>
      <c r="P37" s="220"/>
      <c r="Q37" s="19"/>
      <c r="R37" s="120">
        <v>12</v>
      </c>
      <c r="S37" s="19"/>
      <c r="T37" s="19"/>
      <c r="U37" s="120">
        <v>4</v>
      </c>
      <c r="V37" s="12"/>
      <c r="W37" s="23"/>
      <c r="X37" s="220"/>
      <c r="Y37" s="19"/>
      <c r="Z37" s="120">
        <v>8</v>
      </c>
      <c r="AA37" s="19"/>
      <c r="AB37" s="19"/>
      <c r="AC37" s="120">
        <v>6</v>
      </c>
      <c r="AE37" s="23"/>
      <c r="AF37" s="220"/>
      <c r="AG37" s="19"/>
      <c r="AH37" s="120">
        <v>16</v>
      </c>
      <c r="AI37" s="19"/>
      <c r="AJ37" s="19"/>
      <c r="AK37" s="120">
        <v>6</v>
      </c>
      <c r="AM37" s="23"/>
      <c r="AN37" s="220"/>
      <c r="AO37" s="19"/>
      <c r="AP37" s="120">
        <v>8</v>
      </c>
      <c r="AQ37" s="19"/>
      <c r="AR37" s="19"/>
      <c r="AS37" s="120">
        <v>3</v>
      </c>
      <c r="AU37" s="23"/>
      <c r="AV37" s="220"/>
      <c r="AW37" s="19"/>
      <c r="AX37" s="120">
        <v>12</v>
      </c>
      <c r="AY37" s="19"/>
      <c r="AZ37" s="19"/>
      <c r="BA37" s="120">
        <v>3</v>
      </c>
      <c r="BC37" s="23"/>
      <c r="BD37" s="220"/>
      <c r="BE37" s="19">
        <f>COUNTIFS(SUIVIPROD!$E1:$E30000,'Ligne 14'!$A37,SUIVIPROD!$J1:$J30000,'Ligne 14'!$BL$1)</f>
        <v>0</v>
      </c>
      <c r="BF37" s="120">
        <v>12</v>
      </c>
      <c r="BG37" s="19">
        <f>SUMIFS(SUIVIPROD!$D1:$D30000,SUIVIPROD!$E1:$E30000,'Ligne 14'!$A37,SUIVIPROD!$J1:$J30000,'Ligne 14'!$BL$1)</f>
        <v>0</v>
      </c>
      <c r="BH37" s="19" t="e">
        <f>SUMPRODUCT((SUIVIPROD!$E1:$E30000='Ligne 14'!$A37)*(SUIVIPROD!$J1:$J30000='Ligne 14'!$BL$1)*(SUIVIPROD!$L:$N&lt;&gt;""))</f>
        <v>#N/A</v>
      </c>
      <c r="BI37" s="120">
        <v>4</v>
      </c>
      <c r="BK37" s="23" t="str">
        <f>IF(COUNTIFS(SUIVIQUALITE!$B1:$B30000,'Ligne 14'!$A37,SUIVIQUALITE!$E1:$E30000,LEFT($BL$1,FIND(" ",$BL$1)-1),SUIVIQUALITE!$F1:$F30000,"Oui")=1,"Oui","#N/A")</f>
        <v>#N/A</v>
      </c>
      <c r="BL37" s="220" t="s">
        <v>189</v>
      </c>
      <c r="BM37" s="19"/>
      <c r="BN37" s="120">
        <v>10</v>
      </c>
      <c r="BO37" s="19"/>
      <c r="BP37" s="19"/>
      <c r="BQ37" s="120">
        <v>3</v>
      </c>
      <c r="BS37" s="23"/>
      <c r="BT37" s="220"/>
    </row>
    <row r="38" spans="2:72" ht="15" x14ac:dyDescent="0.25">
      <c r="B38" s="12" t="s">
        <v>188</v>
      </c>
      <c r="C38" s="12" t="s">
        <v>188</v>
      </c>
      <c r="D38" s="12" t="s">
        <v>188</v>
      </c>
      <c r="E38" s="12" t="s">
        <v>188</v>
      </c>
      <c r="F38" s="12" t="s">
        <v>188</v>
      </c>
      <c r="G38" s="12" t="s">
        <v>188</v>
      </c>
      <c r="H38" s="96" t="str">
        <f t="shared" si="4"/>
        <v>6 / 6</v>
      </c>
      <c r="I38" s="19"/>
      <c r="J38" s="120">
        <v>8</v>
      </c>
      <c r="K38" s="19"/>
      <c r="L38" s="19"/>
      <c r="M38" s="120">
        <v>4</v>
      </c>
      <c r="N38" s="98"/>
      <c r="O38" s="23"/>
      <c r="P38" s="220"/>
      <c r="Q38" s="19"/>
      <c r="R38" s="120">
        <v>12</v>
      </c>
      <c r="S38" s="19"/>
      <c r="T38" s="19"/>
      <c r="U38" s="120">
        <v>4</v>
      </c>
      <c r="V38" s="12"/>
      <c r="W38" s="23"/>
      <c r="X38" s="220"/>
      <c r="Y38" s="19">
        <f>COUNTIFS(SUIVIPROD!$E1:$E30000,'Ligne 14'!$A38,SUIVIPROD!$J1:$J30000,'Ligne 14'!$AF$1)</f>
        <v>0</v>
      </c>
      <c r="Z38" s="120">
        <v>8</v>
      </c>
      <c r="AA38" s="19">
        <f>SUMIFS(SUIVIPROD!$D1:$D30000,SUIVIPROD!$E1:$E30000,'Ligne 14'!$A38,SUIVIPROD!$J1:$J30000,'Ligne 14'!$AF$1)</f>
        <v>0</v>
      </c>
      <c r="AB38" s="19" t="e">
        <f>SUMPRODUCT((SUIVIPROD!$E1:$E30000='Ligne 14'!$A38)*(SUIVIPROD!$J1:$J30000='Ligne 14'!$AF$1)*(SUIVIPROD!$L:$N&lt;&gt;""))</f>
        <v>#N/A</v>
      </c>
      <c r="AC38" s="120">
        <v>6</v>
      </c>
      <c r="AE38" s="23" t="str">
        <f>IF(COUNTIFS(SUIVIQUALITE!$B1:$B30000,'Ligne 14'!$A38,SUIVIQUALITE!$E1:$E30000,LEFT($AF$1,FIND(" ",$AF$1)-1),SUIVIQUALITE!$F1:$F30000,"Oui")=1,"Oui","#N/A")</f>
        <v>#N/A</v>
      </c>
      <c r="AF38" s="220"/>
      <c r="AG38" s="19">
        <f>COUNTIFS(SUIVIPROD!$E1:$E30000,'Ligne 14'!$A38,SUIVIPROD!$J1:$J30000,'Ligne 14'!$AN$1)</f>
        <v>0</v>
      </c>
      <c r="AH38" s="120">
        <v>16</v>
      </c>
      <c r="AI38" s="19">
        <f>SUMIFS(SUIVIPROD!$D1:$D30000,SUIVIPROD!$E1:$E30000,'Ligne 14'!$A38,SUIVIPROD!$J1:$J30000,'Ligne 14'!$AN$1)</f>
        <v>0</v>
      </c>
      <c r="AJ38" s="19" t="e">
        <f>SUMPRODUCT((SUIVIPROD!$E1:$E30000='Ligne 14'!$A38)*(SUIVIPROD!$J1:$J30000='Ligne 14'!$AN$1)*(SUIVIPROD!$L:$N&lt;&gt;""))</f>
        <v>#N/A</v>
      </c>
      <c r="AK38" s="120">
        <v>6</v>
      </c>
      <c r="AM38" s="23" t="str">
        <f>IF(COUNTIFS(SUIVIQUALITE!$B1:$B30000,'Ligne 14'!$A38,SUIVIQUALITE!$E1:$E30000,LEFT($AN$1,FIND(" ",$AN$1)-1),SUIVIQUALITE!$F1:$F30000,"Oui")=1,"Oui","#N/A")</f>
        <v>#N/A</v>
      </c>
      <c r="AN38" s="220" t="s">
        <v>189</v>
      </c>
      <c r="AO38" s="19"/>
      <c r="AP38" s="120">
        <v>8</v>
      </c>
      <c r="AQ38" s="19"/>
      <c r="AR38" s="19"/>
      <c r="AS38" s="120">
        <v>3</v>
      </c>
      <c r="AU38" s="23"/>
      <c r="AV38" s="220"/>
      <c r="AW38" s="19"/>
      <c r="AX38" s="120">
        <v>12</v>
      </c>
      <c r="AY38" s="19"/>
      <c r="AZ38" s="19"/>
      <c r="BA38" s="120">
        <v>3</v>
      </c>
      <c r="BC38" s="23"/>
      <c r="BD38" s="220"/>
      <c r="BE38" s="19"/>
      <c r="BF38" s="120">
        <v>12</v>
      </c>
      <c r="BG38" s="19"/>
      <c r="BH38" s="19"/>
      <c r="BI38" s="120">
        <v>4</v>
      </c>
      <c r="BK38" s="23"/>
      <c r="BL38" s="220"/>
      <c r="BM38" s="19"/>
      <c r="BN38" s="120">
        <v>10</v>
      </c>
      <c r="BO38" s="19"/>
      <c r="BP38" s="19"/>
      <c r="BQ38" s="120">
        <v>3</v>
      </c>
      <c r="BS38" s="23"/>
      <c r="BT38" s="220"/>
    </row>
    <row r="39" spans="2:72" ht="15" x14ac:dyDescent="0.25">
      <c r="B39" s="12" t="s">
        <v>188</v>
      </c>
      <c r="C39" s="12" t="s">
        <v>188</v>
      </c>
      <c r="D39" s="12" t="s">
        <v>188</v>
      </c>
      <c r="E39" s="12" t="s">
        <v>188</v>
      </c>
      <c r="F39" s="12" t="s">
        <v>188</v>
      </c>
      <c r="G39" s="12" t="s">
        <v>188</v>
      </c>
      <c r="H39" s="96" t="str">
        <f t="shared" si="4"/>
        <v>6 / 6</v>
      </c>
      <c r="I39" s="19"/>
      <c r="J39" s="120">
        <v>8</v>
      </c>
      <c r="K39" s="19"/>
      <c r="L39" s="19"/>
      <c r="M39" s="120">
        <v>4</v>
      </c>
      <c r="N39" s="98"/>
      <c r="O39" s="23"/>
      <c r="P39" s="220"/>
      <c r="Q39" s="19"/>
      <c r="R39" s="120">
        <v>12</v>
      </c>
      <c r="S39" s="19"/>
      <c r="T39" s="19"/>
      <c r="U39" s="120">
        <v>4</v>
      </c>
      <c r="V39" s="12"/>
      <c r="W39" s="23"/>
      <c r="X39" s="220"/>
      <c r="Y39" s="19"/>
      <c r="Z39" s="120">
        <v>8</v>
      </c>
      <c r="AA39" s="19"/>
      <c r="AB39" s="19"/>
      <c r="AC39" s="120">
        <v>6</v>
      </c>
      <c r="AE39" s="23"/>
      <c r="AF39" s="220"/>
      <c r="AG39" s="19">
        <f>COUNTIFS(SUIVIPROD!$E1:$E30000,'Ligne 14'!$A39,SUIVIPROD!$J1:$J30000,'Ligne 14'!$AN$1)</f>
        <v>0</v>
      </c>
      <c r="AH39" s="120">
        <v>16</v>
      </c>
      <c r="AI39" s="19">
        <f>SUMIFS(SUIVIPROD!$D1:$D30000,SUIVIPROD!$E1:$E30000,'Ligne 14'!$A39,SUIVIPROD!$J1:$J30000,'Ligne 14'!$AN$1)</f>
        <v>0</v>
      </c>
      <c r="AJ39" s="19" t="e">
        <f>SUMPRODUCT((SUIVIPROD!$E1:$E30000='Ligne 14'!$A39)*(SUIVIPROD!$J1:$J30000='Ligne 14'!$AN$1)*(SUIVIPROD!$L:$N&lt;&gt;""))</f>
        <v>#N/A</v>
      </c>
      <c r="AK39" s="120">
        <v>6</v>
      </c>
      <c r="AM39" s="23" t="str">
        <f>IF(COUNTIFS(SUIVIQUALITE!$B1:$B30000,'Ligne 14'!$A39,SUIVIQUALITE!$E1:$E30000,LEFT($AN$1,FIND(" ",$AN$1)-1),SUIVIQUALITE!$F1:$F30000,"Oui")=1,"Oui","#N/A")</f>
        <v>#N/A</v>
      </c>
      <c r="AN39" s="220" t="s">
        <v>189</v>
      </c>
      <c r="AO39" s="19"/>
      <c r="AP39" s="120">
        <v>8</v>
      </c>
      <c r="AQ39" s="19"/>
      <c r="AR39" s="19"/>
      <c r="AS39" s="120">
        <v>3</v>
      </c>
      <c r="AU39" s="23"/>
      <c r="AV39" s="220"/>
      <c r="AW39" s="19">
        <f>COUNTIFS(SUIVIPROD!$E1:$E30000,'Ligne 14'!$A39,SUIVIPROD!$J1:$J30000,'Ligne 14'!$BD$1)</f>
        <v>0</v>
      </c>
      <c r="AX39" s="120">
        <v>12</v>
      </c>
      <c r="AY39" s="19">
        <f>SUMIFS(SUIVIPROD!$D1:$D30000,SUIVIPROD!$E1:$E30000,'Ligne 14'!$A39,SUIVIPROD!$J1:$J30000,'Ligne 14'!$BD$1)</f>
        <v>0</v>
      </c>
      <c r="AZ39" s="19" t="e">
        <f>SUMPRODUCT((SUIVIPROD!$E1:$E30000='Ligne 14'!$A39)*(SUIVIPROD!$J1:$J30000='Ligne 14'!$BD$1)*(SUIVIPROD!$L:$N&lt;&gt;""))</f>
        <v>#N/A</v>
      </c>
      <c r="BA39" s="120">
        <v>3</v>
      </c>
      <c r="BC39" s="23" t="str">
        <f>IF(COUNTIFS(SUIVIQUALITE!$B1:$B30000,'Ligne 14'!$A39,SUIVIQUALITE!$E1:$E30000,LEFT($BD$1,FIND(" ",$BD$1)-1),SUIVIQUALITE!$F1:$F30000,"Oui")=1,"Oui","#N/A")</f>
        <v>#N/A</v>
      </c>
      <c r="BD39" s="220" t="s">
        <v>189</v>
      </c>
      <c r="BE39" s="19"/>
      <c r="BF39" s="120">
        <v>12</v>
      </c>
      <c r="BG39" s="19"/>
      <c r="BH39" s="19"/>
      <c r="BI39" s="120">
        <v>4</v>
      </c>
      <c r="BK39" s="23"/>
      <c r="BL39" s="220"/>
      <c r="BM39" s="19"/>
      <c r="BN39" s="120">
        <v>10</v>
      </c>
      <c r="BO39" s="19"/>
      <c r="BP39" s="19"/>
      <c r="BQ39" s="120">
        <v>3</v>
      </c>
      <c r="BS39" s="23"/>
      <c r="BT39" s="220"/>
    </row>
    <row r="40" spans="2:72" ht="15" x14ac:dyDescent="0.25">
      <c r="B40" s="12" t="s">
        <v>188</v>
      </c>
      <c r="C40" s="12" t="s">
        <v>188</v>
      </c>
      <c r="D40" s="12" t="s">
        <v>188</v>
      </c>
      <c r="E40" s="12" t="s">
        <v>188</v>
      </c>
      <c r="F40" s="12" t="s">
        <v>188</v>
      </c>
      <c r="G40" s="12" t="s">
        <v>188</v>
      </c>
      <c r="H40" s="96" t="str">
        <f t="shared" si="4"/>
        <v>6 / 6</v>
      </c>
      <c r="I40" s="19">
        <f>COUNTIFS(SUIVIPROD!$E1:$E30000,'Ligne 14'!$A40,SUIVIPROD!$J1:$J30000,'Ligne 14'!$P$1)</f>
        <v>0</v>
      </c>
      <c r="J40" s="120">
        <v>8</v>
      </c>
      <c r="K40" s="19">
        <f>SUMIFS(SUIVIPROD!$D1:$D30000,SUIVIPROD!$E1:$E30000,'Ligne 14'!$A40,SUIVIPROD!$J1:$J30000,'Ligne 14'!$P$1)</f>
        <v>0</v>
      </c>
      <c r="L40" s="19" t="e">
        <f>SUMPRODUCT((SUIVIPROD!$E1:$E30000='Ligne 14'!$A40)*(SUIVIPROD!$J1:$J30000='Ligne 14'!$P$1)*(SUIVIPROD!$L:$N&lt;&gt;""))</f>
        <v>#N/A</v>
      </c>
      <c r="M40" s="120">
        <v>4</v>
      </c>
      <c r="N40" s="98"/>
      <c r="O40" s="23" t="str">
        <f>IF(COUNTIFS(SUIVIQUALITE!$B1:$B30000,'Ligne 14'!$A40,SUIVIQUALITE!$E1:$E30000,LEFT($P$1,FIND(" ",$P$1)-1),SUIVIQUALITE!$F1:$F30000,"Oui")=1,"Oui","#N/A")</f>
        <v>#N/A</v>
      </c>
      <c r="P40" s="220" t="s">
        <v>189</v>
      </c>
      <c r="Q40" s="19">
        <f>COUNTIFS(SUIVIPROD!$E1:$E30000,'Ligne 14'!$A40,SUIVIPROD!$J1:$J30000,'Ligne 14'!$X$1)</f>
        <v>0</v>
      </c>
      <c r="R40" s="120">
        <v>12</v>
      </c>
      <c r="S40" s="19">
        <f>SUMIFS(SUIVIPROD!$D1:$D30000,SUIVIPROD!$E1:$E30000,'Ligne 14'!$A40,SUIVIPROD!$J1:$J30000,'Ligne 14'!$X$1)</f>
        <v>0</v>
      </c>
      <c r="T40" s="19" t="e">
        <f>SUMPRODUCT((SUIVIPROD!$E1:$E30000='Ligne 14'!$A40)*(SUIVIPROD!$J1:$J30000='Ligne 14'!$X$1)*(SUIVIPROD!$L:$N&lt;&gt;""))</f>
        <v>#N/A</v>
      </c>
      <c r="U40" s="120">
        <v>4</v>
      </c>
      <c r="V40" s="12"/>
      <c r="W40" s="23" t="str">
        <f>IF(COUNTIFS(SUIVIQUALITE!$B1:$B30000,'Ligne 14'!$A40,SUIVIQUALITE!$E1:$E30000,LEFT($X$1,FIND(" ",$X$1)-1),SUIVIQUALITE!$F1:$F30000,"Oui")=1,"Oui","#N/A")</f>
        <v>#N/A</v>
      </c>
      <c r="X40" s="220" t="s">
        <v>189</v>
      </c>
      <c r="Y40" s="19"/>
      <c r="Z40" s="120">
        <v>8</v>
      </c>
      <c r="AA40" s="19"/>
      <c r="AB40" s="19"/>
      <c r="AC40" s="120">
        <v>6</v>
      </c>
      <c r="AE40" s="23"/>
      <c r="AF40" s="220"/>
      <c r="AG40" s="19"/>
      <c r="AH40" s="120">
        <v>16</v>
      </c>
      <c r="AI40" s="19"/>
      <c r="AJ40" s="19"/>
      <c r="AK40" s="120">
        <v>6</v>
      </c>
      <c r="AM40" s="23"/>
      <c r="AN40" s="220"/>
      <c r="AO40" s="19"/>
      <c r="AP40" s="120">
        <v>8</v>
      </c>
      <c r="AQ40" s="19"/>
      <c r="AR40" s="19"/>
      <c r="AS40" s="120">
        <v>3</v>
      </c>
      <c r="AU40" s="23"/>
      <c r="AV40" s="220"/>
      <c r="AW40" s="19"/>
      <c r="AX40" s="120">
        <v>12</v>
      </c>
      <c r="AY40" s="19"/>
      <c r="AZ40" s="19"/>
      <c r="BA40" s="120">
        <v>3</v>
      </c>
      <c r="BC40" s="23"/>
      <c r="BD40" s="220"/>
      <c r="BE40" s="19"/>
      <c r="BF40" s="120">
        <v>12</v>
      </c>
      <c r="BG40" s="19"/>
      <c r="BH40" s="19"/>
      <c r="BI40" s="120">
        <v>4</v>
      </c>
      <c r="BK40" s="23"/>
      <c r="BL40" s="220"/>
      <c r="BM40" s="19"/>
      <c r="BN40" s="120">
        <v>10</v>
      </c>
      <c r="BO40" s="19"/>
      <c r="BP40" s="19"/>
      <c r="BQ40" s="120">
        <v>3</v>
      </c>
      <c r="BS40" s="23"/>
      <c r="BT40" s="220"/>
    </row>
    <row r="41" spans="2:72" ht="15" x14ac:dyDescent="0.25">
      <c r="B41" s="12" t="s">
        <v>188</v>
      </c>
      <c r="C41" s="12" t="s">
        <v>188</v>
      </c>
      <c r="D41" s="12" t="s">
        <v>188</v>
      </c>
      <c r="E41" s="12" t="s">
        <v>188</v>
      </c>
      <c r="F41" s="12" t="s">
        <v>188</v>
      </c>
      <c r="G41" s="12" t="s">
        <v>188</v>
      </c>
      <c r="H41" s="96" t="str">
        <f t="shared" si="4"/>
        <v>6 / 6</v>
      </c>
      <c r="I41" s="19">
        <f>COUNTIFS(SUIVIPROD!$E1:$E30000,'Ligne 14'!$A41,SUIVIPROD!$J1:$J30000,'Ligne 14'!$P$1)</f>
        <v>0</v>
      </c>
      <c r="J41" s="120">
        <v>8</v>
      </c>
      <c r="K41" s="19">
        <f>SUMIFS(SUIVIPROD!$D1:$D30000,SUIVIPROD!$E1:$E30000,'Ligne 14'!$A41,SUIVIPROD!$J1:$J30000,'Ligne 14'!$P$1)</f>
        <v>0</v>
      </c>
      <c r="L41" s="19" t="e">
        <f>SUMPRODUCT((SUIVIPROD!$E1:$E30000='Ligne 14'!$A41)*(SUIVIPROD!$J1:$J30000='Ligne 14'!$P$1)*(SUIVIPROD!$L:$N&lt;&gt;""))</f>
        <v>#N/A</v>
      </c>
      <c r="M41" s="120">
        <v>4</v>
      </c>
      <c r="N41" s="98"/>
      <c r="O41" s="23" t="str">
        <f>IF(COUNTIFS(SUIVIQUALITE!$B1:$B30000,'Ligne 14'!$A41,SUIVIQUALITE!$E1:$E30000,LEFT($P$1,FIND(" ",$P$1)-1),SUIVIQUALITE!$F1:$F30000,"Oui")=1,"Oui","#N/A")</f>
        <v>#N/A</v>
      </c>
      <c r="P41" s="220" t="s">
        <v>189</v>
      </c>
      <c r="Q41" s="19">
        <f>COUNTIFS(SUIVIPROD!$E1:$E30000,'Ligne 14'!$A41,SUIVIPROD!$J1:$J30000,'Ligne 14'!$X$1)</f>
        <v>0</v>
      </c>
      <c r="R41" s="120">
        <v>12</v>
      </c>
      <c r="S41" s="19">
        <f>SUMIFS(SUIVIPROD!$D1:$D30000,SUIVIPROD!$E1:$E30000,'Ligne 14'!$A41,SUIVIPROD!$J1:$J30000,'Ligne 14'!$X$1)</f>
        <v>0</v>
      </c>
      <c r="T41" s="19" t="e">
        <f>SUMPRODUCT((SUIVIPROD!$E1:$E30000='Ligne 14'!$A41)*(SUIVIPROD!$J1:$J30000='Ligne 14'!$X$1)*(SUIVIPROD!$L:$N&lt;&gt;""))</f>
        <v>#N/A</v>
      </c>
      <c r="U41" s="120">
        <v>4</v>
      </c>
      <c r="V41" s="12"/>
      <c r="W41" s="23" t="str">
        <f>IF(COUNTIFS(SUIVIQUALITE!$B1:$B30000,'Ligne 14'!$A41,SUIVIQUALITE!$E1:$E30000,LEFT($X$1,FIND(" ",$X$1)-1),SUIVIQUALITE!$F1:$F30000,"Oui")=1,"Oui","#N/A")</f>
        <v>#N/A</v>
      </c>
      <c r="X41" s="220" t="s">
        <v>189</v>
      </c>
      <c r="Y41" s="19"/>
      <c r="Z41" s="120">
        <v>8</v>
      </c>
      <c r="AA41" s="19"/>
      <c r="AB41" s="19"/>
      <c r="AC41" s="120">
        <v>6</v>
      </c>
      <c r="AE41" s="23"/>
      <c r="AF41" s="220"/>
      <c r="AG41" s="19"/>
      <c r="AH41" s="120">
        <v>16</v>
      </c>
      <c r="AI41" s="19"/>
      <c r="AJ41" s="19"/>
      <c r="AK41" s="120">
        <v>6</v>
      </c>
      <c r="AM41" s="23"/>
      <c r="AN41" s="220"/>
      <c r="AO41" s="19"/>
      <c r="AP41" s="120">
        <v>8</v>
      </c>
      <c r="AQ41" s="19"/>
      <c r="AR41" s="19"/>
      <c r="AS41" s="120">
        <v>3</v>
      </c>
      <c r="AU41" s="23"/>
      <c r="AV41" s="220"/>
      <c r="AW41" s="19"/>
      <c r="AX41" s="120">
        <v>12</v>
      </c>
      <c r="AY41" s="19"/>
      <c r="AZ41" s="19"/>
      <c r="BA41" s="120">
        <v>3</v>
      </c>
      <c r="BC41" s="23"/>
      <c r="BD41" s="220"/>
      <c r="BE41" s="19"/>
      <c r="BF41" s="120">
        <v>12</v>
      </c>
      <c r="BG41" s="19"/>
      <c r="BH41" s="19"/>
      <c r="BI41" s="120">
        <v>4</v>
      </c>
      <c r="BK41" s="23"/>
      <c r="BL41" s="220"/>
      <c r="BM41" s="19"/>
      <c r="BN41" s="120">
        <v>10</v>
      </c>
      <c r="BO41" s="19"/>
      <c r="BP41" s="19"/>
      <c r="BQ41" s="120">
        <v>3</v>
      </c>
      <c r="BS41" s="23"/>
      <c r="BT41" s="220"/>
    </row>
    <row r="42" spans="2:72" ht="15" x14ac:dyDescent="0.25">
      <c r="C42" s="12" t="s">
        <v>188</v>
      </c>
      <c r="H42" s="96" t="str">
        <f>COUNTIF(A42:G42,"Oui") &amp;" / 6"</f>
        <v>1 / 6</v>
      </c>
      <c r="I42" s="19"/>
      <c r="J42" s="120">
        <v>8</v>
      </c>
      <c r="K42" s="19"/>
      <c r="L42" s="19"/>
      <c r="M42" s="120">
        <v>4</v>
      </c>
      <c r="N42" s="98"/>
      <c r="O42" s="23"/>
      <c r="P42" s="222"/>
      <c r="Q42" s="19"/>
      <c r="R42" s="120">
        <v>12</v>
      </c>
      <c r="S42" s="19"/>
      <c r="T42" s="19"/>
      <c r="U42" s="120">
        <v>4</v>
      </c>
      <c r="V42" s="12"/>
      <c r="W42" s="23"/>
      <c r="X42" s="222"/>
      <c r="Y42" s="19"/>
      <c r="Z42" s="120">
        <v>8</v>
      </c>
      <c r="AA42" s="19"/>
      <c r="AB42" s="19"/>
      <c r="AC42" s="120">
        <v>6</v>
      </c>
      <c r="AE42" s="23"/>
      <c r="AF42" s="222"/>
      <c r="AG42" s="19"/>
      <c r="AH42" s="120">
        <v>16</v>
      </c>
      <c r="AI42" s="19"/>
      <c r="AJ42" s="19"/>
      <c r="AK42" s="120">
        <v>6</v>
      </c>
      <c r="AM42" s="23"/>
      <c r="AN42" s="222"/>
      <c r="AO42" s="19"/>
      <c r="AP42" s="120">
        <v>8</v>
      </c>
      <c r="AQ42" s="19"/>
      <c r="AR42" s="19"/>
      <c r="AS42" s="120">
        <v>3</v>
      </c>
      <c r="AU42" s="23"/>
      <c r="AV42" s="222"/>
      <c r="AW42" s="19"/>
      <c r="AX42" s="120">
        <v>12</v>
      </c>
      <c r="AY42" s="19"/>
      <c r="AZ42" s="19"/>
      <c r="BA42" s="120">
        <v>3</v>
      </c>
      <c r="BC42" s="23"/>
      <c r="BD42" s="222"/>
      <c r="BE42" s="19"/>
      <c r="BF42" s="120">
        <v>12</v>
      </c>
      <c r="BG42" s="19"/>
      <c r="BH42" s="19"/>
      <c r="BI42" s="120">
        <v>4</v>
      </c>
      <c r="BK42" s="23"/>
      <c r="BL42" s="222"/>
      <c r="BM42" s="19"/>
      <c r="BN42" s="120">
        <v>10</v>
      </c>
      <c r="BO42" s="19"/>
      <c r="BP42" s="19"/>
      <c r="BQ42" s="120">
        <v>3</v>
      </c>
      <c r="BS42" s="23"/>
      <c r="BT42" s="222"/>
    </row>
    <row r="43" spans="2:72" ht="15" x14ac:dyDescent="0.25">
      <c r="C43" s="12" t="s">
        <v>188</v>
      </c>
      <c r="H43" s="96" t="str">
        <f t="shared" ref="H43" si="5">COUNTIF(A43:G43,"Oui") &amp;" / 6"</f>
        <v>1 / 6</v>
      </c>
      <c r="I43" s="19"/>
      <c r="J43" s="120">
        <v>8</v>
      </c>
      <c r="K43" s="19"/>
      <c r="L43" s="19"/>
      <c r="M43" s="120">
        <v>4</v>
      </c>
      <c r="N43" s="98"/>
      <c r="O43" s="23"/>
      <c r="P43" s="222"/>
      <c r="Q43" s="19"/>
      <c r="R43" s="120">
        <v>12</v>
      </c>
      <c r="S43" s="19"/>
      <c r="T43" s="19"/>
      <c r="U43" s="120">
        <v>4</v>
      </c>
      <c r="V43" s="12"/>
      <c r="W43" s="23"/>
      <c r="X43" s="222"/>
      <c r="Y43" s="19"/>
      <c r="Z43" s="120">
        <v>8</v>
      </c>
      <c r="AA43" s="19"/>
      <c r="AB43" s="19"/>
      <c r="AC43" s="120">
        <v>6</v>
      </c>
      <c r="AE43" s="23"/>
      <c r="AF43" s="222"/>
      <c r="AG43" s="19"/>
      <c r="AH43" s="120">
        <v>16</v>
      </c>
      <c r="AI43" s="19"/>
      <c r="AJ43" s="19"/>
      <c r="AK43" s="120">
        <v>6</v>
      </c>
      <c r="AM43" s="23"/>
      <c r="AN43" s="222"/>
      <c r="AO43" s="19"/>
      <c r="AP43" s="120">
        <v>8</v>
      </c>
      <c r="AQ43" s="19"/>
      <c r="AR43" s="19"/>
      <c r="AS43" s="120">
        <v>3</v>
      </c>
      <c r="AU43" s="23"/>
      <c r="AV43" s="222"/>
      <c r="AW43" s="19">
        <f>COUNTIFS(SUIVIPROD!$E1:$E30000,'Ligne 14'!$A43,SUIVIPROD!$J1:$J30000,'Ligne 14'!$BD$1)</f>
        <v>0</v>
      </c>
      <c r="AX43" s="120">
        <v>12</v>
      </c>
      <c r="AY43" s="19">
        <f>SUMIFS(SUIVIPROD!$D1:$D30000,SUIVIPROD!$E1:$E30000,'Ligne 14'!$A43,SUIVIPROD!$J1:$J30000,'Ligne 14'!$BD$1)</f>
        <v>0</v>
      </c>
      <c r="AZ43" s="19" t="e">
        <f>SUMPRODUCT((SUIVIPROD!$E1:$E30000='Ligne 14'!$A43)*(SUIVIPROD!$J1:$J30000='Ligne 14'!$BD$1)*(SUIVIPROD!$L:$N&lt;&gt;""))</f>
        <v>#N/A</v>
      </c>
      <c r="BA43" s="120">
        <v>3</v>
      </c>
      <c r="BC43" s="23" t="str">
        <f>IF(COUNTIFS(SUIVIQUALITE!$B1:$B30000,'Ligne 14'!$A43,SUIVIQUALITE!$E1:$E30000,LEFT($BD$1,FIND(" ",$BD$1)-1),SUIVIQUALITE!$F1:$F30000,"Oui")=1,"Oui","#N/A")</f>
        <v>#N/A</v>
      </c>
      <c r="BD43" s="222" t="s">
        <v>190</v>
      </c>
      <c r="BE43" s="19"/>
      <c r="BF43" s="120">
        <v>12</v>
      </c>
      <c r="BG43" s="19"/>
      <c r="BH43" s="19"/>
      <c r="BI43" s="120">
        <v>4</v>
      </c>
      <c r="BK43" s="23"/>
      <c r="BL43" s="222"/>
      <c r="BM43" s="19"/>
      <c r="BN43" s="120">
        <v>10</v>
      </c>
      <c r="BO43" s="19"/>
      <c r="BP43" s="19"/>
      <c r="BQ43" s="120">
        <v>3</v>
      </c>
      <c r="BS43" s="23"/>
      <c r="BT43" s="222"/>
    </row>
    <row r="44" spans="2:72" ht="15" x14ac:dyDescent="0.25">
      <c r="C44" s="12" t="s">
        <v>188</v>
      </c>
      <c r="H44" s="96" t="str">
        <f t="shared" ref="H44:H45" si="6">COUNTIF(A44:G44,"Oui") &amp;" / 6"</f>
        <v>1 / 6</v>
      </c>
      <c r="I44" s="19"/>
      <c r="J44" s="120">
        <v>8</v>
      </c>
      <c r="K44" s="19"/>
      <c r="L44" s="19"/>
      <c r="M44" s="120">
        <v>4</v>
      </c>
      <c r="N44" s="98"/>
      <c r="O44" s="23"/>
      <c r="P44" s="220"/>
      <c r="Q44" s="19">
        <f>COUNTIFS(SUIVIPROD!$E1:$E30000,'Ligne 14'!$A44,SUIVIPROD!$J1:$J30000,'Ligne 14'!$X$1)</f>
        <v>0</v>
      </c>
      <c r="R44" s="120">
        <v>12</v>
      </c>
      <c r="S44" s="19">
        <f>SUMIFS(SUIVIPROD!$D1:$D30000,SUIVIPROD!$E1:$E30000,'Ligne 14'!$A44,SUIVIPROD!$J1:$J30000,'Ligne 14'!$X$1)</f>
        <v>0</v>
      </c>
      <c r="T44" s="19" t="e">
        <f>SUMPRODUCT((SUIVIPROD!$E1:$E30000='Ligne 14'!$A44)*(SUIVIPROD!$J1:$J30000='Ligne 14'!$X$1)*(SUIVIPROD!$L:$N&lt;&gt;""))</f>
        <v>#N/A</v>
      </c>
      <c r="U44" s="120">
        <v>4</v>
      </c>
      <c r="V44" s="12"/>
      <c r="W44" s="23" t="str">
        <f>IF(COUNTIFS(SUIVIQUALITE!$B1:$B30000,'Ligne 14'!$A44,SUIVIQUALITE!$E1:$E30000,LEFT($X$1,FIND(" ",$X$1)-1),SUIVIQUALITE!$F1:$F30000,"Oui")=1,"Oui","#N/A")</f>
        <v>#N/A</v>
      </c>
      <c r="X44" s="220" t="s">
        <v>189</v>
      </c>
      <c r="Y44" s="19"/>
      <c r="Z44" s="120">
        <v>8</v>
      </c>
      <c r="AA44" s="19"/>
      <c r="AB44" s="19"/>
      <c r="AC44" s="120">
        <v>6</v>
      </c>
      <c r="AE44" s="23"/>
      <c r="AF44" s="220"/>
      <c r="AG44" s="19"/>
      <c r="AH44" s="120">
        <v>16</v>
      </c>
      <c r="AI44" s="19"/>
      <c r="AJ44" s="19"/>
      <c r="AK44" s="120">
        <v>6</v>
      </c>
      <c r="AM44" s="23"/>
      <c r="AN44" s="220"/>
      <c r="AO44" s="19"/>
      <c r="AP44" s="120">
        <v>8</v>
      </c>
      <c r="AQ44" s="19"/>
      <c r="AR44" s="19"/>
      <c r="AS44" s="120">
        <v>3</v>
      </c>
      <c r="AU44" s="23"/>
      <c r="AV44" s="220"/>
      <c r="AW44" s="19"/>
      <c r="AX44" s="120">
        <v>12</v>
      </c>
      <c r="AY44" s="19"/>
      <c r="AZ44" s="19"/>
      <c r="BA44" s="120">
        <v>3</v>
      </c>
      <c r="BC44" s="23"/>
      <c r="BD44" s="220"/>
      <c r="BE44" s="19"/>
      <c r="BF44" s="120">
        <v>12</v>
      </c>
      <c r="BG44" s="19"/>
      <c r="BH44" s="19"/>
      <c r="BI44" s="120">
        <v>4</v>
      </c>
      <c r="BK44" s="23"/>
      <c r="BL44" s="220"/>
      <c r="BM44" s="19"/>
      <c r="BN44" s="120">
        <v>10</v>
      </c>
      <c r="BO44" s="19"/>
      <c r="BP44" s="19"/>
      <c r="BQ44" s="120">
        <v>3</v>
      </c>
      <c r="BS44" s="23"/>
      <c r="BT44" s="220"/>
    </row>
    <row r="45" spans="2:72" ht="15" x14ac:dyDescent="0.25">
      <c r="C45" s="12" t="s">
        <v>188</v>
      </c>
      <c r="H45" s="96" t="str">
        <f t="shared" si="6"/>
        <v>1 / 6</v>
      </c>
      <c r="I45" s="19"/>
      <c r="J45" s="120">
        <v>8</v>
      </c>
      <c r="K45" s="19"/>
      <c r="L45" s="19"/>
      <c r="M45" s="120">
        <v>4</v>
      </c>
      <c r="N45" s="98"/>
      <c r="O45" s="23"/>
      <c r="P45" s="220"/>
      <c r="Q45" s="19"/>
      <c r="R45" s="120">
        <v>12</v>
      </c>
      <c r="S45" s="19"/>
      <c r="T45" s="19"/>
      <c r="U45" s="120">
        <v>4</v>
      </c>
      <c r="V45" s="12"/>
      <c r="W45" s="23"/>
      <c r="X45" s="220"/>
      <c r="Y45" s="19"/>
      <c r="Z45" s="120">
        <v>8</v>
      </c>
      <c r="AA45" s="19"/>
      <c r="AB45" s="19"/>
      <c r="AC45" s="120">
        <v>6</v>
      </c>
      <c r="AE45" s="23"/>
      <c r="AF45" s="220"/>
      <c r="AG45" s="19">
        <f>COUNTIFS(SUIVIPROD!$E1:$E30000,'Ligne 14'!$A45,SUIVIPROD!$J1:$J30000,'Ligne 14'!$AN$1)</f>
        <v>0</v>
      </c>
      <c r="AH45" s="120">
        <v>16</v>
      </c>
      <c r="AI45" s="19">
        <f>SUMIFS(SUIVIPROD!$D1:$D30000,SUIVIPROD!$E1:$E30000,'Ligne 14'!$A45,SUIVIPROD!$J1:$J30000,'Ligne 14'!$AN$1)</f>
        <v>0</v>
      </c>
      <c r="AJ45" s="19" t="e">
        <f>SUMPRODUCT((SUIVIPROD!$E1:$E30000='Ligne 14'!$A45)*(SUIVIPROD!$J1:$J30000='Ligne 14'!$AN$1)*(SUIVIPROD!$L:$N&lt;&gt;""))</f>
        <v>#N/A</v>
      </c>
      <c r="AK45" s="120">
        <v>6</v>
      </c>
      <c r="AM45" s="23" t="str">
        <f>IF(COUNTIFS(SUIVIQUALITE!$B1:$B30000,'Ligne 14'!$A45,SUIVIQUALITE!$E1:$E30000,LEFT($AN$1,FIND(" ",$AN$1)-1),SUIVIQUALITE!$F1:$F30000,"Oui")=1,"Oui","#N/A")</f>
        <v>#N/A</v>
      </c>
      <c r="AN45" s="220" t="s">
        <v>189</v>
      </c>
      <c r="AO45" s="19"/>
      <c r="AP45" s="120">
        <v>8</v>
      </c>
      <c r="AQ45" s="19"/>
      <c r="AR45" s="19"/>
      <c r="AS45" s="120">
        <v>3</v>
      </c>
      <c r="AU45" s="23"/>
      <c r="AV45" s="220"/>
      <c r="AW45" s="19"/>
      <c r="AX45" s="120">
        <v>12</v>
      </c>
      <c r="AY45" s="19"/>
      <c r="AZ45" s="19"/>
      <c r="BA45" s="120">
        <v>3</v>
      </c>
      <c r="BC45" s="23"/>
      <c r="BD45" s="220"/>
      <c r="BE45" s="19"/>
      <c r="BF45" s="120">
        <v>12</v>
      </c>
      <c r="BG45" s="19"/>
      <c r="BH45" s="19"/>
      <c r="BI45" s="120">
        <v>4</v>
      </c>
      <c r="BK45" s="23"/>
      <c r="BL45" s="220"/>
      <c r="BM45" s="19"/>
      <c r="BN45" s="120">
        <v>10</v>
      </c>
      <c r="BO45" s="19"/>
      <c r="BP45" s="19"/>
      <c r="BQ45" s="120">
        <v>3</v>
      </c>
      <c r="BS45" s="23"/>
      <c r="BT45" s="220"/>
    </row>
  </sheetData>
  <customSheetViews>
    <customSheetView guid="{15592DE5-C7FF-4B56-A77E-D45893415718}" scale="85" hiddenColumns="1">
      <selection activeCell="X45" sqref="X45"/>
      <pageMargins left="0.7" right="0.7" top="0.75" bottom="0.75" header="0.3" footer="0.3"/>
      <pageSetup paperSize="9" orientation="portrait" r:id="rId1"/>
    </customSheetView>
    <customSheetView guid="{434B6855-F13B-4702-8F4C-6D02421A3BDD}" scale="85" hiddenColumns="1">
      <pane ySplit="1" topLeftCell="A2" activePane="bottomLeft" state="frozen"/>
      <selection pane="bottomLeft" activeCell="A16" sqref="A16"/>
      <pageMargins left="0.7" right="0.7" top="0.75" bottom="0.75" header="0.3" footer="0.3"/>
      <pageSetup paperSize="9" orientation="portrait" r:id="rId2"/>
    </customSheetView>
    <customSheetView guid="{3ED02DA8-0013-4C86-B822-FF604B55B0EE}" scale="85" hiddenColumns="1">
      <pane ySplit="1" topLeftCell="A2" activePane="bottomLeft" state="frozen"/>
      <selection pane="bottomLeft" activeCell="A16" sqref="A16"/>
      <pageMargins left="0.7" right="0.7" top="0.75" bottom="0.75" header="0.3" footer="0.3"/>
      <pageSetup paperSize="9" orientation="portrait" r:id="rId3"/>
    </customSheetView>
    <customSheetView guid="{A0EEC314-16F1-4DF3-8165-656D359AD9BA}" scale="85" hiddenColumns="1">
      <pane ySplit="1" topLeftCell="A2" activePane="bottomLeft" state="frozen"/>
      <selection pane="bottomLeft" activeCell="BM36" sqref="BM36"/>
      <pageMargins left="0.7" right="0.7" top="0.75" bottom="0.75" header="0.3" footer="0.3"/>
      <pageSetup paperSize="9" orientation="portrait" r:id="rId4"/>
    </customSheetView>
    <customSheetView guid="{16A98541-5EA7-4645-8B9E-63DA44C6390C}" scale="85" hiddenColumns="1">
      <pane ySplit="1" topLeftCell="A2" activePane="bottomLeft" state="frozen"/>
      <selection pane="bottomLeft" activeCell="BM36" sqref="BM36"/>
      <pageMargins left="0.7" right="0.7" top="0.75" bottom="0.75" header="0.3" footer="0.3"/>
      <pageSetup paperSize="9" orientation="portrait" r:id="rId5"/>
    </customSheetView>
    <customSheetView guid="{AC76C8A2-0565-4A7F-A8B3-3D24073F25D1}" scale="85" hiddenColumns="1">
      <pane ySplit="1" topLeftCell="A2" activePane="bottomLeft" state="frozen"/>
      <selection pane="bottomLeft" activeCell="AN26" sqref="AN26"/>
      <pageMargins left="0.7" right="0.7" top="0.75" bottom="0.75" header="0.3" footer="0.3"/>
      <pageSetup paperSize="9" orientation="portrait" r:id="rId6"/>
    </customSheetView>
    <customSheetView guid="{4FF0261A-279D-430C-B2DD-E54ED988E313}" scale="85" hiddenColumns="1">
      <pane ySplit="1" topLeftCell="A16" activePane="bottomLeft" state="frozen"/>
      <selection pane="bottomLeft" activeCell="X45" sqref="X45"/>
      <pageMargins left="0.7" right="0.7" top="0.75" bottom="0.75" header="0.3" footer="0.3"/>
      <pageSetup paperSize="9" orientation="portrait" r:id="rId7"/>
    </customSheetView>
  </customSheetViews>
  <conditionalFormatting sqref="AO5:AO7 AW4:AW16 AO16 AW18:AW19 AO22 AO26 AO12 AO14 Y4:Y31 AG4:AG35 Q4:Q35 AO28:AO30 AW33:AW35 Y33:Y35 AO32 AO9:AO10 AW21 AW23:AW26 AW28:AW31">
    <cfRule type="dataBar" priority="902">
      <dataBar>
        <cfvo type="num" val="0"/>
        <cfvo type="num" val="$Z$2"/>
        <color rgb="FF00B050"/>
      </dataBar>
      <extLst>
        <ext xmlns:x14="http://schemas.microsoft.com/office/spreadsheetml/2009/9/main" uri="{B025F937-C7B1-47D3-B67F-A62EFF666E3E}">
          <x14:id>{12F0369F-46F7-43F2-9C3A-ABC4A08D52E8}</x14:id>
        </ext>
      </extLst>
    </cfRule>
  </conditionalFormatting>
  <conditionalFormatting sqref="AQ5:AQ7 AY4:AY16 K4:K35 AQ16 AY18:AY19 AQ22 AQ26 AQ12 AQ14 AA4:AA31 AI4:AI35 S4:S35 AQ28:AQ30 AY33:AY35 AA33:AA35 AQ32 AQ9:AQ10 AY21 AY23:AY26 AY28:AY31">
    <cfRule type="dataBar" priority="901">
      <dataBar>
        <cfvo type="num" val="0"/>
        <cfvo type="num" val="30"/>
        <color rgb="FF00B050"/>
      </dataBar>
      <extLst>
        <ext xmlns:x14="http://schemas.microsoft.com/office/spreadsheetml/2009/9/main" uri="{B025F937-C7B1-47D3-B67F-A62EFF666E3E}">
          <x14:id>{33A16261-DAAB-4B2A-BB24-AA4AC875D339}</x14:id>
        </ext>
      </extLst>
    </cfRule>
  </conditionalFormatting>
  <conditionalFormatting sqref="AR5:AR7 AZ4:AZ16 L4:L35 AR16 AZ18:AZ19 AR22 AR26 AR12 AR14 AB4:AB31 AJ4:AJ35 T4:T35 AR28:AR30 AZ33:AZ35 AB33:AB35 AR32 AR9:AR10 AZ21 AZ23:AZ26 AZ28:AZ31">
    <cfRule type="dataBar" priority="903">
      <dataBar>
        <cfvo type="num" val="0"/>
        <cfvo type="num" val="$AC$4"/>
        <color rgb="FF00B050"/>
      </dataBar>
      <extLst>
        <ext xmlns:x14="http://schemas.microsoft.com/office/spreadsheetml/2009/9/main" uri="{B025F937-C7B1-47D3-B67F-A62EFF666E3E}">
          <x14:id>{501E922B-36A4-40F4-B0D9-D58872D44A0F}</x14:id>
        </ext>
      </extLst>
    </cfRule>
  </conditionalFormatting>
  <conditionalFormatting sqref="AV4:AV14 BD4:BD31 AV16 AO15 AV18 AV17:AW17 AV22 AO19:AO21 AV26 AO23:AO25 AO27 AW32 AQ27:AR27 AQ23:AR25 AQ19:AR21 AQ15:AR15 AT15:AV15 AT19:AV21 AT23:AV25 AT27:AV27 AY32:AZ32 AY17:AZ17 BB17:BC17 BB32:BD32 BT30 BT3:BT28 AN4:AN35 AF4:AF35 X4:X35 BL3:BL35 AV28:AV35 BD33:BD35 P4:P35">
    <cfRule type="containsText" dxfId="530" priority="883" operator="containsText" text="STOP">
      <formula>NOT(ISERROR(SEARCH("STOP",P3)))</formula>
    </cfRule>
    <cfRule type="containsText" dxfId="529" priority="884" operator="containsText" text="OK">
      <formula>NOT(ISERROR(SEARCH("OK",P3)))</formula>
    </cfRule>
    <cfRule type="containsText" dxfId="528" priority="885" operator="containsText" text="A former">
      <formula>NOT(ISERROR(SEARCH("A former",P3)))</formula>
    </cfRule>
    <cfRule type="containsText" dxfId="527" priority="886" operator="containsText" text="En cours">
      <formula>NOT(ISERROR(SEARCH("En cours",P3)))</formula>
    </cfRule>
  </conditionalFormatting>
  <conditionalFormatting sqref="N4:N5">
    <cfRule type="containsText" dxfId="526" priority="881" operator="containsText" text="STOP">
      <formula>NOT(ISERROR(SEARCH("STOP",N4)))</formula>
    </cfRule>
    <cfRule type="containsText" dxfId="525" priority="882" operator="containsText" text="Oui">
      <formula>NOT(ISERROR(SEARCH("Oui",N4)))</formula>
    </cfRule>
  </conditionalFormatting>
  <conditionalFormatting sqref="H21:H31 H4:H19 H34:H35">
    <cfRule type="containsText" dxfId="524" priority="860" operator="containsText" text="6 / 6">
      <formula>NOT(ISERROR(SEARCH("6 / 6",H4)))</formula>
    </cfRule>
  </conditionalFormatting>
  <conditionalFormatting sqref="AO3">
    <cfRule type="dataBar" priority="809">
      <dataBar>
        <cfvo type="num" val="0"/>
        <cfvo type="num" val="$Z$2"/>
        <color rgb="FF00B050"/>
      </dataBar>
      <extLst>
        <ext xmlns:x14="http://schemas.microsoft.com/office/spreadsheetml/2009/9/main" uri="{B025F937-C7B1-47D3-B67F-A62EFF666E3E}">
          <x14:id>{505BF6A2-C098-42AA-B8BA-03D8D1EB780D}</x14:id>
        </ext>
      </extLst>
    </cfRule>
  </conditionalFormatting>
  <conditionalFormatting sqref="AQ3">
    <cfRule type="dataBar" priority="808">
      <dataBar>
        <cfvo type="num" val="0"/>
        <cfvo type="num" val="30"/>
        <color rgb="FF00B050"/>
      </dataBar>
      <extLst>
        <ext xmlns:x14="http://schemas.microsoft.com/office/spreadsheetml/2009/9/main" uri="{B025F937-C7B1-47D3-B67F-A62EFF666E3E}">
          <x14:id>{34CFD35A-D3F0-4F17-9C7B-CC2A0B1894DF}</x14:id>
        </ext>
      </extLst>
    </cfRule>
  </conditionalFormatting>
  <conditionalFormatting sqref="AR3">
    <cfRule type="dataBar" priority="810">
      <dataBar>
        <cfvo type="num" val="0"/>
        <cfvo type="num" val="$AC$4"/>
        <color rgb="FF00B050"/>
      </dataBar>
      <extLst>
        <ext xmlns:x14="http://schemas.microsoft.com/office/spreadsheetml/2009/9/main" uri="{B025F937-C7B1-47D3-B67F-A62EFF666E3E}">
          <x14:id>{5CAA0337-B131-4323-BA8D-EE83D4813A5A}</x14:id>
        </ext>
      </extLst>
    </cfRule>
  </conditionalFormatting>
  <conditionalFormatting sqref="AI3">
    <cfRule type="dataBar" priority="811">
      <dataBar>
        <cfvo type="num" val="0"/>
        <cfvo type="num" val="30"/>
        <color rgb="FF00B050"/>
      </dataBar>
      <extLst>
        <ext xmlns:x14="http://schemas.microsoft.com/office/spreadsheetml/2009/9/main" uri="{B025F937-C7B1-47D3-B67F-A62EFF666E3E}">
          <x14:id>{2AAAFE7C-24F1-44DA-BD35-4921F4EB4A75}</x14:id>
        </ext>
      </extLst>
    </cfRule>
  </conditionalFormatting>
  <conditionalFormatting sqref="AJ3">
    <cfRule type="dataBar" priority="813">
      <dataBar>
        <cfvo type="num" val="0"/>
        <cfvo type="num" val="$AC$4"/>
        <color rgb="FF00B050"/>
      </dataBar>
      <extLst>
        <ext xmlns:x14="http://schemas.microsoft.com/office/spreadsheetml/2009/9/main" uri="{B025F937-C7B1-47D3-B67F-A62EFF666E3E}">
          <x14:id>{FA5BA355-7C7F-48D6-A869-FB7583B993C7}</x14:id>
        </ext>
      </extLst>
    </cfRule>
  </conditionalFormatting>
  <conditionalFormatting sqref="AW3">
    <cfRule type="dataBar" priority="806">
      <dataBar>
        <cfvo type="num" val="0"/>
        <cfvo type="num" val="$Z$2"/>
        <color rgb="FF00B050"/>
      </dataBar>
      <extLst>
        <ext xmlns:x14="http://schemas.microsoft.com/office/spreadsheetml/2009/9/main" uri="{B025F937-C7B1-47D3-B67F-A62EFF666E3E}">
          <x14:id>{76A6F38C-A07C-42FD-B6EC-E28A7659919C}</x14:id>
        </ext>
      </extLst>
    </cfRule>
  </conditionalFormatting>
  <conditionalFormatting sqref="AY3">
    <cfRule type="dataBar" priority="805">
      <dataBar>
        <cfvo type="num" val="0"/>
        <cfvo type="num" val="30"/>
        <color rgb="FF00B050"/>
      </dataBar>
      <extLst>
        <ext xmlns:x14="http://schemas.microsoft.com/office/spreadsheetml/2009/9/main" uri="{B025F937-C7B1-47D3-B67F-A62EFF666E3E}">
          <x14:id>{21FBCE28-7009-4411-88EE-DCD158F60E3D}</x14:id>
        </ext>
      </extLst>
    </cfRule>
  </conditionalFormatting>
  <conditionalFormatting sqref="AZ3">
    <cfRule type="dataBar" priority="807">
      <dataBar>
        <cfvo type="num" val="0"/>
        <cfvo type="num" val="$AC$4"/>
        <color rgb="FF00B050"/>
      </dataBar>
      <extLst>
        <ext xmlns:x14="http://schemas.microsoft.com/office/spreadsheetml/2009/9/main" uri="{B025F937-C7B1-47D3-B67F-A62EFF666E3E}">
          <x14:id>{E2A8ED2A-ECF6-4A4F-A6B8-C06176774958}</x14:id>
        </ext>
      </extLst>
    </cfRule>
  </conditionalFormatting>
  <conditionalFormatting sqref="Q3">
    <cfRule type="dataBar" priority="803">
      <dataBar>
        <cfvo type="num" val="0"/>
        <cfvo type="num" val="$Z$2"/>
        <color rgb="FF00B050"/>
      </dataBar>
      <extLst>
        <ext xmlns:x14="http://schemas.microsoft.com/office/spreadsheetml/2009/9/main" uri="{B025F937-C7B1-47D3-B67F-A62EFF666E3E}">
          <x14:id>{AF8864B9-142B-4F13-BB4B-97639838D0EE}</x14:id>
        </ext>
      </extLst>
    </cfRule>
  </conditionalFormatting>
  <conditionalFormatting sqref="S3">
    <cfRule type="dataBar" priority="802">
      <dataBar>
        <cfvo type="num" val="0"/>
        <cfvo type="num" val="30"/>
        <color rgb="FF00B050"/>
      </dataBar>
      <extLst>
        <ext xmlns:x14="http://schemas.microsoft.com/office/spreadsheetml/2009/9/main" uri="{B025F937-C7B1-47D3-B67F-A62EFF666E3E}">
          <x14:id>{51FB1C73-1BB4-4C81-80A5-1398AE8C0BE7}</x14:id>
        </ext>
      </extLst>
    </cfRule>
  </conditionalFormatting>
  <conditionalFormatting sqref="T3">
    <cfRule type="dataBar" priority="804">
      <dataBar>
        <cfvo type="num" val="0"/>
        <cfvo type="num" val="$AC$4"/>
        <color rgb="FF00B050"/>
      </dataBar>
      <extLst>
        <ext xmlns:x14="http://schemas.microsoft.com/office/spreadsheetml/2009/9/main" uri="{B025F937-C7B1-47D3-B67F-A62EFF666E3E}">
          <x14:id>{1E38B06D-917E-4DCD-8EA2-AF1FEB6C9817}</x14:id>
        </ext>
      </extLst>
    </cfRule>
  </conditionalFormatting>
  <conditionalFormatting sqref="K3">
    <cfRule type="dataBar" priority="800">
      <dataBar>
        <cfvo type="num" val="0"/>
        <cfvo type="num" val="30"/>
        <color rgb="FF00B050"/>
      </dataBar>
      <extLst>
        <ext xmlns:x14="http://schemas.microsoft.com/office/spreadsheetml/2009/9/main" uri="{B025F937-C7B1-47D3-B67F-A62EFF666E3E}">
          <x14:id>{5054C8B7-BE17-4DD4-B722-2C1BC0428C9B}</x14:id>
        </ext>
      </extLst>
    </cfRule>
  </conditionalFormatting>
  <conditionalFormatting sqref="L3">
    <cfRule type="dataBar" priority="801">
      <dataBar>
        <cfvo type="num" val="0"/>
        <cfvo type="num" val="$AC$4"/>
        <color rgb="FF00B050"/>
      </dataBar>
      <extLst>
        <ext xmlns:x14="http://schemas.microsoft.com/office/spreadsheetml/2009/9/main" uri="{B025F937-C7B1-47D3-B67F-A62EFF666E3E}">
          <x14:id>{40992979-A5D4-4DB1-90E8-2A644D412903}</x14:id>
        </ext>
      </extLst>
    </cfRule>
  </conditionalFormatting>
  <conditionalFormatting sqref="P3">
    <cfRule type="containsText" dxfId="523" priority="796" operator="containsText" text="STOP">
      <formula>NOT(ISERROR(SEARCH("STOP",P3)))</formula>
    </cfRule>
    <cfRule type="containsText" dxfId="522" priority="797" operator="containsText" text="OK">
      <formula>NOT(ISERROR(SEARCH("OK",P3)))</formula>
    </cfRule>
    <cfRule type="containsText" dxfId="521" priority="798" operator="containsText" text="A former">
      <formula>NOT(ISERROR(SEARCH("A former",P3)))</formula>
    </cfRule>
    <cfRule type="containsText" dxfId="520" priority="799" operator="containsText" text="En cours">
      <formula>NOT(ISERROR(SEARCH("En cours",P3)))</formula>
    </cfRule>
  </conditionalFormatting>
  <conditionalFormatting sqref="N3">
    <cfRule type="containsText" dxfId="519" priority="794" operator="containsText" text="STOP">
      <formula>NOT(ISERROR(SEARCH("STOP",N3)))</formula>
    </cfRule>
    <cfRule type="containsText" dxfId="518" priority="795" operator="containsText" text="Oui">
      <formula>NOT(ISERROR(SEARCH("Oui",N3)))</formula>
    </cfRule>
  </conditionalFormatting>
  <conditionalFormatting sqref="X3">
    <cfRule type="containsText" dxfId="517" priority="790" operator="containsText" text="STOP">
      <formula>NOT(ISERROR(SEARCH("STOP",X3)))</formula>
    </cfRule>
    <cfRule type="containsText" dxfId="516" priority="791" operator="containsText" text="OK">
      <formula>NOT(ISERROR(SEARCH("OK",X3)))</formula>
    </cfRule>
    <cfRule type="containsText" dxfId="515" priority="792" operator="containsText" text="A former">
      <formula>NOT(ISERROR(SEARCH("A former",X3)))</formula>
    </cfRule>
    <cfRule type="containsText" dxfId="514" priority="793" operator="containsText" text="En cours">
      <formula>NOT(ISERROR(SEARCH("En cours",X3)))</formula>
    </cfRule>
  </conditionalFormatting>
  <conditionalFormatting sqref="AF3">
    <cfRule type="containsText" dxfId="513" priority="786" operator="containsText" text="STOP">
      <formula>NOT(ISERROR(SEARCH("STOP",AF3)))</formula>
    </cfRule>
    <cfRule type="containsText" dxfId="512" priority="787" operator="containsText" text="OK">
      <formula>NOT(ISERROR(SEARCH("OK",AF3)))</formula>
    </cfRule>
    <cfRule type="containsText" dxfId="511" priority="788" operator="containsText" text="A former">
      <formula>NOT(ISERROR(SEARCH("A former",AF3)))</formula>
    </cfRule>
    <cfRule type="containsText" dxfId="510" priority="789" operator="containsText" text="En cours">
      <formula>NOT(ISERROR(SEARCH("En cours",AF3)))</formula>
    </cfRule>
  </conditionalFormatting>
  <conditionalFormatting sqref="AN3">
    <cfRule type="containsText" dxfId="509" priority="782" operator="containsText" text="STOP">
      <formula>NOT(ISERROR(SEARCH("STOP",AN3)))</formula>
    </cfRule>
    <cfRule type="containsText" dxfId="508" priority="783" operator="containsText" text="OK">
      <formula>NOT(ISERROR(SEARCH("OK",AN3)))</formula>
    </cfRule>
    <cfRule type="containsText" dxfId="507" priority="784" operator="containsText" text="A former">
      <formula>NOT(ISERROR(SEARCH("A former",AN3)))</formula>
    </cfRule>
    <cfRule type="containsText" dxfId="506" priority="785" operator="containsText" text="En cours">
      <formula>NOT(ISERROR(SEARCH("En cours",AN3)))</formula>
    </cfRule>
  </conditionalFormatting>
  <conditionalFormatting sqref="AV3">
    <cfRule type="containsText" dxfId="505" priority="778" operator="containsText" text="STOP">
      <formula>NOT(ISERROR(SEARCH("STOP",AV3)))</formula>
    </cfRule>
    <cfRule type="containsText" dxfId="504" priority="779" operator="containsText" text="OK">
      <formula>NOT(ISERROR(SEARCH("OK",AV3)))</formula>
    </cfRule>
    <cfRule type="containsText" dxfId="503" priority="780" operator="containsText" text="A former">
      <formula>NOT(ISERROR(SEARCH("A former",AV3)))</formula>
    </cfRule>
    <cfRule type="containsText" dxfId="502" priority="781" operator="containsText" text="En cours">
      <formula>NOT(ISERROR(SEARCH("En cours",AV3)))</formula>
    </cfRule>
  </conditionalFormatting>
  <conditionalFormatting sqref="BD3">
    <cfRule type="containsText" dxfId="501" priority="774" operator="containsText" text="STOP">
      <formula>NOT(ISERROR(SEARCH("STOP",BD3)))</formula>
    </cfRule>
    <cfRule type="containsText" dxfId="500" priority="775" operator="containsText" text="OK">
      <formula>NOT(ISERROR(SEARCH("OK",BD3)))</formula>
    </cfRule>
    <cfRule type="containsText" dxfId="499" priority="776" operator="containsText" text="A former">
      <formula>NOT(ISERROR(SEARCH("A former",BD3)))</formula>
    </cfRule>
    <cfRule type="containsText" dxfId="498" priority="777" operator="containsText" text="En cours">
      <formula>NOT(ISERROR(SEARCH("En cours",BD3)))</formula>
    </cfRule>
  </conditionalFormatting>
  <conditionalFormatting sqref="H3">
    <cfRule type="containsText" dxfId="497" priority="773" operator="containsText" text="6 / 6">
      <formula>NOT(ISERROR(SEARCH("6 / 6",H3)))</formula>
    </cfRule>
  </conditionalFormatting>
  <conditionalFormatting sqref="H20">
    <cfRule type="containsText" dxfId="496" priority="772" operator="containsText" text="6 / 6">
      <formula>NOT(ISERROR(SEARCH("6 / 6",H20)))</formula>
    </cfRule>
  </conditionalFormatting>
  <conditionalFormatting sqref="H32">
    <cfRule type="containsText" dxfId="495" priority="770" operator="containsText" text="6 / 6">
      <formula>NOT(ISERROR(SEARCH("6 / 6",H32)))</formula>
    </cfRule>
  </conditionalFormatting>
  <conditionalFormatting sqref="H33">
    <cfRule type="containsText" dxfId="494" priority="769" operator="containsText" text="6 / 6">
      <formula>NOT(ISERROR(SEARCH("6 / 6",H33)))</formula>
    </cfRule>
  </conditionalFormatting>
  <conditionalFormatting sqref="BE4:BE13 BE20 BE23 BE25:BE31 BE33:BE35 BE15:BE18">
    <cfRule type="dataBar" priority="767">
      <dataBar>
        <cfvo type="num" val="0"/>
        <cfvo type="num" val="$Z$2"/>
        <color rgb="FF00B050"/>
      </dataBar>
      <extLst>
        <ext xmlns:x14="http://schemas.microsoft.com/office/spreadsheetml/2009/9/main" uri="{B025F937-C7B1-47D3-B67F-A62EFF666E3E}">
          <x14:id>{B66D5052-531A-4FF6-90AB-78BDA146DD47}</x14:id>
        </ext>
      </extLst>
    </cfRule>
  </conditionalFormatting>
  <conditionalFormatting sqref="BG4:BG13 BG20 BG23 BG25:BG31 BG33:BG35 BG15:BG18">
    <cfRule type="dataBar" priority="766">
      <dataBar>
        <cfvo type="num" val="0"/>
        <cfvo type="num" val="30"/>
        <color rgb="FF00B050"/>
      </dataBar>
      <extLst>
        <ext xmlns:x14="http://schemas.microsoft.com/office/spreadsheetml/2009/9/main" uri="{B025F937-C7B1-47D3-B67F-A62EFF666E3E}">
          <x14:id>{5CF9BB68-4881-4AA1-AD39-C5CEEB1E98F2}</x14:id>
        </ext>
      </extLst>
    </cfRule>
  </conditionalFormatting>
  <conditionalFormatting sqref="BH4:BH13 BH20 BH23 BH25:BH31 BH33:BH35 BH15:BH18">
    <cfRule type="dataBar" priority="768">
      <dataBar>
        <cfvo type="num" val="0"/>
        <cfvo type="num" val="$AC$4"/>
        <color rgb="FF00B050"/>
      </dataBar>
      <extLst>
        <ext xmlns:x14="http://schemas.microsoft.com/office/spreadsheetml/2009/9/main" uri="{B025F937-C7B1-47D3-B67F-A62EFF666E3E}">
          <x14:id>{0EB8616A-65D5-425C-B251-A264DF0DBCA5}</x14:id>
        </ext>
      </extLst>
    </cfRule>
  </conditionalFormatting>
  <conditionalFormatting sqref="BE3">
    <cfRule type="dataBar" priority="758">
      <dataBar>
        <cfvo type="num" val="0"/>
        <cfvo type="num" val="$Z$2"/>
        <color rgb="FF00B050"/>
      </dataBar>
      <extLst>
        <ext xmlns:x14="http://schemas.microsoft.com/office/spreadsheetml/2009/9/main" uri="{B025F937-C7B1-47D3-B67F-A62EFF666E3E}">
          <x14:id>{5FC12D27-B0B9-422B-81D2-7374D6809F8A}</x14:id>
        </ext>
      </extLst>
    </cfRule>
  </conditionalFormatting>
  <conditionalFormatting sqref="BG3">
    <cfRule type="dataBar" priority="757">
      <dataBar>
        <cfvo type="num" val="0"/>
        <cfvo type="num" val="30"/>
        <color rgb="FF00B050"/>
      </dataBar>
      <extLst>
        <ext xmlns:x14="http://schemas.microsoft.com/office/spreadsheetml/2009/9/main" uri="{B025F937-C7B1-47D3-B67F-A62EFF666E3E}">
          <x14:id>{22F46805-61C3-4AEA-BE7F-A97C02F5B6BD}</x14:id>
        </ext>
      </extLst>
    </cfRule>
  </conditionalFormatting>
  <conditionalFormatting sqref="BH3">
    <cfRule type="dataBar" priority="759">
      <dataBar>
        <cfvo type="num" val="0"/>
        <cfvo type="num" val="$AC$4"/>
        <color rgb="FF00B050"/>
      </dataBar>
      <extLst>
        <ext xmlns:x14="http://schemas.microsoft.com/office/spreadsheetml/2009/9/main" uri="{B025F937-C7B1-47D3-B67F-A62EFF666E3E}">
          <x14:id>{A1D6A805-19B8-4FB6-9408-17C31DC3E99B}</x14:id>
        </ext>
      </extLst>
    </cfRule>
  </conditionalFormatting>
  <conditionalFormatting sqref="BT31:BT35">
    <cfRule type="containsText" dxfId="493" priority="749" operator="containsText" text="STOP">
      <formula>NOT(ISERROR(SEARCH("STOP",BT31)))</formula>
    </cfRule>
    <cfRule type="containsText" dxfId="492" priority="750" operator="containsText" text="OK">
      <formula>NOT(ISERROR(SEARCH("OK",BT31)))</formula>
    </cfRule>
    <cfRule type="containsText" dxfId="491" priority="751" operator="containsText" text="A former">
      <formula>NOT(ISERROR(SEARCH("A former",BT31)))</formula>
    </cfRule>
    <cfRule type="containsText" dxfId="490" priority="752" operator="containsText" text="En cours">
      <formula>NOT(ISERROR(SEARCH("En cours",BT31)))</formula>
    </cfRule>
  </conditionalFormatting>
  <conditionalFormatting sqref="AA3">
    <cfRule type="dataBar" priority="689">
      <dataBar>
        <cfvo type="num" val="0"/>
        <cfvo type="num" val="30"/>
        <color rgb="FF00B050"/>
      </dataBar>
      <extLst>
        <ext xmlns:x14="http://schemas.microsoft.com/office/spreadsheetml/2009/9/main" uri="{B025F937-C7B1-47D3-B67F-A62EFF666E3E}">
          <x14:id>{5EC50E97-D18C-4018-83E5-AF6ABCC1D7AE}</x14:id>
        </ext>
      </extLst>
    </cfRule>
  </conditionalFormatting>
  <conditionalFormatting sqref="AQ11">
    <cfRule type="dataBar" priority="686">
      <dataBar>
        <cfvo type="num" val="0"/>
        <cfvo type="num" val="30"/>
        <color rgb="FF00B050"/>
      </dataBar>
      <extLst>
        <ext xmlns:x14="http://schemas.microsoft.com/office/spreadsheetml/2009/9/main" uri="{B025F937-C7B1-47D3-B67F-A62EFF666E3E}">
          <x14:id>{2AE94764-CABB-453B-896F-575F74117DE3}</x14:id>
        </ext>
      </extLst>
    </cfRule>
  </conditionalFormatting>
  <conditionalFormatting sqref="BM22">
    <cfRule type="dataBar" priority="653">
      <dataBar>
        <cfvo type="num" val="0"/>
        <cfvo type="num" val="$AH$2"/>
        <color rgb="FF00B050"/>
      </dataBar>
      <extLst>
        <ext xmlns:x14="http://schemas.microsoft.com/office/spreadsheetml/2009/9/main" uri="{B025F937-C7B1-47D3-B67F-A62EFF666E3E}">
          <x14:id>{F2428CF7-AC81-462B-92FA-527BE03CAD5D}</x14:id>
        </ext>
      </extLst>
    </cfRule>
  </conditionalFormatting>
  <conditionalFormatting sqref="BP22">
    <cfRule type="dataBar" priority="654">
      <dataBar>
        <cfvo type="num" val="0"/>
        <cfvo type="num" val="$AK$4"/>
        <color rgb="FF00B050"/>
      </dataBar>
      <extLst>
        <ext xmlns:x14="http://schemas.microsoft.com/office/spreadsheetml/2009/9/main" uri="{B025F937-C7B1-47D3-B67F-A62EFF666E3E}">
          <x14:id>{1D358F01-3183-4D41-BBB9-44B38787CCEA}</x14:id>
        </ext>
      </extLst>
    </cfRule>
  </conditionalFormatting>
  <conditionalFormatting sqref="BO22">
    <cfRule type="dataBar" priority="652">
      <dataBar>
        <cfvo type="num" val="0"/>
        <cfvo type="num" val="30"/>
        <color rgb="FF00B050"/>
      </dataBar>
      <extLst>
        <ext xmlns:x14="http://schemas.microsoft.com/office/spreadsheetml/2009/9/main" uri="{B025F937-C7B1-47D3-B67F-A62EFF666E3E}">
          <x14:id>{5C9E2C0E-D667-49A7-BA61-09100516A305}</x14:id>
        </ext>
      </extLst>
    </cfRule>
  </conditionalFormatting>
  <conditionalFormatting sqref="AQ2">
    <cfRule type="dataBar" priority="642">
      <dataBar>
        <cfvo type="num" val="0"/>
        <cfvo type="num" val="30"/>
        <color rgb="FF00B050"/>
      </dataBar>
      <extLst>
        <ext xmlns:x14="http://schemas.microsoft.com/office/spreadsheetml/2009/9/main" uri="{B025F937-C7B1-47D3-B67F-A62EFF666E3E}">
          <x14:id>{873C1599-28EE-47A1-988F-00EE90D33F8D}</x14:id>
        </ext>
      </extLst>
    </cfRule>
  </conditionalFormatting>
  <conditionalFormatting sqref="Y3">
    <cfRule type="dataBar" priority="690">
      <dataBar>
        <cfvo type="num" val="0"/>
        <cfvo type="num" val="$AH$2"/>
        <color rgb="FF00B050"/>
      </dataBar>
      <extLst>
        <ext xmlns:x14="http://schemas.microsoft.com/office/spreadsheetml/2009/9/main" uri="{B025F937-C7B1-47D3-B67F-A62EFF666E3E}">
          <x14:id>{58AE7AA4-B655-4169-9C90-0C811B8CFDA6}</x14:id>
        </ext>
      </extLst>
    </cfRule>
  </conditionalFormatting>
  <conditionalFormatting sqref="AB3">
    <cfRule type="dataBar" priority="691">
      <dataBar>
        <cfvo type="num" val="0"/>
        <cfvo type="num" val="$AK$4"/>
        <color rgb="FF00B050"/>
      </dataBar>
      <extLst>
        <ext xmlns:x14="http://schemas.microsoft.com/office/spreadsheetml/2009/9/main" uri="{B025F937-C7B1-47D3-B67F-A62EFF666E3E}">
          <x14:id>{419FE1A8-E274-4DEC-A1B5-6F6D4E56FE5F}</x14:id>
        </ext>
      </extLst>
    </cfRule>
  </conditionalFormatting>
  <conditionalFormatting sqref="AO11">
    <cfRule type="dataBar" priority="687">
      <dataBar>
        <cfvo type="num" val="0"/>
        <cfvo type="num" val="$AH$2"/>
        <color rgb="FF00B050"/>
      </dataBar>
      <extLst>
        <ext xmlns:x14="http://schemas.microsoft.com/office/spreadsheetml/2009/9/main" uri="{B025F937-C7B1-47D3-B67F-A62EFF666E3E}">
          <x14:id>{97BB11B2-920A-472A-9845-7847499F0FB3}</x14:id>
        </ext>
      </extLst>
    </cfRule>
  </conditionalFormatting>
  <conditionalFormatting sqref="AR11">
    <cfRule type="dataBar" priority="688">
      <dataBar>
        <cfvo type="num" val="0"/>
        <cfvo type="num" val="$AK$4"/>
        <color rgb="FF00B050"/>
      </dataBar>
      <extLst>
        <ext xmlns:x14="http://schemas.microsoft.com/office/spreadsheetml/2009/9/main" uri="{B025F937-C7B1-47D3-B67F-A62EFF666E3E}">
          <x14:id>{36E2084E-5F42-4B5A-B5B7-81E2DE7EE97E}</x14:id>
        </ext>
      </extLst>
    </cfRule>
  </conditionalFormatting>
  <conditionalFormatting sqref="AO13">
    <cfRule type="dataBar" priority="684">
      <dataBar>
        <cfvo type="num" val="0"/>
        <cfvo type="num" val="$AH$2"/>
        <color rgb="FF00B050"/>
      </dataBar>
      <extLst>
        <ext xmlns:x14="http://schemas.microsoft.com/office/spreadsheetml/2009/9/main" uri="{B025F937-C7B1-47D3-B67F-A62EFF666E3E}">
          <x14:id>{87BC1263-3097-4FB6-B48F-6563A92E275C}</x14:id>
        </ext>
      </extLst>
    </cfRule>
  </conditionalFormatting>
  <conditionalFormatting sqref="AR13">
    <cfRule type="dataBar" priority="685">
      <dataBar>
        <cfvo type="num" val="0"/>
        <cfvo type="num" val="$AK$4"/>
        <color rgb="FF00B050"/>
      </dataBar>
      <extLst>
        <ext xmlns:x14="http://schemas.microsoft.com/office/spreadsheetml/2009/9/main" uri="{B025F937-C7B1-47D3-B67F-A62EFF666E3E}">
          <x14:id>{485CF135-A06D-4D34-A5EF-51884CCF7820}</x14:id>
        </ext>
      </extLst>
    </cfRule>
  </conditionalFormatting>
  <conditionalFormatting sqref="AQ13">
    <cfRule type="dataBar" priority="683">
      <dataBar>
        <cfvo type="num" val="0"/>
        <cfvo type="num" val="30"/>
        <color rgb="FF00B050"/>
      </dataBar>
      <extLst>
        <ext xmlns:x14="http://schemas.microsoft.com/office/spreadsheetml/2009/9/main" uri="{B025F937-C7B1-47D3-B67F-A62EFF666E3E}">
          <x14:id>{B8B1E489-85E2-4574-8FB9-2702A5D40D27}</x14:id>
        </ext>
      </extLst>
    </cfRule>
  </conditionalFormatting>
  <conditionalFormatting sqref="BE19">
    <cfRule type="dataBar" priority="681">
      <dataBar>
        <cfvo type="num" val="0"/>
        <cfvo type="num" val="$AH$2"/>
        <color rgb="FF00B050"/>
      </dataBar>
      <extLst>
        <ext xmlns:x14="http://schemas.microsoft.com/office/spreadsheetml/2009/9/main" uri="{B025F937-C7B1-47D3-B67F-A62EFF666E3E}">
          <x14:id>{D9B5E628-5CFE-4E5A-8722-AAD9C45501B9}</x14:id>
        </ext>
      </extLst>
    </cfRule>
  </conditionalFormatting>
  <conditionalFormatting sqref="BH19">
    <cfRule type="dataBar" priority="682">
      <dataBar>
        <cfvo type="num" val="0"/>
        <cfvo type="num" val="$AK$4"/>
        <color rgb="FF00B050"/>
      </dataBar>
      <extLst>
        <ext xmlns:x14="http://schemas.microsoft.com/office/spreadsheetml/2009/9/main" uri="{B025F937-C7B1-47D3-B67F-A62EFF666E3E}">
          <x14:id>{AF0676FD-D7BD-4793-825F-EE08384B94AD}</x14:id>
        </ext>
      </extLst>
    </cfRule>
  </conditionalFormatting>
  <conditionalFormatting sqref="BG19">
    <cfRule type="dataBar" priority="680">
      <dataBar>
        <cfvo type="num" val="0"/>
        <cfvo type="num" val="30"/>
        <color rgb="FF00B050"/>
      </dataBar>
      <extLst>
        <ext xmlns:x14="http://schemas.microsoft.com/office/spreadsheetml/2009/9/main" uri="{B025F937-C7B1-47D3-B67F-A62EFF666E3E}">
          <x14:id>{2C4CF554-EFEA-42B7-A107-A5ECE86B47E5}</x14:id>
        </ext>
      </extLst>
    </cfRule>
  </conditionalFormatting>
  <conditionalFormatting sqref="BE22">
    <cfRule type="dataBar" priority="678">
      <dataBar>
        <cfvo type="num" val="0"/>
        <cfvo type="num" val="$AH$2"/>
        <color rgb="FF00B050"/>
      </dataBar>
      <extLst>
        <ext xmlns:x14="http://schemas.microsoft.com/office/spreadsheetml/2009/9/main" uri="{B025F937-C7B1-47D3-B67F-A62EFF666E3E}">
          <x14:id>{57EB5A89-7E18-4F42-9948-96B2A9BDDFFA}</x14:id>
        </ext>
      </extLst>
    </cfRule>
  </conditionalFormatting>
  <conditionalFormatting sqref="BH22">
    <cfRule type="dataBar" priority="679">
      <dataBar>
        <cfvo type="num" val="0"/>
        <cfvo type="num" val="$AK$4"/>
        <color rgb="FF00B050"/>
      </dataBar>
      <extLst>
        <ext xmlns:x14="http://schemas.microsoft.com/office/spreadsheetml/2009/9/main" uri="{B025F937-C7B1-47D3-B67F-A62EFF666E3E}">
          <x14:id>{3100CFA6-83B9-4A2C-A82A-599E88E7CA20}</x14:id>
        </ext>
      </extLst>
    </cfRule>
  </conditionalFormatting>
  <conditionalFormatting sqref="BG22">
    <cfRule type="dataBar" priority="677">
      <dataBar>
        <cfvo type="num" val="0"/>
        <cfvo type="num" val="30"/>
        <color rgb="FF00B050"/>
      </dataBar>
      <extLst>
        <ext xmlns:x14="http://schemas.microsoft.com/office/spreadsheetml/2009/9/main" uri="{B025F937-C7B1-47D3-B67F-A62EFF666E3E}">
          <x14:id>{4AB1288E-FBF5-436D-A179-819C2BBAC780}</x14:id>
        </ext>
      </extLst>
    </cfRule>
  </conditionalFormatting>
  <conditionalFormatting sqref="BE24">
    <cfRule type="dataBar" priority="675">
      <dataBar>
        <cfvo type="num" val="0"/>
        <cfvo type="num" val="$AH$2"/>
        <color rgb="FF00B050"/>
      </dataBar>
      <extLst>
        <ext xmlns:x14="http://schemas.microsoft.com/office/spreadsheetml/2009/9/main" uri="{B025F937-C7B1-47D3-B67F-A62EFF666E3E}">
          <x14:id>{4DEA9074-81E0-4FE9-AC0A-945D182BE4B2}</x14:id>
        </ext>
      </extLst>
    </cfRule>
  </conditionalFormatting>
  <conditionalFormatting sqref="BH24">
    <cfRule type="dataBar" priority="676">
      <dataBar>
        <cfvo type="num" val="0"/>
        <cfvo type="num" val="$AK$4"/>
        <color rgb="FF00B050"/>
      </dataBar>
      <extLst>
        <ext xmlns:x14="http://schemas.microsoft.com/office/spreadsheetml/2009/9/main" uri="{B025F937-C7B1-47D3-B67F-A62EFF666E3E}">
          <x14:id>{E08D275D-8F90-45DC-8750-35758F7A3360}</x14:id>
        </ext>
      </extLst>
    </cfRule>
  </conditionalFormatting>
  <conditionalFormatting sqref="BG24">
    <cfRule type="dataBar" priority="674">
      <dataBar>
        <cfvo type="num" val="0"/>
        <cfvo type="num" val="30"/>
        <color rgb="FF00B050"/>
      </dataBar>
      <extLst>
        <ext xmlns:x14="http://schemas.microsoft.com/office/spreadsheetml/2009/9/main" uri="{B025F937-C7B1-47D3-B67F-A62EFF666E3E}">
          <x14:id>{9A103338-AEDD-4EC7-8D00-9244AFAE2B59}</x14:id>
        </ext>
      </extLst>
    </cfRule>
  </conditionalFormatting>
  <conditionalFormatting sqref="BE32">
    <cfRule type="dataBar" priority="672">
      <dataBar>
        <cfvo type="num" val="0"/>
        <cfvo type="num" val="$AH$2"/>
        <color rgb="FF00B050"/>
      </dataBar>
      <extLst>
        <ext xmlns:x14="http://schemas.microsoft.com/office/spreadsheetml/2009/9/main" uri="{B025F937-C7B1-47D3-B67F-A62EFF666E3E}">
          <x14:id>{319B0AF7-CA82-41D0-AF96-752A5156B172}</x14:id>
        </ext>
      </extLst>
    </cfRule>
  </conditionalFormatting>
  <conditionalFormatting sqref="BH32">
    <cfRule type="dataBar" priority="673">
      <dataBar>
        <cfvo type="num" val="0"/>
        <cfvo type="num" val="$AK$4"/>
        <color rgb="FF00B050"/>
      </dataBar>
      <extLst>
        <ext xmlns:x14="http://schemas.microsoft.com/office/spreadsheetml/2009/9/main" uri="{B025F937-C7B1-47D3-B67F-A62EFF666E3E}">
          <x14:id>{090BBD97-B503-49C4-A876-47706CF4DD7A}</x14:id>
        </ext>
      </extLst>
    </cfRule>
  </conditionalFormatting>
  <conditionalFormatting sqref="BG32">
    <cfRule type="dataBar" priority="671">
      <dataBar>
        <cfvo type="num" val="0"/>
        <cfvo type="num" val="30"/>
        <color rgb="FF00B050"/>
      </dataBar>
      <extLst>
        <ext xmlns:x14="http://schemas.microsoft.com/office/spreadsheetml/2009/9/main" uri="{B025F937-C7B1-47D3-B67F-A62EFF666E3E}">
          <x14:id>{592E96B1-7D1B-445E-907B-6533CB30C622}</x14:id>
        </ext>
      </extLst>
    </cfRule>
  </conditionalFormatting>
  <conditionalFormatting sqref="BM4:BM16 BM20:BM21 BM23 BM25:BM29 BM33:BM35 BM18 BM31">
    <cfRule type="dataBar" priority="665">
      <dataBar>
        <cfvo type="num" val="0"/>
        <cfvo type="num" val="$Z$2"/>
        <color rgb="FF00B050"/>
      </dataBar>
      <extLst>
        <ext xmlns:x14="http://schemas.microsoft.com/office/spreadsheetml/2009/9/main" uri="{B025F937-C7B1-47D3-B67F-A62EFF666E3E}">
          <x14:id>{F36621AA-5DFF-44AF-B63D-52B0167CEEB1}</x14:id>
        </ext>
      </extLst>
    </cfRule>
  </conditionalFormatting>
  <conditionalFormatting sqref="BO4:BO16 BO20:BO21 BO23 BO25:BO29 BO33:BO35 BO18 BO31">
    <cfRule type="dataBar" priority="664">
      <dataBar>
        <cfvo type="num" val="0"/>
        <cfvo type="num" val="30"/>
        <color rgb="FF00B050"/>
      </dataBar>
      <extLst>
        <ext xmlns:x14="http://schemas.microsoft.com/office/spreadsheetml/2009/9/main" uri="{B025F937-C7B1-47D3-B67F-A62EFF666E3E}">
          <x14:id>{A36F5907-338C-4337-9EF5-DF2F8F20D9BB}</x14:id>
        </ext>
      </extLst>
    </cfRule>
  </conditionalFormatting>
  <conditionalFormatting sqref="BP4:BP16 BP20:BP21 BP23 BP25:BP29 BP33:BP35 BP18 BP31">
    <cfRule type="dataBar" priority="666">
      <dataBar>
        <cfvo type="num" val="0"/>
        <cfvo type="num" val="$AC$4"/>
        <color rgb="FF00B050"/>
      </dataBar>
      <extLst>
        <ext xmlns:x14="http://schemas.microsoft.com/office/spreadsheetml/2009/9/main" uri="{B025F937-C7B1-47D3-B67F-A62EFF666E3E}">
          <x14:id>{112E3243-C63C-4EA6-AB7F-B60A41FB464B}</x14:id>
        </ext>
      </extLst>
    </cfRule>
  </conditionalFormatting>
  <conditionalFormatting sqref="BM3">
    <cfRule type="dataBar" priority="662">
      <dataBar>
        <cfvo type="num" val="0"/>
        <cfvo type="num" val="$Z$2"/>
        <color rgb="FF00B050"/>
      </dataBar>
      <extLst>
        <ext xmlns:x14="http://schemas.microsoft.com/office/spreadsheetml/2009/9/main" uri="{B025F937-C7B1-47D3-B67F-A62EFF666E3E}">
          <x14:id>{52E6377F-54A1-49A3-A32C-8DBD128F9017}</x14:id>
        </ext>
      </extLst>
    </cfRule>
  </conditionalFormatting>
  <conditionalFormatting sqref="BO3">
    <cfRule type="dataBar" priority="661">
      <dataBar>
        <cfvo type="num" val="0"/>
        <cfvo type="num" val="30"/>
        <color rgb="FF00B050"/>
      </dataBar>
      <extLst>
        <ext xmlns:x14="http://schemas.microsoft.com/office/spreadsheetml/2009/9/main" uri="{B025F937-C7B1-47D3-B67F-A62EFF666E3E}">
          <x14:id>{B0A3D879-EAB2-4B52-872C-CEB87C1A3EE7}</x14:id>
        </ext>
      </extLst>
    </cfRule>
  </conditionalFormatting>
  <conditionalFormatting sqref="BP3">
    <cfRule type="dataBar" priority="663">
      <dataBar>
        <cfvo type="num" val="0"/>
        <cfvo type="num" val="$AC$4"/>
        <color rgb="FF00B050"/>
      </dataBar>
      <extLst>
        <ext xmlns:x14="http://schemas.microsoft.com/office/spreadsheetml/2009/9/main" uri="{B025F937-C7B1-47D3-B67F-A62EFF666E3E}">
          <x14:id>{3D3E8C89-1EEF-485A-A995-83511C488047}</x14:id>
        </ext>
      </extLst>
    </cfRule>
  </conditionalFormatting>
  <conditionalFormatting sqref="BM19">
    <cfRule type="dataBar" priority="656">
      <dataBar>
        <cfvo type="num" val="0"/>
        <cfvo type="num" val="$AH$2"/>
        <color rgb="FF00B050"/>
      </dataBar>
      <extLst>
        <ext xmlns:x14="http://schemas.microsoft.com/office/spreadsheetml/2009/9/main" uri="{B025F937-C7B1-47D3-B67F-A62EFF666E3E}">
          <x14:id>{E6511779-342C-4314-A018-327A92DFF932}</x14:id>
        </ext>
      </extLst>
    </cfRule>
  </conditionalFormatting>
  <conditionalFormatting sqref="BP19">
    <cfRule type="dataBar" priority="657">
      <dataBar>
        <cfvo type="num" val="0"/>
        <cfvo type="num" val="$AK$4"/>
        <color rgb="FF00B050"/>
      </dataBar>
      <extLst>
        <ext xmlns:x14="http://schemas.microsoft.com/office/spreadsheetml/2009/9/main" uri="{B025F937-C7B1-47D3-B67F-A62EFF666E3E}">
          <x14:id>{AF7E8C74-BEDC-43AB-A1F8-BA48ADEC02AB}</x14:id>
        </ext>
      </extLst>
    </cfRule>
  </conditionalFormatting>
  <conditionalFormatting sqref="BO19">
    <cfRule type="dataBar" priority="655">
      <dataBar>
        <cfvo type="num" val="0"/>
        <cfvo type="num" val="30"/>
        <color rgb="FF00B050"/>
      </dataBar>
      <extLst>
        <ext xmlns:x14="http://schemas.microsoft.com/office/spreadsheetml/2009/9/main" uri="{B025F937-C7B1-47D3-B67F-A62EFF666E3E}">
          <x14:id>{AB78EE76-045B-414F-A72B-8F3C384D5A45}</x14:id>
        </ext>
      </extLst>
    </cfRule>
  </conditionalFormatting>
  <conditionalFormatting sqref="BM24">
    <cfRule type="dataBar" priority="650">
      <dataBar>
        <cfvo type="num" val="0"/>
        <cfvo type="num" val="$AH$2"/>
        <color rgb="FF00B050"/>
      </dataBar>
      <extLst>
        <ext xmlns:x14="http://schemas.microsoft.com/office/spreadsheetml/2009/9/main" uri="{B025F937-C7B1-47D3-B67F-A62EFF666E3E}">
          <x14:id>{C58B0085-65EE-498E-A6FF-C09485FD93B5}</x14:id>
        </ext>
      </extLst>
    </cfRule>
  </conditionalFormatting>
  <conditionalFormatting sqref="BP24">
    <cfRule type="dataBar" priority="651">
      <dataBar>
        <cfvo type="num" val="0"/>
        <cfvo type="num" val="$AK$4"/>
        <color rgb="FF00B050"/>
      </dataBar>
      <extLst>
        <ext xmlns:x14="http://schemas.microsoft.com/office/spreadsheetml/2009/9/main" uri="{B025F937-C7B1-47D3-B67F-A62EFF666E3E}">
          <x14:id>{BD222CAB-872C-48E9-BA35-A66EAD2F7A92}</x14:id>
        </ext>
      </extLst>
    </cfRule>
  </conditionalFormatting>
  <conditionalFormatting sqref="BO24">
    <cfRule type="dataBar" priority="649">
      <dataBar>
        <cfvo type="num" val="0"/>
        <cfvo type="num" val="30"/>
        <color rgb="FF00B050"/>
      </dataBar>
      <extLst>
        <ext xmlns:x14="http://schemas.microsoft.com/office/spreadsheetml/2009/9/main" uri="{B025F937-C7B1-47D3-B67F-A62EFF666E3E}">
          <x14:id>{42E4E41D-491E-4F4F-BD32-C70B9D3FE16A}</x14:id>
        </ext>
      </extLst>
    </cfRule>
  </conditionalFormatting>
  <conditionalFormatting sqref="BM32">
    <cfRule type="dataBar" priority="647">
      <dataBar>
        <cfvo type="num" val="0"/>
        <cfvo type="num" val="$AH$2"/>
        <color rgb="FF00B050"/>
      </dataBar>
      <extLst>
        <ext xmlns:x14="http://schemas.microsoft.com/office/spreadsheetml/2009/9/main" uri="{B025F937-C7B1-47D3-B67F-A62EFF666E3E}">
          <x14:id>{51A6EBAC-2236-45A6-9A4A-154CAEFB9AAF}</x14:id>
        </ext>
      </extLst>
    </cfRule>
  </conditionalFormatting>
  <conditionalFormatting sqref="BP32">
    <cfRule type="dataBar" priority="648">
      <dataBar>
        <cfvo type="num" val="0"/>
        <cfvo type="num" val="$AK$4"/>
        <color rgb="FF00B050"/>
      </dataBar>
      <extLst>
        <ext xmlns:x14="http://schemas.microsoft.com/office/spreadsheetml/2009/9/main" uri="{B025F937-C7B1-47D3-B67F-A62EFF666E3E}">
          <x14:id>{00F3DF34-7EBC-4D67-B3F1-5E38A8E9711E}</x14:id>
        </ext>
      </extLst>
    </cfRule>
  </conditionalFormatting>
  <conditionalFormatting sqref="BO32">
    <cfRule type="dataBar" priority="646">
      <dataBar>
        <cfvo type="num" val="0"/>
        <cfvo type="num" val="30"/>
        <color rgb="FF00B050"/>
      </dataBar>
      <extLst>
        <ext xmlns:x14="http://schemas.microsoft.com/office/spreadsheetml/2009/9/main" uri="{B025F937-C7B1-47D3-B67F-A62EFF666E3E}">
          <x14:id>{5EFC22E5-9655-442D-A240-80BD7DEC9610}</x14:id>
        </ext>
      </extLst>
    </cfRule>
  </conditionalFormatting>
  <conditionalFormatting sqref="AY2">
    <cfRule type="dataBar" priority="641">
      <dataBar>
        <cfvo type="num" val="0"/>
        <cfvo type="num" val="30"/>
        <color rgb="FF00B050"/>
      </dataBar>
      <extLst>
        <ext xmlns:x14="http://schemas.microsoft.com/office/spreadsheetml/2009/9/main" uri="{B025F937-C7B1-47D3-B67F-A62EFF666E3E}">
          <x14:id>{F3443E2D-7DB6-4A77-8F71-981ADFBB5F9A}</x14:id>
        </ext>
      </extLst>
    </cfRule>
  </conditionalFormatting>
  <conditionalFormatting sqref="AG2 AO2 AW2 BE2 Q2">
    <cfRule type="dataBar" priority="644">
      <dataBar>
        <cfvo type="num" val="0"/>
        <cfvo type="num" val="$AH$2"/>
        <color rgb="FF00B050"/>
      </dataBar>
      <extLst>
        <ext xmlns:x14="http://schemas.microsoft.com/office/spreadsheetml/2009/9/main" uri="{B025F937-C7B1-47D3-B67F-A62EFF666E3E}">
          <x14:id>{F31D15E6-D9DE-4E48-A62B-8C066228666B}</x14:id>
        </ext>
      </extLst>
    </cfRule>
  </conditionalFormatting>
  <conditionalFormatting sqref="AI2">
    <cfRule type="dataBar" priority="643">
      <dataBar>
        <cfvo type="num" val="0"/>
        <cfvo type="num" val="30"/>
        <color rgb="FF00B050"/>
      </dataBar>
      <extLst>
        <ext xmlns:x14="http://schemas.microsoft.com/office/spreadsheetml/2009/9/main" uri="{B025F937-C7B1-47D3-B67F-A62EFF666E3E}">
          <x14:id>{0E9E3941-C6D4-46D1-9A52-D5E808014F9A}</x14:id>
        </ext>
      </extLst>
    </cfRule>
  </conditionalFormatting>
  <conditionalFormatting sqref="AJ2 AR2 AZ2 BH2 T2 L2">
    <cfRule type="dataBar" priority="645">
      <dataBar>
        <cfvo type="num" val="0"/>
        <cfvo type="num" val="$AK$4"/>
        <color rgb="FF00B050"/>
      </dataBar>
      <extLst>
        <ext xmlns:x14="http://schemas.microsoft.com/office/spreadsheetml/2009/9/main" uri="{B025F937-C7B1-47D3-B67F-A62EFF666E3E}">
          <x14:id>{470115AA-AF5D-42E7-9E2E-8ED9F1ED7021}</x14:id>
        </ext>
      </extLst>
    </cfRule>
  </conditionalFormatting>
  <conditionalFormatting sqref="BG2">
    <cfRule type="dataBar" priority="640">
      <dataBar>
        <cfvo type="num" val="0"/>
        <cfvo type="num" val="30"/>
        <color rgb="FF00B050"/>
      </dataBar>
      <extLst>
        <ext xmlns:x14="http://schemas.microsoft.com/office/spreadsheetml/2009/9/main" uri="{B025F937-C7B1-47D3-B67F-A62EFF666E3E}">
          <x14:id>{5E1F53B1-2741-4647-8353-4CDA5B32B341}</x14:id>
        </ext>
      </extLst>
    </cfRule>
  </conditionalFormatting>
  <conditionalFormatting sqref="S2">
    <cfRule type="dataBar" priority="638">
      <dataBar>
        <cfvo type="num" val="0"/>
        <cfvo type="num" val="30"/>
        <color rgb="FF00B050"/>
      </dataBar>
      <extLst>
        <ext xmlns:x14="http://schemas.microsoft.com/office/spreadsheetml/2009/9/main" uri="{B025F937-C7B1-47D3-B67F-A62EFF666E3E}">
          <x14:id>{49D4EFB6-E9C8-4F60-9F17-39CF1C9016CE}</x14:id>
        </ext>
      </extLst>
    </cfRule>
  </conditionalFormatting>
  <conditionalFormatting sqref="K2">
    <cfRule type="dataBar" priority="637">
      <dataBar>
        <cfvo type="num" val="0"/>
        <cfvo type="num" val="30"/>
        <color rgb="FF00B050"/>
      </dataBar>
      <extLst>
        <ext xmlns:x14="http://schemas.microsoft.com/office/spreadsheetml/2009/9/main" uri="{B025F937-C7B1-47D3-B67F-A62EFF666E3E}">
          <x14:id>{0F8AE137-3C60-4A4C-AF2E-682025BCDBCD}</x14:id>
        </ext>
      </extLst>
    </cfRule>
  </conditionalFormatting>
  <conditionalFormatting sqref="P2">
    <cfRule type="containsText" dxfId="489" priority="633" operator="containsText" text="STOP">
      <formula>NOT(ISERROR(SEARCH("STOP",P2)))</formula>
    </cfRule>
    <cfRule type="containsText" dxfId="488" priority="634" operator="containsText" text="OK">
      <formula>NOT(ISERROR(SEARCH("OK",P2)))</formula>
    </cfRule>
    <cfRule type="containsText" dxfId="487" priority="635" operator="containsText" text="A former">
      <formula>NOT(ISERROR(SEARCH("A former",P2)))</formula>
    </cfRule>
    <cfRule type="containsText" dxfId="486" priority="636" operator="containsText" text="En cours">
      <formula>NOT(ISERROR(SEARCH("En cours",P2)))</formula>
    </cfRule>
  </conditionalFormatting>
  <conditionalFormatting sqref="N2">
    <cfRule type="containsText" dxfId="485" priority="631" operator="containsText" text="STOP">
      <formula>NOT(ISERROR(SEARCH("STOP",N2)))</formula>
    </cfRule>
    <cfRule type="containsText" dxfId="484" priority="632" operator="containsText" text="Oui">
      <formula>NOT(ISERROR(SEARCH("Oui",N2)))</formula>
    </cfRule>
  </conditionalFormatting>
  <conditionalFormatting sqref="X2">
    <cfRule type="containsText" dxfId="483" priority="627" operator="containsText" text="STOP">
      <formula>NOT(ISERROR(SEARCH("STOP",X2)))</formula>
    </cfRule>
    <cfRule type="containsText" dxfId="482" priority="628" operator="containsText" text="OK">
      <formula>NOT(ISERROR(SEARCH("OK",X2)))</formula>
    </cfRule>
    <cfRule type="containsText" dxfId="481" priority="629" operator="containsText" text="A former">
      <formula>NOT(ISERROR(SEARCH("A former",X2)))</formula>
    </cfRule>
    <cfRule type="containsText" dxfId="480" priority="630" operator="containsText" text="En cours">
      <formula>NOT(ISERROR(SEARCH("En cours",X2)))</formula>
    </cfRule>
  </conditionalFormatting>
  <conditionalFormatting sqref="AN2">
    <cfRule type="containsText" dxfId="479" priority="623" operator="containsText" text="STOP">
      <formula>NOT(ISERROR(SEARCH("STOP",AN2)))</formula>
    </cfRule>
    <cfRule type="containsText" dxfId="478" priority="624" operator="containsText" text="OK">
      <formula>NOT(ISERROR(SEARCH("OK",AN2)))</formula>
    </cfRule>
    <cfRule type="containsText" dxfId="477" priority="625" operator="containsText" text="A former">
      <formula>NOT(ISERROR(SEARCH("A former",AN2)))</formula>
    </cfRule>
    <cfRule type="containsText" dxfId="476" priority="626" operator="containsText" text="En cours">
      <formula>NOT(ISERROR(SEARCH("En cours",AN2)))</formula>
    </cfRule>
  </conditionalFormatting>
  <conditionalFormatting sqref="AV2">
    <cfRule type="containsText" dxfId="475" priority="619" operator="containsText" text="STOP">
      <formula>NOT(ISERROR(SEARCH("STOP",AV2)))</formula>
    </cfRule>
    <cfRule type="containsText" dxfId="474" priority="620" operator="containsText" text="OK">
      <formula>NOT(ISERROR(SEARCH("OK",AV2)))</formula>
    </cfRule>
    <cfRule type="containsText" dxfId="473" priority="621" operator="containsText" text="A former">
      <formula>NOT(ISERROR(SEARCH("A former",AV2)))</formula>
    </cfRule>
    <cfRule type="containsText" dxfId="472" priority="622" operator="containsText" text="En cours">
      <formula>NOT(ISERROR(SEARCH("En cours",AV2)))</formula>
    </cfRule>
  </conditionalFormatting>
  <conditionalFormatting sqref="BD2">
    <cfRule type="containsText" dxfId="471" priority="615" operator="containsText" text="STOP">
      <formula>NOT(ISERROR(SEARCH("STOP",BD2)))</formula>
    </cfRule>
    <cfRule type="containsText" dxfId="470" priority="616" operator="containsText" text="OK">
      <formula>NOT(ISERROR(SEARCH("OK",BD2)))</formula>
    </cfRule>
    <cfRule type="containsText" dxfId="469" priority="617" operator="containsText" text="A former">
      <formula>NOT(ISERROR(SEARCH("A former",BD2)))</formula>
    </cfRule>
    <cfRule type="containsText" dxfId="468" priority="618" operator="containsText" text="En cours">
      <formula>NOT(ISERROR(SEARCH("En cours",BD2)))</formula>
    </cfRule>
  </conditionalFormatting>
  <conditionalFormatting sqref="BL2">
    <cfRule type="containsText" dxfId="467" priority="611" operator="containsText" text="STOP">
      <formula>NOT(ISERROR(SEARCH("STOP",BL2)))</formula>
    </cfRule>
    <cfRule type="containsText" dxfId="466" priority="612" operator="containsText" text="OK">
      <formula>NOT(ISERROR(SEARCH("OK",BL2)))</formula>
    </cfRule>
    <cfRule type="containsText" dxfId="465" priority="613" operator="containsText" text="A former">
      <formula>NOT(ISERROR(SEARCH("A former",BL2)))</formula>
    </cfRule>
    <cfRule type="containsText" dxfId="464" priority="614" operator="containsText" text="En cours">
      <formula>NOT(ISERROR(SEARCH("En cours",BL2)))</formula>
    </cfRule>
  </conditionalFormatting>
  <conditionalFormatting sqref="H2">
    <cfRule type="containsText" dxfId="463" priority="606" operator="containsText" text="6 / 6">
      <formula>NOT(ISERROR(SEARCH("6 / 6",H2)))</formula>
    </cfRule>
  </conditionalFormatting>
  <conditionalFormatting sqref="Y2">
    <cfRule type="dataBar" priority="604">
      <dataBar>
        <cfvo type="num" val="0"/>
        <cfvo type="num" val="$AH$2"/>
        <color rgb="FF00B050"/>
      </dataBar>
      <extLst>
        <ext xmlns:x14="http://schemas.microsoft.com/office/spreadsheetml/2009/9/main" uri="{B025F937-C7B1-47D3-B67F-A62EFF666E3E}">
          <x14:id>{9B9F32E4-0DC1-465E-B203-72517AB2CD0B}</x14:id>
        </ext>
      </extLst>
    </cfRule>
  </conditionalFormatting>
  <conditionalFormatting sqref="AB2">
    <cfRule type="dataBar" priority="605">
      <dataBar>
        <cfvo type="num" val="0"/>
        <cfvo type="num" val="$AK$4"/>
        <color rgb="FF00B050"/>
      </dataBar>
      <extLst>
        <ext xmlns:x14="http://schemas.microsoft.com/office/spreadsheetml/2009/9/main" uri="{B025F937-C7B1-47D3-B67F-A62EFF666E3E}">
          <x14:id>{4C7E102A-8A43-4249-9F56-4D457B45C4BC}</x14:id>
        </ext>
      </extLst>
    </cfRule>
  </conditionalFormatting>
  <conditionalFormatting sqref="AA2">
    <cfRule type="dataBar" priority="603">
      <dataBar>
        <cfvo type="num" val="0"/>
        <cfvo type="num" val="30"/>
        <color rgb="FF00B050"/>
      </dataBar>
      <extLst>
        <ext xmlns:x14="http://schemas.microsoft.com/office/spreadsheetml/2009/9/main" uri="{B025F937-C7B1-47D3-B67F-A62EFF666E3E}">
          <x14:id>{4C398379-64CC-44D0-AE87-7299A8013EC1}</x14:id>
        </ext>
      </extLst>
    </cfRule>
  </conditionalFormatting>
  <conditionalFormatting sqref="AF2">
    <cfRule type="containsText" dxfId="462" priority="599" operator="containsText" text="STOP">
      <formula>NOT(ISERROR(SEARCH("STOP",AF2)))</formula>
    </cfRule>
    <cfRule type="containsText" dxfId="461" priority="600" operator="containsText" text="OK">
      <formula>NOT(ISERROR(SEARCH("OK",AF2)))</formula>
    </cfRule>
    <cfRule type="containsText" dxfId="460" priority="601" operator="containsText" text="A former">
      <formula>NOT(ISERROR(SEARCH("A former",AF2)))</formula>
    </cfRule>
    <cfRule type="containsText" dxfId="459" priority="602" operator="containsText" text="En cours">
      <formula>NOT(ISERROR(SEARCH("En cours",AF2)))</formula>
    </cfRule>
  </conditionalFormatting>
  <conditionalFormatting sqref="BM2">
    <cfRule type="dataBar" priority="597">
      <dataBar>
        <cfvo type="num" val="0"/>
        <cfvo type="num" val="$AH$2"/>
        <color rgb="FF00B050"/>
      </dataBar>
      <extLst>
        <ext xmlns:x14="http://schemas.microsoft.com/office/spreadsheetml/2009/9/main" uri="{B025F937-C7B1-47D3-B67F-A62EFF666E3E}">
          <x14:id>{6540F45D-D779-4EA2-AA4E-31D5BA59792B}</x14:id>
        </ext>
      </extLst>
    </cfRule>
  </conditionalFormatting>
  <conditionalFormatting sqref="BP2">
    <cfRule type="dataBar" priority="598">
      <dataBar>
        <cfvo type="num" val="0"/>
        <cfvo type="num" val="$AK$4"/>
        <color rgb="FF00B050"/>
      </dataBar>
      <extLst>
        <ext xmlns:x14="http://schemas.microsoft.com/office/spreadsheetml/2009/9/main" uri="{B025F937-C7B1-47D3-B67F-A62EFF666E3E}">
          <x14:id>{B4F973C1-EEBE-43CC-BEE4-F04C3DC7B072}</x14:id>
        </ext>
      </extLst>
    </cfRule>
  </conditionalFormatting>
  <conditionalFormatting sqref="BO2">
    <cfRule type="dataBar" priority="596">
      <dataBar>
        <cfvo type="num" val="0"/>
        <cfvo type="num" val="30"/>
        <color rgb="FF00B050"/>
      </dataBar>
      <extLst>
        <ext xmlns:x14="http://schemas.microsoft.com/office/spreadsheetml/2009/9/main" uri="{B025F937-C7B1-47D3-B67F-A62EFF666E3E}">
          <x14:id>{43948537-3F90-47A5-85D8-3BCD243FE41B}</x14:id>
        </ext>
      </extLst>
    </cfRule>
  </conditionalFormatting>
  <conditionalFormatting sqref="BT2">
    <cfRule type="containsText" dxfId="458" priority="592" operator="containsText" text="STOP">
      <formula>NOT(ISERROR(SEARCH("STOP",BT2)))</formula>
    </cfRule>
    <cfRule type="containsText" dxfId="457" priority="593" operator="containsText" text="OK">
      <formula>NOT(ISERROR(SEARCH("OK",BT2)))</formula>
    </cfRule>
    <cfRule type="containsText" dxfId="456" priority="594" operator="containsText" text="A former">
      <formula>NOT(ISERROR(SEARCH("A former",BT2)))</formula>
    </cfRule>
    <cfRule type="containsText" dxfId="455" priority="595" operator="containsText" text="En cours">
      <formula>NOT(ISERROR(SEARCH("En cours",BT2)))</formula>
    </cfRule>
  </conditionalFormatting>
  <conditionalFormatting sqref="AG3">
    <cfRule type="dataBar" priority="591">
      <dataBar>
        <cfvo type="num" val="0"/>
        <cfvo type="num" val="$AH$2"/>
        <color rgb="FF00B050"/>
      </dataBar>
      <extLst>
        <ext xmlns:x14="http://schemas.microsoft.com/office/spreadsheetml/2009/9/main" uri="{B025F937-C7B1-47D3-B67F-A62EFF666E3E}">
          <x14:id>{C76527AF-4A72-413F-9363-2BD1B084AD18}</x14:id>
        </ext>
      </extLst>
    </cfRule>
  </conditionalFormatting>
  <conditionalFormatting sqref="Y32">
    <cfRule type="dataBar" priority="589">
      <dataBar>
        <cfvo type="num" val="0"/>
        <cfvo type="num" val="$AH$2"/>
        <color rgb="FF00B050"/>
      </dataBar>
      <extLst>
        <ext xmlns:x14="http://schemas.microsoft.com/office/spreadsheetml/2009/9/main" uri="{B025F937-C7B1-47D3-B67F-A62EFF666E3E}">
          <x14:id>{C4C2FB59-A9E1-47E3-841E-80312263F668}</x14:id>
        </ext>
      </extLst>
    </cfRule>
  </conditionalFormatting>
  <conditionalFormatting sqref="AB32">
    <cfRule type="dataBar" priority="590">
      <dataBar>
        <cfvo type="num" val="0"/>
        <cfvo type="num" val="$AK$4"/>
        <color rgb="FF00B050"/>
      </dataBar>
      <extLst>
        <ext xmlns:x14="http://schemas.microsoft.com/office/spreadsheetml/2009/9/main" uri="{B025F937-C7B1-47D3-B67F-A62EFF666E3E}">
          <x14:id>{4795EEFF-145F-475C-8FBB-9F25028E7D45}</x14:id>
        </ext>
      </extLst>
    </cfRule>
  </conditionalFormatting>
  <conditionalFormatting sqref="AA32">
    <cfRule type="dataBar" priority="588">
      <dataBar>
        <cfvo type="num" val="0"/>
        <cfvo type="num" val="30"/>
        <color rgb="FF00B050"/>
      </dataBar>
      <extLst>
        <ext xmlns:x14="http://schemas.microsoft.com/office/spreadsheetml/2009/9/main" uri="{B025F937-C7B1-47D3-B67F-A62EFF666E3E}">
          <x14:id>{848C418E-0A4F-4B7F-AC54-1AC95D9A2DDD}</x14:id>
        </ext>
      </extLst>
    </cfRule>
  </conditionalFormatting>
  <conditionalFormatting sqref="AQ36">
    <cfRule type="dataBar" priority="584">
      <dataBar>
        <cfvo type="num" val="0"/>
        <cfvo type="num" val="30"/>
        <color rgb="FF00B050"/>
      </dataBar>
      <extLst>
        <ext xmlns:x14="http://schemas.microsoft.com/office/spreadsheetml/2009/9/main" uri="{B025F937-C7B1-47D3-B67F-A62EFF666E3E}">
          <x14:id>{83169A4C-E394-474A-A2BF-7046F096B136}</x14:id>
        </ext>
      </extLst>
    </cfRule>
  </conditionalFormatting>
  <conditionalFormatting sqref="AY36">
    <cfRule type="dataBar" priority="583">
      <dataBar>
        <cfvo type="num" val="0"/>
        <cfvo type="num" val="30"/>
        <color rgb="FF00B050"/>
      </dataBar>
      <extLst>
        <ext xmlns:x14="http://schemas.microsoft.com/office/spreadsheetml/2009/9/main" uri="{B025F937-C7B1-47D3-B67F-A62EFF666E3E}">
          <x14:id>{DC2051ED-E9BB-4444-8BE3-863B6E363972}</x14:id>
        </ext>
      </extLst>
    </cfRule>
  </conditionalFormatting>
  <conditionalFormatting sqref="AG36 AO36 AW36 BE36 Q36">
    <cfRule type="dataBar" priority="586">
      <dataBar>
        <cfvo type="num" val="0"/>
        <cfvo type="num" val="$AH$2"/>
        <color rgb="FF00B050"/>
      </dataBar>
      <extLst>
        <ext xmlns:x14="http://schemas.microsoft.com/office/spreadsheetml/2009/9/main" uri="{B025F937-C7B1-47D3-B67F-A62EFF666E3E}">
          <x14:id>{E1DA93E6-3F29-4437-86F2-87116BE47D42}</x14:id>
        </ext>
      </extLst>
    </cfRule>
  </conditionalFormatting>
  <conditionalFormatting sqref="AI36">
    <cfRule type="dataBar" priority="585">
      <dataBar>
        <cfvo type="num" val="0"/>
        <cfvo type="num" val="30"/>
        <color rgb="FF00B050"/>
      </dataBar>
      <extLst>
        <ext xmlns:x14="http://schemas.microsoft.com/office/spreadsheetml/2009/9/main" uri="{B025F937-C7B1-47D3-B67F-A62EFF666E3E}">
          <x14:id>{CDD1C4F0-BF5E-4AC9-AAB2-F37A7F576865}</x14:id>
        </ext>
      </extLst>
    </cfRule>
  </conditionalFormatting>
  <conditionalFormatting sqref="AJ36 AR36 AZ36 BH36 T36 L36">
    <cfRule type="dataBar" priority="587">
      <dataBar>
        <cfvo type="num" val="0"/>
        <cfvo type="num" val="$AK$4"/>
        <color rgb="FF00B050"/>
      </dataBar>
      <extLst>
        <ext xmlns:x14="http://schemas.microsoft.com/office/spreadsheetml/2009/9/main" uri="{B025F937-C7B1-47D3-B67F-A62EFF666E3E}">
          <x14:id>{D20A9AAF-E146-4CA2-BFFC-43BED14104D3}</x14:id>
        </ext>
      </extLst>
    </cfRule>
  </conditionalFormatting>
  <conditionalFormatting sqref="BG36">
    <cfRule type="dataBar" priority="582">
      <dataBar>
        <cfvo type="num" val="0"/>
        <cfvo type="num" val="30"/>
        <color rgb="FF00B050"/>
      </dataBar>
      <extLst>
        <ext xmlns:x14="http://schemas.microsoft.com/office/spreadsheetml/2009/9/main" uri="{B025F937-C7B1-47D3-B67F-A62EFF666E3E}">
          <x14:id>{95C0BD35-2568-4B08-B305-74E075F881E3}</x14:id>
        </ext>
      </extLst>
    </cfRule>
  </conditionalFormatting>
  <conditionalFormatting sqref="S36">
    <cfRule type="dataBar" priority="581">
      <dataBar>
        <cfvo type="num" val="0"/>
        <cfvo type="num" val="30"/>
        <color rgb="FF00B050"/>
      </dataBar>
      <extLst>
        <ext xmlns:x14="http://schemas.microsoft.com/office/spreadsheetml/2009/9/main" uri="{B025F937-C7B1-47D3-B67F-A62EFF666E3E}">
          <x14:id>{A710E26D-D869-44DB-BBA4-9DFC1AA682EE}</x14:id>
        </ext>
      </extLst>
    </cfRule>
  </conditionalFormatting>
  <conditionalFormatting sqref="K36">
    <cfRule type="dataBar" priority="580">
      <dataBar>
        <cfvo type="num" val="0"/>
        <cfvo type="num" val="30"/>
        <color rgb="FF00B050"/>
      </dataBar>
      <extLst>
        <ext xmlns:x14="http://schemas.microsoft.com/office/spreadsheetml/2009/9/main" uri="{B025F937-C7B1-47D3-B67F-A62EFF666E3E}">
          <x14:id>{38AC44C7-06B3-4EA3-8148-905CEA9A121F}</x14:id>
        </ext>
      </extLst>
    </cfRule>
  </conditionalFormatting>
  <conditionalFormatting sqref="P36">
    <cfRule type="containsText" dxfId="454" priority="576" operator="containsText" text="STOP">
      <formula>NOT(ISERROR(SEARCH("STOP",P36)))</formula>
    </cfRule>
    <cfRule type="containsText" dxfId="453" priority="577" operator="containsText" text="OK">
      <formula>NOT(ISERROR(SEARCH("OK",P36)))</formula>
    </cfRule>
    <cfRule type="containsText" dxfId="452" priority="578" operator="containsText" text="A former">
      <formula>NOT(ISERROR(SEARCH("A former",P36)))</formula>
    </cfRule>
    <cfRule type="containsText" dxfId="451" priority="579" operator="containsText" text="En cours">
      <formula>NOT(ISERROR(SEARCH("En cours",P36)))</formula>
    </cfRule>
  </conditionalFormatting>
  <conditionalFormatting sqref="N36">
    <cfRule type="containsText" dxfId="450" priority="574" operator="containsText" text="STOP">
      <formula>NOT(ISERROR(SEARCH("STOP",N36)))</formula>
    </cfRule>
    <cfRule type="containsText" dxfId="449" priority="575" operator="containsText" text="Oui">
      <formula>NOT(ISERROR(SEARCH("Oui",N36)))</formula>
    </cfRule>
  </conditionalFormatting>
  <conditionalFormatting sqref="X36">
    <cfRule type="containsText" dxfId="448" priority="570" operator="containsText" text="STOP">
      <formula>NOT(ISERROR(SEARCH("STOP",X36)))</formula>
    </cfRule>
    <cfRule type="containsText" dxfId="447" priority="571" operator="containsText" text="OK">
      <formula>NOT(ISERROR(SEARCH("OK",X36)))</formula>
    </cfRule>
    <cfRule type="containsText" dxfId="446" priority="572" operator="containsText" text="A former">
      <formula>NOT(ISERROR(SEARCH("A former",X36)))</formula>
    </cfRule>
    <cfRule type="containsText" dxfId="445" priority="573" operator="containsText" text="En cours">
      <formula>NOT(ISERROR(SEARCH("En cours",X36)))</formula>
    </cfRule>
  </conditionalFormatting>
  <conditionalFormatting sqref="AN36">
    <cfRule type="containsText" dxfId="444" priority="566" operator="containsText" text="STOP">
      <formula>NOT(ISERROR(SEARCH("STOP",AN36)))</formula>
    </cfRule>
    <cfRule type="containsText" dxfId="443" priority="567" operator="containsText" text="OK">
      <formula>NOT(ISERROR(SEARCH("OK",AN36)))</formula>
    </cfRule>
    <cfRule type="containsText" dxfId="442" priority="568" operator="containsText" text="A former">
      <formula>NOT(ISERROR(SEARCH("A former",AN36)))</formula>
    </cfRule>
    <cfRule type="containsText" dxfId="441" priority="569" operator="containsText" text="En cours">
      <formula>NOT(ISERROR(SEARCH("En cours",AN36)))</formula>
    </cfRule>
  </conditionalFormatting>
  <conditionalFormatting sqref="AV36">
    <cfRule type="containsText" dxfId="440" priority="562" operator="containsText" text="STOP">
      <formula>NOT(ISERROR(SEARCH("STOP",AV36)))</formula>
    </cfRule>
    <cfRule type="containsText" dxfId="439" priority="563" operator="containsText" text="OK">
      <formula>NOT(ISERROR(SEARCH("OK",AV36)))</formula>
    </cfRule>
    <cfRule type="containsText" dxfId="438" priority="564" operator="containsText" text="A former">
      <formula>NOT(ISERROR(SEARCH("A former",AV36)))</formula>
    </cfRule>
    <cfRule type="containsText" dxfId="437" priority="565" operator="containsText" text="En cours">
      <formula>NOT(ISERROR(SEARCH("En cours",AV36)))</formula>
    </cfRule>
  </conditionalFormatting>
  <conditionalFormatting sqref="BD36">
    <cfRule type="containsText" dxfId="436" priority="558" operator="containsText" text="STOP">
      <formula>NOT(ISERROR(SEARCH("STOP",BD36)))</formula>
    </cfRule>
    <cfRule type="containsText" dxfId="435" priority="559" operator="containsText" text="OK">
      <formula>NOT(ISERROR(SEARCH("OK",BD36)))</formula>
    </cfRule>
    <cfRule type="containsText" dxfId="434" priority="560" operator="containsText" text="A former">
      <formula>NOT(ISERROR(SEARCH("A former",BD36)))</formula>
    </cfRule>
    <cfRule type="containsText" dxfId="433" priority="561" operator="containsText" text="En cours">
      <formula>NOT(ISERROR(SEARCH("En cours",BD36)))</formula>
    </cfRule>
  </conditionalFormatting>
  <conditionalFormatting sqref="BL36">
    <cfRule type="containsText" dxfId="432" priority="554" operator="containsText" text="STOP">
      <formula>NOT(ISERROR(SEARCH("STOP",BL36)))</formula>
    </cfRule>
    <cfRule type="containsText" dxfId="431" priority="555" operator="containsText" text="OK">
      <formula>NOT(ISERROR(SEARCH("OK",BL36)))</formula>
    </cfRule>
    <cfRule type="containsText" dxfId="430" priority="556" operator="containsText" text="A former">
      <formula>NOT(ISERROR(SEARCH("A former",BL36)))</formula>
    </cfRule>
    <cfRule type="containsText" dxfId="429" priority="557" operator="containsText" text="En cours">
      <formula>NOT(ISERROR(SEARCH("En cours",BL36)))</formula>
    </cfRule>
  </conditionalFormatting>
  <conditionalFormatting sqref="H36">
    <cfRule type="containsText" dxfId="428" priority="553" operator="containsText" text="6 / 6">
      <formula>NOT(ISERROR(SEARCH("6 / 6",H36)))</formula>
    </cfRule>
  </conditionalFormatting>
  <conditionalFormatting sqref="Y36">
    <cfRule type="dataBar" priority="551">
      <dataBar>
        <cfvo type="num" val="0"/>
        <cfvo type="num" val="$AH$2"/>
        <color rgb="FF00B050"/>
      </dataBar>
      <extLst>
        <ext xmlns:x14="http://schemas.microsoft.com/office/spreadsheetml/2009/9/main" uri="{B025F937-C7B1-47D3-B67F-A62EFF666E3E}">
          <x14:id>{3C8DC464-2CA2-4381-8C86-8763874EA5C1}</x14:id>
        </ext>
      </extLst>
    </cfRule>
  </conditionalFormatting>
  <conditionalFormatting sqref="AB36">
    <cfRule type="dataBar" priority="552">
      <dataBar>
        <cfvo type="num" val="0"/>
        <cfvo type="num" val="$AK$4"/>
        <color rgb="FF00B050"/>
      </dataBar>
      <extLst>
        <ext xmlns:x14="http://schemas.microsoft.com/office/spreadsheetml/2009/9/main" uri="{B025F937-C7B1-47D3-B67F-A62EFF666E3E}">
          <x14:id>{F98BABEC-CA60-43F7-9A69-F439FBE94444}</x14:id>
        </ext>
      </extLst>
    </cfRule>
  </conditionalFormatting>
  <conditionalFormatting sqref="AA36">
    <cfRule type="dataBar" priority="550">
      <dataBar>
        <cfvo type="num" val="0"/>
        <cfvo type="num" val="30"/>
        <color rgb="FF00B050"/>
      </dataBar>
      <extLst>
        <ext xmlns:x14="http://schemas.microsoft.com/office/spreadsheetml/2009/9/main" uri="{B025F937-C7B1-47D3-B67F-A62EFF666E3E}">
          <x14:id>{39635A67-AA45-48D2-A93C-48091192728D}</x14:id>
        </ext>
      </extLst>
    </cfRule>
  </conditionalFormatting>
  <conditionalFormatting sqref="AF36">
    <cfRule type="containsText" dxfId="427" priority="546" operator="containsText" text="STOP">
      <formula>NOT(ISERROR(SEARCH("STOP",AF36)))</formula>
    </cfRule>
    <cfRule type="containsText" dxfId="426" priority="547" operator="containsText" text="OK">
      <formula>NOT(ISERROR(SEARCH("OK",AF36)))</formula>
    </cfRule>
    <cfRule type="containsText" dxfId="425" priority="548" operator="containsText" text="A former">
      <formula>NOT(ISERROR(SEARCH("A former",AF36)))</formula>
    </cfRule>
    <cfRule type="containsText" dxfId="424" priority="549" operator="containsText" text="En cours">
      <formula>NOT(ISERROR(SEARCH("En cours",AF36)))</formula>
    </cfRule>
  </conditionalFormatting>
  <conditionalFormatting sqref="BM36">
    <cfRule type="dataBar" priority="544">
      <dataBar>
        <cfvo type="num" val="0"/>
        <cfvo type="num" val="$AH$2"/>
        <color rgb="FF00B050"/>
      </dataBar>
      <extLst>
        <ext xmlns:x14="http://schemas.microsoft.com/office/spreadsheetml/2009/9/main" uri="{B025F937-C7B1-47D3-B67F-A62EFF666E3E}">
          <x14:id>{B22B3DE7-F9A4-4DCD-A2AA-97288CF6AAAD}</x14:id>
        </ext>
      </extLst>
    </cfRule>
  </conditionalFormatting>
  <conditionalFormatting sqref="BP36">
    <cfRule type="dataBar" priority="545">
      <dataBar>
        <cfvo type="num" val="0"/>
        <cfvo type="num" val="$AK$4"/>
        <color rgb="FF00B050"/>
      </dataBar>
      <extLst>
        <ext xmlns:x14="http://schemas.microsoft.com/office/spreadsheetml/2009/9/main" uri="{B025F937-C7B1-47D3-B67F-A62EFF666E3E}">
          <x14:id>{CF90CE99-95D3-45FD-ABF3-D21F71840401}</x14:id>
        </ext>
      </extLst>
    </cfRule>
  </conditionalFormatting>
  <conditionalFormatting sqref="BO36">
    <cfRule type="dataBar" priority="543">
      <dataBar>
        <cfvo type="num" val="0"/>
        <cfvo type="num" val="30"/>
        <color rgb="FF00B050"/>
      </dataBar>
      <extLst>
        <ext xmlns:x14="http://schemas.microsoft.com/office/spreadsheetml/2009/9/main" uri="{B025F937-C7B1-47D3-B67F-A62EFF666E3E}">
          <x14:id>{F5048A46-20D1-46E6-9BCA-0F61C39B861E}</x14:id>
        </ext>
      </extLst>
    </cfRule>
  </conditionalFormatting>
  <conditionalFormatting sqref="BT36">
    <cfRule type="containsText" dxfId="423" priority="539" operator="containsText" text="STOP">
      <formula>NOT(ISERROR(SEARCH("STOP",BT36)))</formula>
    </cfRule>
    <cfRule type="containsText" dxfId="422" priority="540" operator="containsText" text="OK">
      <formula>NOT(ISERROR(SEARCH("OK",BT36)))</formula>
    </cfRule>
    <cfRule type="containsText" dxfId="421" priority="541" operator="containsText" text="A former">
      <formula>NOT(ISERROR(SEARCH("A former",BT36)))</formula>
    </cfRule>
    <cfRule type="containsText" dxfId="420" priority="542" operator="containsText" text="En cours">
      <formula>NOT(ISERROR(SEARCH("En cours",BT36)))</formula>
    </cfRule>
  </conditionalFormatting>
  <conditionalFormatting sqref="AQ37">
    <cfRule type="dataBar" priority="535">
      <dataBar>
        <cfvo type="num" val="0"/>
        <cfvo type="num" val="30"/>
        <color rgb="FF00B050"/>
      </dataBar>
      <extLst>
        <ext xmlns:x14="http://schemas.microsoft.com/office/spreadsheetml/2009/9/main" uri="{B025F937-C7B1-47D3-B67F-A62EFF666E3E}">
          <x14:id>{7C04D4C1-A1C1-4223-99C8-7915A0677568}</x14:id>
        </ext>
      </extLst>
    </cfRule>
  </conditionalFormatting>
  <conditionalFormatting sqref="AY37">
    <cfRule type="dataBar" priority="534">
      <dataBar>
        <cfvo type="num" val="0"/>
        <cfvo type="num" val="30"/>
        <color rgb="FF00B050"/>
      </dataBar>
      <extLst>
        <ext xmlns:x14="http://schemas.microsoft.com/office/spreadsheetml/2009/9/main" uri="{B025F937-C7B1-47D3-B67F-A62EFF666E3E}">
          <x14:id>{53F7D153-EC73-457D-9283-A58C500F6137}</x14:id>
        </ext>
      </extLst>
    </cfRule>
  </conditionalFormatting>
  <conditionalFormatting sqref="AG37 AO37 AW37 BE37 Q37">
    <cfRule type="dataBar" priority="537">
      <dataBar>
        <cfvo type="num" val="0"/>
        <cfvo type="num" val="$AH$2"/>
        <color rgb="FF00B050"/>
      </dataBar>
      <extLst>
        <ext xmlns:x14="http://schemas.microsoft.com/office/spreadsheetml/2009/9/main" uri="{B025F937-C7B1-47D3-B67F-A62EFF666E3E}">
          <x14:id>{615311B7-7096-4195-BA1F-02B84D61AC6D}</x14:id>
        </ext>
      </extLst>
    </cfRule>
  </conditionalFormatting>
  <conditionalFormatting sqref="AI37">
    <cfRule type="dataBar" priority="536">
      <dataBar>
        <cfvo type="num" val="0"/>
        <cfvo type="num" val="30"/>
        <color rgb="FF00B050"/>
      </dataBar>
      <extLst>
        <ext xmlns:x14="http://schemas.microsoft.com/office/spreadsheetml/2009/9/main" uri="{B025F937-C7B1-47D3-B67F-A62EFF666E3E}">
          <x14:id>{7A7A4E75-EFE8-47B9-BEC2-2F21C23BE178}</x14:id>
        </ext>
      </extLst>
    </cfRule>
  </conditionalFormatting>
  <conditionalFormatting sqref="AJ37 AR37 AZ37 BH37 T37 L37">
    <cfRule type="dataBar" priority="538">
      <dataBar>
        <cfvo type="num" val="0"/>
        <cfvo type="num" val="$AK$4"/>
        <color rgb="FF00B050"/>
      </dataBar>
      <extLst>
        <ext xmlns:x14="http://schemas.microsoft.com/office/spreadsheetml/2009/9/main" uri="{B025F937-C7B1-47D3-B67F-A62EFF666E3E}">
          <x14:id>{4EA91F17-E2F6-444D-9C76-7E57072C3DC7}</x14:id>
        </ext>
      </extLst>
    </cfRule>
  </conditionalFormatting>
  <conditionalFormatting sqref="BG37">
    <cfRule type="dataBar" priority="533">
      <dataBar>
        <cfvo type="num" val="0"/>
        <cfvo type="num" val="30"/>
        <color rgb="FF00B050"/>
      </dataBar>
      <extLst>
        <ext xmlns:x14="http://schemas.microsoft.com/office/spreadsheetml/2009/9/main" uri="{B025F937-C7B1-47D3-B67F-A62EFF666E3E}">
          <x14:id>{3225896B-1712-4998-9521-B794A3606E6F}</x14:id>
        </ext>
      </extLst>
    </cfRule>
  </conditionalFormatting>
  <conditionalFormatting sqref="S37">
    <cfRule type="dataBar" priority="532">
      <dataBar>
        <cfvo type="num" val="0"/>
        <cfvo type="num" val="30"/>
        <color rgb="FF00B050"/>
      </dataBar>
      <extLst>
        <ext xmlns:x14="http://schemas.microsoft.com/office/spreadsheetml/2009/9/main" uri="{B025F937-C7B1-47D3-B67F-A62EFF666E3E}">
          <x14:id>{3ECDD1FD-4840-40B8-A0CD-919AF46B6DE8}</x14:id>
        </ext>
      </extLst>
    </cfRule>
  </conditionalFormatting>
  <conditionalFormatting sqref="K37">
    <cfRule type="dataBar" priority="531">
      <dataBar>
        <cfvo type="num" val="0"/>
        <cfvo type="num" val="30"/>
        <color rgb="FF00B050"/>
      </dataBar>
      <extLst>
        <ext xmlns:x14="http://schemas.microsoft.com/office/spreadsheetml/2009/9/main" uri="{B025F937-C7B1-47D3-B67F-A62EFF666E3E}">
          <x14:id>{118E6260-FA5D-46A6-AD21-842FA12993EF}</x14:id>
        </ext>
      </extLst>
    </cfRule>
  </conditionalFormatting>
  <conditionalFormatting sqref="P37">
    <cfRule type="containsText" dxfId="419" priority="527" operator="containsText" text="STOP">
      <formula>NOT(ISERROR(SEARCH("STOP",P37)))</formula>
    </cfRule>
    <cfRule type="containsText" dxfId="418" priority="528" operator="containsText" text="OK">
      <formula>NOT(ISERROR(SEARCH("OK",P37)))</formula>
    </cfRule>
    <cfRule type="containsText" dxfId="417" priority="529" operator="containsText" text="A former">
      <formula>NOT(ISERROR(SEARCH("A former",P37)))</formula>
    </cfRule>
    <cfRule type="containsText" dxfId="416" priority="530" operator="containsText" text="En cours">
      <formula>NOT(ISERROR(SEARCH("En cours",P37)))</formula>
    </cfRule>
  </conditionalFormatting>
  <conditionalFormatting sqref="N37">
    <cfRule type="containsText" dxfId="415" priority="525" operator="containsText" text="STOP">
      <formula>NOT(ISERROR(SEARCH("STOP",N37)))</formula>
    </cfRule>
    <cfRule type="containsText" dxfId="414" priority="526" operator="containsText" text="Oui">
      <formula>NOT(ISERROR(SEARCH("Oui",N37)))</formula>
    </cfRule>
  </conditionalFormatting>
  <conditionalFormatting sqref="X37">
    <cfRule type="containsText" dxfId="413" priority="521" operator="containsText" text="STOP">
      <formula>NOT(ISERROR(SEARCH("STOP",X37)))</formula>
    </cfRule>
    <cfRule type="containsText" dxfId="412" priority="522" operator="containsText" text="OK">
      <formula>NOT(ISERROR(SEARCH("OK",X37)))</formula>
    </cfRule>
    <cfRule type="containsText" dxfId="411" priority="523" operator="containsText" text="A former">
      <formula>NOT(ISERROR(SEARCH("A former",X37)))</formula>
    </cfRule>
    <cfRule type="containsText" dxfId="410" priority="524" operator="containsText" text="En cours">
      <formula>NOT(ISERROR(SEARCH("En cours",X37)))</formula>
    </cfRule>
  </conditionalFormatting>
  <conditionalFormatting sqref="AN37">
    <cfRule type="containsText" dxfId="409" priority="517" operator="containsText" text="STOP">
      <formula>NOT(ISERROR(SEARCH("STOP",AN37)))</formula>
    </cfRule>
    <cfRule type="containsText" dxfId="408" priority="518" operator="containsText" text="OK">
      <formula>NOT(ISERROR(SEARCH("OK",AN37)))</formula>
    </cfRule>
    <cfRule type="containsText" dxfId="407" priority="519" operator="containsText" text="A former">
      <formula>NOT(ISERROR(SEARCH("A former",AN37)))</formula>
    </cfRule>
    <cfRule type="containsText" dxfId="406" priority="520" operator="containsText" text="En cours">
      <formula>NOT(ISERROR(SEARCH("En cours",AN37)))</formula>
    </cfRule>
  </conditionalFormatting>
  <conditionalFormatting sqref="AV37">
    <cfRule type="containsText" dxfId="405" priority="513" operator="containsText" text="STOP">
      <formula>NOT(ISERROR(SEARCH("STOP",AV37)))</formula>
    </cfRule>
    <cfRule type="containsText" dxfId="404" priority="514" operator="containsText" text="OK">
      <formula>NOT(ISERROR(SEARCH("OK",AV37)))</formula>
    </cfRule>
    <cfRule type="containsText" dxfId="403" priority="515" operator="containsText" text="A former">
      <formula>NOT(ISERROR(SEARCH("A former",AV37)))</formula>
    </cfRule>
    <cfRule type="containsText" dxfId="402" priority="516" operator="containsText" text="En cours">
      <formula>NOT(ISERROR(SEARCH("En cours",AV37)))</formula>
    </cfRule>
  </conditionalFormatting>
  <conditionalFormatting sqref="BD37">
    <cfRule type="containsText" dxfId="401" priority="509" operator="containsText" text="STOP">
      <formula>NOT(ISERROR(SEARCH("STOP",BD37)))</formula>
    </cfRule>
    <cfRule type="containsText" dxfId="400" priority="510" operator="containsText" text="OK">
      <formula>NOT(ISERROR(SEARCH("OK",BD37)))</formula>
    </cfRule>
    <cfRule type="containsText" dxfId="399" priority="511" operator="containsText" text="A former">
      <formula>NOT(ISERROR(SEARCH("A former",BD37)))</formula>
    </cfRule>
    <cfRule type="containsText" dxfId="398" priority="512" operator="containsText" text="En cours">
      <formula>NOT(ISERROR(SEARCH("En cours",BD37)))</formula>
    </cfRule>
  </conditionalFormatting>
  <conditionalFormatting sqref="BL37">
    <cfRule type="containsText" dxfId="397" priority="505" operator="containsText" text="STOP">
      <formula>NOT(ISERROR(SEARCH("STOP",BL37)))</formula>
    </cfRule>
    <cfRule type="containsText" dxfId="396" priority="506" operator="containsText" text="OK">
      <formula>NOT(ISERROR(SEARCH("OK",BL37)))</formula>
    </cfRule>
    <cfRule type="containsText" dxfId="395" priority="507" operator="containsText" text="A former">
      <formula>NOT(ISERROR(SEARCH("A former",BL37)))</formula>
    </cfRule>
    <cfRule type="containsText" dxfId="394" priority="508" operator="containsText" text="En cours">
      <formula>NOT(ISERROR(SEARCH("En cours",BL37)))</formula>
    </cfRule>
  </conditionalFormatting>
  <conditionalFormatting sqref="H37">
    <cfRule type="containsText" dxfId="393" priority="504" operator="containsText" text="6 / 6">
      <formula>NOT(ISERROR(SEARCH("6 / 6",H37)))</formula>
    </cfRule>
  </conditionalFormatting>
  <conditionalFormatting sqref="Y37">
    <cfRule type="dataBar" priority="502">
      <dataBar>
        <cfvo type="num" val="0"/>
        <cfvo type="num" val="$AH$2"/>
        <color rgb="FF00B050"/>
      </dataBar>
      <extLst>
        <ext xmlns:x14="http://schemas.microsoft.com/office/spreadsheetml/2009/9/main" uri="{B025F937-C7B1-47D3-B67F-A62EFF666E3E}">
          <x14:id>{4D0D37E4-8A99-4B85-BB3E-D9B13A68A550}</x14:id>
        </ext>
      </extLst>
    </cfRule>
  </conditionalFormatting>
  <conditionalFormatting sqref="AB37">
    <cfRule type="dataBar" priority="503">
      <dataBar>
        <cfvo type="num" val="0"/>
        <cfvo type="num" val="$AK$4"/>
        <color rgb="FF00B050"/>
      </dataBar>
      <extLst>
        <ext xmlns:x14="http://schemas.microsoft.com/office/spreadsheetml/2009/9/main" uri="{B025F937-C7B1-47D3-B67F-A62EFF666E3E}">
          <x14:id>{C70C1604-6248-4AFC-AB0D-E402ABD89E5C}</x14:id>
        </ext>
      </extLst>
    </cfRule>
  </conditionalFormatting>
  <conditionalFormatting sqref="AA37">
    <cfRule type="dataBar" priority="501">
      <dataBar>
        <cfvo type="num" val="0"/>
        <cfvo type="num" val="30"/>
        <color rgb="FF00B050"/>
      </dataBar>
      <extLst>
        <ext xmlns:x14="http://schemas.microsoft.com/office/spreadsheetml/2009/9/main" uri="{B025F937-C7B1-47D3-B67F-A62EFF666E3E}">
          <x14:id>{6AF9C7B5-BC35-49E6-834E-BB9CE3A9EC5D}</x14:id>
        </ext>
      </extLst>
    </cfRule>
  </conditionalFormatting>
  <conditionalFormatting sqref="AF37">
    <cfRule type="containsText" dxfId="392" priority="497" operator="containsText" text="STOP">
      <formula>NOT(ISERROR(SEARCH("STOP",AF37)))</formula>
    </cfRule>
    <cfRule type="containsText" dxfId="391" priority="498" operator="containsText" text="OK">
      <formula>NOT(ISERROR(SEARCH("OK",AF37)))</formula>
    </cfRule>
    <cfRule type="containsText" dxfId="390" priority="499" operator="containsText" text="A former">
      <formula>NOT(ISERROR(SEARCH("A former",AF37)))</formula>
    </cfRule>
    <cfRule type="containsText" dxfId="389" priority="500" operator="containsText" text="En cours">
      <formula>NOT(ISERROR(SEARCH("En cours",AF37)))</formula>
    </cfRule>
  </conditionalFormatting>
  <conditionalFormatting sqref="BM37">
    <cfRule type="dataBar" priority="495">
      <dataBar>
        <cfvo type="num" val="0"/>
        <cfvo type="num" val="$AH$2"/>
        <color rgb="FF00B050"/>
      </dataBar>
      <extLst>
        <ext xmlns:x14="http://schemas.microsoft.com/office/spreadsheetml/2009/9/main" uri="{B025F937-C7B1-47D3-B67F-A62EFF666E3E}">
          <x14:id>{6ED5561C-6977-43EA-9D3E-1C5E9EA6967B}</x14:id>
        </ext>
      </extLst>
    </cfRule>
  </conditionalFormatting>
  <conditionalFormatting sqref="BP37">
    <cfRule type="dataBar" priority="496">
      <dataBar>
        <cfvo type="num" val="0"/>
        <cfvo type="num" val="$AK$4"/>
        <color rgb="FF00B050"/>
      </dataBar>
      <extLst>
        <ext xmlns:x14="http://schemas.microsoft.com/office/spreadsheetml/2009/9/main" uri="{B025F937-C7B1-47D3-B67F-A62EFF666E3E}">
          <x14:id>{D5C5B0DF-AB1A-44BA-A919-F29DB6537122}</x14:id>
        </ext>
      </extLst>
    </cfRule>
  </conditionalFormatting>
  <conditionalFormatting sqref="BO37">
    <cfRule type="dataBar" priority="494">
      <dataBar>
        <cfvo type="num" val="0"/>
        <cfvo type="num" val="30"/>
        <color rgb="FF00B050"/>
      </dataBar>
      <extLst>
        <ext xmlns:x14="http://schemas.microsoft.com/office/spreadsheetml/2009/9/main" uri="{B025F937-C7B1-47D3-B67F-A62EFF666E3E}">
          <x14:id>{AD66A084-1A22-487E-9768-4C8E6DC53CB6}</x14:id>
        </ext>
      </extLst>
    </cfRule>
  </conditionalFormatting>
  <conditionalFormatting sqref="BT37">
    <cfRule type="containsText" dxfId="388" priority="490" operator="containsText" text="STOP">
      <formula>NOT(ISERROR(SEARCH("STOP",BT37)))</formula>
    </cfRule>
    <cfRule type="containsText" dxfId="387" priority="491" operator="containsText" text="OK">
      <formula>NOT(ISERROR(SEARCH("OK",BT37)))</formula>
    </cfRule>
    <cfRule type="containsText" dxfId="386" priority="492" operator="containsText" text="A former">
      <formula>NOT(ISERROR(SEARCH("A former",BT37)))</formula>
    </cfRule>
    <cfRule type="containsText" dxfId="385" priority="493" operator="containsText" text="En cours">
      <formula>NOT(ISERROR(SEARCH("En cours",BT37)))</formula>
    </cfRule>
  </conditionalFormatting>
  <conditionalFormatting sqref="AQ44:AQ45">
    <cfRule type="dataBar" priority="486">
      <dataBar>
        <cfvo type="num" val="0"/>
        <cfvo type="num" val="30"/>
        <color rgb="FF00B050"/>
      </dataBar>
      <extLst>
        <ext xmlns:x14="http://schemas.microsoft.com/office/spreadsheetml/2009/9/main" uri="{B025F937-C7B1-47D3-B67F-A62EFF666E3E}">
          <x14:id>{3D965A09-CED9-4549-9ADA-5462122E0206}</x14:id>
        </ext>
      </extLst>
    </cfRule>
  </conditionalFormatting>
  <conditionalFormatting sqref="AY44:AY45">
    <cfRule type="dataBar" priority="485">
      <dataBar>
        <cfvo type="num" val="0"/>
        <cfvo type="num" val="30"/>
        <color rgb="FF00B050"/>
      </dataBar>
      <extLst>
        <ext xmlns:x14="http://schemas.microsoft.com/office/spreadsheetml/2009/9/main" uri="{B025F937-C7B1-47D3-B67F-A62EFF666E3E}">
          <x14:id>{131D96E1-1AA5-444A-9C18-51720128FF35}</x14:id>
        </ext>
      </extLst>
    </cfRule>
  </conditionalFormatting>
  <conditionalFormatting sqref="AO44:AO45 AG44:AG45 AW44:AW45 BE44:BE45 Q44:Q45">
    <cfRule type="dataBar" priority="488">
      <dataBar>
        <cfvo type="num" val="0"/>
        <cfvo type="num" val="$AH$2"/>
        <color rgb="FF00B050"/>
      </dataBar>
      <extLst>
        <ext xmlns:x14="http://schemas.microsoft.com/office/spreadsheetml/2009/9/main" uri="{B025F937-C7B1-47D3-B67F-A62EFF666E3E}">
          <x14:id>{6A342917-C3DB-4CEA-A1BF-23B77AF4B166}</x14:id>
        </ext>
      </extLst>
    </cfRule>
  </conditionalFormatting>
  <conditionalFormatting sqref="AI44:AI45">
    <cfRule type="dataBar" priority="487">
      <dataBar>
        <cfvo type="num" val="0"/>
        <cfvo type="num" val="30"/>
        <color rgb="FF00B050"/>
      </dataBar>
      <extLst>
        <ext xmlns:x14="http://schemas.microsoft.com/office/spreadsheetml/2009/9/main" uri="{B025F937-C7B1-47D3-B67F-A62EFF666E3E}">
          <x14:id>{2384B215-615E-4694-A8E3-3F0BCD269A9D}</x14:id>
        </ext>
      </extLst>
    </cfRule>
  </conditionalFormatting>
  <conditionalFormatting sqref="AR44:AR45 AJ44:AJ45 AZ44:AZ45 BH44:BH45 T44:T45 L44:L45">
    <cfRule type="dataBar" priority="489">
      <dataBar>
        <cfvo type="num" val="0"/>
        <cfvo type="num" val="$AK$4"/>
        <color rgb="FF00B050"/>
      </dataBar>
      <extLst>
        <ext xmlns:x14="http://schemas.microsoft.com/office/spreadsheetml/2009/9/main" uri="{B025F937-C7B1-47D3-B67F-A62EFF666E3E}">
          <x14:id>{4B3F41BC-087B-401E-A782-F35A5BFF738A}</x14:id>
        </ext>
      </extLst>
    </cfRule>
  </conditionalFormatting>
  <conditionalFormatting sqref="BG44:BG45">
    <cfRule type="dataBar" priority="484">
      <dataBar>
        <cfvo type="num" val="0"/>
        <cfvo type="num" val="30"/>
        <color rgb="FF00B050"/>
      </dataBar>
      <extLst>
        <ext xmlns:x14="http://schemas.microsoft.com/office/spreadsheetml/2009/9/main" uri="{B025F937-C7B1-47D3-B67F-A62EFF666E3E}">
          <x14:id>{5A38788E-71CD-4352-A131-9B60503B638F}</x14:id>
        </ext>
      </extLst>
    </cfRule>
  </conditionalFormatting>
  <conditionalFormatting sqref="S44:S45">
    <cfRule type="dataBar" priority="483">
      <dataBar>
        <cfvo type="num" val="0"/>
        <cfvo type="num" val="30"/>
        <color rgb="FF00B050"/>
      </dataBar>
      <extLst>
        <ext xmlns:x14="http://schemas.microsoft.com/office/spreadsheetml/2009/9/main" uri="{B025F937-C7B1-47D3-B67F-A62EFF666E3E}">
          <x14:id>{0F4E5E5A-02C4-40F2-B802-5CCCE6D88DA2}</x14:id>
        </ext>
      </extLst>
    </cfRule>
  </conditionalFormatting>
  <conditionalFormatting sqref="K44:K45">
    <cfRule type="dataBar" priority="482">
      <dataBar>
        <cfvo type="num" val="0"/>
        <cfvo type="num" val="30"/>
        <color rgb="FF00B050"/>
      </dataBar>
      <extLst>
        <ext xmlns:x14="http://schemas.microsoft.com/office/spreadsheetml/2009/9/main" uri="{B025F937-C7B1-47D3-B67F-A62EFF666E3E}">
          <x14:id>{22F7A342-D360-4E8B-A856-EED54C47F46C}</x14:id>
        </ext>
      </extLst>
    </cfRule>
  </conditionalFormatting>
  <conditionalFormatting sqref="P44:P45">
    <cfRule type="containsText" dxfId="384" priority="478" operator="containsText" text="STOP">
      <formula>NOT(ISERROR(SEARCH("STOP",P44)))</formula>
    </cfRule>
    <cfRule type="containsText" dxfId="383" priority="479" operator="containsText" text="OK">
      <formula>NOT(ISERROR(SEARCH("OK",P44)))</formula>
    </cfRule>
    <cfRule type="containsText" dxfId="382" priority="480" operator="containsText" text="A former">
      <formula>NOT(ISERROR(SEARCH("A former",P44)))</formula>
    </cfRule>
    <cfRule type="containsText" dxfId="381" priority="481" operator="containsText" text="En cours">
      <formula>NOT(ISERROR(SEARCH("En cours",P44)))</formula>
    </cfRule>
  </conditionalFormatting>
  <conditionalFormatting sqref="N44:N45">
    <cfRule type="containsText" dxfId="380" priority="476" operator="containsText" text="STOP">
      <formula>NOT(ISERROR(SEARCH("STOP",N44)))</formula>
    </cfRule>
    <cfRule type="containsText" dxfId="379" priority="477" operator="containsText" text="Oui">
      <formula>NOT(ISERROR(SEARCH("Oui",N44)))</formula>
    </cfRule>
  </conditionalFormatting>
  <conditionalFormatting sqref="X44:X45">
    <cfRule type="containsText" dxfId="378" priority="472" operator="containsText" text="STOP">
      <formula>NOT(ISERROR(SEARCH("STOP",X44)))</formula>
    </cfRule>
    <cfRule type="containsText" dxfId="377" priority="473" operator="containsText" text="OK">
      <formula>NOT(ISERROR(SEARCH("OK",X44)))</formula>
    </cfRule>
    <cfRule type="containsText" dxfId="376" priority="474" operator="containsText" text="A former">
      <formula>NOT(ISERROR(SEARCH("A former",X44)))</formula>
    </cfRule>
    <cfRule type="containsText" dxfId="375" priority="475" operator="containsText" text="En cours">
      <formula>NOT(ISERROR(SEARCH("En cours",X44)))</formula>
    </cfRule>
  </conditionalFormatting>
  <conditionalFormatting sqref="AN44:AN45">
    <cfRule type="containsText" dxfId="374" priority="468" operator="containsText" text="STOP">
      <formula>NOT(ISERROR(SEARCH("STOP",AN44)))</formula>
    </cfRule>
    <cfRule type="containsText" dxfId="373" priority="469" operator="containsText" text="OK">
      <formula>NOT(ISERROR(SEARCH("OK",AN44)))</formula>
    </cfRule>
    <cfRule type="containsText" dxfId="372" priority="470" operator="containsText" text="A former">
      <formula>NOT(ISERROR(SEARCH("A former",AN44)))</formula>
    </cfRule>
    <cfRule type="containsText" dxfId="371" priority="471" operator="containsText" text="En cours">
      <formula>NOT(ISERROR(SEARCH("En cours",AN44)))</formula>
    </cfRule>
  </conditionalFormatting>
  <conditionalFormatting sqref="AV44:AV45">
    <cfRule type="containsText" dxfId="370" priority="464" operator="containsText" text="STOP">
      <formula>NOT(ISERROR(SEARCH("STOP",AV44)))</formula>
    </cfRule>
    <cfRule type="containsText" dxfId="369" priority="465" operator="containsText" text="OK">
      <formula>NOT(ISERROR(SEARCH("OK",AV44)))</formula>
    </cfRule>
    <cfRule type="containsText" dxfId="368" priority="466" operator="containsText" text="A former">
      <formula>NOT(ISERROR(SEARCH("A former",AV44)))</formula>
    </cfRule>
    <cfRule type="containsText" dxfId="367" priority="467" operator="containsText" text="En cours">
      <formula>NOT(ISERROR(SEARCH("En cours",AV44)))</formula>
    </cfRule>
  </conditionalFormatting>
  <conditionalFormatting sqref="BD44:BD45">
    <cfRule type="containsText" dxfId="366" priority="460" operator="containsText" text="STOP">
      <formula>NOT(ISERROR(SEARCH("STOP",BD44)))</formula>
    </cfRule>
    <cfRule type="containsText" dxfId="365" priority="461" operator="containsText" text="OK">
      <formula>NOT(ISERROR(SEARCH("OK",BD44)))</formula>
    </cfRule>
    <cfRule type="containsText" dxfId="364" priority="462" operator="containsText" text="A former">
      <formula>NOT(ISERROR(SEARCH("A former",BD44)))</formula>
    </cfRule>
    <cfRule type="containsText" dxfId="363" priority="463" operator="containsText" text="En cours">
      <formula>NOT(ISERROR(SEARCH("En cours",BD44)))</formula>
    </cfRule>
  </conditionalFormatting>
  <conditionalFormatting sqref="BL44:BL45">
    <cfRule type="containsText" dxfId="362" priority="456" operator="containsText" text="STOP">
      <formula>NOT(ISERROR(SEARCH("STOP",BL44)))</formula>
    </cfRule>
    <cfRule type="containsText" dxfId="361" priority="457" operator="containsText" text="OK">
      <formula>NOT(ISERROR(SEARCH("OK",BL44)))</formula>
    </cfRule>
    <cfRule type="containsText" dxfId="360" priority="458" operator="containsText" text="A former">
      <formula>NOT(ISERROR(SEARCH("A former",BL44)))</formula>
    </cfRule>
    <cfRule type="containsText" dxfId="359" priority="459" operator="containsText" text="En cours">
      <formula>NOT(ISERROR(SEARCH("En cours",BL44)))</formula>
    </cfRule>
  </conditionalFormatting>
  <conditionalFormatting sqref="H44:H45">
    <cfRule type="containsText" dxfId="358" priority="455" operator="containsText" text="6 / 6">
      <formula>NOT(ISERROR(SEARCH("6 / 6",H44)))</formula>
    </cfRule>
  </conditionalFormatting>
  <conditionalFormatting sqref="Y44:Y45">
    <cfRule type="dataBar" priority="453">
      <dataBar>
        <cfvo type="num" val="0"/>
        <cfvo type="num" val="$AH$2"/>
        <color rgb="FF00B050"/>
      </dataBar>
      <extLst>
        <ext xmlns:x14="http://schemas.microsoft.com/office/spreadsheetml/2009/9/main" uri="{B025F937-C7B1-47D3-B67F-A62EFF666E3E}">
          <x14:id>{885FF74C-FA03-4DE7-9B08-D494680E2892}</x14:id>
        </ext>
      </extLst>
    </cfRule>
  </conditionalFormatting>
  <conditionalFormatting sqref="AB44:AB45">
    <cfRule type="dataBar" priority="454">
      <dataBar>
        <cfvo type="num" val="0"/>
        <cfvo type="num" val="$AK$4"/>
        <color rgb="FF00B050"/>
      </dataBar>
      <extLst>
        <ext xmlns:x14="http://schemas.microsoft.com/office/spreadsheetml/2009/9/main" uri="{B025F937-C7B1-47D3-B67F-A62EFF666E3E}">
          <x14:id>{802C4D89-4A19-49B0-85C8-DDB10D6F3D55}</x14:id>
        </ext>
      </extLst>
    </cfRule>
  </conditionalFormatting>
  <conditionalFormatting sqref="AA44:AA45">
    <cfRule type="dataBar" priority="452">
      <dataBar>
        <cfvo type="num" val="0"/>
        <cfvo type="num" val="30"/>
        <color rgb="FF00B050"/>
      </dataBar>
      <extLst>
        <ext xmlns:x14="http://schemas.microsoft.com/office/spreadsheetml/2009/9/main" uri="{B025F937-C7B1-47D3-B67F-A62EFF666E3E}">
          <x14:id>{9A120B52-F4E0-4756-A8D1-3D3EDD6FD71D}</x14:id>
        </ext>
      </extLst>
    </cfRule>
  </conditionalFormatting>
  <conditionalFormatting sqref="AF44:AF45">
    <cfRule type="containsText" dxfId="357" priority="448" operator="containsText" text="STOP">
      <formula>NOT(ISERROR(SEARCH("STOP",AF44)))</formula>
    </cfRule>
    <cfRule type="containsText" dxfId="356" priority="449" operator="containsText" text="OK">
      <formula>NOT(ISERROR(SEARCH("OK",AF44)))</formula>
    </cfRule>
    <cfRule type="containsText" dxfId="355" priority="450" operator="containsText" text="A former">
      <formula>NOT(ISERROR(SEARCH("A former",AF44)))</formula>
    </cfRule>
    <cfRule type="containsText" dxfId="354" priority="451" operator="containsText" text="En cours">
      <formula>NOT(ISERROR(SEARCH("En cours",AF44)))</formula>
    </cfRule>
  </conditionalFormatting>
  <conditionalFormatting sqref="BM44:BM45">
    <cfRule type="dataBar" priority="446">
      <dataBar>
        <cfvo type="num" val="0"/>
        <cfvo type="num" val="$AH$2"/>
        <color rgb="FF00B050"/>
      </dataBar>
      <extLst>
        <ext xmlns:x14="http://schemas.microsoft.com/office/spreadsheetml/2009/9/main" uri="{B025F937-C7B1-47D3-B67F-A62EFF666E3E}">
          <x14:id>{5FAC31EF-4F3F-4793-8851-6462573193B2}</x14:id>
        </ext>
      </extLst>
    </cfRule>
  </conditionalFormatting>
  <conditionalFormatting sqref="BP44:BP45">
    <cfRule type="dataBar" priority="447">
      <dataBar>
        <cfvo type="num" val="0"/>
        <cfvo type="num" val="$AK$4"/>
        <color rgb="FF00B050"/>
      </dataBar>
      <extLst>
        <ext xmlns:x14="http://schemas.microsoft.com/office/spreadsheetml/2009/9/main" uri="{B025F937-C7B1-47D3-B67F-A62EFF666E3E}">
          <x14:id>{275330BA-577A-47A4-888B-35AA3E6A2A8B}</x14:id>
        </ext>
      </extLst>
    </cfRule>
  </conditionalFormatting>
  <conditionalFormatting sqref="BO44:BO45">
    <cfRule type="dataBar" priority="445">
      <dataBar>
        <cfvo type="num" val="0"/>
        <cfvo type="num" val="30"/>
        <color rgb="FF00B050"/>
      </dataBar>
      <extLst>
        <ext xmlns:x14="http://schemas.microsoft.com/office/spreadsheetml/2009/9/main" uri="{B025F937-C7B1-47D3-B67F-A62EFF666E3E}">
          <x14:id>{9E931A9C-FC5A-4FF7-BD6F-8270EF591007}</x14:id>
        </ext>
      </extLst>
    </cfRule>
  </conditionalFormatting>
  <conditionalFormatting sqref="BT44:BT45">
    <cfRule type="containsText" dxfId="353" priority="441" operator="containsText" text="STOP">
      <formula>NOT(ISERROR(SEARCH("STOP",BT44)))</formula>
    </cfRule>
    <cfRule type="containsText" dxfId="352" priority="442" operator="containsText" text="OK">
      <formula>NOT(ISERROR(SEARCH("OK",BT44)))</formula>
    </cfRule>
    <cfRule type="containsText" dxfId="351" priority="443" operator="containsText" text="A former">
      <formula>NOT(ISERROR(SEARCH("A former",BT44)))</formula>
    </cfRule>
    <cfRule type="containsText" dxfId="350" priority="444" operator="containsText" text="En cours">
      <formula>NOT(ISERROR(SEARCH("En cours",BT44)))</formula>
    </cfRule>
  </conditionalFormatting>
  <conditionalFormatting sqref="AQ38">
    <cfRule type="dataBar" priority="437">
      <dataBar>
        <cfvo type="num" val="0"/>
        <cfvo type="num" val="30"/>
        <color rgb="FF00B050"/>
      </dataBar>
      <extLst>
        <ext xmlns:x14="http://schemas.microsoft.com/office/spreadsheetml/2009/9/main" uri="{B025F937-C7B1-47D3-B67F-A62EFF666E3E}">
          <x14:id>{01395E61-E52B-4CD7-9F41-26E4B30CBFA0}</x14:id>
        </ext>
      </extLst>
    </cfRule>
  </conditionalFormatting>
  <conditionalFormatting sqref="AY38">
    <cfRule type="dataBar" priority="436">
      <dataBar>
        <cfvo type="num" val="0"/>
        <cfvo type="num" val="30"/>
        <color rgb="FF00B050"/>
      </dataBar>
      <extLst>
        <ext xmlns:x14="http://schemas.microsoft.com/office/spreadsheetml/2009/9/main" uri="{B025F937-C7B1-47D3-B67F-A62EFF666E3E}">
          <x14:id>{6D1C4AE9-E5ED-4D5C-AB7B-D33E46CB5805}</x14:id>
        </ext>
      </extLst>
    </cfRule>
  </conditionalFormatting>
  <conditionalFormatting sqref="AG38 AO38 AW38 BE38 Q38">
    <cfRule type="dataBar" priority="439">
      <dataBar>
        <cfvo type="num" val="0"/>
        <cfvo type="num" val="$AH$2"/>
        <color rgb="FF00B050"/>
      </dataBar>
      <extLst>
        <ext xmlns:x14="http://schemas.microsoft.com/office/spreadsheetml/2009/9/main" uri="{B025F937-C7B1-47D3-B67F-A62EFF666E3E}">
          <x14:id>{2529365C-025A-4AC5-8886-731EDF95D194}</x14:id>
        </ext>
      </extLst>
    </cfRule>
  </conditionalFormatting>
  <conditionalFormatting sqref="AI38">
    <cfRule type="dataBar" priority="438">
      <dataBar>
        <cfvo type="num" val="0"/>
        <cfvo type="num" val="30"/>
        <color rgb="FF00B050"/>
      </dataBar>
      <extLst>
        <ext xmlns:x14="http://schemas.microsoft.com/office/spreadsheetml/2009/9/main" uri="{B025F937-C7B1-47D3-B67F-A62EFF666E3E}">
          <x14:id>{3222353F-7AB7-4306-AADB-BBA5384F6E86}</x14:id>
        </ext>
      </extLst>
    </cfRule>
  </conditionalFormatting>
  <conditionalFormatting sqref="AJ38 AR38 AZ38 BH38 T38 L38">
    <cfRule type="dataBar" priority="440">
      <dataBar>
        <cfvo type="num" val="0"/>
        <cfvo type="num" val="$AK$4"/>
        <color rgb="FF00B050"/>
      </dataBar>
      <extLst>
        <ext xmlns:x14="http://schemas.microsoft.com/office/spreadsheetml/2009/9/main" uri="{B025F937-C7B1-47D3-B67F-A62EFF666E3E}">
          <x14:id>{1465D45F-5175-4DD0-AE18-872C40278031}</x14:id>
        </ext>
      </extLst>
    </cfRule>
  </conditionalFormatting>
  <conditionalFormatting sqref="BG38">
    <cfRule type="dataBar" priority="435">
      <dataBar>
        <cfvo type="num" val="0"/>
        <cfvo type="num" val="30"/>
        <color rgb="FF00B050"/>
      </dataBar>
      <extLst>
        <ext xmlns:x14="http://schemas.microsoft.com/office/spreadsheetml/2009/9/main" uri="{B025F937-C7B1-47D3-B67F-A62EFF666E3E}">
          <x14:id>{DADA9C21-5492-48CB-9616-CBDEC40E7B17}</x14:id>
        </ext>
      </extLst>
    </cfRule>
  </conditionalFormatting>
  <conditionalFormatting sqref="S38">
    <cfRule type="dataBar" priority="434">
      <dataBar>
        <cfvo type="num" val="0"/>
        <cfvo type="num" val="30"/>
        <color rgb="FF00B050"/>
      </dataBar>
      <extLst>
        <ext xmlns:x14="http://schemas.microsoft.com/office/spreadsheetml/2009/9/main" uri="{B025F937-C7B1-47D3-B67F-A62EFF666E3E}">
          <x14:id>{2291B4EE-EBB8-4D1B-A496-3D21868A3165}</x14:id>
        </ext>
      </extLst>
    </cfRule>
  </conditionalFormatting>
  <conditionalFormatting sqref="K38">
    <cfRule type="dataBar" priority="433">
      <dataBar>
        <cfvo type="num" val="0"/>
        <cfvo type="num" val="30"/>
        <color rgb="FF00B050"/>
      </dataBar>
      <extLst>
        <ext xmlns:x14="http://schemas.microsoft.com/office/spreadsheetml/2009/9/main" uri="{B025F937-C7B1-47D3-B67F-A62EFF666E3E}">
          <x14:id>{ADA8750F-4594-427F-B036-46149CB76070}</x14:id>
        </ext>
      </extLst>
    </cfRule>
  </conditionalFormatting>
  <conditionalFormatting sqref="P38">
    <cfRule type="containsText" dxfId="349" priority="429" operator="containsText" text="STOP">
      <formula>NOT(ISERROR(SEARCH("STOP",P38)))</formula>
    </cfRule>
    <cfRule type="containsText" dxfId="348" priority="430" operator="containsText" text="OK">
      <formula>NOT(ISERROR(SEARCH("OK",P38)))</formula>
    </cfRule>
    <cfRule type="containsText" dxfId="347" priority="431" operator="containsText" text="A former">
      <formula>NOT(ISERROR(SEARCH("A former",P38)))</formula>
    </cfRule>
    <cfRule type="containsText" dxfId="346" priority="432" operator="containsText" text="En cours">
      <formula>NOT(ISERROR(SEARCH("En cours",P38)))</formula>
    </cfRule>
  </conditionalFormatting>
  <conditionalFormatting sqref="N38">
    <cfRule type="containsText" dxfId="345" priority="427" operator="containsText" text="STOP">
      <formula>NOT(ISERROR(SEARCH("STOP",N38)))</formula>
    </cfRule>
    <cfRule type="containsText" dxfId="344" priority="428" operator="containsText" text="Oui">
      <formula>NOT(ISERROR(SEARCH("Oui",N38)))</formula>
    </cfRule>
  </conditionalFormatting>
  <conditionalFormatting sqref="X38">
    <cfRule type="containsText" dxfId="343" priority="423" operator="containsText" text="STOP">
      <formula>NOT(ISERROR(SEARCH("STOP",X38)))</formula>
    </cfRule>
    <cfRule type="containsText" dxfId="342" priority="424" operator="containsText" text="OK">
      <formula>NOT(ISERROR(SEARCH("OK",X38)))</formula>
    </cfRule>
    <cfRule type="containsText" dxfId="341" priority="425" operator="containsText" text="A former">
      <formula>NOT(ISERROR(SEARCH("A former",X38)))</formula>
    </cfRule>
    <cfRule type="containsText" dxfId="340" priority="426" operator="containsText" text="En cours">
      <formula>NOT(ISERROR(SEARCH("En cours",X38)))</formula>
    </cfRule>
  </conditionalFormatting>
  <conditionalFormatting sqref="AN38">
    <cfRule type="containsText" dxfId="339" priority="419" operator="containsText" text="STOP">
      <formula>NOT(ISERROR(SEARCH("STOP",AN38)))</formula>
    </cfRule>
    <cfRule type="containsText" dxfId="338" priority="420" operator="containsText" text="OK">
      <formula>NOT(ISERROR(SEARCH("OK",AN38)))</formula>
    </cfRule>
    <cfRule type="containsText" dxfId="337" priority="421" operator="containsText" text="A former">
      <formula>NOT(ISERROR(SEARCH("A former",AN38)))</formula>
    </cfRule>
    <cfRule type="containsText" dxfId="336" priority="422" operator="containsText" text="En cours">
      <formula>NOT(ISERROR(SEARCH("En cours",AN38)))</formula>
    </cfRule>
  </conditionalFormatting>
  <conditionalFormatting sqref="AV38">
    <cfRule type="containsText" dxfId="335" priority="415" operator="containsText" text="STOP">
      <formula>NOT(ISERROR(SEARCH("STOP",AV38)))</formula>
    </cfRule>
    <cfRule type="containsText" dxfId="334" priority="416" operator="containsText" text="OK">
      <formula>NOT(ISERROR(SEARCH("OK",AV38)))</formula>
    </cfRule>
    <cfRule type="containsText" dxfId="333" priority="417" operator="containsText" text="A former">
      <formula>NOT(ISERROR(SEARCH("A former",AV38)))</formula>
    </cfRule>
    <cfRule type="containsText" dxfId="332" priority="418" operator="containsText" text="En cours">
      <formula>NOT(ISERROR(SEARCH("En cours",AV38)))</formula>
    </cfRule>
  </conditionalFormatting>
  <conditionalFormatting sqref="BD38">
    <cfRule type="containsText" dxfId="331" priority="411" operator="containsText" text="STOP">
      <formula>NOT(ISERROR(SEARCH("STOP",BD38)))</formula>
    </cfRule>
    <cfRule type="containsText" dxfId="330" priority="412" operator="containsText" text="OK">
      <formula>NOT(ISERROR(SEARCH("OK",BD38)))</formula>
    </cfRule>
    <cfRule type="containsText" dxfId="329" priority="413" operator="containsText" text="A former">
      <formula>NOT(ISERROR(SEARCH("A former",BD38)))</formula>
    </cfRule>
    <cfRule type="containsText" dxfId="328" priority="414" operator="containsText" text="En cours">
      <formula>NOT(ISERROR(SEARCH("En cours",BD38)))</formula>
    </cfRule>
  </conditionalFormatting>
  <conditionalFormatting sqref="BL38">
    <cfRule type="containsText" dxfId="327" priority="407" operator="containsText" text="STOP">
      <formula>NOT(ISERROR(SEARCH("STOP",BL38)))</formula>
    </cfRule>
    <cfRule type="containsText" dxfId="326" priority="408" operator="containsText" text="OK">
      <formula>NOT(ISERROR(SEARCH("OK",BL38)))</formula>
    </cfRule>
    <cfRule type="containsText" dxfId="325" priority="409" operator="containsText" text="A former">
      <formula>NOT(ISERROR(SEARCH("A former",BL38)))</formula>
    </cfRule>
    <cfRule type="containsText" dxfId="324" priority="410" operator="containsText" text="En cours">
      <formula>NOT(ISERROR(SEARCH("En cours",BL38)))</formula>
    </cfRule>
  </conditionalFormatting>
  <conditionalFormatting sqref="H38">
    <cfRule type="containsText" dxfId="323" priority="406" operator="containsText" text="6 / 6">
      <formula>NOT(ISERROR(SEARCH("6 / 6",H38)))</formula>
    </cfRule>
  </conditionalFormatting>
  <conditionalFormatting sqref="Y38">
    <cfRule type="dataBar" priority="404">
      <dataBar>
        <cfvo type="num" val="0"/>
        <cfvo type="num" val="$AH$2"/>
        <color rgb="FF00B050"/>
      </dataBar>
      <extLst>
        <ext xmlns:x14="http://schemas.microsoft.com/office/spreadsheetml/2009/9/main" uri="{B025F937-C7B1-47D3-B67F-A62EFF666E3E}">
          <x14:id>{85F427C9-ADD8-43F1-8C96-7C76329A0FC0}</x14:id>
        </ext>
      </extLst>
    </cfRule>
  </conditionalFormatting>
  <conditionalFormatting sqref="AB38">
    <cfRule type="dataBar" priority="405">
      <dataBar>
        <cfvo type="num" val="0"/>
        <cfvo type="num" val="$AK$4"/>
        <color rgb="FF00B050"/>
      </dataBar>
      <extLst>
        <ext xmlns:x14="http://schemas.microsoft.com/office/spreadsheetml/2009/9/main" uri="{B025F937-C7B1-47D3-B67F-A62EFF666E3E}">
          <x14:id>{15FA9515-C517-49AB-9D07-1728396496A6}</x14:id>
        </ext>
      </extLst>
    </cfRule>
  </conditionalFormatting>
  <conditionalFormatting sqref="AA38">
    <cfRule type="dataBar" priority="403">
      <dataBar>
        <cfvo type="num" val="0"/>
        <cfvo type="num" val="30"/>
        <color rgb="FF00B050"/>
      </dataBar>
      <extLst>
        <ext xmlns:x14="http://schemas.microsoft.com/office/spreadsheetml/2009/9/main" uri="{B025F937-C7B1-47D3-B67F-A62EFF666E3E}">
          <x14:id>{89C31D64-8A23-446E-9610-33FE543F469A}</x14:id>
        </ext>
      </extLst>
    </cfRule>
  </conditionalFormatting>
  <conditionalFormatting sqref="AF38">
    <cfRule type="containsText" dxfId="322" priority="399" operator="containsText" text="STOP">
      <formula>NOT(ISERROR(SEARCH("STOP",AF38)))</formula>
    </cfRule>
    <cfRule type="containsText" dxfId="321" priority="400" operator="containsText" text="OK">
      <formula>NOT(ISERROR(SEARCH("OK",AF38)))</formula>
    </cfRule>
    <cfRule type="containsText" dxfId="320" priority="401" operator="containsText" text="A former">
      <formula>NOT(ISERROR(SEARCH("A former",AF38)))</formula>
    </cfRule>
    <cfRule type="containsText" dxfId="319" priority="402" operator="containsText" text="En cours">
      <formula>NOT(ISERROR(SEARCH("En cours",AF38)))</formula>
    </cfRule>
  </conditionalFormatting>
  <conditionalFormatting sqref="BM38">
    <cfRule type="dataBar" priority="397">
      <dataBar>
        <cfvo type="num" val="0"/>
        <cfvo type="num" val="$AH$2"/>
        <color rgb="FF00B050"/>
      </dataBar>
      <extLst>
        <ext xmlns:x14="http://schemas.microsoft.com/office/spreadsheetml/2009/9/main" uri="{B025F937-C7B1-47D3-B67F-A62EFF666E3E}">
          <x14:id>{46AB8163-6313-44C8-94FB-998750552718}</x14:id>
        </ext>
      </extLst>
    </cfRule>
  </conditionalFormatting>
  <conditionalFormatting sqref="BP38">
    <cfRule type="dataBar" priority="398">
      <dataBar>
        <cfvo type="num" val="0"/>
        <cfvo type="num" val="$AK$4"/>
        <color rgb="FF00B050"/>
      </dataBar>
      <extLst>
        <ext xmlns:x14="http://schemas.microsoft.com/office/spreadsheetml/2009/9/main" uri="{B025F937-C7B1-47D3-B67F-A62EFF666E3E}">
          <x14:id>{8C6554CE-91FE-4DA3-B4C5-2454B712AFF6}</x14:id>
        </ext>
      </extLst>
    </cfRule>
  </conditionalFormatting>
  <conditionalFormatting sqref="BO38">
    <cfRule type="dataBar" priority="396">
      <dataBar>
        <cfvo type="num" val="0"/>
        <cfvo type="num" val="30"/>
        <color rgb="FF00B050"/>
      </dataBar>
      <extLst>
        <ext xmlns:x14="http://schemas.microsoft.com/office/spreadsheetml/2009/9/main" uri="{B025F937-C7B1-47D3-B67F-A62EFF666E3E}">
          <x14:id>{E92FF500-E574-4A3B-9591-943D6FD584E9}</x14:id>
        </ext>
      </extLst>
    </cfRule>
  </conditionalFormatting>
  <conditionalFormatting sqref="BT38">
    <cfRule type="containsText" dxfId="318" priority="392" operator="containsText" text="STOP">
      <formula>NOT(ISERROR(SEARCH("STOP",BT38)))</formula>
    </cfRule>
    <cfRule type="containsText" dxfId="317" priority="393" operator="containsText" text="OK">
      <formula>NOT(ISERROR(SEARCH("OK",BT38)))</formula>
    </cfRule>
    <cfRule type="containsText" dxfId="316" priority="394" operator="containsText" text="A former">
      <formula>NOT(ISERROR(SEARCH("A former",BT38)))</formula>
    </cfRule>
    <cfRule type="containsText" dxfId="315" priority="395" operator="containsText" text="En cours">
      <formula>NOT(ISERROR(SEARCH("En cours",BT38)))</formula>
    </cfRule>
  </conditionalFormatting>
  <conditionalFormatting sqref="AQ39">
    <cfRule type="dataBar" priority="388">
      <dataBar>
        <cfvo type="num" val="0"/>
        <cfvo type="num" val="30"/>
        <color rgb="FF00B050"/>
      </dataBar>
      <extLst>
        <ext xmlns:x14="http://schemas.microsoft.com/office/spreadsheetml/2009/9/main" uri="{B025F937-C7B1-47D3-B67F-A62EFF666E3E}">
          <x14:id>{C6B867EF-D360-40AB-87C7-CD6217E2DBDE}</x14:id>
        </ext>
      </extLst>
    </cfRule>
  </conditionalFormatting>
  <conditionalFormatting sqref="AY39">
    <cfRule type="dataBar" priority="387">
      <dataBar>
        <cfvo type="num" val="0"/>
        <cfvo type="num" val="30"/>
        <color rgb="FF00B050"/>
      </dataBar>
      <extLst>
        <ext xmlns:x14="http://schemas.microsoft.com/office/spreadsheetml/2009/9/main" uri="{B025F937-C7B1-47D3-B67F-A62EFF666E3E}">
          <x14:id>{5CBF4EBA-53CD-40A1-B42B-E0109D211A35}</x14:id>
        </ext>
      </extLst>
    </cfRule>
  </conditionalFormatting>
  <conditionalFormatting sqref="AO39 AG39 AW39 BE39 Q39">
    <cfRule type="dataBar" priority="390">
      <dataBar>
        <cfvo type="num" val="0"/>
        <cfvo type="num" val="$AH$2"/>
        <color rgb="FF00B050"/>
      </dataBar>
      <extLst>
        <ext xmlns:x14="http://schemas.microsoft.com/office/spreadsheetml/2009/9/main" uri="{B025F937-C7B1-47D3-B67F-A62EFF666E3E}">
          <x14:id>{79E3BCE0-24BF-4BC2-838E-2969D7E9F76A}</x14:id>
        </ext>
      </extLst>
    </cfRule>
  </conditionalFormatting>
  <conditionalFormatting sqref="AI39">
    <cfRule type="dataBar" priority="389">
      <dataBar>
        <cfvo type="num" val="0"/>
        <cfvo type="num" val="30"/>
        <color rgb="FF00B050"/>
      </dataBar>
      <extLst>
        <ext xmlns:x14="http://schemas.microsoft.com/office/spreadsheetml/2009/9/main" uri="{B025F937-C7B1-47D3-B67F-A62EFF666E3E}">
          <x14:id>{B8AFAD8A-DA36-448D-BC3A-71E749730471}</x14:id>
        </ext>
      </extLst>
    </cfRule>
  </conditionalFormatting>
  <conditionalFormatting sqref="AJ39 AR39 AZ39 BH39 T39 L39">
    <cfRule type="dataBar" priority="391">
      <dataBar>
        <cfvo type="num" val="0"/>
        <cfvo type="num" val="$AK$4"/>
        <color rgb="FF00B050"/>
      </dataBar>
      <extLst>
        <ext xmlns:x14="http://schemas.microsoft.com/office/spreadsheetml/2009/9/main" uri="{B025F937-C7B1-47D3-B67F-A62EFF666E3E}">
          <x14:id>{B06414A1-75AD-4419-9F8D-E79003311CAF}</x14:id>
        </ext>
      </extLst>
    </cfRule>
  </conditionalFormatting>
  <conditionalFormatting sqref="BG39">
    <cfRule type="dataBar" priority="386">
      <dataBar>
        <cfvo type="num" val="0"/>
        <cfvo type="num" val="30"/>
        <color rgb="FF00B050"/>
      </dataBar>
      <extLst>
        <ext xmlns:x14="http://schemas.microsoft.com/office/spreadsheetml/2009/9/main" uri="{B025F937-C7B1-47D3-B67F-A62EFF666E3E}">
          <x14:id>{ED29890F-EF82-46FA-BB4D-E769115FC15F}</x14:id>
        </ext>
      </extLst>
    </cfRule>
  </conditionalFormatting>
  <conditionalFormatting sqref="S39">
    <cfRule type="dataBar" priority="385">
      <dataBar>
        <cfvo type="num" val="0"/>
        <cfvo type="num" val="30"/>
        <color rgb="FF00B050"/>
      </dataBar>
      <extLst>
        <ext xmlns:x14="http://schemas.microsoft.com/office/spreadsheetml/2009/9/main" uri="{B025F937-C7B1-47D3-B67F-A62EFF666E3E}">
          <x14:id>{AAF60885-43B6-4324-A57D-6B01E723BED6}</x14:id>
        </ext>
      </extLst>
    </cfRule>
  </conditionalFormatting>
  <conditionalFormatting sqref="K39">
    <cfRule type="dataBar" priority="384">
      <dataBar>
        <cfvo type="num" val="0"/>
        <cfvo type="num" val="30"/>
        <color rgb="FF00B050"/>
      </dataBar>
      <extLst>
        <ext xmlns:x14="http://schemas.microsoft.com/office/spreadsheetml/2009/9/main" uri="{B025F937-C7B1-47D3-B67F-A62EFF666E3E}">
          <x14:id>{2D94CC0E-B6A8-4AC4-9117-152F2407F7E6}</x14:id>
        </ext>
      </extLst>
    </cfRule>
  </conditionalFormatting>
  <conditionalFormatting sqref="P39">
    <cfRule type="containsText" dxfId="314" priority="380" operator="containsText" text="STOP">
      <formula>NOT(ISERROR(SEARCH("STOP",P39)))</formula>
    </cfRule>
    <cfRule type="containsText" dxfId="313" priority="381" operator="containsText" text="OK">
      <formula>NOT(ISERROR(SEARCH("OK",P39)))</formula>
    </cfRule>
    <cfRule type="containsText" dxfId="312" priority="382" operator="containsText" text="A former">
      <formula>NOT(ISERROR(SEARCH("A former",P39)))</formula>
    </cfRule>
    <cfRule type="containsText" dxfId="311" priority="383" operator="containsText" text="En cours">
      <formula>NOT(ISERROR(SEARCH("En cours",P39)))</formula>
    </cfRule>
  </conditionalFormatting>
  <conditionalFormatting sqref="N39">
    <cfRule type="containsText" dxfId="310" priority="378" operator="containsText" text="STOP">
      <formula>NOT(ISERROR(SEARCH("STOP",N39)))</formula>
    </cfRule>
    <cfRule type="containsText" dxfId="309" priority="379" operator="containsText" text="Oui">
      <formula>NOT(ISERROR(SEARCH("Oui",N39)))</formula>
    </cfRule>
  </conditionalFormatting>
  <conditionalFormatting sqref="X39">
    <cfRule type="containsText" dxfId="308" priority="374" operator="containsText" text="STOP">
      <formula>NOT(ISERROR(SEARCH("STOP",X39)))</formula>
    </cfRule>
    <cfRule type="containsText" dxfId="307" priority="375" operator="containsText" text="OK">
      <formula>NOT(ISERROR(SEARCH("OK",X39)))</formula>
    </cfRule>
    <cfRule type="containsText" dxfId="306" priority="376" operator="containsText" text="A former">
      <formula>NOT(ISERROR(SEARCH("A former",X39)))</formula>
    </cfRule>
    <cfRule type="containsText" dxfId="305" priority="377" operator="containsText" text="En cours">
      <formula>NOT(ISERROR(SEARCH("En cours",X39)))</formula>
    </cfRule>
  </conditionalFormatting>
  <conditionalFormatting sqref="AN39">
    <cfRule type="containsText" dxfId="304" priority="370" operator="containsText" text="STOP">
      <formula>NOT(ISERROR(SEARCH("STOP",AN39)))</formula>
    </cfRule>
    <cfRule type="containsText" dxfId="303" priority="371" operator="containsText" text="OK">
      <formula>NOT(ISERROR(SEARCH("OK",AN39)))</formula>
    </cfRule>
    <cfRule type="containsText" dxfId="302" priority="372" operator="containsText" text="A former">
      <formula>NOT(ISERROR(SEARCH("A former",AN39)))</formula>
    </cfRule>
    <cfRule type="containsText" dxfId="301" priority="373" operator="containsText" text="En cours">
      <formula>NOT(ISERROR(SEARCH("En cours",AN39)))</formula>
    </cfRule>
  </conditionalFormatting>
  <conditionalFormatting sqref="AV39">
    <cfRule type="containsText" dxfId="300" priority="366" operator="containsText" text="STOP">
      <formula>NOT(ISERROR(SEARCH("STOP",AV39)))</formula>
    </cfRule>
    <cfRule type="containsText" dxfId="299" priority="367" operator="containsText" text="OK">
      <formula>NOT(ISERROR(SEARCH("OK",AV39)))</formula>
    </cfRule>
    <cfRule type="containsText" dxfId="298" priority="368" operator="containsText" text="A former">
      <formula>NOT(ISERROR(SEARCH("A former",AV39)))</formula>
    </cfRule>
    <cfRule type="containsText" dxfId="297" priority="369" operator="containsText" text="En cours">
      <formula>NOT(ISERROR(SEARCH("En cours",AV39)))</formula>
    </cfRule>
  </conditionalFormatting>
  <conditionalFormatting sqref="BD39">
    <cfRule type="containsText" dxfId="296" priority="362" operator="containsText" text="STOP">
      <formula>NOT(ISERROR(SEARCH("STOP",BD39)))</formula>
    </cfRule>
    <cfRule type="containsText" dxfId="295" priority="363" operator="containsText" text="OK">
      <formula>NOT(ISERROR(SEARCH("OK",BD39)))</formula>
    </cfRule>
    <cfRule type="containsText" dxfId="294" priority="364" operator="containsText" text="A former">
      <formula>NOT(ISERROR(SEARCH("A former",BD39)))</formula>
    </cfRule>
    <cfRule type="containsText" dxfId="293" priority="365" operator="containsText" text="En cours">
      <formula>NOT(ISERROR(SEARCH("En cours",BD39)))</formula>
    </cfRule>
  </conditionalFormatting>
  <conditionalFormatting sqref="BL39">
    <cfRule type="containsText" dxfId="292" priority="358" operator="containsText" text="STOP">
      <formula>NOT(ISERROR(SEARCH("STOP",BL39)))</formula>
    </cfRule>
    <cfRule type="containsText" dxfId="291" priority="359" operator="containsText" text="OK">
      <formula>NOT(ISERROR(SEARCH("OK",BL39)))</formula>
    </cfRule>
    <cfRule type="containsText" dxfId="290" priority="360" operator="containsText" text="A former">
      <formula>NOT(ISERROR(SEARCH("A former",BL39)))</formula>
    </cfRule>
    <cfRule type="containsText" dxfId="289" priority="361" operator="containsText" text="En cours">
      <formula>NOT(ISERROR(SEARCH("En cours",BL39)))</formula>
    </cfRule>
  </conditionalFormatting>
  <conditionalFormatting sqref="H39">
    <cfRule type="containsText" dxfId="288" priority="357" operator="containsText" text="6 / 6">
      <formula>NOT(ISERROR(SEARCH("6 / 6",H39)))</formula>
    </cfRule>
  </conditionalFormatting>
  <conditionalFormatting sqref="Y39">
    <cfRule type="dataBar" priority="355">
      <dataBar>
        <cfvo type="num" val="0"/>
        <cfvo type="num" val="$AH$2"/>
        <color rgb="FF00B050"/>
      </dataBar>
      <extLst>
        <ext xmlns:x14="http://schemas.microsoft.com/office/spreadsheetml/2009/9/main" uri="{B025F937-C7B1-47D3-B67F-A62EFF666E3E}">
          <x14:id>{813DAFEC-811A-4326-BB18-32B7318E945F}</x14:id>
        </ext>
      </extLst>
    </cfRule>
  </conditionalFormatting>
  <conditionalFormatting sqref="AB39">
    <cfRule type="dataBar" priority="356">
      <dataBar>
        <cfvo type="num" val="0"/>
        <cfvo type="num" val="$AK$4"/>
        <color rgb="FF00B050"/>
      </dataBar>
      <extLst>
        <ext xmlns:x14="http://schemas.microsoft.com/office/spreadsheetml/2009/9/main" uri="{B025F937-C7B1-47D3-B67F-A62EFF666E3E}">
          <x14:id>{014C1EA0-595E-4806-9331-8BE8928EB610}</x14:id>
        </ext>
      </extLst>
    </cfRule>
  </conditionalFormatting>
  <conditionalFormatting sqref="AA39">
    <cfRule type="dataBar" priority="354">
      <dataBar>
        <cfvo type="num" val="0"/>
        <cfvo type="num" val="30"/>
        <color rgb="FF00B050"/>
      </dataBar>
      <extLst>
        <ext xmlns:x14="http://schemas.microsoft.com/office/spreadsheetml/2009/9/main" uri="{B025F937-C7B1-47D3-B67F-A62EFF666E3E}">
          <x14:id>{465A3AFA-EF8B-4733-A179-DC84F59B52A4}</x14:id>
        </ext>
      </extLst>
    </cfRule>
  </conditionalFormatting>
  <conditionalFormatting sqref="AF39">
    <cfRule type="containsText" dxfId="287" priority="350" operator="containsText" text="STOP">
      <formula>NOT(ISERROR(SEARCH("STOP",AF39)))</formula>
    </cfRule>
    <cfRule type="containsText" dxfId="286" priority="351" operator="containsText" text="OK">
      <formula>NOT(ISERROR(SEARCH("OK",AF39)))</formula>
    </cfRule>
    <cfRule type="containsText" dxfId="285" priority="352" operator="containsText" text="A former">
      <formula>NOT(ISERROR(SEARCH("A former",AF39)))</formula>
    </cfRule>
    <cfRule type="containsText" dxfId="284" priority="353" operator="containsText" text="En cours">
      <formula>NOT(ISERROR(SEARCH("En cours",AF39)))</formula>
    </cfRule>
  </conditionalFormatting>
  <conditionalFormatting sqref="BM39">
    <cfRule type="dataBar" priority="348">
      <dataBar>
        <cfvo type="num" val="0"/>
        <cfvo type="num" val="$AH$2"/>
        <color rgb="FF00B050"/>
      </dataBar>
      <extLst>
        <ext xmlns:x14="http://schemas.microsoft.com/office/spreadsheetml/2009/9/main" uri="{B025F937-C7B1-47D3-B67F-A62EFF666E3E}">
          <x14:id>{59AA035C-33E4-43C2-811A-4F5087B6ED69}</x14:id>
        </ext>
      </extLst>
    </cfRule>
  </conditionalFormatting>
  <conditionalFormatting sqref="BP39">
    <cfRule type="dataBar" priority="349">
      <dataBar>
        <cfvo type="num" val="0"/>
        <cfvo type="num" val="$AK$4"/>
        <color rgb="FF00B050"/>
      </dataBar>
      <extLst>
        <ext xmlns:x14="http://schemas.microsoft.com/office/spreadsheetml/2009/9/main" uri="{B025F937-C7B1-47D3-B67F-A62EFF666E3E}">
          <x14:id>{4FE39634-71CA-4699-95CE-3E718A5092A3}</x14:id>
        </ext>
      </extLst>
    </cfRule>
  </conditionalFormatting>
  <conditionalFormatting sqref="BO39">
    <cfRule type="dataBar" priority="347">
      <dataBar>
        <cfvo type="num" val="0"/>
        <cfvo type="num" val="30"/>
        <color rgb="FF00B050"/>
      </dataBar>
      <extLst>
        <ext xmlns:x14="http://schemas.microsoft.com/office/spreadsheetml/2009/9/main" uri="{B025F937-C7B1-47D3-B67F-A62EFF666E3E}">
          <x14:id>{F5C55358-230D-4B94-A5FA-B2F7DBF63D9B}</x14:id>
        </ext>
      </extLst>
    </cfRule>
  </conditionalFormatting>
  <conditionalFormatting sqref="BT39">
    <cfRule type="containsText" dxfId="283" priority="343" operator="containsText" text="STOP">
      <formula>NOT(ISERROR(SEARCH("STOP",BT39)))</formula>
    </cfRule>
    <cfRule type="containsText" dxfId="282" priority="344" operator="containsText" text="OK">
      <formula>NOT(ISERROR(SEARCH("OK",BT39)))</formula>
    </cfRule>
    <cfRule type="containsText" dxfId="281" priority="345" operator="containsText" text="A former">
      <formula>NOT(ISERROR(SEARCH("A former",BT39)))</formula>
    </cfRule>
    <cfRule type="containsText" dxfId="280" priority="346" operator="containsText" text="En cours">
      <formula>NOT(ISERROR(SEARCH("En cours",BT39)))</formula>
    </cfRule>
  </conditionalFormatting>
  <conditionalFormatting sqref="AQ40">
    <cfRule type="dataBar" priority="339">
      <dataBar>
        <cfvo type="num" val="0"/>
        <cfvo type="num" val="30"/>
        <color rgb="FF00B050"/>
      </dataBar>
      <extLst>
        <ext xmlns:x14="http://schemas.microsoft.com/office/spreadsheetml/2009/9/main" uri="{B025F937-C7B1-47D3-B67F-A62EFF666E3E}">
          <x14:id>{2A54037F-D5AD-47B4-9A8D-B7F88ED2DC2A}</x14:id>
        </ext>
      </extLst>
    </cfRule>
  </conditionalFormatting>
  <conditionalFormatting sqref="AY40">
    <cfRule type="dataBar" priority="338">
      <dataBar>
        <cfvo type="num" val="0"/>
        <cfvo type="num" val="30"/>
        <color rgb="FF00B050"/>
      </dataBar>
      <extLst>
        <ext xmlns:x14="http://schemas.microsoft.com/office/spreadsheetml/2009/9/main" uri="{B025F937-C7B1-47D3-B67F-A62EFF666E3E}">
          <x14:id>{E5C20C36-50C9-44E3-A25A-4AEFE2DFDA92}</x14:id>
        </ext>
      </extLst>
    </cfRule>
  </conditionalFormatting>
  <conditionalFormatting sqref="AO40 AG40 AW40 BE40 Q40">
    <cfRule type="dataBar" priority="341">
      <dataBar>
        <cfvo type="num" val="0"/>
        <cfvo type="num" val="$AH$2"/>
        <color rgb="FF00B050"/>
      </dataBar>
      <extLst>
        <ext xmlns:x14="http://schemas.microsoft.com/office/spreadsheetml/2009/9/main" uri="{B025F937-C7B1-47D3-B67F-A62EFF666E3E}">
          <x14:id>{91DBBCF9-A53E-43F6-BDDB-CFF2AB84A37B}</x14:id>
        </ext>
      </extLst>
    </cfRule>
  </conditionalFormatting>
  <conditionalFormatting sqref="AI40">
    <cfRule type="dataBar" priority="340">
      <dataBar>
        <cfvo type="num" val="0"/>
        <cfvo type="num" val="30"/>
        <color rgb="FF00B050"/>
      </dataBar>
      <extLst>
        <ext xmlns:x14="http://schemas.microsoft.com/office/spreadsheetml/2009/9/main" uri="{B025F937-C7B1-47D3-B67F-A62EFF666E3E}">
          <x14:id>{A0A934CC-EDEE-4233-B542-0C8BB3F8C31C}</x14:id>
        </ext>
      </extLst>
    </cfRule>
  </conditionalFormatting>
  <conditionalFormatting sqref="AJ40 AR40 AZ40 BH40 T40 L40">
    <cfRule type="dataBar" priority="342">
      <dataBar>
        <cfvo type="num" val="0"/>
        <cfvo type="num" val="$AK$4"/>
        <color rgb="FF00B050"/>
      </dataBar>
      <extLst>
        <ext xmlns:x14="http://schemas.microsoft.com/office/spreadsheetml/2009/9/main" uri="{B025F937-C7B1-47D3-B67F-A62EFF666E3E}">
          <x14:id>{6F3ECCF3-A199-4E78-ABC2-32FDA983D684}</x14:id>
        </ext>
      </extLst>
    </cfRule>
  </conditionalFormatting>
  <conditionalFormatting sqref="BG40">
    <cfRule type="dataBar" priority="337">
      <dataBar>
        <cfvo type="num" val="0"/>
        <cfvo type="num" val="30"/>
        <color rgb="FF00B050"/>
      </dataBar>
      <extLst>
        <ext xmlns:x14="http://schemas.microsoft.com/office/spreadsheetml/2009/9/main" uri="{B025F937-C7B1-47D3-B67F-A62EFF666E3E}">
          <x14:id>{53817D45-88DC-446D-98D3-F060E95EFB1A}</x14:id>
        </ext>
      </extLst>
    </cfRule>
  </conditionalFormatting>
  <conditionalFormatting sqref="S40">
    <cfRule type="dataBar" priority="336">
      <dataBar>
        <cfvo type="num" val="0"/>
        <cfvo type="num" val="30"/>
        <color rgb="FF00B050"/>
      </dataBar>
      <extLst>
        <ext xmlns:x14="http://schemas.microsoft.com/office/spreadsheetml/2009/9/main" uri="{B025F937-C7B1-47D3-B67F-A62EFF666E3E}">
          <x14:id>{A3709E39-85CF-46A7-84DE-11E71A3DFC06}</x14:id>
        </ext>
      </extLst>
    </cfRule>
  </conditionalFormatting>
  <conditionalFormatting sqref="K40">
    <cfRule type="dataBar" priority="335">
      <dataBar>
        <cfvo type="num" val="0"/>
        <cfvo type="num" val="30"/>
        <color rgb="FF00B050"/>
      </dataBar>
      <extLst>
        <ext xmlns:x14="http://schemas.microsoft.com/office/spreadsheetml/2009/9/main" uri="{B025F937-C7B1-47D3-B67F-A62EFF666E3E}">
          <x14:id>{621078AB-7900-4736-B5CF-17275AD59A4B}</x14:id>
        </ext>
      </extLst>
    </cfRule>
  </conditionalFormatting>
  <conditionalFormatting sqref="P40">
    <cfRule type="containsText" dxfId="279" priority="331" operator="containsText" text="STOP">
      <formula>NOT(ISERROR(SEARCH("STOP",P40)))</formula>
    </cfRule>
    <cfRule type="containsText" dxfId="278" priority="332" operator="containsText" text="OK">
      <formula>NOT(ISERROR(SEARCH("OK",P40)))</formula>
    </cfRule>
    <cfRule type="containsText" dxfId="277" priority="333" operator="containsText" text="A former">
      <formula>NOT(ISERROR(SEARCH("A former",P40)))</formula>
    </cfRule>
    <cfRule type="containsText" dxfId="276" priority="334" operator="containsText" text="En cours">
      <formula>NOT(ISERROR(SEARCH("En cours",P40)))</formula>
    </cfRule>
  </conditionalFormatting>
  <conditionalFormatting sqref="N40">
    <cfRule type="containsText" dxfId="275" priority="329" operator="containsText" text="STOP">
      <formula>NOT(ISERROR(SEARCH("STOP",N40)))</formula>
    </cfRule>
    <cfRule type="containsText" dxfId="274" priority="330" operator="containsText" text="Oui">
      <formula>NOT(ISERROR(SEARCH("Oui",N40)))</formula>
    </cfRule>
  </conditionalFormatting>
  <conditionalFormatting sqref="X40">
    <cfRule type="containsText" dxfId="273" priority="325" operator="containsText" text="STOP">
      <formula>NOT(ISERROR(SEARCH("STOP",X40)))</formula>
    </cfRule>
    <cfRule type="containsText" dxfId="272" priority="326" operator="containsText" text="OK">
      <formula>NOT(ISERROR(SEARCH("OK",X40)))</formula>
    </cfRule>
    <cfRule type="containsText" dxfId="271" priority="327" operator="containsText" text="A former">
      <formula>NOT(ISERROR(SEARCH("A former",X40)))</formula>
    </cfRule>
    <cfRule type="containsText" dxfId="270" priority="328" operator="containsText" text="En cours">
      <formula>NOT(ISERROR(SEARCH("En cours",X40)))</formula>
    </cfRule>
  </conditionalFormatting>
  <conditionalFormatting sqref="AN40">
    <cfRule type="containsText" dxfId="269" priority="321" operator="containsText" text="STOP">
      <formula>NOT(ISERROR(SEARCH("STOP",AN40)))</formula>
    </cfRule>
    <cfRule type="containsText" dxfId="268" priority="322" operator="containsText" text="OK">
      <formula>NOT(ISERROR(SEARCH("OK",AN40)))</formula>
    </cfRule>
    <cfRule type="containsText" dxfId="267" priority="323" operator="containsText" text="A former">
      <formula>NOT(ISERROR(SEARCH("A former",AN40)))</formula>
    </cfRule>
    <cfRule type="containsText" dxfId="266" priority="324" operator="containsText" text="En cours">
      <formula>NOT(ISERROR(SEARCH("En cours",AN40)))</formula>
    </cfRule>
  </conditionalFormatting>
  <conditionalFormatting sqref="AV40">
    <cfRule type="containsText" dxfId="265" priority="317" operator="containsText" text="STOP">
      <formula>NOT(ISERROR(SEARCH("STOP",AV40)))</formula>
    </cfRule>
    <cfRule type="containsText" dxfId="264" priority="318" operator="containsText" text="OK">
      <formula>NOT(ISERROR(SEARCH("OK",AV40)))</formula>
    </cfRule>
    <cfRule type="containsText" dxfId="263" priority="319" operator="containsText" text="A former">
      <formula>NOT(ISERROR(SEARCH("A former",AV40)))</formula>
    </cfRule>
    <cfRule type="containsText" dxfId="262" priority="320" operator="containsText" text="En cours">
      <formula>NOT(ISERROR(SEARCH("En cours",AV40)))</formula>
    </cfRule>
  </conditionalFormatting>
  <conditionalFormatting sqref="BD40">
    <cfRule type="containsText" dxfId="261" priority="313" operator="containsText" text="STOP">
      <formula>NOT(ISERROR(SEARCH("STOP",BD40)))</formula>
    </cfRule>
    <cfRule type="containsText" dxfId="260" priority="314" operator="containsText" text="OK">
      <formula>NOT(ISERROR(SEARCH("OK",BD40)))</formula>
    </cfRule>
    <cfRule type="containsText" dxfId="259" priority="315" operator="containsText" text="A former">
      <formula>NOT(ISERROR(SEARCH("A former",BD40)))</formula>
    </cfRule>
    <cfRule type="containsText" dxfId="258" priority="316" operator="containsText" text="En cours">
      <formula>NOT(ISERROR(SEARCH("En cours",BD40)))</formula>
    </cfRule>
  </conditionalFormatting>
  <conditionalFormatting sqref="BL40">
    <cfRule type="containsText" dxfId="257" priority="309" operator="containsText" text="STOP">
      <formula>NOT(ISERROR(SEARCH("STOP",BL40)))</formula>
    </cfRule>
    <cfRule type="containsText" dxfId="256" priority="310" operator="containsText" text="OK">
      <formula>NOT(ISERROR(SEARCH("OK",BL40)))</formula>
    </cfRule>
    <cfRule type="containsText" dxfId="255" priority="311" operator="containsText" text="A former">
      <formula>NOT(ISERROR(SEARCH("A former",BL40)))</formula>
    </cfRule>
    <cfRule type="containsText" dxfId="254" priority="312" operator="containsText" text="En cours">
      <formula>NOT(ISERROR(SEARCH("En cours",BL40)))</formula>
    </cfRule>
  </conditionalFormatting>
  <conditionalFormatting sqref="H40">
    <cfRule type="containsText" dxfId="253" priority="308" operator="containsText" text="6 / 6">
      <formula>NOT(ISERROR(SEARCH("6 / 6",H40)))</formula>
    </cfRule>
  </conditionalFormatting>
  <conditionalFormatting sqref="Y40">
    <cfRule type="dataBar" priority="306">
      <dataBar>
        <cfvo type="num" val="0"/>
        <cfvo type="num" val="$AH$2"/>
        <color rgb="FF00B050"/>
      </dataBar>
      <extLst>
        <ext xmlns:x14="http://schemas.microsoft.com/office/spreadsheetml/2009/9/main" uri="{B025F937-C7B1-47D3-B67F-A62EFF666E3E}">
          <x14:id>{F0278378-10A9-4006-A219-9D5D872B4B40}</x14:id>
        </ext>
      </extLst>
    </cfRule>
  </conditionalFormatting>
  <conditionalFormatting sqref="AB40">
    <cfRule type="dataBar" priority="307">
      <dataBar>
        <cfvo type="num" val="0"/>
        <cfvo type="num" val="$AK$4"/>
        <color rgb="FF00B050"/>
      </dataBar>
      <extLst>
        <ext xmlns:x14="http://schemas.microsoft.com/office/spreadsheetml/2009/9/main" uri="{B025F937-C7B1-47D3-B67F-A62EFF666E3E}">
          <x14:id>{7775F978-9098-4B2C-BA39-9C5F5923057C}</x14:id>
        </ext>
      </extLst>
    </cfRule>
  </conditionalFormatting>
  <conditionalFormatting sqref="AA40">
    <cfRule type="dataBar" priority="305">
      <dataBar>
        <cfvo type="num" val="0"/>
        <cfvo type="num" val="30"/>
        <color rgb="FF00B050"/>
      </dataBar>
      <extLst>
        <ext xmlns:x14="http://schemas.microsoft.com/office/spreadsheetml/2009/9/main" uri="{B025F937-C7B1-47D3-B67F-A62EFF666E3E}">
          <x14:id>{30854459-4680-4134-87A4-128147B907F2}</x14:id>
        </ext>
      </extLst>
    </cfRule>
  </conditionalFormatting>
  <conditionalFormatting sqref="AF40">
    <cfRule type="containsText" dxfId="252" priority="301" operator="containsText" text="STOP">
      <formula>NOT(ISERROR(SEARCH("STOP",AF40)))</formula>
    </cfRule>
    <cfRule type="containsText" dxfId="251" priority="302" operator="containsText" text="OK">
      <formula>NOT(ISERROR(SEARCH("OK",AF40)))</formula>
    </cfRule>
    <cfRule type="containsText" dxfId="250" priority="303" operator="containsText" text="A former">
      <formula>NOT(ISERROR(SEARCH("A former",AF40)))</formula>
    </cfRule>
    <cfRule type="containsText" dxfId="249" priority="304" operator="containsText" text="En cours">
      <formula>NOT(ISERROR(SEARCH("En cours",AF40)))</formula>
    </cfRule>
  </conditionalFormatting>
  <conditionalFormatting sqref="BM40">
    <cfRule type="dataBar" priority="299">
      <dataBar>
        <cfvo type="num" val="0"/>
        <cfvo type="num" val="$AH$2"/>
        <color rgb="FF00B050"/>
      </dataBar>
      <extLst>
        <ext xmlns:x14="http://schemas.microsoft.com/office/spreadsheetml/2009/9/main" uri="{B025F937-C7B1-47D3-B67F-A62EFF666E3E}">
          <x14:id>{B45155AF-EF36-47BB-86A5-570ABAF46DB8}</x14:id>
        </ext>
      </extLst>
    </cfRule>
  </conditionalFormatting>
  <conditionalFormatting sqref="BP40">
    <cfRule type="dataBar" priority="300">
      <dataBar>
        <cfvo type="num" val="0"/>
        <cfvo type="num" val="$AK$4"/>
        <color rgb="FF00B050"/>
      </dataBar>
      <extLst>
        <ext xmlns:x14="http://schemas.microsoft.com/office/spreadsheetml/2009/9/main" uri="{B025F937-C7B1-47D3-B67F-A62EFF666E3E}">
          <x14:id>{3F4B3FA9-0868-4738-B725-3A78CC784166}</x14:id>
        </ext>
      </extLst>
    </cfRule>
  </conditionalFormatting>
  <conditionalFormatting sqref="BO40">
    <cfRule type="dataBar" priority="298">
      <dataBar>
        <cfvo type="num" val="0"/>
        <cfvo type="num" val="30"/>
        <color rgb="FF00B050"/>
      </dataBar>
      <extLst>
        <ext xmlns:x14="http://schemas.microsoft.com/office/spreadsheetml/2009/9/main" uri="{B025F937-C7B1-47D3-B67F-A62EFF666E3E}">
          <x14:id>{76A5C629-FA29-48D1-BBC7-6D25AED30A53}</x14:id>
        </ext>
      </extLst>
    </cfRule>
  </conditionalFormatting>
  <conditionalFormatting sqref="BT40">
    <cfRule type="containsText" dxfId="248" priority="294" operator="containsText" text="STOP">
      <formula>NOT(ISERROR(SEARCH("STOP",BT40)))</formula>
    </cfRule>
    <cfRule type="containsText" dxfId="247" priority="295" operator="containsText" text="OK">
      <formula>NOT(ISERROR(SEARCH("OK",BT40)))</formula>
    </cfRule>
    <cfRule type="containsText" dxfId="246" priority="296" operator="containsText" text="A former">
      <formula>NOT(ISERROR(SEARCH("A former",BT40)))</formula>
    </cfRule>
    <cfRule type="containsText" dxfId="245" priority="297" operator="containsText" text="En cours">
      <formula>NOT(ISERROR(SEARCH("En cours",BT40)))</formula>
    </cfRule>
  </conditionalFormatting>
  <conditionalFormatting sqref="AQ41">
    <cfRule type="dataBar" priority="290">
      <dataBar>
        <cfvo type="num" val="0"/>
        <cfvo type="num" val="30"/>
        <color rgb="FF00B050"/>
      </dataBar>
      <extLst>
        <ext xmlns:x14="http://schemas.microsoft.com/office/spreadsheetml/2009/9/main" uri="{B025F937-C7B1-47D3-B67F-A62EFF666E3E}">
          <x14:id>{6FE1F856-25B8-4CE0-90DF-306F136559CF}</x14:id>
        </ext>
      </extLst>
    </cfRule>
  </conditionalFormatting>
  <conditionalFormatting sqref="AY41">
    <cfRule type="dataBar" priority="289">
      <dataBar>
        <cfvo type="num" val="0"/>
        <cfvo type="num" val="30"/>
        <color rgb="FF00B050"/>
      </dataBar>
      <extLst>
        <ext xmlns:x14="http://schemas.microsoft.com/office/spreadsheetml/2009/9/main" uri="{B025F937-C7B1-47D3-B67F-A62EFF666E3E}">
          <x14:id>{B69D1CBE-91BE-4EAE-9B12-12C71AB5F359}</x14:id>
        </ext>
      </extLst>
    </cfRule>
  </conditionalFormatting>
  <conditionalFormatting sqref="AO41 AG41 AW41 BE41 Q41">
    <cfRule type="dataBar" priority="292">
      <dataBar>
        <cfvo type="num" val="0"/>
        <cfvo type="num" val="$AH$2"/>
        <color rgb="FF00B050"/>
      </dataBar>
      <extLst>
        <ext xmlns:x14="http://schemas.microsoft.com/office/spreadsheetml/2009/9/main" uri="{B025F937-C7B1-47D3-B67F-A62EFF666E3E}">
          <x14:id>{29D662C5-973A-44C9-AA49-C140725B20C9}</x14:id>
        </ext>
      </extLst>
    </cfRule>
  </conditionalFormatting>
  <conditionalFormatting sqref="AI41">
    <cfRule type="dataBar" priority="291">
      <dataBar>
        <cfvo type="num" val="0"/>
        <cfvo type="num" val="30"/>
        <color rgb="FF00B050"/>
      </dataBar>
      <extLst>
        <ext xmlns:x14="http://schemas.microsoft.com/office/spreadsheetml/2009/9/main" uri="{B025F937-C7B1-47D3-B67F-A62EFF666E3E}">
          <x14:id>{5F1C13D3-EA4D-486B-977B-273CB83256D0}</x14:id>
        </ext>
      </extLst>
    </cfRule>
  </conditionalFormatting>
  <conditionalFormatting sqref="AJ41 AR41 AZ41 BH41 T41 L41">
    <cfRule type="dataBar" priority="293">
      <dataBar>
        <cfvo type="num" val="0"/>
        <cfvo type="num" val="$AK$4"/>
        <color rgb="FF00B050"/>
      </dataBar>
      <extLst>
        <ext xmlns:x14="http://schemas.microsoft.com/office/spreadsheetml/2009/9/main" uri="{B025F937-C7B1-47D3-B67F-A62EFF666E3E}">
          <x14:id>{90D09B36-6E8B-48F8-87D3-6718E14A7262}</x14:id>
        </ext>
      </extLst>
    </cfRule>
  </conditionalFormatting>
  <conditionalFormatting sqref="BG41">
    <cfRule type="dataBar" priority="288">
      <dataBar>
        <cfvo type="num" val="0"/>
        <cfvo type="num" val="30"/>
        <color rgb="FF00B050"/>
      </dataBar>
      <extLst>
        <ext xmlns:x14="http://schemas.microsoft.com/office/spreadsheetml/2009/9/main" uri="{B025F937-C7B1-47D3-B67F-A62EFF666E3E}">
          <x14:id>{B015DE60-D161-4141-B8B3-44790674D31C}</x14:id>
        </ext>
      </extLst>
    </cfRule>
  </conditionalFormatting>
  <conditionalFormatting sqref="S41">
    <cfRule type="dataBar" priority="287">
      <dataBar>
        <cfvo type="num" val="0"/>
        <cfvo type="num" val="30"/>
        <color rgb="FF00B050"/>
      </dataBar>
      <extLst>
        <ext xmlns:x14="http://schemas.microsoft.com/office/spreadsheetml/2009/9/main" uri="{B025F937-C7B1-47D3-B67F-A62EFF666E3E}">
          <x14:id>{60BA406C-6428-4E7B-B926-45DA3E0C0CB9}</x14:id>
        </ext>
      </extLst>
    </cfRule>
  </conditionalFormatting>
  <conditionalFormatting sqref="K41">
    <cfRule type="dataBar" priority="286">
      <dataBar>
        <cfvo type="num" val="0"/>
        <cfvo type="num" val="30"/>
        <color rgb="FF00B050"/>
      </dataBar>
      <extLst>
        <ext xmlns:x14="http://schemas.microsoft.com/office/spreadsheetml/2009/9/main" uri="{B025F937-C7B1-47D3-B67F-A62EFF666E3E}">
          <x14:id>{BCC3CBC9-95ED-4A7F-B498-903056A2DEC2}</x14:id>
        </ext>
      </extLst>
    </cfRule>
  </conditionalFormatting>
  <conditionalFormatting sqref="P41">
    <cfRule type="containsText" dxfId="244" priority="282" operator="containsText" text="STOP">
      <formula>NOT(ISERROR(SEARCH("STOP",P41)))</formula>
    </cfRule>
    <cfRule type="containsText" dxfId="243" priority="283" operator="containsText" text="OK">
      <formula>NOT(ISERROR(SEARCH("OK",P41)))</formula>
    </cfRule>
    <cfRule type="containsText" dxfId="242" priority="284" operator="containsText" text="A former">
      <formula>NOT(ISERROR(SEARCH("A former",P41)))</formula>
    </cfRule>
    <cfRule type="containsText" dxfId="241" priority="285" operator="containsText" text="En cours">
      <formula>NOT(ISERROR(SEARCH("En cours",P41)))</formula>
    </cfRule>
  </conditionalFormatting>
  <conditionalFormatting sqref="N41">
    <cfRule type="containsText" dxfId="240" priority="280" operator="containsText" text="STOP">
      <formula>NOT(ISERROR(SEARCH("STOP",N41)))</formula>
    </cfRule>
    <cfRule type="containsText" dxfId="239" priority="281" operator="containsText" text="Oui">
      <formula>NOT(ISERROR(SEARCH("Oui",N41)))</formula>
    </cfRule>
  </conditionalFormatting>
  <conditionalFormatting sqref="X41">
    <cfRule type="containsText" dxfId="238" priority="276" operator="containsText" text="STOP">
      <formula>NOT(ISERROR(SEARCH("STOP",X41)))</formula>
    </cfRule>
    <cfRule type="containsText" dxfId="237" priority="277" operator="containsText" text="OK">
      <formula>NOT(ISERROR(SEARCH("OK",X41)))</formula>
    </cfRule>
    <cfRule type="containsText" dxfId="236" priority="278" operator="containsText" text="A former">
      <formula>NOT(ISERROR(SEARCH("A former",X41)))</formula>
    </cfRule>
    <cfRule type="containsText" dxfId="235" priority="279" operator="containsText" text="En cours">
      <formula>NOT(ISERROR(SEARCH("En cours",X41)))</formula>
    </cfRule>
  </conditionalFormatting>
  <conditionalFormatting sqref="AN41">
    <cfRule type="containsText" dxfId="234" priority="272" operator="containsText" text="STOP">
      <formula>NOT(ISERROR(SEARCH("STOP",AN41)))</formula>
    </cfRule>
    <cfRule type="containsText" dxfId="233" priority="273" operator="containsText" text="OK">
      <formula>NOT(ISERROR(SEARCH("OK",AN41)))</formula>
    </cfRule>
    <cfRule type="containsText" dxfId="232" priority="274" operator="containsText" text="A former">
      <formula>NOT(ISERROR(SEARCH("A former",AN41)))</formula>
    </cfRule>
    <cfRule type="containsText" dxfId="231" priority="275" operator="containsText" text="En cours">
      <formula>NOT(ISERROR(SEARCH("En cours",AN41)))</formula>
    </cfRule>
  </conditionalFormatting>
  <conditionalFormatting sqref="AV41">
    <cfRule type="containsText" dxfId="230" priority="268" operator="containsText" text="STOP">
      <formula>NOT(ISERROR(SEARCH("STOP",AV41)))</formula>
    </cfRule>
    <cfRule type="containsText" dxfId="229" priority="269" operator="containsText" text="OK">
      <formula>NOT(ISERROR(SEARCH("OK",AV41)))</formula>
    </cfRule>
    <cfRule type="containsText" dxfId="228" priority="270" operator="containsText" text="A former">
      <formula>NOT(ISERROR(SEARCH("A former",AV41)))</formula>
    </cfRule>
    <cfRule type="containsText" dxfId="227" priority="271" operator="containsText" text="En cours">
      <formula>NOT(ISERROR(SEARCH("En cours",AV41)))</formula>
    </cfRule>
  </conditionalFormatting>
  <conditionalFormatting sqref="BD41">
    <cfRule type="containsText" dxfId="226" priority="264" operator="containsText" text="STOP">
      <formula>NOT(ISERROR(SEARCH("STOP",BD41)))</formula>
    </cfRule>
    <cfRule type="containsText" dxfId="225" priority="265" operator="containsText" text="OK">
      <formula>NOT(ISERROR(SEARCH("OK",BD41)))</formula>
    </cfRule>
    <cfRule type="containsText" dxfId="224" priority="266" operator="containsText" text="A former">
      <formula>NOT(ISERROR(SEARCH("A former",BD41)))</formula>
    </cfRule>
    <cfRule type="containsText" dxfId="223" priority="267" operator="containsText" text="En cours">
      <formula>NOT(ISERROR(SEARCH("En cours",BD41)))</formula>
    </cfRule>
  </conditionalFormatting>
  <conditionalFormatting sqref="BL41">
    <cfRule type="containsText" dxfId="222" priority="260" operator="containsText" text="STOP">
      <formula>NOT(ISERROR(SEARCH("STOP",BL41)))</formula>
    </cfRule>
    <cfRule type="containsText" dxfId="221" priority="261" operator="containsText" text="OK">
      <formula>NOT(ISERROR(SEARCH("OK",BL41)))</formula>
    </cfRule>
    <cfRule type="containsText" dxfId="220" priority="262" operator="containsText" text="A former">
      <formula>NOT(ISERROR(SEARCH("A former",BL41)))</formula>
    </cfRule>
    <cfRule type="containsText" dxfId="219" priority="263" operator="containsText" text="En cours">
      <formula>NOT(ISERROR(SEARCH("En cours",BL41)))</formula>
    </cfRule>
  </conditionalFormatting>
  <conditionalFormatting sqref="H41">
    <cfRule type="containsText" dxfId="218" priority="259" operator="containsText" text="6 / 6">
      <formula>NOT(ISERROR(SEARCH("6 / 6",H41)))</formula>
    </cfRule>
  </conditionalFormatting>
  <conditionalFormatting sqref="Y41">
    <cfRule type="dataBar" priority="257">
      <dataBar>
        <cfvo type="num" val="0"/>
        <cfvo type="num" val="$AH$2"/>
        <color rgb="FF00B050"/>
      </dataBar>
      <extLst>
        <ext xmlns:x14="http://schemas.microsoft.com/office/spreadsheetml/2009/9/main" uri="{B025F937-C7B1-47D3-B67F-A62EFF666E3E}">
          <x14:id>{4E219232-413F-4823-A184-DED5BEB6A0A0}</x14:id>
        </ext>
      </extLst>
    </cfRule>
  </conditionalFormatting>
  <conditionalFormatting sqref="AB41">
    <cfRule type="dataBar" priority="258">
      <dataBar>
        <cfvo type="num" val="0"/>
        <cfvo type="num" val="$AK$4"/>
        <color rgb="FF00B050"/>
      </dataBar>
      <extLst>
        <ext xmlns:x14="http://schemas.microsoft.com/office/spreadsheetml/2009/9/main" uri="{B025F937-C7B1-47D3-B67F-A62EFF666E3E}">
          <x14:id>{CA4AA410-D44D-427E-86DB-C46001086267}</x14:id>
        </ext>
      </extLst>
    </cfRule>
  </conditionalFormatting>
  <conditionalFormatting sqref="AA41">
    <cfRule type="dataBar" priority="256">
      <dataBar>
        <cfvo type="num" val="0"/>
        <cfvo type="num" val="30"/>
        <color rgb="FF00B050"/>
      </dataBar>
      <extLst>
        <ext xmlns:x14="http://schemas.microsoft.com/office/spreadsheetml/2009/9/main" uri="{B025F937-C7B1-47D3-B67F-A62EFF666E3E}">
          <x14:id>{8F66DDAD-043C-4E68-92B5-5561C6316112}</x14:id>
        </ext>
      </extLst>
    </cfRule>
  </conditionalFormatting>
  <conditionalFormatting sqref="AF41">
    <cfRule type="containsText" dxfId="217" priority="252" operator="containsText" text="STOP">
      <formula>NOT(ISERROR(SEARCH("STOP",AF41)))</formula>
    </cfRule>
    <cfRule type="containsText" dxfId="216" priority="253" operator="containsText" text="OK">
      <formula>NOT(ISERROR(SEARCH("OK",AF41)))</formula>
    </cfRule>
    <cfRule type="containsText" dxfId="215" priority="254" operator="containsText" text="A former">
      <formula>NOT(ISERROR(SEARCH("A former",AF41)))</formula>
    </cfRule>
    <cfRule type="containsText" dxfId="214" priority="255" operator="containsText" text="En cours">
      <formula>NOT(ISERROR(SEARCH("En cours",AF41)))</formula>
    </cfRule>
  </conditionalFormatting>
  <conditionalFormatting sqref="BM41">
    <cfRule type="dataBar" priority="250">
      <dataBar>
        <cfvo type="num" val="0"/>
        <cfvo type="num" val="$AH$2"/>
        <color rgb="FF00B050"/>
      </dataBar>
      <extLst>
        <ext xmlns:x14="http://schemas.microsoft.com/office/spreadsheetml/2009/9/main" uri="{B025F937-C7B1-47D3-B67F-A62EFF666E3E}">
          <x14:id>{197AF02D-A848-4CF6-934A-29802372F7CE}</x14:id>
        </ext>
      </extLst>
    </cfRule>
  </conditionalFormatting>
  <conditionalFormatting sqref="BP41">
    <cfRule type="dataBar" priority="251">
      <dataBar>
        <cfvo type="num" val="0"/>
        <cfvo type="num" val="$AK$4"/>
        <color rgb="FF00B050"/>
      </dataBar>
      <extLst>
        <ext xmlns:x14="http://schemas.microsoft.com/office/spreadsheetml/2009/9/main" uri="{B025F937-C7B1-47D3-B67F-A62EFF666E3E}">
          <x14:id>{C2AB2692-F3C5-4DCC-B6C0-0956107E7A7E}</x14:id>
        </ext>
      </extLst>
    </cfRule>
  </conditionalFormatting>
  <conditionalFormatting sqref="BO41">
    <cfRule type="dataBar" priority="249">
      <dataBar>
        <cfvo type="num" val="0"/>
        <cfvo type="num" val="30"/>
        <color rgb="FF00B050"/>
      </dataBar>
      <extLst>
        <ext xmlns:x14="http://schemas.microsoft.com/office/spreadsheetml/2009/9/main" uri="{B025F937-C7B1-47D3-B67F-A62EFF666E3E}">
          <x14:id>{7E869C0F-16A1-4569-93DA-5AE6BDB045A6}</x14:id>
        </ext>
      </extLst>
    </cfRule>
  </conditionalFormatting>
  <conditionalFormatting sqref="BT41">
    <cfRule type="containsText" dxfId="213" priority="245" operator="containsText" text="STOP">
      <formula>NOT(ISERROR(SEARCH("STOP",BT41)))</formula>
    </cfRule>
    <cfRule type="containsText" dxfId="212" priority="246" operator="containsText" text="OK">
      <formula>NOT(ISERROR(SEARCH("OK",BT41)))</formula>
    </cfRule>
    <cfRule type="containsText" dxfId="211" priority="247" operator="containsText" text="A former">
      <formula>NOT(ISERROR(SEARCH("A former",BT41)))</formula>
    </cfRule>
    <cfRule type="containsText" dxfId="210" priority="248" operator="containsText" text="En cours">
      <formula>NOT(ISERROR(SEARCH("En cours",BT41)))</formula>
    </cfRule>
  </conditionalFormatting>
  <conditionalFormatting sqref="AQ42">
    <cfRule type="dataBar" priority="143">
      <dataBar>
        <cfvo type="num" val="0"/>
        <cfvo type="num" val="30"/>
        <color rgb="FF00B050"/>
      </dataBar>
      <extLst>
        <ext xmlns:x14="http://schemas.microsoft.com/office/spreadsheetml/2009/9/main" uri="{B025F937-C7B1-47D3-B67F-A62EFF666E3E}">
          <x14:id>{21727A72-07EC-4ECE-ADEB-AC2668A8CE15}</x14:id>
        </ext>
      </extLst>
    </cfRule>
  </conditionalFormatting>
  <conditionalFormatting sqref="AY42">
    <cfRule type="dataBar" priority="142">
      <dataBar>
        <cfvo type="num" val="0"/>
        <cfvo type="num" val="30"/>
        <color rgb="FF00B050"/>
      </dataBar>
      <extLst>
        <ext xmlns:x14="http://schemas.microsoft.com/office/spreadsheetml/2009/9/main" uri="{B025F937-C7B1-47D3-B67F-A62EFF666E3E}">
          <x14:id>{17B6A4AB-E149-44F0-80A2-8CCDB1A8F904}</x14:id>
        </ext>
      </extLst>
    </cfRule>
  </conditionalFormatting>
  <conditionalFormatting sqref="AO42 AG42 AW42 BE42 Q42">
    <cfRule type="dataBar" priority="145">
      <dataBar>
        <cfvo type="num" val="0"/>
        <cfvo type="num" val="$AH$2"/>
        <color rgb="FF00B050"/>
      </dataBar>
      <extLst>
        <ext xmlns:x14="http://schemas.microsoft.com/office/spreadsheetml/2009/9/main" uri="{B025F937-C7B1-47D3-B67F-A62EFF666E3E}">
          <x14:id>{B574A8F0-9D74-4115-8803-245782E5A2FA}</x14:id>
        </ext>
      </extLst>
    </cfRule>
  </conditionalFormatting>
  <conditionalFormatting sqref="AI42">
    <cfRule type="dataBar" priority="144">
      <dataBar>
        <cfvo type="num" val="0"/>
        <cfvo type="num" val="30"/>
        <color rgb="FF00B050"/>
      </dataBar>
      <extLst>
        <ext xmlns:x14="http://schemas.microsoft.com/office/spreadsheetml/2009/9/main" uri="{B025F937-C7B1-47D3-B67F-A62EFF666E3E}">
          <x14:id>{E385CCBB-8A6C-40B6-BBD8-991F7A2B1A60}</x14:id>
        </ext>
      </extLst>
    </cfRule>
  </conditionalFormatting>
  <conditionalFormatting sqref="AJ42 AR42 AZ42 BH42 T42 L42">
    <cfRule type="dataBar" priority="146">
      <dataBar>
        <cfvo type="num" val="0"/>
        <cfvo type="num" val="$AK$4"/>
        <color rgb="FF00B050"/>
      </dataBar>
      <extLst>
        <ext xmlns:x14="http://schemas.microsoft.com/office/spreadsheetml/2009/9/main" uri="{B025F937-C7B1-47D3-B67F-A62EFF666E3E}">
          <x14:id>{D034B205-5618-4E3F-BE90-4768DA3ABD04}</x14:id>
        </ext>
      </extLst>
    </cfRule>
  </conditionalFormatting>
  <conditionalFormatting sqref="BG42">
    <cfRule type="dataBar" priority="141">
      <dataBar>
        <cfvo type="num" val="0"/>
        <cfvo type="num" val="30"/>
        <color rgb="FF00B050"/>
      </dataBar>
      <extLst>
        <ext xmlns:x14="http://schemas.microsoft.com/office/spreadsheetml/2009/9/main" uri="{B025F937-C7B1-47D3-B67F-A62EFF666E3E}">
          <x14:id>{E0B7523C-1A26-4D43-BB67-7D8E9ED1C4E9}</x14:id>
        </ext>
      </extLst>
    </cfRule>
  </conditionalFormatting>
  <conditionalFormatting sqref="S42">
    <cfRule type="dataBar" priority="140">
      <dataBar>
        <cfvo type="num" val="0"/>
        <cfvo type="num" val="30"/>
        <color rgb="FF00B050"/>
      </dataBar>
      <extLst>
        <ext xmlns:x14="http://schemas.microsoft.com/office/spreadsheetml/2009/9/main" uri="{B025F937-C7B1-47D3-B67F-A62EFF666E3E}">
          <x14:id>{B09D32BE-0691-490A-956F-0366B0C80162}</x14:id>
        </ext>
      </extLst>
    </cfRule>
  </conditionalFormatting>
  <conditionalFormatting sqref="K42">
    <cfRule type="dataBar" priority="139">
      <dataBar>
        <cfvo type="num" val="0"/>
        <cfvo type="num" val="30"/>
        <color rgb="FF00B050"/>
      </dataBar>
      <extLst>
        <ext xmlns:x14="http://schemas.microsoft.com/office/spreadsheetml/2009/9/main" uri="{B025F937-C7B1-47D3-B67F-A62EFF666E3E}">
          <x14:id>{C8E75160-9783-46D8-8A60-EC513A1C17D1}</x14:id>
        </ext>
      </extLst>
    </cfRule>
  </conditionalFormatting>
  <conditionalFormatting sqref="P42">
    <cfRule type="containsText" dxfId="209" priority="135" operator="containsText" text="STOP">
      <formula>NOT(ISERROR(SEARCH("STOP",P42)))</formula>
    </cfRule>
    <cfRule type="containsText" dxfId="208" priority="136" operator="containsText" text="OK">
      <formula>NOT(ISERROR(SEARCH("OK",P42)))</formula>
    </cfRule>
    <cfRule type="containsText" dxfId="207" priority="137" operator="containsText" text="A former">
      <formula>NOT(ISERROR(SEARCH("A former",P42)))</formula>
    </cfRule>
    <cfRule type="containsText" dxfId="206" priority="138" operator="containsText" text="En cours">
      <formula>NOT(ISERROR(SEARCH("En cours",P42)))</formula>
    </cfRule>
  </conditionalFormatting>
  <conditionalFormatting sqref="N42">
    <cfRule type="containsText" dxfId="205" priority="133" operator="containsText" text="STOP">
      <formula>NOT(ISERROR(SEARCH("STOP",N42)))</formula>
    </cfRule>
    <cfRule type="containsText" dxfId="204" priority="134" operator="containsText" text="Oui">
      <formula>NOT(ISERROR(SEARCH("Oui",N42)))</formula>
    </cfRule>
  </conditionalFormatting>
  <conditionalFormatting sqref="X42">
    <cfRule type="containsText" dxfId="203" priority="129" operator="containsText" text="STOP">
      <formula>NOT(ISERROR(SEARCH("STOP",X42)))</formula>
    </cfRule>
    <cfRule type="containsText" dxfId="202" priority="130" operator="containsText" text="OK">
      <formula>NOT(ISERROR(SEARCH("OK",X42)))</formula>
    </cfRule>
    <cfRule type="containsText" dxfId="201" priority="131" operator="containsText" text="A former">
      <formula>NOT(ISERROR(SEARCH("A former",X42)))</formula>
    </cfRule>
    <cfRule type="containsText" dxfId="200" priority="132" operator="containsText" text="En cours">
      <formula>NOT(ISERROR(SEARCH("En cours",X42)))</formula>
    </cfRule>
  </conditionalFormatting>
  <conditionalFormatting sqref="AN42">
    <cfRule type="containsText" dxfId="199" priority="125" operator="containsText" text="STOP">
      <formula>NOT(ISERROR(SEARCH("STOP",AN42)))</formula>
    </cfRule>
    <cfRule type="containsText" dxfId="198" priority="126" operator="containsText" text="OK">
      <formula>NOT(ISERROR(SEARCH("OK",AN42)))</formula>
    </cfRule>
    <cfRule type="containsText" dxfId="197" priority="127" operator="containsText" text="A former">
      <formula>NOT(ISERROR(SEARCH("A former",AN42)))</formula>
    </cfRule>
    <cfRule type="containsText" dxfId="196" priority="128" operator="containsText" text="En cours">
      <formula>NOT(ISERROR(SEARCH("En cours",AN42)))</formula>
    </cfRule>
  </conditionalFormatting>
  <conditionalFormatting sqref="AV42">
    <cfRule type="containsText" dxfId="195" priority="121" operator="containsText" text="STOP">
      <formula>NOT(ISERROR(SEARCH("STOP",AV42)))</formula>
    </cfRule>
    <cfRule type="containsText" dxfId="194" priority="122" operator="containsText" text="OK">
      <formula>NOT(ISERROR(SEARCH("OK",AV42)))</formula>
    </cfRule>
    <cfRule type="containsText" dxfId="193" priority="123" operator="containsText" text="A former">
      <formula>NOT(ISERROR(SEARCH("A former",AV42)))</formula>
    </cfRule>
    <cfRule type="containsText" dxfId="192" priority="124" operator="containsText" text="En cours">
      <formula>NOT(ISERROR(SEARCH("En cours",AV42)))</formula>
    </cfRule>
  </conditionalFormatting>
  <conditionalFormatting sqref="BD42">
    <cfRule type="containsText" dxfId="191" priority="117" operator="containsText" text="STOP">
      <formula>NOT(ISERROR(SEARCH("STOP",BD42)))</formula>
    </cfRule>
    <cfRule type="containsText" dxfId="190" priority="118" operator="containsText" text="OK">
      <formula>NOT(ISERROR(SEARCH("OK",BD42)))</formula>
    </cfRule>
    <cfRule type="containsText" dxfId="189" priority="119" operator="containsText" text="A former">
      <formula>NOT(ISERROR(SEARCH("A former",BD42)))</formula>
    </cfRule>
    <cfRule type="containsText" dxfId="188" priority="120" operator="containsText" text="En cours">
      <formula>NOT(ISERROR(SEARCH("En cours",BD42)))</formula>
    </cfRule>
  </conditionalFormatting>
  <conditionalFormatting sqref="BL42">
    <cfRule type="containsText" dxfId="187" priority="113" operator="containsText" text="STOP">
      <formula>NOT(ISERROR(SEARCH("STOP",BL42)))</formula>
    </cfRule>
    <cfRule type="containsText" dxfId="186" priority="114" operator="containsText" text="OK">
      <formula>NOT(ISERROR(SEARCH("OK",BL42)))</formula>
    </cfRule>
    <cfRule type="containsText" dxfId="185" priority="115" operator="containsText" text="A former">
      <formula>NOT(ISERROR(SEARCH("A former",BL42)))</formula>
    </cfRule>
    <cfRule type="containsText" dxfId="184" priority="116" operator="containsText" text="En cours">
      <formula>NOT(ISERROR(SEARCH("En cours",BL42)))</formula>
    </cfRule>
  </conditionalFormatting>
  <conditionalFormatting sqref="H42">
    <cfRule type="containsText" dxfId="183" priority="112" operator="containsText" text="6 / 6">
      <formula>NOT(ISERROR(SEARCH("6 / 6",H42)))</formula>
    </cfRule>
  </conditionalFormatting>
  <conditionalFormatting sqref="Y42">
    <cfRule type="dataBar" priority="110">
      <dataBar>
        <cfvo type="num" val="0"/>
        <cfvo type="num" val="$AH$2"/>
        <color rgb="FF00B050"/>
      </dataBar>
      <extLst>
        <ext xmlns:x14="http://schemas.microsoft.com/office/spreadsheetml/2009/9/main" uri="{B025F937-C7B1-47D3-B67F-A62EFF666E3E}">
          <x14:id>{F935E2D7-C89D-479D-B0C0-E9FDF2A1BAC2}</x14:id>
        </ext>
      </extLst>
    </cfRule>
  </conditionalFormatting>
  <conditionalFormatting sqref="AB42">
    <cfRule type="dataBar" priority="111">
      <dataBar>
        <cfvo type="num" val="0"/>
        <cfvo type="num" val="$AK$4"/>
        <color rgb="FF00B050"/>
      </dataBar>
      <extLst>
        <ext xmlns:x14="http://schemas.microsoft.com/office/spreadsheetml/2009/9/main" uri="{B025F937-C7B1-47D3-B67F-A62EFF666E3E}">
          <x14:id>{E3363817-C244-4A32-9EF5-C9A6B4B7AD70}</x14:id>
        </ext>
      </extLst>
    </cfRule>
  </conditionalFormatting>
  <conditionalFormatting sqref="AA42">
    <cfRule type="dataBar" priority="109">
      <dataBar>
        <cfvo type="num" val="0"/>
        <cfvo type="num" val="30"/>
        <color rgb="FF00B050"/>
      </dataBar>
      <extLst>
        <ext xmlns:x14="http://schemas.microsoft.com/office/spreadsheetml/2009/9/main" uri="{B025F937-C7B1-47D3-B67F-A62EFF666E3E}">
          <x14:id>{1BA736A6-C962-46B9-B405-C7B7BB8AB112}</x14:id>
        </ext>
      </extLst>
    </cfRule>
  </conditionalFormatting>
  <conditionalFormatting sqref="AF42">
    <cfRule type="containsText" dxfId="182" priority="105" operator="containsText" text="STOP">
      <formula>NOT(ISERROR(SEARCH("STOP",AF42)))</formula>
    </cfRule>
    <cfRule type="containsText" dxfId="181" priority="106" operator="containsText" text="OK">
      <formula>NOT(ISERROR(SEARCH("OK",AF42)))</formula>
    </cfRule>
    <cfRule type="containsText" dxfId="180" priority="107" operator="containsText" text="A former">
      <formula>NOT(ISERROR(SEARCH("A former",AF42)))</formula>
    </cfRule>
    <cfRule type="containsText" dxfId="179" priority="108" operator="containsText" text="En cours">
      <formula>NOT(ISERROR(SEARCH("En cours",AF42)))</formula>
    </cfRule>
  </conditionalFormatting>
  <conditionalFormatting sqref="BM42">
    <cfRule type="dataBar" priority="103">
      <dataBar>
        <cfvo type="num" val="0"/>
        <cfvo type="num" val="$AH$2"/>
        <color rgb="FF00B050"/>
      </dataBar>
      <extLst>
        <ext xmlns:x14="http://schemas.microsoft.com/office/spreadsheetml/2009/9/main" uri="{B025F937-C7B1-47D3-B67F-A62EFF666E3E}">
          <x14:id>{796EA8FE-C215-4D85-9B9D-D9ACAE3DE948}</x14:id>
        </ext>
      </extLst>
    </cfRule>
  </conditionalFormatting>
  <conditionalFormatting sqref="BP42">
    <cfRule type="dataBar" priority="104">
      <dataBar>
        <cfvo type="num" val="0"/>
        <cfvo type="num" val="$AK$4"/>
        <color rgb="FF00B050"/>
      </dataBar>
      <extLst>
        <ext xmlns:x14="http://schemas.microsoft.com/office/spreadsheetml/2009/9/main" uri="{B025F937-C7B1-47D3-B67F-A62EFF666E3E}">
          <x14:id>{96B28C28-F8B5-4A49-BC61-3E8A0AF11CD2}</x14:id>
        </ext>
      </extLst>
    </cfRule>
  </conditionalFormatting>
  <conditionalFormatting sqref="BO42">
    <cfRule type="dataBar" priority="102">
      <dataBar>
        <cfvo type="num" val="0"/>
        <cfvo type="num" val="30"/>
        <color rgb="FF00B050"/>
      </dataBar>
      <extLst>
        <ext xmlns:x14="http://schemas.microsoft.com/office/spreadsheetml/2009/9/main" uri="{B025F937-C7B1-47D3-B67F-A62EFF666E3E}">
          <x14:id>{2AED1A46-5D9F-4784-874C-AFB4A9939322}</x14:id>
        </ext>
      </extLst>
    </cfRule>
  </conditionalFormatting>
  <conditionalFormatting sqref="BT42">
    <cfRule type="containsText" dxfId="178" priority="98" operator="containsText" text="STOP">
      <formula>NOT(ISERROR(SEARCH("STOP",BT42)))</formula>
    </cfRule>
    <cfRule type="containsText" dxfId="177" priority="99" operator="containsText" text="OK">
      <formula>NOT(ISERROR(SEARCH("OK",BT42)))</formula>
    </cfRule>
    <cfRule type="containsText" dxfId="176" priority="100" operator="containsText" text="A former">
      <formula>NOT(ISERROR(SEARCH("A former",BT42)))</formula>
    </cfRule>
    <cfRule type="containsText" dxfId="175" priority="101" operator="containsText" text="En cours">
      <formula>NOT(ISERROR(SEARCH("En cours",BT42)))</formula>
    </cfRule>
  </conditionalFormatting>
  <conditionalFormatting sqref="AQ43">
    <cfRule type="dataBar" priority="94">
      <dataBar>
        <cfvo type="num" val="0"/>
        <cfvo type="num" val="30"/>
        <color rgb="FF00B050"/>
      </dataBar>
      <extLst>
        <ext xmlns:x14="http://schemas.microsoft.com/office/spreadsheetml/2009/9/main" uri="{B025F937-C7B1-47D3-B67F-A62EFF666E3E}">
          <x14:id>{E6EBE846-B90B-407C-A54D-EEDB23A78DE5}</x14:id>
        </ext>
      </extLst>
    </cfRule>
  </conditionalFormatting>
  <conditionalFormatting sqref="AY43">
    <cfRule type="dataBar" priority="93">
      <dataBar>
        <cfvo type="num" val="0"/>
        <cfvo type="num" val="30"/>
        <color rgb="FF00B050"/>
      </dataBar>
      <extLst>
        <ext xmlns:x14="http://schemas.microsoft.com/office/spreadsheetml/2009/9/main" uri="{B025F937-C7B1-47D3-B67F-A62EFF666E3E}">
          <x14:id>{4F2CDC6A-49D6-45C9-95F6-C241F5C20AB2}</x14:id>
        </ext>
      </extLst>
    </cfRule>
  </conditionalFormatting>
  <conditionalFormatting sqref="AO43 AG43 AW43 BE43 Q43">
    <cfRule type="dataBar" priority="96">
      <dataBar>
        <cfvo type="num" val="0"/>
        <cfvo type="num" val="$AH$2"/>
        <color rgb="FF00B050"/>
      </dataBar>
      <extLst>
        <ext xmlns:x14="http://schemas.microsoft.com/office/spreadsheetml/2009/9/main" uri="{B025F937-C7B1-47D3-B67F-A62EFF666E3E}">
          <x14:id>{44F6EB49-D9DF-463E-8CAD-7D3385612754}</x14:id>
        </ext>
      </extLst>
    </cfRule>
  </conditionalFormatting>
  <conditionalFormatting sqref="AI43">
    <cfRule type="dataBar" priority="95">
      <dataBar>
        <cfvo type="num" val="0"/>
        <cfvo type="num" val="30"/>
        <color rgb="FF00B050"/>
      </dataBar>
      <extLst>
        <ext xmlns:x14="http://schemas.microsoft.com/office/spreadsheetml/2009/9/main" uri="{B025F937-C7B1-47D3-B67F-A62EFF666E3E}">
          <x14:id>{43A346B4-FCB6-41E5-B54B-FEBFF8613024}</x14:id>
        </ext>
      </extLst>
    </cfRule>
  </conditionalFormatting>
  <conditionalFormatting sqref="AJ43 AR43 AZ43 BH43 T43 L43">
    <cfRule type="dataBar" priority="97">
      <dataBar>
        <cfvo type="num" val="0"/>
        <cfvo type="num" val="$AK$4"/>
        <color rgb="FF00B050"/>
      </dataBar>
      <extLst>
        <ext xmlns:x14="http://schemas.microsoft.com/office/spreadsheetml/2009/9/main" uri="{B025F937-C7B1-47D3-B67F-A62EFF666E3E}">
          <x14:id>{1BF79226-5F53-4E39-9B67-199666D64E40}</x14:id>
        </ext>
      </extLst>
    </cfRule>
  </conditionalFormatting>
  <conditionalFormatting sqref="BG43">
    <cfRule type="dataBar" priority="92">
      <dataBar>
        <cfvo type="num" val="0"/>
        <cfvo type="num" val="30"/>
        <color rgb="FF00B050"/>
      </dataBar>
      <extLst>
        <ext xmlns:x14="http://schemas.microsoft.com/office/spreadsheetml/2009/9/main" uri="{B025F937-C7B1-47D3-B67F-A62EFF666E3E}">
          <x14:id>{A086B601-F8FE-4831-8546-4EF90B103533}</x14:id>
        </ext>
      </extLst>
    </cfRule>
  </conditionalFormatting>
  <conditionalFormatting sqref="S43">
    <cfRule type="dataBar" priority="91">
      <dataBar>
        <cfvo type="num" val="0"/>
        <cfvo type="num" val="30"/>
        <color rgb="FF00B050"/>
      </dataBar>
      <extLst>
        <ext xmlns:x14="http://schemas.microsoft.com/office/spreadsheetml/2009/9/main" uri="{B025F937-C7B1-47D3-B67F-A62EFF666E3E}">
          <x14:id>{AE67B5D1-80A6-4401-94F7-39500CDEC0D8}</x14:id>
        </ext>
      </extLst>
    </cfRule>
  </conditionalFormatting>
  <conditionalFormatting sqref="K43">
    <cfRule type="dataBar" priority="90">
      <dataBar>
        <cfvo type="num" val="0"/>
        <cfvo type="num" val="30"/>
        <color rgb="FF00B050"/>
      </dataBar>
      <extLst>
        <ext xmlns:x14="http://schemas.microsoft.com/office/spreadsheetml/2009/9/main" uri="{B025F937-C7B1-47D3-B67F-A62EFF666E3E}">
          <x14:id>{7032FAEE-54C6-4CCE-B4B0-64EE366882E5}</x14:id>
        </ext>
      </extLst>
    </cfRule>
  </conditionalFormatting>
  <conditionalFormatting sqref="P43">
    <cfRule type="containsText" dxfId="174" priority="86" operator="containsText" text="STOP">
      <formula>NOT(ISERROR(SEARCH("STOP",P43)))</formula>
    </cfRule>
    <cfRule type="containsText" dxfId="173" priority="87" operator="containsText" text="OK">
      <formula>NOT(ISERROR(SEARCH("OK",P43)))</formula>
    </cfRule>
    <cfRule type="containsText" dxfId="172" priority="88" operator="containsText" text="A former">
      <formula>NOT(ISERROR(SEARCH("A former",P43)))</formula>
    </cfRule>
    <cfRule type="containsText" dxfId="171" priority="89" operator="containsText" text="En cours">
      <formula>NOT(ISERROR(SEARCH("En cours",P43)))</formula>
    </cfRule>
  </conditionalFormatting>
  <conditionalFormatting sqref="N43">
    <cfRule type="containsText" dxfId="170" priority="84" operator="containsText" text="STOP">
      <formula>NOT(ISERROR(SEARCH("STOP",N43)))</formula>
    </cfRule>
    <cfRule type="containsText" dxfId="169" priority="85" operator="containsText" text="Oui">
      <formula>NOT(ISERROR(SEARCH("Oui",N43)))</formula>
    </cfRule>
  </conditionalFormatting>
  <conditionalFormatting sqref="X43">
    <cfRule type="containsText" dxfId="168" priority="80" operator="containsText" text="STOP">
      <formula>NOT(ISERROR(SEARCH("STOP",X43)))</formula>
    </cfRule>
    <cfRule type="containsText" dxfId="167" priority="81" operator="containsText" text="OK">
      <formula>NOT(ISERROR(SEARCH("OK",X43)))</formula>
    </cfRule>
    <cfRule type="containsText" dxfId="166" priority="82" operator="containsText" text="A former">
      <formula>NOT(ISERROR(SEARCH("A former",X43)))</formula>
    </cfRule>
    <cfRule type="containsText" dxfId="165" priority="83" operator="containsText" text="En cours">
      <formula>NOT(ISERROR(SEARCH("En cours",X43)))</formula>
    </cfRule>
  </conditionalFormatting>
  <conditionalFormatting sqref="AN43">
    <cfRule type="containsText" dxfId="164" priority="76" operator="containsText" text="STOP">
      <formula>NOT(ISERROR(SEARCH("STOP",AN43)))</formula>
    </cfRule>
    <cfRule type="containsText" dxfId="163" priority="77" operator="containsText" text="OK">
      <formula>NOT(ISERROR(SEARCH("OK",AN43)))</formula>
    </cfRule>
    <cfRule type="containsText" dxfId="162" priority="78" operator="containsText" text="A former">
      <formula>NOT(ISERROR(SEARCH("A former",AN43)))</formula>
    </cfRule>
    <cfRule type="containsText" dxfId="161" priority="79" operator="containsText" text="En cours">
      <formula>NOT(ISERROR(SEARCH("En cours",AN43)))</formula>
    </cfRule>
  </conditionalFormatting>
  <conditionalFormatting sqref="AV43">
    <cfRule type="containsText" dxfId="160" priority="72" operator="containsText" text="STOP">
      <formula>NOT(ISERROR(SEARCH("STOP",AV43)))</formula>
    </cfRule>
    <cfRule type="containsText" dxfId="159" priority="73" operator="containsText" text="OK">
      <formula>NOT(ISERROR(SEARCH("OK",AV43)))</formula>
    </cfRule>
    <cfRule type="containsText" dxfId="158" priority="74" operator="containsText" text="A former">
      <formula>NOT(ISERROR(SEARCH("A former",AV43)))</formula>
    </cfRule>
    <cfRule type="containsText" dxfId="157" priority="75" operator="containsText" text="En cours">
      <formula>NOT(ISERROR(SEARCH("En cours",AV43)))</formula>
    </cfRule>
  </conditionalFormatting>
  <conditionalFormatting sqref="BD43">
    <cfRule type="containsText" dxfId="156" priority="68" operator="containsText" text="STOP">
      <formula>NOT(ISERROR(SEARCH("STOP",BD43)))</formula>
    </cfRule>
    <cfRule type="containsText" dxfId="155" priority="69" operator="containsText" text="OK">
      <formula>NOT(ISERROR(SEARCH("OK",BD43)))</formula>
    </cfRule>
    <cfRule type="containsText" dxfId="154" priority="70" operator="containsText" text="A former">
      <formula>NOT(ISERROR(SEARCH("A former",BD43)))</formula>
    </cfRule>
    <cfRule type="containsText" dxfId="153" priority="71" operator="containsText" text="En cours">
      <formula>NOT(ISERROR(SEARCH("En cours",BD43)))</formula>
    </cfRule>
  </conditionalFormatting>
  <conditionalFormatting sqref="BL43">
    <cfRule type="containsText" dxfId="152" priority="64" operator="containsText" text="STOP">
      <formula>NOT(ISERROR(SEARCH("STOP",BL43)))</formula>
    </cfRule>
    <cfRule type="containsText" dxfId="151" priority="65" operator="containsText" text="OK">
      <formula>NOT(ISERROR(SEARCH("OK",BL43)))</formula>
    </cfRule>
    <cfRule type="containsText" dxfId="150" priority="66" operator="containsText" text="A former">
      <formula>NOT(ISERROR(SEARCH("A former",BL43)))</formula>
    </cfRule>
    <cfRule type="containsText" dxfId="149" priority="67" operator="containsText" text="En cours">
      <formula>NOT(ISERROR(SEARCH("En cours",BL43)))</formula>
    </cfRule>
  </conditionalFormatting>
  <conditionalFormatting sqref="H43">
    <cfRule type="containsText" dxfId="148" priority="63" operator="containsText" text="6 / 6">
      <formula>NOT(ISERROR(SEARCH("6 / 6",H43)))</formula>
    </cfRule>
  </conditionalFormatting>
  <conditionalFormatting sqref="Y43">
    <cfRule type="dataBar" priority="61">
      <dataBar>
        <cfvo type="num" val="0"/>
        <cfvo type="num" val="$AH$2"/>
        <color rgb="FF00B050"/>
      </dataBar>
      <extLst>
        <ext xmlns:x14="http://schemas.microsoft.com/office/spreadsheetml/2009/9/main" uri="{B025F937-C7B1-47D3-B67F-A62EFF666E3E}">
          <x14:id>{B363DE33-A7B3-465C-8FA5-D0B5F996AFF4}</x14:id>
        </ext>
      </extLst>
    </cfRule>
  </conditionalFormatting>
  <conditionalFormatting sqref="AB43">
    <cfRule type="dataBar" priority="62">
      <dataBar>
        <cfvo type="num" val="0"/>
        <cfvo type="num" val="$AK$4"/>
        <color rgb="FF00B050"/>
      </dataBar>
      <extLst>
        <ext xmlns:x14="http://schemas.microsoft.com/office/spreadsheetml/2009/9/main" uri="{B025F937-C7B1-47D3-B67F-A62EFF666E3E}">
          <x14:id>{BDF88343-4AF5-436B-ABFF-22530B781228}</x14:id>
        </ext>
      </extLst>
    </cfRule>
  </conditionalFormatting>
  <conditionalFormatting sqref="AA43">
    <cfRule type="dataBar" priority="60">
      <dataBar>
        <cfvo type="num" val="0"/>
        <cfvo type="num" val="30"/>
        <color rgb="FF00B050"/>
      </dataBar>
      <extLst>
        <ext xmlns:x14="http://schemas.microsoft.com/office/spreadsheetml/2009/9/main" uri="{B025F937-C7B1-47D3-B67F-A62EFF666E3E}">
          <x14:id>{AF025AF6-E964-488D-AA19-39EFDA460179}</x14:id>
        </ext>
      </extLst>
    </cfRule>
  </conditionalFormatting>
  <conditionalFormatting sqref="AF43">
    <cfRule type="containsText" dxfId="147" priority="56" operator="containsText" text="STOP">
      <formula>NOT(ISERROR(SEARCH("STOP",AF43)))</formula>
    </cfRule>
    <cfRule type="containsText" dxfId="146" priority="57" operator="containsText" text="OK">
      <formula>NOT(ISERROR(SEARCH("OK",AF43)))</formula>
    </cfRule>
    <cfRule type="containsText" dxfId="145" priority="58" operator="containsText" text="A former">
      <formula>NOT(ISERROR(SEARCH("A former",AF43)))</formula>
    </cfRule>
    <cfRule type="containsText" dxfId="144" priority="59" operator="containsText" text="En cours">
      <formula>NOT(ISERROR(SEARCH("En cours",AF43)))</formula>
    </cfRule>
  </conditionalFormatting>
  <conditionalFormatting sqref="BM43">
    <cfRule type="dataBar" priority="54">
      <dataBar>
        <cfvo type="num" val="0"/>
        <cfvo type="num" val="$AH$2"/>
        <color rgb="FF00B050"/>
      </dataBar>
      <extLst>
        <ext xmlns:x14="http://schemas.microsoft.com/office/spreadsheetml/2009/9/main" uri="{B025F937-C7B1-47D3-B67F-A62EFF666E3E}">
          <x14:id>{A40F927C-93C0-42FA-9128-B81A411C9CC8}</x14:id>
        </ext>
      </extLst>
    </cfRule>
  </conditionalFormatting>
  <conditionalFormatting sqref="BP43">
    <cfRule type="dataBar" priority="55">
      <dataBar>
        <cfvo type="num" val="0"/>
        <cfvo type="num" val="$AK$4"/>
        <color rgb="FF00B050"/>
      </dataBar>
      <extLst>
        <ext xmlns:x14="http://schemas.microsoft.com/office/spreadsheetml/2009/9/main" uri="{B025F937-C7B1-47D3-B67F-A62EFF666E3E}">
          <x14:id>{AF71D612-A100-4A00-93BA-BD7330C0C4F3}</x14:id>
        </ext>
      </extLst>
    </cfRule>
  </conditionalFormatting>
  <conditionalFormatting sqref="BO43">
    <cfRule type="dataBar" priority="53">
      <dataBar>
        <cfvo type="num" val="0"/>
        <cfvo type="num" val="30"/>
        <color rgb="FF00B050"/>
      </dataBar>
      <extLst>
        <ext xmlns:x14="http://schemas.microsoft.com/office/spreadsheetml/2009/9/main" uri="{B025F937-C7B1-47D3-B67F-A62EFF666E3E}">
          <x14:id>{80DB0E83-4140-4BD4-A704-89A0546E3AF3}</x14:id>
        </ext>
      </extLst>
    </cfRule>
  </conditionalFormatting>
  <conditionalFormatting sqref="BT43">
    <cfRule type="containsText" dxfId="143" priority="49" operator="containsText" text="STOP">
      <formula>NOT(ISERROR(SEARCH("STOP",BT43)))</formula>
    </cfRule>
    <cfRule type="containsText" dxfId="142" priority="50" operator="containsText" text="OK">
      <formula>NOT(ISERROR(SEARCH("OK",BT43)))</formula>
    </cfRule>
    <cfRule type="containsText" dxfId="141" priority="51" operator="containsText" text="A former">
      <formula>NOT(ISERROR(SEARCH("A former",BT43)))</formula>
    </cfRule>
    <cfRule type="containsText" dxfId="140" priority="52" operator="containsText" text="En cours">
      <formula>NOT(ISERROR(SEARCH("En cours",BT43)))</formula>
    </cfRule>
  </conditionalFormatting>
  <conditionalFormatting sqref="AQ31">
    <cfRule type="dataBar" priority="46">
      <dataBar>
        <cfvo type="num" val="0"/>
        <cfvo type="num" val="30"/>
        <color rgb="FF00B050"/>
      </dataBar>
      <extLst>
        <ext xmlns:x14="http://schemas.microsoft.com/office/spreadsheetml/2009/9/main" uri="{B025F937-C7B1-47D3-B67F-A62EFF666E3E}">
          <x14:id>{0BE89031-4766-41A4-A00C-D84B7890CE8D}</x14:id>
        </ext>
      </extLst>
    </cfRule>
  </conditionalFormatting>
  <conditionalFormatting sqref="AO31">
    <cfRule type="dataBar" priority="47">
      <dataBar>
        <cfvo type="num" val="0"/>
        <cfvo type="num" val="$AH$2"/>
        <color rgb="FF00B050"/>
      </dataBar>
      <extLst>
        <ext xmlns:x14="http://schemas.microsoft.com/office/spreadsheetml/2009/9/main" uri="{B025F937-C7B1-47D3-B67F-A62EFF666E3E}">
          <x14:id>{B5774A5C-AA8D-4AC4-A32B-5B3144D4AFB6}</x14:id>
        </ext>
      </extLst>
    </cfRule>
  </conditionalFormatting>
  <conditionalFormatting sqref="AR31">
    <cfRule type="dataBar" priority="48">
      <dataBar>
        <cfvo type="num" val="0"/>
        <cfvo type="num" val="$AK$4"/>
        <color rgb="FF00B050"/>
      </dataBar>
      <extLst>
        <ext xmlns:x14="http://schemas.microsoft.com/office/spreadsheetml/2009/9/main" uri="{B025F937-C7B1-47D3-B67F-A62EFF666E3E}">
          <x14:id>{87DDFB25-AF31-4B29-9A17-3BF36AB5D06C}</x14:id>
        </ext>
      </extLst>
    </cfRule>
  </conditionalFormatting>
  <conditionalFormatting sqref="AQ33">
    <cfRule type="dataBar" priority="43">
      <dataBar>
        <cfvo type="num" val="0"/>
        <cfvo type="num" val="30"/>
        <color rgb="FF00B050"/>
      </dataBar>
      <extLst>
        <ext xmlns:x14="http://schemas.microsoft.com/office/spreadsheetml/2009/9/main" uri="{B025F937-C7B1-47D3-B67F-A62EFF666E3E}">
          <x14:id>{02BD4484-0D3A-420A-96B4-F0B844D46B0B}</x14:id>
        </ext>
      </extLst>
    </cfRule>
  </conditionalFormatting>
  <conditionalFormatting sqref="AO33">
    <cfRule type="dataBar" priority="44">
      <dataBar>
        <cfvo type="num" val="0"/>
        <cfvo type="num" val="$AH$2"/>
        <color rgb="FF00B050"/>
      </dataBar>
      <extLst>
        <ext xmlns:x14="http://schemas.microsoft.com/office/spreadsheetml/2009/9/main" uri="{B025F937-C7B1-47D3-B67F-A62EFF666E3E}">
          <x14:id>{88A6A170-E5C4-47D3-A1EF-901144934A8D}</x14:id>
        </ext>
      </extLst>
    </cfRule>
  </conditionalFormatting>
  <conditionalFormatting sqref="AR33">
    <cfRule type="dataBar" priority="45">
      <dataBar>
        <cfvo type="num" val="0"/>
        <cfvo type="num" val="$AK$4"/>
        <color rgb="FF00B050"/>
      </dataBar>
      <extLst>
        <ext xmlns:x14="http://schemas.microsoft.com/office/spreadsheetml/2009/9/main" uri="{B025F937-C7B1-47D3-B67F-A62EFF666E3E}">
          <x14:id>{4C5900CD-A5AE-48D1-A6D3-522647BEB52E}</x14:id>
        </ext>
      </extLst>
    </cfRule>
  </conditionalFormatting>
  <conditionalFormatting sqref="AQ34">
    <cfRule type="dataBar" priority="40">
      <dataBar>
        <cfvo type="num" val="0"/>
        <cfvo type="num" val="30"/>
        <color rgb="FF00B050"/>
      </dataBar>
      <extLst>
        <ext xmlns:x14="http://schemas.microsoft.com/office/spreadsheetml/2009/9/main" uri="{B025F937-C7B1-47D3-B67F-A62EFF666E3E}">
          <x14:id>{5FF7A42D-26FA-49AB-AA03-0F30FCF1845A}</x14:id>
        </ext>
      </extLst>
    </cfRule>
  </conditionalFormatting>
  <conditionalFormatting sqref="AO34">
    <cfRule type="dataBar" priority="41">
      <dataBar>
        <cfvo type="num" val="0"/>
        <cfvo type="num" val="$AH$2"/>
        <color rgb="FF00B050"/>
      </dataBar>
      <extLst>
        <ext xmlns:x14="http://schemas.microsoft.com/office/spreadsheetml/2009/9/main" uri="{B025F937-C7B1-47D3-B67F-A62EFF666E3E}">
          <x14:id>{79879B9F-C817-4090-A95F-DBF3C5650DEF}</x14:id>
        </ext>
      </extLst>
    </cfRule>
  </conditionalFormatting>
  <conditionalFormatting sqref="AR34">
    <cfRule type="dataBar" priority="42">
      <dataBar>
        <cfvo type="num" val="0"/>
        <cfvo type="num" val="$AK$4"/>
        <color rgb="FF00B050"/>
      </dataBar>
      <extLst>
        <ext xmlns:x14="http://schemas.microsoft.com/office/spreadsheetml/2009/9/main" uri="{B025F937-C7B1-47D3-B67F-A62EFF666E3E}">
          <x14:id>{9385F6D8-76F5-46AE-BF82-F1A9A3DE70A8}</x14:id>
        </ext>
      </extLst>
    </cfRule>
  </conditionalFormatting>
  <conditionalFormatting sqref="AQ35">
    <cfRule type="dataBar" priority="37">
      <dataBar>
        <cfvo type="num" val="0"/>
        <cfvo type="num" val="30"/>
        <color rgb="FF00B050"/>
      </dataBar>
      <extLst>
        <ext xmlns:x14="http://schemas.microsoft.com/office/spreadsheetml/2009/9/main" uri="{B025F937-C7B1-47D3-B67F-A62EFF666E3E}">
          <x14:id>{6FC4675C-632A-4E2F-A586-455071435BA8}</x14:id>
        </ext>
      </extLst>
    </cfRule>
  </conditionalFormatting>
  <conditionalFormatting sqref="AO35">
    <cfRule type="dataBar" priority="38">
      <dataBar>
        <cfvo type="num" val="0"/>
        <cfvo type="num" val="$AH$2"/>
        <color rgb="FF00B050"/>
      </dataBar>
      <extLst>
        <ext xmlns:x14="http://schemas.microsoft.com/office/spreadsheetml/2009/9/main" uri="{B025F937-C7B1-47D3-B67F-A62EFF666E3E}">
          <x14:id>{9BAD49F9-E0AF-41B3-AFE2-476D4772168D}</x14:id>
        </ext>
      </extLst>
    </cfRule>
  </conditionalFormatting>
  <conditionalFormatting sqref="AR35">
    <cfRule type="dataBar" priority="39">
      <dataBar>
        <cfvo type="num" val="0"/>
        <cfvo type="num" val="$AK$4"/>
        <color rgb="FF00B050"/>
      </dataBar>
      <extLst>
        <ext xmlns:x14="http://schemas.microsoft.com/office/spreadsheetml/2009/9/main" uri="{B025F937-C7B1-47D3-B67F-A62EFF666E3E}">
          <x14:id>{9580892C-CD75-4AE6-A8A4-D6EF74F76F3E}</x14:id>
        </ext>
      </extLst>
    </cfRule>
  </conditionalFormatting>
  <conditionalFormatting sqref="AQ4">
    <cfRule type="dataBar" priority="34">
      <dataBar>
        <cfvo type="num" val="0"/>
        <cfvo type="num" val="30"/>
        <color rgb="FF00B050"/>
      </dataBar>
      <extLst>
        <ext xmlns:x14="http://schemas.microsoft.com/office/spreadsheetml/2009/9/main" uri="{B025F937-C7B1-47D3-B67F-A62EFF666E3E}">
          <x14:id>{2A30E06F-4C49-43EB-B129-71B41EFACCD2}</x14:id>
        </ext>
      </extLst>
    </cfRule>
  </conditionalFormatting>
  <conditionalFormatting sqref="AO4">
    <cfRule type="dataBar" priority="35">
      <dataBar>
        <cfvo type="num" val="0"/>
        <cfvo type="num" val="$AH$2"/>
        <color rgb="FF00B050"/>
      </dataBar>
      <extLst>
        <ext xmlns:x14="http://schemas.microsoft.com/office/spreadsheetml/2009/9/main" uri="{B025F937-C7B1-47D3-B67F-A62EFF666E3E}">
          <x14:id>{FAAB916A-AEE3-4560-828B-708F63FC8B1C}</x14:id>
        </ext>
      </extLst>
    </cfRule>
  </conditionalFormatting>
  <conditionalFormatting sqref="AR4">
    <cfRule type="dataBar" priority="36">
      <dataBar>
        <cfvo type="num" val="0"/>
        <cfvo type="num" val="$AK$4"/>
        <color rgb="FF00B050"/>
      </dataBar>
      <extLst>
        <ext xmlns:x14="http://schemas.microsoft.com/office/spreadsheetml/2009/9/main" uri="{B025F937-C7B1-47D3-B67F-A62EFF666E3E}">
          <x14:id>{9EBAA76B-F231-4BDC-B10E-9AFF51204A4B}</x14:id>
        </ext>
      </extLst>
    </cfRule>
  </conditionalFormatting>
  <conditionalFormatting sqref="AQ8">
    <cfRule type="dataBar" priority="31">
      <dataBar>
        <cfvo type="num" val="0"/>
        <cfvo type="num" val="30"/>
        <color rgb="FF00B050"/>
      </dataBar>
      <extLst>
        <ext xmlns:x14="http://schemas.microsoft.com/office/spreadsheetml/2009/9/main" uri="{B025F937-C7B1-47D3-B67F-A62EFF666E3E}">
          <x14:id>{2641996A-29AC-40B9-98BB-975FA1EAC271}</x14:id>
        </ext>
      </extLst>
    </cfRule>
  </conditionalFormatting>
  <conditionalFormatting sqref="AO8">
    <cfRule type="dataBar" priority="32">
      <dataBar>
        <cfvo type="num" val="0"/>
        <cfvo type="num" val="$AH$2"/>
        <color rgb="FF00B050"/>
      </dataBar>
      <extLst>
        <ext xmlns:x14="http://schemas.microsoft.com/office/spreadsheetml/2009/9/main" uri="{B025F937-C7B1-47D3-B67F-A62EFF666E3E}">
          <x14:id>{8E84BF0B-1C1A-4E1F-A61F-5BF6B9D1D6F3}</x14:id>
        </ext>
      </extLst>
    </cfRule>
  </conditionalFormatting>
  <conditionalFormatting sqref="AR8">
    <cfRule type="dataBar" priority="33">
      <dataBar>
        <cfvo type="num" val="0"/>
        <cfvo type="num" val="$AK$4"/>
        <color rgb="FF00B050"/>
      </dataBar>
      <extLst>
        <ext xmlns:x14="http://schemas.microsoft.com/office/spreadsheetml/2009/9/main" uri="{B025F937-C7B1-47D3-B67F-A62EFF666E3E}">
          <x14:id>{CEE7B713-2483-452F-9313-29890DC800FB}</x14:id>
        </ext>
      </extLst>
    </cfRule>
  </conditionalFormatting>
  <conditionalFormatting sqref="AY20">
    <cfRule type="dataBar" priority="28">
      <dataBar>
        <cfvo type="num" val="0"/>
        <cfvo type="num" val="30"/>
        <color rgb="FF00B050"/>
      </dataBar>
      <extLst>
        <ext xmlns:x14="http://schemas.microsoft.com/office/spreadsheetml/2009/9/main" uri="{B025F937-C7B1-47D3-B67F-A62EFF666E3E}">
          <x14:id>{B34C03DC-3D15-4691-9AAD-4208D1FDA664}</x14:id>
        </ext>
      </extLst>
    </cfRule>
  </conditionalFormatting>
  <conditionalFormatting sqref="AW20">
    <cfRule type="dataBar" priority="29">
      <dataBar>
        <cfvo type="num" val="0"/>
        <cfvo type="num" val="$AH$2"/>
        <color rgb="FF00B050"/>
      </dataBar>
      <extLst>
        <ext xmlns:x14="http://schemas.microsoft.com/office/spreadsheetml/2009/9/main" uri="{B025F937-C7B1-47D3-B67F-A62EFF666E3E}">
          <x14:id>{F9EAE792-A1E5-44D0-A670-14B17AAEB210}</x14:id>
        </ext>
      </extLst>
    </cfRule>
  </conditionalFormatting>
  <conditionalFormatting sqref="AZ20">
    <cfRule type="dataBar" priority="30">
      <dataBar>
        <cfvo type="num" val="0"/>
        <cfvo type="num" val="$AK$4"/>
        <color rgb="FF00B050"/>
      </dataBar>
      <extLst>
        <ext xmlns:x14="http://schemas.microsoft.com/office/spreadsheetml/2009/9/main" uri="{B025F937-C7B1-47D3-B67F-A62EFF666E3E}">
          <x14:id>{E1F38B34-1114-4FD9-A99F-4AC7A51A0875}</x14:id>
        </ext>
      </extLst>
    </cfRule>
  </conditionalFormatting>
  <conditionalFormatting sqref="AY22">
    <cfRule type="dataBar" priority="25">
      <dataBar>
        <cfvo type="num" val="0"/>
        <cfvo type="num" val="30"/>
        <color rgb="FF00B050"/>
      </dataBar>
      <extLst>
        <ext xmlns:x14="http://schemas.microsoft.com/office/spreadsheetml/2009/9/main" uri="{B025F937-C7B1-47D3-B67F-A62EFF666E3E}">
          <x14:id>{293B923A-E3E4-4631-9810-57C3BEC433AD}</x14:id>
        </ext>
      </extLst>
    </cfRule>
  </conditionalFormatting>
  <conditionalFormatting sqref="AW22">
    <cfRule type="dataBar" priority="26">
      <dataBar>
        <cfvo type="num" val="0"/>
        <cfvo type="num" val="$AH$2"/>
        <color rgb="FF00B050"/>
      </dataBar>
      <extLst>
        <ext xmlns:x14="http://schemas.microsoft.com/office/spreadsheetml/2009/9/main" uri="{B025F937-C7B1-47D3-B67F-A62EFF666E3E}">
          <x14:id>{15990F4E-4A2A-4327-8215-9D69CD1436FB}</x14:id>
        </ext>
      </extLst>
    </cfRule>
  </conditionalFormatting>
  <conditionalFormatting sqref="AZ22">
    <cfRule type="dataBar" priority="27">
      <dataBar>
        <cfvo type="num" val="0"/>
        <cfvo type="num" val="$AK$4"/>
        <color rgb="FF00B050"/>
      </dataBar>
      <extLst>
        <ext xmlns:x14="http://schemas.microsoft.com/office/spreadsheetml/2009/9/main" uri="{B025F937-C7B1-47D3-B67F-A62EFF666E3E}">
          <x14:id>{066F0144-67F6-4F88-8264-7EE2D7D1C66D}</x14:id>
        </ext>
      </extLst>
    </cfRule>
  </conditionalFormatting>
  <conditionalFormatting sqref="AY27">
    <cfRule type="dataBar" priority="22">
      <dataBar>
        <cfvo type="num" val="0"/>
        <cfvo type="num" val="30"/>
        <color rgb="FF00B050"/>
      </dataBar>
      <extLst>
        <ext xmlns:x14="http://schemas.microsoft.com/office/spreadsheetml/2009/9/main" uri="{B025F937-C7B1-47D3-B67F-A62EFF666E3E}">
          <x14:id>{09A9EEEA-F731-4BCA-BB35-04D08FFFF5E9}</x14:id>
        </ext>
      </extLst>
    </cfRule>
  </conditionalFormatting>
  <conditionalFormatting sqref="AW27">
    <cfRule type="dataBar" priority="23">
      <dataBar>
        <cfvo type="num" val="0"/>
        <cfvo type="num" val="$AH$2"/>
        <color rgb="FF00B050"/>
      </dataBar>
      <extLst>
        <ext xmlns:x14="http://schemas.microsoft.com/office/spreadsheetml/2009/9/main" uri="{B025F937-C7B1-47D3-B67F-A62EFF666E3E}">
          <x14:id>{5A1F46E2-6BE2-42EB-8ECC-312062FB3AEC}</x14:id>
        </ext>
      </extLst>
    </cfRule>
  </conditionalFormatting>
  <conditionalFormatting sqref="AZ27">
    <cfRule type="dataBar" priority="24">
      <dataBar>
        <cfvo type="num" val="0"/>
        <cfvo type="num" val="$AK$4"/>
        <color rgb="FF00B050"/>
      </dataBar>
      <extLst>
        <ext xmlns:x14="http://schemas.microsoft.com/office/spreadsheetml/2009/9/main" uri="{B025F937-C7B1-47D3-B67F-A62EFF666E3E}">
          <x14:id>{380D5CC4-8305-41F9-9EE5-DA9DB3B9CF79}</x14:id>
        </ext>
      </extLst>
    </cfRule>
  </conditionalFormatting>
  <conditionalFormatting sqref="BE14">
    <cfRule type="dataBar" priority="20">
      <dataBar>
        <cfvo type="num" val="0"/>
        <cfvo type="num" val="$AH$2"/>
        <color rgb="FF00B050"/>
      </dataBar>
      <extLst>
        <ext xmlns:x14="http://schemas.microsoft.com/office/spreadsheetml/2009/9/main" uri="{B025F937-C7B1-47D3-B67F-A62EFF666E3E}">
          <x14:id>{624C3262-920B-49D3-8330-B56013F9C681}</x14:id>
        </ext>
      </extLst>
    </cfRule>
  </conditionalFormatting>
  <conditionalFormatting sqref="BH14">
    <cfRule type="dataBar" priority="21">
      <dataBar>
        <cfvo type="num" val="0"/>
        <cfvo type="num" val="$AK$4"/>
        <color rgb="FF00B050"/>
      </dataBar>
      <extLst>
        <ext xmlns:x14="http://schemas.microsoft.com/office/spreadsheetml/2009/9/main" uri="{B025F937-C7B1-47D3-B67F-A62EFF666E3E}">
          <x14:id>{B68241FA-C3CA-41F9-ACCC-1EE0A3206581}</x14:id>
        </ext>
      </extLst>
    </cfRule>
  </conditionalFormatting>
  <conditionalFormatting sqref="BG14">
    <cfRule type="dataBar" priority="19">
      <dataBar>
        <cfvo type="num" val="0"/>
        <cfvo type="num" val="30"/>
        <color rgb="FF00B050"/>
      </dataBar>
      <extLst>
        <ext xmlns:x14="http://schemas.microsoft.com/office/spreadsheetml/2009/9/main" uri="{B025F937-C7B1-47D3-B67F-A62EFF666E3E}">
          <x14:id>{8B762ADB-05CF-470E-B49B-714E11DCF703}</x14:id>
        </ext>
      </extLst>
    </cfRule>
  </conditionalFormatting>
  <conditionalFormatting sqref="BE21">
    <cfRule type="dataBar" priority="17">
      <dataBar>
        <cfvo type="num" val="0"/>
        <cfvo type="num" val="$AH$2"/>
        <color rgb="FF00B050"/>
      </dataBar>
      <extLst>
        <ext xmlns:x14="http://schemas.microsoft.com/office/spreadsheetml/2009/9/main" uri="{B025F937-C7B1-47D3-B67F-A62EFF666E3E}">
          <x14:id>{09FE85A9-DAE4-4336-B793-DE77611A4FCB}</x14:id>
        </ext>
      </extLst>
    </cfRule>
  </conditionalFormatting>
  <conditionalFormatting sqref="BH21">
    <cfRule type="dataBar" priority="18">
      <dataBar>
        <cfvo type="num" val="0"/>
        <cfvo type="num" val="$AK$4"/>
        <color rgb="FF00B050"/>
      </dataBar>
      <extLst>
        <ext xmlns:x14="http://schemas.microsoft.com/office/spreadsheetml/2009/9/main" uri="{B025F937-C7B1-47D3-B67F-A62EFF666E3E}">
          <x14:id>{6D42C484-F6AA-4C2F-8F95-A33D3206EFB7}</x14:id>
        </ext>
      </extLst>
    </cfRule>
  </conditionalFormatting>
  <conditionalFormatting sqref="BG21">
    <cfRule type="dataBar" priority="16">
      <dataBar>
        <cfvo type="num" val="0"/>
        <cfvo type="num" val="30"/>
        <color rgb="FF00B050"/>
      </dataBar>
      <extLst>
        <ext xmlns:x14="http://schemas.microsoft.com/office/spreadsheetml/2009/9/main" uri="{B025F937-C7B1-47D3-B67F-A62EFF666E3E}">
          <x14:id>{66D1923F-A7C3-4589-A172-E6F7DBF05B5C}</x14:id>
        </ext>
      </extLst>
    </cfRule>
  </conditionalFormatting>
  <conditionalFormatting sqref="BM17">
    <cfRule type="dataBar" priority="14">
      <dataBar>
        <cfvo type="num" val="0"/>
        <cfvo type="num" val="$AH$2"/>
        <color rgb="FF00B050"/>
      </dataBar>
      <extLst>
        <ext xmlns:x14="http://schemas.microsoft.com/office/spreadsheetml/2009/9/main" uri="{B025F937-C7B1-47D3-B67F-A62EFF666E3E}">
          <x14:id>{CD461DB0-7916-4F4E-A689-884158C8D0B8}</x14:id>
        </ext>
      </extLst>
    </cfRule>
  </conditionalFormatting>
  <conditionalFormatting sqref="BP17">
    <cfRule type="dataBar" priority="15">
      <dataBar>
        <cfvo type="num" val="0"/>
        <cfvo type="num" val="$AK$4"/>
        <color rgb="FF00B050"/>
      </dataBar>
      <extLst>
        <ext xmlns:x14="http://schemas.microsoft.com/office/spreadsheetml/2009/9/main" uri="{B025F937-C7B1-47D3-B67F-A62EFF666E3E}">
          <x14:id>{AC391FD3-2216-42B2-AA73-F697093D28E2}</x14:id>
        </ext>
      </extLst>
    </cfRule>
  </conditionalFormatting>
  <conditionalFormatting sqref="BO17">
    <cfRule type="dataBar" priority="13">
      <dataBar>
        <cfvo type="num" val="0"/>
        <cfvo type="num" val="30"/>
        <color rgb="FF00B050"/>
      </dataBar>
      <extLst>
        <ext xmlns:x14="http://schemas.microsoft.com/office/spreadsheetml/2009/9/main" uri="{B025F937-C7B1-47D3-B67F-A62EFF666E3E}">
          <x14:id>{B5EEEDAD-7687-4AED-9C61-CDF15BD0B647}</x14:id>
        </ext>
      </extLst>
    </cfRule>
  </conditionalFormatting>
  <conditionalFormatting sqref="AQ18">
    <cfRule type="dataBar" priority="1">
      <dataBar>
        <cfvo type="num" val="0"/>
        <cfvo type="num" val="30"/>
        <color rgb="FF00B050"/>
      </dataBar>
      <extLst>
        <ext xmlns:x14="http://schemas.microsoft.com/office/spreadsheetml/2009/9/main" uri="{B025F937-C7B1-47D3-B67F-A62EFF666E3E}">
          <x14:id>{AC9ADDC5-23CF-436D-BE9E-57A07B363D07}</x14:id>
        </ext>
      </extLst>
    </cfRule>
  </conditionalFormatting>
  <conditionalFormatting sqref="BM30">
    <cfRule type="dataBar" priority="11">
      <dataBar>
        <cfvo type="num" val="0"/>
        <cfvo type="num" val="$AH$2"/>
        <color rgb="FF00B050"/>
      </dataBar>
      <extLst>
        <ext xmlns:x14="http://schemas.microsoft.com/office/spreadsheetml/2009/9/main" uri="{B025F937-C7B1-47D3-B67F-A62EFF666E3E}">
          <x14:id>{1F9FA4B4-724C-4B12-AEE7-582076F3500F}</x14:id>
        </ext>
      </extLst>
    </cfRule>
  </conditionalFormatting>
  <conditionalFormatting sqref="BP30">
    <cfRule type="dataBar" priority="12">
      <dataBar>
        <cfvo type="num" val="0"/>
        <cfvo type="num" val="$AK$4"/>
        <color rgb="FF00B050"/>
      </dataBar>
      <extLst>
        <ext xmlns:x14="http://schemas.microsoft.com/office/spreadsheetml/2009/9/main" uri="{B025F937-C7B1-47D3-B67F-A62EFF666E3E}">
          <x14:id>{7C8B27B5-BCA8-457D-A490-04AB6C523DFD}</x14:id>
        </ext>
      </extLst>
    </cfRule>
  </conditionalFormatting>
  <conditionalFormatting sqref="BO30">
    <cfRule type="dataBar" priority="10">
      <dataBar>
        <cfvo type="num" val="0"/>
        <cfvo type="num" val="30"/>
        <color rgb="FF00B050"/>
      </dataBar>
      <extLst>
        <ext xmlns:x14="http://schemas.microsoft.com/office/spreadsheetml/2009/9/main" uri="{B025F937-C7B1-47D3-B67F-A62EFF666E3E}">
          <x14:id>{1508ADF5-4332-484B-82D5-768A35F384C0}</x14:id>
        </ext>
      </extLst>
    </cfRule>
  </conditionalFormatting>
  <conditionalFormatting sqref="AQ17">
    <cfRule type="dataBar" priority="4">
      <dataBar>
        <cfvo type="num" val="0"/>
        <cfvo type="num" val="30"/>
        <color rgb="FF00B050"/>
      </dataBar>
      <extLst>
        <ext xmlns:x14="http://schemas.microsoft.com/office/spreadsheetml/2009/9/main" uri="{B025F937-C7B1-47D3-B67F-A62EFF666E3E}">
          <x14:id>{A03E85C4-5420-48F1-916F-1FE151711B46}</x14:id>
        </ext>
      </extLst>
    </cfRule>
  </conditionalFormatting>
  <conditionalFormatting sqref="AO17">
    <cfRule type="dataBar" priority="5">
      <dataBar>
        <cfvo type="num" val="0"/>
        <cfvo type="num" val="$AH$2"/>
        <color rgb="FF00B050"/>
      </dataBar>
      <extLst>
        <ext xmlns:x14="http://schemas.microsoft.com/office/spreadsheetml/2009/9/main" uri="{B025F937-C7B1-47D3-B67F-A62EFF666E3E}">
          <x14:id>{AA77A265-D755-4434-8E70-D072A1CBB239}</x14:id>
        </ext>
      </extLst>
    </cfRule>
  </conditionalFormatting>
  <conditionalFormatting sqref="AR17">
    <cfRule type="dataBar" priority="6">
      <dataBar>
        <cfvo type="num" val="0"/>
        <cfvo type="num" val="$AK$4"/>
        <color rgb="FF00B050"/>
      </dataBar>
      <extLst>
        <ext xmlns:x14="http://schemas.microsoft.com/office/spreadsheetml/2009/9/main" uri="{B025F937-C7B1-47D3-B67F-A62EFF666E3E}">
          <x14:id>{0C6EA369-2688-4EBC-A169-54400699BB7C}</x14:id>
        </ext>
      </extLst>
    </cfRule>
  </conditionalFormatting>
  <conditionalFormatting sqref="AO18">
    <cfRule type="dataBar" priority="2">
      <dataBar>
        <cfvo type="num" val="0"/>
        <cfvo type="num" val="$AH$2"/>
        <color rgb="FF00B050"/>
      </dataBar>
      <extLst>
        <ext xmlns:x14="http://schemas.microsoft.com/office/spreadsheetml/2009/9/main" uri="{B025F937-C7B1-47D3-B67F-A62EFF666E3E}">
          <x14:id>{79A70D89-F627-4641-BFC2-0748E5EB5A8F}</x14:id>
        </ext>
      </extLst>
    </cfRule>
  </conditionalFormatting>
  <conditionalFormatting sqref="AR18">
    <cfRule type="dataBar" priority="3">
      <dataBar>
        <cfvo type="num" val="0"/>
        <cfvo type="num" val="$AK$4"/>
        <color rgb="FF00B050"/>
      </dataBar>
      <extLst>
        <ext xmlns:x14="http://schemas.microsoft.com/office/spreadsheetml/2009/9/main" uri="{B025F937-C7B1-47D3-B67F-A62EFF666E3E}">
          <x14:id>{8D016F11-8E49-49D3-AB3D-C9BE50659536}</x14:id>
        </ext>
      </extLst>
    </cfRule>
  </conditionalFormatting>
  <dataValidations count="3">
    <dataValidation type="list" allowBlank="1" showInputMessage="1" showErrorMessage="1" sqref="N2:N5 N36:N45">
      <formula1>"Oui, STOP,"</formula1>
    </dataValidation>
    <dataValidation type="list" allowBlank="1" showInputMessage="1" showErrorMessage="1" sqref="AQ19:AR21 BB32:BC32 BB17:BC17 AT23:AU25 AQ15:AR15 AT27:AU27 AT15:AU15 BT2:BT28 AW32 AT19:AU21 AW17 AY17:AZ17 AY32:AZ32 AQ27:AR27 AQ23:AR25 AO27 AO23:AO25 AO19:AO21 AO15 P2:P45 X2:X45 BT30:BT45 AN2:AN45 BL2:BL45 AV2:AV45 AF2:AF45 BD2:BD45">
      <formula1>Validations_modules</formula1>
    </dataValidation>
    <dataValidation type="list" allowBlank="1" showInputMessage="1" showErrorMessage="1" sqref="A2:A45">
      <formula1>Personnel_PF</formula1>
    </dataValidation>
  </dataValidations>
  <pageMargins left="0.7" right="0.7" top="0.75" bottom="0.75" header="0.3" footer="0.3"/>
  <pageSetup paperSize="9" orientation="portrait" r:id="rId8"/>
  <legacyDrawing r:id="rId9"/>
  <extLst>
    <ext xmlns:x14="http://schemas.microsoft.com/office/spreadsheetml/2009/9/main" uri="{78C0D931-6437-407d-A8EE-F0AAD7539E65}">
      <x14:conditionalFormattings>
        <x14:conditionalFormatting xmlns:xm="http://schemas.microsoft.com/office/excel/2006/main">
          <x14:cfRule type="dataBar" id="{12F0369F-46F7-43F2-9C3A-ABC4A08D52E8}">
            <x14:dataBar minLength="0" maxLength="100">
              <x14:cfvo type="num">
                <xm:f>0</xm:f>
              </x14:cfvo>
              <x14:cfvo type="num">
                <xm:f>$Z$2</xm:f>
              </x14:cfvo>
              <x14:negativeFillColor rgb="FFFF0000"/>
              <x14:axisColor rgb="FF000000"/>
            </x14:dataBar>
          </x14:cfRule>
          <xm:sqref>AO5:AO7 AW4:AW16 AO16 AW18:AW19 AO22 AO26 AO12 AO14 Y4:Y31 AG4:AG35 Q4:Q35 AO28:AO30 AW33:AW35 Y33:Y35 AO32 AO9:AO10 AW21 AW23:AW26 AW28:AW31</xm:sqref>
        </x14:conditionalFormatting>
        <x14:conditionalFormatting xmlns:xm="http://schemas.microsoft.com/office/excel/2006/main">
          <x14:cfRule type="dataBar" id="{33A16261-DAAB-4B2A-BB24-AA4AC875D339}">
            <x14:dataBar minLength="0" maxLength="100">
              <x14:cfvo type="num">
                <xm:f>0</xm:f>
              </x14:cfvo>
              <x14:cfvo type="num">
                <xm:f>30</xm:f>
              </x14:cfvo>
              <x14:negativeFillColor rgb="FFFF0000"/>
              <x14:axisColor rgb="FF000000"/>
            </x14:dataBar>
          </x14:cfRule>
          <xm:sqref>AQ5:AQ7 AY4:AY16 K4:K35 AQ16 AY18:AY19 AQ22 AQ26 AQ12 AQ14 AA4:AA31 AI4:AI35 S4:S35 AQ28:AQ30 AY33:AY35 AA33:AA35 AQ32 AQ9:AQ10 AY21 AY23:AY26 AY28:AY31</xm:sqref>
        </x14:conditionalFormatting>
        <x14:conditionalFormatting xmlns:xm="http://schemas.microsoft.com/office/excel/2006/main">
          <x14:cfRule type="dataBar" id="{501E922B-36A4-40F4-B0D9-D58872D44A0F}">
            <x14:dataBar minLength="0" maxLength="100">
              <x14:cfvo type="num">
                <xm:f>0</xm:f>
              </x14:cfvo>
              <x14:cfvo type="num">
                <xm:f>$AC$4</xm:f>
              </x14:cfvo>
              <x14:negativeFillColor rgb="FFFF0000"/>
              <x14:axisColor rgb="FF000000"/>
            </x14:dataBar>
          </x14:cfRule>
          <xm:sqref>AR5:AR7 AZ4:AZ16 L4:L35 AR16 AZ18:AZ19 AR22 AR26 AR12 AR14 AB4:AB31 AJ4:AJ35 T4:T35 AR28:AR30 AZ33:AZ35 AB33:AB35 AR32 AR9:AR10 AZ21 AZ23:AZ26 AZ28:AZ31</xm:sqref>
        </x14:conditionalFormatting>
        <x14:conditionalFormatting xmlns:xm="http://schemas.microsoft.com/office/excel/2006/main">
          <x14:cfRule type="dataBar" id="{505BF6A2-C098-42AA-B8BA-03D8D1EB780D}">
            <x14:dataBar minLength="0" maxLength="100">
              <x14:cfvo type="num">
                <xm:f>0</xm:f>
              </x14:cfvo>
              <x14:cfvo type="num">
                <xm:f>$Z$2</xm:f>
              </x14:cfvo>
              <x14:negativeFillColor rgb="FFFF0000"/>
              <x14:axisColor rgb="FF000000"/>
            </x14:dataBar>
          </x14:cfRule>
          <xm:sqref>AO3</xm:sqref>
        </x14:conditionalFormatting>
        <x14:conditionalFormatting xmlns:xm="http://schemas.microsoft.com/office/excel/2006/main">
          <x14:cfRule type="dataBar" id="{34CFD35A-D3F0-4F17-9C7B-CC2A0B1894DF}">
            <x14:dataBar minLength="0" maxLength="100">
              <x14:cfvo type="num">
                <xm:f>0</xm:f>
              </x14:cfvo>
              <x14:cfvo type="num">
                <xm:f>30</xm:f>
              </x14:cfvo>
              <x14:negativeFillColor rgb="FFFF0000"/>
              <x14:axisColor rgb="FF000000"/>
            </x14:dataBar>
          </x14:cfRule>
          <xm:sqref>AQ3</xm:sqref>
        </x14:conditionalFormatting>
        <x14:conditionalFormatting xmlns:xm="http://schemas.microsoft.com/office/excel/2006/main">
          <x14:cfRule type="dataBar" id="{5CAA0337-B131-4323-BA8D-EE83D4813A5A}">
            <x14:dataBar minLength="0" maxLength="100">
              <x14:cfvo type="num">
                <xm:f>0</xm:f>
              </x14:cfvo>
              <x14:cfvo type="num">
                <xm:f>$AC$4</xm:f>
              </x14:cfvo>
              <x14:negativeFillColor rgb="FFFF0000"/>
              <x14:axisColor rgb="FF000000"/>
            </x14:dataBar>
          </x14:cfRule>
          <xm:sqref>AR3</xm:sqref>
        </x14:conditionalFormatting>
        <x14:conditionalFormatting xmlns:xm="http://schemas.microsoft.com/office/excel/2006/main">
          <x14:cfRule type="dataBar" id="{2AAAFE7C-24F1-44DA-BD35-4921F4EB4A75}">
            <x14:dataBar minLength="0" maxLength="100">
              <x14:cfvo type="num">
                <xm:f>0</xm:f>
              </x14:cfvo>
              <x14:cfvo type="num">
                <xm:f>30</xm:f>
              </x14:cfvo>
              <x14:negativeFillColor rgb="FFFF0000"/>
              <x14:axisColor rgb="FF000000"/>
            </x14:dataBar>
          </x14:cfRule>
          <xm:sqref>AI3</xm:sqref>
        </x14:conditionalFormatting>
        <x14:conditionalFormatting xmlns:xm="http://schemas.microsoft.com/office/excel/2006/main">
          <x14:cfRule type="dataBar" id="{FA5BA355-7C7F-48D6-A869-FB7583B993C7}">
            <x14:dataBar minLength="0" maxLength="100">
              <x14:cfvo type="num">
                <xm:f>0</xm:f>
              </x14:cfvo>
              <x14:cfvo type="num">
                <xm:f>$AC$4</xm:f>
              </x14:cfvo>
              <x14:negativeFillColor rgb="FFFF0000"/>
              <x14:axisColor rgb="FF000000"/>
            </x14:dataBar>
          </x14:cfRule>
          <xm:sqref>AJ3</xm:sqref>
        </x14:conditionalFormatting>
        <x14:conditionalFormatting xmlns:xm="http://schemas.microsoft.com/office/excel/2006/main">
          <x14:cfRule type="dataBar" id="{76A6F38C-A07C-42FD-B6EC-E28A7659919C}">
            <x14:dataBar minLength="0" maxLength="100">
              <x14:cfvo type="num">
                <xm:f>0</xm:f>
              </x14:cfvo>
              <x14:cfvo type="num">
                <xm:f>$Z$2</xm:f>
              </x14:cfvo>
              <x14:negativeFillColor rgb="FFFF0000"/>
              <x14:axisColor rgb="FF000000"/>
            </x14:dataBar>
          </x14:cfRule>
          <xm:sqref>AW3</xm:sqref>
        </x14:conditionalFormatting>
        <x14:conditionalFormatting xmlns:xm="http://schemas.microsoft.com/office/excel/2006/main">
          <x14:cfRule type="dataBar" id="{21FBCE28-7009-4411-88EE-DCD158F60E3D}">
            <x14:dataBar minLength="0" maxLength="100">
              <x14:cfvo type="num">
                <xm:f>0</xm:f>
              </x14:cfvo>
              <x14:cfvo type="num">
                <xm:f>30</xm:f>
              </x14:cfvo>
              <x14:negativeFillColor rgb="FFFF0000"/>
              <x14:axisColor rgb="FF000000"/>
            </x14:dataBar>
          </x14:cfRule>
          <xm:sqref>AY3</xm:sqref>
        </x14:conditionalFormatting>
        <x14:conditionalFormatting xmlns:xm="http://schemas.microsoft.com/office/excel/2006/main">
          <x14:cfRule type="dataBar" id="{E2A8ED2A-ECF6-4A4F-A6B8-C06176774958}">
            <x14:dataBar minLength="0" maxLength="100">
              <x14:cfvo type="num">
                <xm:f>0</xm:f>
              </x14:cfvo>
              <x14:cfvo type="num">
                <xm:f>$AC$4</xm:f>
              </x14:cfvo>
              <x14:negativeFillColor rgb="FFFF0000"/>
              <x14:axisColor rgb="FF000000"/>
            </x14:dataBar>
          </x14:cfRule>
          <xm:sqref>AZ3</xm:sqref>
        </x14:conditionalFormatting>
        <x14:conditionalFormatting xmlns:xm="http://schemas.microsoft.com/office/excel/2006/main">
          <x14:cfRule type="dataBar" id="{AF8864B9-142B-4F13-BB4B-97639838D0EE}">
            <x14:dataBar minLength="0" maxLength="100">
              <x14:cfvo type="num">
                <xm:f>0</xm:f>
              </x14:cfvo>
              <x14:cfvo type="num">
                <xm:f>$Z$2</xm:f>
              </x14:cfvo>
              <x14:negativeFillColor rgb="FFFF0000"/>
              <x14:axisColor rgb="FF000000"/>
            </x14:dataBar>
          </x14:cfRule>
          <xm:sqref>Q3</xm:sqref>
        </x14:conditionalFormatting>
        <x14:conditionalFormatting xmlns:xm="http://schemas.microsoft.com/office/excel/2006/main">
          <x14:cfRule type="dataBar" id="{51FB1C73-1BB4-4C81-80A5-1398AE8C0BE7}">
            <x14:dataBar minLength="0" maxLength="100">
              <x14:cfvo type="num">
                <xm:f>0</xm:f>
              </x14:cfvo>
              <x14:cfvo type="num">
                <xm:f>30</xm:f>
              </x14:cfvo>
              <x14:negativeFillColor rgb="FFFF0000"/>
              <x14:axisColor rgb="FF000000"/>
            </x14:dataBar>
          </x14:cfRule>
          <xm:sqref>S3</xm:sqref>
        </x14:conditionalFormatting>
        <x14:conditionalFormatting xmlns:xm="http://schemas.microsoft.com/office/excel/2006/main">
          <x14:cfRule type="dataBar" id="{1E38B06D-917E-4DCD-8EA2-AF1FEB6C9817}">
            <x14:dataBar minLength="0" maxLength="100">
              <x14:cfvo type="num">
                <xm:f>0</xm:f>
              </x14:cfvo>
              <x14:cfvo type="num">
                <xm:f>$AC$4</xm:f>
              </x14:cfvo>
              <x14:negativeFillColor rgb="FFFF0000"/>
              <x14:axisColor rgb="FF000000"/>
            </x14:dataBar>
          </x14:cfRule>
          <xm:sqref>T3</xm:sqref>
        </x14:conditionalFormatting>
        <x14:conditionalFormatting xmlns:xm="http://schemas.microsoft.com/office/excel/2006/main">
          <x14:cfRule type="dataBar" id="{5054C8B7-BE17-4DD4-B722-2C1BC0428C9B}">
            <x14:dataBar minLength="0" maxLength="100">
              <x14:cfvo type="num">
                <xm:f>0</xm:f>
              </x14:cfvo>
              <x14:cfvo type="num">
                <xm:f>30</xm:f>
              </x14:cfvo>
              <x14:negativeFillColor rgb="FFFF0000"/>
              <x14:axisColor rgb="FF000000"/>
            </x14:dataBar>
          </x14:cfRule>
          <xm:sqref>K3</xm:sqref>
        </x14:conditionalFormatting>
        <x14:conditionalFormatting xmlns:xm="http://schemas.microsoft.com/office/excel/2006/main">
          <x14:cfRule type="dataBar" id="{40992979-A5D4-4DB1-90E8-2A644D412903}">
            <x14:dataBar minLength="0" maxLength="100">
              <x14:cfvo type="num">
                <xm:f>0</xm:f>
              </x14:cfvo>
              <x14:cfvo type="num">
                <xm:f>$AC$4</xm:f>
              </x14:cfvo>
              <x14:negativeFillColor rgb="FFFF0000"/>
              <x14:axisColor rgb="FF000000"/>
            </x14:dataBar>
          </x14:cfRule>
          <xm:sqref>L3</xm:sqref>
        </x14:conditionalFormatting>
        <x14:conditionalFormatting xmlns:xm="http://schemas.microsoft.com/office/excel/2006/main">
          <x14:cfRule type="dataBar" id="{B66D5052-531A-4FF6-90AB-78BDA146DD47}">
            <x14:dataBar minLength="0" maxLength="100">
              <x14:cfvo type="num">
                <xm:f>0</xm:f>
              </x14:cfvo>
              <x14:cfvo type="num">
                <xm:f>$Z$2</xm:f>
              </x14:cfvo>
              <x14:negativeFillColor rgb="FFFF0000"/>
              <x14:axisColor rgb="FF000000"/>
            </x14:dataBar>
          </x14:cfRule>
          <xm:sqref>BE4:BE13 BE20 BE23 BE25:BE31 BE33:BE35 BE15:BE18</xm:sqref>
        </x14:conditionalFormatting>
        <x14:conditionalFormatting xmlns:xm="http://schemas.microsoft.com/office/excel/2006/main">
          <x14:cfRule type="dataBar" id="{5CF9BB68-4881-4AA1-AD39-C5CEEB1E98F2}">
            <x14:dataBar minLength="0" maxLength="100">
              <x14:cfvo type="num">
                <xm:f>0</xm:f>
              </x14:cfvo>
              <x14:cfvo type="num">
                <xm:f>30</xm:f>
              </x14:cfvo>
              <x14:negativeFillColor rgb="FFFF0000"/>
              <x14:axisColor rgb="FF000000"/>
            </x14:dataBar>
          </x14:cfRule>
          <xm:sqref>BG4:BG13 BG20 BG23 BG25:BG31 BG33:BG35 BG15:BG18</xm:sqref>
        </x14:conditionalFormatting>
        <x14:conditionalFormatting xmlns:xm="http://schemas.microsoft.com/office/excel/2006/main">
          <x14:cfRule type="dataBar" id="{0EB8616A-65D5-425C-B251-A264DF0DBCA5}">
            <x14:dataBar minLength="0" maxLength="100">
              <x14:cfvo type="num">
                <xm:f>0</xm:f>
              </x14:cfvo>
              <x14:cfvo type="num">
                <xm:f>$AC$4</xm:f>
              </x14:cfvo>
              <x14:negativeFillColor rgb="FFFF0000"/>
              <x14:axisColor rgb="FF000000"/>
            </x14:dataBar>
          </x14:cfRule>
          <xm:sqref>BH4:BH13 BH20 BH23 BH25:BH31 BH33:BH35 BH15:BH18</xm:sqref>
        </x14:conditionalFormatting>
        <x14:conditionalFormatting xmlns:xm="http://schemas.microsoft.com/office/excel/2006/main">
          <x14:cfRule type="dataBar" id="{5FC12D27-B0B9-422B-81D2-7374D6809F8A}">
            <x14:dataBar minLength="0" maxLength="100">
              <x14:cfvo type="num">
                <xm:f>0</xm:f>
              </x14:cfvo>
              <x14:cfvo type="num">
                <xm:f>$Z$2</xm:f>
              </x14:cfvo>
              <x14:negativeFillColor rgb="FFFF0000"/>
              <x14:axisColor rgb="FF000000"/>
            </x14:dataBar>
          </x14:cfRule>
          <xm:sqref>BE3</xm:sqref>
        </x14:conditionalFormatting>
        <x14:conditionalFormatting xmlns:xm="http://schemas.microsoft.com/office/excel/2006/main">
          <x14:cfRule type="dataBar" id="{22F46805-61C3-4AEA-BE7F-A97C02F5B6BD}">
            <x14:dataBar minLength="0" maxLength="100">
              <x14:cfvo type="num">
                <xm:f>0</xm:f>
              </x14:cfvo>
              <x14:cfvo type="num">
                <xm:f>30</xm:f>
              </x14:cfvo>
              <x14:negativeFillColor rgb="FFFF0000"/>
              <x14:axisColor rgb="FF000000"/>
            </x14:dataBar>
          </x14:cfRule>
          <xm:sqref>BG3</xm:sqref>
        </x14:conditionalFormatting>
        <x14:conditionalFormatting xmlns:xm="http://schemas.microsoft.com/office/excel/2006/main">
          <x14:cfRule type="dataBar" id="{A1D6A805-19B8-4FB6-9408-17C31DC3E99B}">
            <x14:dataBar minLength="0" maxLength="100">
              <x14:cfvo type="num">
                <xm:f>0</xm:f>
              </x14:cfvo>
              <x14:cfvo type="num">
                <xm:f>$AC$4</xm:f>
              </x14:cfvo>
              <x14:negativeFillColor rgb="FFFF0000"/>
              <x14:axisColor rgb="FF000000"/>
            </x14:dataBar>
          </x14:cfRule>
          <xm:sqref>BH3</xm:sqref>
        </x14:conditionalFormatting>
        <x14:conditionalFormatting xmlns:xm="http://schemas.microsoft.com/office/excel/2006/main">
          <x14:cfRule type="dataBar" id="{5EC50E97-D18C-4018-83E5-AF6ABCC1D7AE}">
            <x14:dataBar minLength="0" maxLength="100">
              <x14:cfvo type="num">
                <xm:f>0</xm:f>
              </x14:cfvo>
              <x14:cfvo type="num">
                <xm:f>30</xm:f>
              </x14:cfvo>
              <x14:negativeFillColor rgb="FFFF0000"/>
              <x14:axisColor rgb="FF000000"/>
            </x14:dataBar>
          </x14:cfRule>
          <xm:sqref>AA3</xm:sqref>
        </x14:conditionalFormatting>
        <x14:conditionalFormatting xmlns:xm="http://schemas.microsoft.com/office/excel/2006/main">
          <x14:cfRule type="dataBar" id="{2AE94764-CABB-453B-896F-575F74117DE3}">
            <x14:dataBar minLength="0" maxLength="100">
              <x14:cfvo type="num">
                <xm:f>0</xm:f>
              </x14:cfvo>
              <x14:cfvo type="num">
                <xm:f>30</xm:f>
              </x14:cfvo>
              <x14:negativeFillColor rgb="FFFF0000"/>
              <x14:axisColor rgb="FF000000"/>
            </x14:dataBar>
          </x14:cfRule>
          <xm:sqref>AQ11</xm:sqref>
        </x14:conditionalFormatting>
        <x14:conditionalFormatting xmlns:xm="http://schemas.microsoft.com/office/excel/2006/main">
          <x14:cfRule type="dataBar" id="{F2428CF7-AC81-462B-92FA-527BE03CAD5D}">
            <x14:dataBar minLength="0" maxLength="100">
              <x14:cfvo type="num">
                <xm:f>0</xm:f>
              </x14:cfvo>
              <x14:cfvo type="num">
                <xm:f>$AH$2</xm:f>
              </x14:cfvo>
              <x14:negativeFillColor rgb="FFFF0000"/>
              <x14:axisColor rgb="FF000000"/>
            </x14:dataBar>
          </x14:cfRule>
          <xm:sqref>BM22</xm:sqref>
        </x14:conditionalFormatting>
        <x14:conditionalFormatting xmlns:xm="http://schemas.microsoft.com/office/excel/2006/main">
          <x14:cfRule type="dataBar" id="{1D358F01-3183-4D41-BBB9-44B38787CCEA}">
            <x14:dataBar minLength="0" maxLength="100">
              <x14:cfvo type="num">
                <xm:f>0</xm:f>
              </x14:cfvo>
              <x14:cfvo type="num">
                <xm:f>$AK$4</xm:f>
              </x14:cfvo>
              <x14:negativeFillColor rgb="FFFF0000"/>
              <x14:axisColor rgb="FF000000"/>
            </x14:dataBar>
          </x14:cfRule>
          <xm:sqref>BP22</xm:sqref>
        </x14:conditionalFormatting>
        <x14:conditionalFormatting xmlns:xm="http://schemas.microsoft.com/office/excel/2006/main">
          <x14:cfRule type="dataBar" id="{5C9E2C0E-D667-49A7-BA61-09100516A305}">
            <x14:dataBar minLength="0" maxLength="100">
              <x14:cfvo type="num">
                <xm:f>0</xm:f>
              </x14:cfvo>
              <x14:cfvo type="num">
                <xm:f>30</xm:f>
              </x14:cfvo>
              <x14:negativeFillColor rgb="FFFF0000"/>
              <x14:axisColor rgb="FF000000"/>
            </x14:dataBar>
          </x14:cfRule>
          <xm:sqref>BO22</xm:sqref>
        </x14:conditionalFormatting>
        <x14:conditionalFormatting xmlns:xm="http://schemas.microsoft.com/office/excel/2006/main">
          <x14:cfRule type="dataBar" id="{873C1599-28EE-47A1-988F-00EE90D33F8D}">
            <x14:dataBar minLength="0" maxLength="100">
              <x14:cfvo type="num">
                <xm:f>0</xm:f>
              </x14:cfvo>
              <x14:cfvo type="num">
                <xm:f>30</xm:f>
              </x14:cfvo>
              <x14:negativeFillColor rgb="FFFF0000"/>
              <x14:axisColor rgb="FF000000"/>
            </x14:dataBar>
          </x14:cfRule>
          <xm:sqref>AQ2</xm:sqref>
        </x14:conditionalFormatting>
        <x14:conditionalFormatting xmlns:xm="http://schemas.microsoft.com/office/excel/2006/main">
          <x14:cfRule type="dataBar" id="{58AE7AA4-B655-4169-9C90-0C811B8CFDA6}">
            <x14:dataBar minLength="0" maxLength="100">
              <x14:cfvo type="num">
                <xm:f>0</xm:f>
              </x14:cfvo>
              <x14:cfvo type="num">
                <xm:f>$AH$2</xm:f>
              </x14:cfvo>
              <x14:negativeFillColor rgb="FFFF0000"/>
              <x14:axisColor rgb="FF000000"/>
            </x14:dataBar>
          </x14:cfRule>
          <xm:sqref>Y3</xm:sqref>
        </x14:conditionalFormatting>
        <x14:conditionalFormatting xmlns:xm="http://schemas.microsoft.com/office/excel/2006/main">
          <x14:cfRule type="dataBar" id="{419FE1A8-E274-4DEC-A1B5-6F6D4E56FE5F}">
            <x14:dataBar minLength="0" maxLength="100">
              <x14:cfvo type="num">
                <xm:f>0</xm:f>
              </x14:cfvo>
              <x14:cfvo type="num">
                <xm:f>$AK$4</xm:f>
              </x14:cfvo>
              <x14:negativeFillColor rgb="FFFF0000"/>
              <x14:axisColor rgb="FF000000"/>
            </x14:dataBar>
          </x14:cfRule>
          <xm:sqref>AB3</xm:sqref>
        </x14:conditionalFormatting>
        <x14:conditionalFormatting xmlns:xm="http://schemas.microsoft.com/office/excel/2006/main">
          <x14:cfRule type="dataBar" id="{97BB11B2-920A-472A-9845-7847499F0FB3}">
            <x14:dataBar minLength="0" maxLength="100">
              <x14:cfvo type="num">
                <xm:f>0</xm:f>
              </x14:cfvo>
              <x14:cfvo type="num">
                <xm:f>$AH$2</xm:f>
              </x14:cfvo>
              <x14:negativeFillColor rgb="FFFF0000"/>
              <x14:axisColor rgb="FF000000"/>
            </x14:dataBar>
          </x14:cfRule>
          <xm:sqref>AO11</xm:sqref>
        </x14:conditionalFormatting>
        <x14:conditionalFormatting xmlns:xm="http://schemas.microsoft.com/office/excel/2006/main">
          <x14:cfRule type="dataBar" id="{36E2084E-5F42-4B5A-B5B7-81E2DE7EE97E}">
            <x14:dataBar minLength="0" maxLength="100">
              <x14:cfvo type="num">
                <xm:f>0</xm:f>
              </x14:cfvo>
              <x14:cfvo type="num">
                <xm:f>$AK$4</xm:f>
              </x14:cfvo>
              <x14:negativeFillColor rgb="FFFF0000"/>
              <x14:axisColor rgb="FF000000"/>
            </x14:dataBar>
          </x14:cfRule>
          <xm:sqref>AR11</xm:sqref>
        </x14:conditionalFormatting>
        <x14:conditionalFormatting xmlns:xm="http://schemas.microsoft.com/office/excel/2006/main">
          <x14:cfRule type="dataBar" id="{87BC1263-3097-4FB6-B48F-6563A92E275C}">
            <x14:dataBar minLength="0" maxLength="100">
              <x14:cfvo type="num">
                <xm:f>0</xm:f>
              </x14:cfvo>
              <x14:cfvo type="num">
                <xm:f>$AH$2</xm:f>
              </x14:cfvo>
              <x14:negativeFillColor rgb="FFFF0000"/>
              <x14:axisColor rgb="FF000000"/>
            </x14:dataBar>
          </x14:cfRule>
          <xm:sqref>AO13</xm:sqref>
        </x14:conditionalFormatting>
        <x14:conditionalFormatting xmlns:xm="http://schemas.microsoft.com/office/excel/2006/main">
          <x14:cfRule type="dataBar" id="{485CF135-A06D-4D34-A5EF-51884CCF7820}">
            <x14:dataBar minLength="0" maxLength="100">
              <x14:cfvo type="num">
                <xm:f>0</xm:f>
              </x14:cfvo>
              <x14:cfvo type="num">
                <xm:f>$AK$4</xm:f>
              </x14:cfvo>
              <x14:negativeFillColor rgb="FFFF0000"/>
              <x14:axisColor rgb="FF000000"/>
            </x14:dataBar>
          </x14:cfRule>
          <xm:sqref>AR13</xm:sqref>
        </x14:conditionalFormatting>
        <x14:conditionalFormatting xmlns:xm="http://schemas.microsoft.com/office/excel/2006/main">
          <x14:cfRule type="dataBar" id="{B8B1E489-85E2-4574-8FB9-2702A5D40D27}">
            <x14:dataBar minLength="0" maxLength="100">
              <x14:cfvo type="num">
                <xm:f>0</xm:f>
              </x14:cfvo>
              <x14:cfvo type="num">
                <xm:f>30</xm:f>
              </x14:cfvo>
              <x14:negativeFillColor rgb="FFFF0000"/>
              <x14:axisColor rgb="FF000000"/>
            </x14:dataBar>
          </x14:cfRule>
          <xm:sqref>AQ13</xm:sqref>
        </x14:conditionalFormatting>
        <x14:conditionalFormatting xmlns:xm="http://schemas.microsoft.com/office/excel/2006/main">
          <x14:cfRule type="dataBar" id="{D9B5E628-5CFE-4E5A-8722-AAD9C45501B9}">
            <x14:dataBar minLength="0" maxLength="100">
              <x14:cfvo type="num">
                <xm:f>0</xm:f>
              </x14:cfvo>
              <x14:cfvo type="num">
                <xm:f>$AH$2</xm:f>
              </x14:cfvo>
              <x14:negativeFillColor rgb="FFFF0000"/>
              <x14:axisColor rgb="FF000000"/>
            </x14:dataBar>
          </x14:cfRule>
          <xm:sqref>BE19</xm:sqref>
        </x14:conditionalFormatting>
        <x14:conditionalFormatting xmlns:xm="http://schemas.microsoft.com/office/excel/2006/main">
          <x14:cfRule type="dataBar" id="{AF0676FD-D7BD-4793-825F-EE08384B94AD}">
            <x14:dataBar minLength="0" maxLength="100">
              <x14:cfvo type="num">
                <xm:f>0</xm:f>
              </x14:cfvo>
              <x14:cfvo type="num">
                <xm:f>$AK$4</xm:f>
              </x14:cfvo>
              <x14:negativeFillColor rgb="FFFF0000"/>
              <x14:axisColor rgb="FF000000"/>
            </x14:dataBar>
          </x14:cfRule>
          <xm:sqref>BH19</xm:sqref>
        </x14:conditionalFormatting>
        <x14:conditionalFormatting xmlns:xm="http://schemas.microsoft.com/office/excel/2006/main">
          <x14:cfRule type="dataBar" id="{2C4CF554-EFEA-42B7-A107-A5ECE86B47E5}">
            <x14:dataBar minLength="0" maxLength="100">
              <x14:cfvo type="num">
                <xm:f>0</xm:f>
              </x14:cfvo>
              <x14:cfvo type="num">
                <xm:f>30</xm:f>
              </x14:cfvo>
              <x14:negativeFillColor rgb="FFFF0000"/>
              <x14:axisColor rgb="FF000000"/>
            </x14:dataBar>
          </x14:cfRule>
          <xm:sqref>BG19</xm:sqref>
        </x14:conditionalFormatting>
        <x14:conditionalFormatting xmlns:xm="http://schemas.microsoft.com/office/excel/2006/main">
          <x14:cfRule type="dataBar" id="{57EB5A89-7E18-4F42-9948-96B2A9BDDFFA}">
            <x14:dataBar minLength="0" maxLength="100">
              <x14:cfvo type="num">
                <xm:f>0</xm:f>
              </x14:cfvo>
              <x14:cfvo type="num">
                <xm:f>$AH$2</xm:f>
              </x14:cfvo>
              <x14:negativeFillColor rgb="FFFF0000"/>
              <x14:axisColor rgb="FF000000"/>
            </x14:dataBar>
          </x14:cfRule>
          <xm:sqref>BE22</xm:sqref>
        </x14:conditionalFormatting>
        <x14:conditionalFormatting xmlns:xm="http://schemas.microsoft.com/office/excel/2006/main">
          <x14:cfRule type="dataBar" id="{3100CFA6-83B9-4A2C-A82A-599E88E7CA20}">
            <x14:dataBar minLength="0" maxLength="100">
              <x14:cfvo type="num">
                <xm:f>0</xm:f>
              </x14:cfvo>
              <x14:cfvo type="num">
                <xm:f>$AK$4</xm:f>
              </x14:cfvo>
              <x14:negativeFillColor rgb="FFFF0000"/>
              <x14:axisColor rgb="FF000000"/>
            </x14:dataBar>
          </x14:cfRule>
          <xm:sqref>BH22</xm:sqref>
        </x14:conditionalFormatting>
        <x14:conditionalFormatting xmlns:xm="http://schemas.microsoft.com/office/excel/2006/main">
          <x14:cfRule type="dataBar" id="{4AB1288E-FBF5-436D-A179-819C2BBAC780}">
            <x14:dataBar minLength="0" maxLength="100">
              <x14:cfvo type="num">
                <xm:f>0</xm:f>
              </x14:cfvo>
              <x14:cfvo type="num">
                <xm:f>30</xm:f>
              </x14:cfvo>
              <x14:negativeFillColor rgb="FFFF0000"/>
              <x14:axisColor rgb="FF000000"/>
            </x14:dataBar>
          </x14:cfRule>
          <xm:sqref>BG22</xm:sqref>
        </x14:conditionalFormatting>
        <x14:conditionalFormatting xmlns:xm="http://schemas.microsoft.com/office/excel/2006/main">
          <x14:cfRule type="dataBar" id="{4DEA9074-81E0-4FE9-AC0A-945D182BE4B2}">
            <x14:dataBar minLength="0" maxLength="100">
              <x14:cfvo type="num">
                <xm:f>0</xm:f>
              </x14:cfvo>
              <x14:cfvo type="num">
                <xm:f>$AH$2</xm:f>
              </x14:cfvo>
              <x14:negativeFillColor rgb="FFFF0000"/>
              <x14:axisColor rgb="FF000000"/>
            </x14:dataBar>
          </x14:cfRule>
          <xm:sqref>BE24</xm:sqref>
        </x14:conditionalFormatting>
        <x14:conditionalFormatting xmlns:xm="http://schemas.microsoft.com/office/excel/2006/main">
          <x14:cfRule type="dataBar" id="{E08D275D-8F90-45DC-8750-35758F7A3360}">
            <x14:dataBar minLength="0" maxLength="100">
              <x14:cfvo type="num">
                <xm:f>0</xm:f>
              </x14:cfvo>
              <x14:cfvo type="num">
                <xm:f>$AK$4</xm:f>
              </x14:cfvo>
              <x14:negativeFillColor rgb="FFFF0000"/>
              <x14:axisColor rgb="FF000000"/>
            </x14:dataBar>
          </x14:cfRule>
          <xm:sqref>BH24</xm:sqref>
        </x14:conditionalFormatting>
        <x14:conditionalFormatting xmlns:xm="http://schemas.microsoft.com/office/excel/2006/main">
          <x14:cfRule type="dataBar" id="{9A103338-AEDD-4EC7-8D00-9244AFAE2B59}">
            <x14:dataBar minLength="0" maxLength="100">
              <x14:cfvo type="num">
                <xm:f>0</xm:f>
              </x14:cfvo>
              <x14:cfvo type="num">
                <xm:f>30</xm:f>
              </x14:cfvo>
              <x14:negativeFillColor rgb="FFFF0000"/>
              <x14:axisColor rgb="FF000000"/>
            </x14:dataBar>
          </x14:cfRule>
          <xm:sqref>BG24</xm:sqref>
        </x14:conditionalFormatting>
        <x14:conditionalFormatting xmlns:xm="http://schemas.microsoft.com/office/excel/2006/main">
          <x14:cfRule type="dataBar" id="{319B0AF7-CA82-41D0-AF96-752A5156B172}">
            <x14:dataBar minLength="0" maxLength="100">
              <x14:cfvo type="num">
                <xm:f>0</xm:f>
              </x14:cfvo>
              <x14:cfvo type="num">
                <xm:f>$AH$2</xm:f>
              </x14:cfvo>
              <x14:negativeFillColor rgb="FFFF0000"/>
              <x14:axisColor rgb="FF000000"/>
            </x14:dataBar>
          </x14:cfRule>
          <xm:sqref>BE32</xm:sqref>
        </x14:conditionalFormatting>
        <x14:conditionalFormatting xmlns:xm="http://schemas.microsoft.com/office/excel/2006/main">
          <x14:cfRule type="dataBar" id="{090BBD97-B503-49C4-A876-47706CF4DD7A}">
            <x14:dataBar minLength="0" maxLength="100">
              <x14:cfvo type="num">
                <xm:f>0</xm:f>
              </x14:cfvo>
              <x14:cfvo type="num">
                <xm:f>$AK$4</xm:f>
              </x14:cfvo>
              <x14:negativeFillColor rgb="FFFF0000"/>
              <x14:axisColor rgb="FF000000"/>
            </x14:dataBar>
          </x14:cfRule>
          <xm:sqref>BH32</xm:sqref>
        </x14:conditionalFormatting>
        <x14:conditionalFormatting xmlns:xm="http://schemas.microsoft.com/office/excel/2006/main">
          <x14:cfRule type="dataBar" id="{592E96B1-7D1B-445E-907B-6533CB30C622}">
            <x14:dataBar minLength="0" maxLength="100">
              <x14:cfvo type="num">
                <xm:f>0</xm:f>
              </x14:cfvo>
              <x14:cfvo type="num">
                <xm:f>30</xm:f>
              </x14:cfvo>
              <x14:negativeFillColor rgb="FFFF0000"/>
              <x14:axisColor rgb="FF000000"/>
            </x14:dataBar>
          </x14:cfRule>
          <xm:sqref>BG32</xm:sqref>
        </x14:conditionalFormatting>
        <x14:conditionalFormatting xmlns:xm="http://schemas.microsoft.com/office/excel/2006/main">
          <x14:cfRule type="dataBar" id="{F36621AA-5DFF-44AF-B63D-52B0167CEEB1}">
            <x14:dataBar minLength="0" maxLength="100">
              <x14:cfvo type="num">
                <xm:f>0</xm:f>
              </x14:cfvo>
              <x14:cfvo type="num">
                <xm:f>$Z$2</xm:f>
              </x14:cfvo>
              <x14:negativeFillColor rgb="FFFF0000"/>
              <x14:axisColor rgb="FF000000"/>
            </x14:dataBar>
          </x14:cfRule>
          <xm:sqref>BM4:BM16 BM20:BM21 BM23 BM25:BM29 BM33:BM35 BM18 BM31</xm:sqref>
        </x14:conditionalFormatting>
        <x14:conditionalFormatting xmlns:xm="http://schemas.microsoft.com/office/excel/2006/main">
          <x14:cfRule type="dataBar" id="{A36F5907-338C-4337-9EF5-DF2F8F20D9BB}">
            <x14:dataBar minLength="0" maxLength="100">
              <x14:cfvo type="num">
                <xm:f>0</xm:f>
              </x14:cfvo>
              <x14:cfvo type="num">
                <xm:f>30</xm:f>
              </x14:cfvo>
              <x14:negativeFillColor rgb="FFFF0000"/>
              <x14:axisColor rgb="FF000000"/>
            </x14:dataBar>
          </x14:cfRule>
          <xm:sqref>BO4:BO16 BO20:BO21 BO23 BO25:BO29 BO33:BO35 BO18 BO31</xm:sqref>
        </x14:conditionalFormatting>
        <x14:conditionalFormatting xmlns:xm="http://schemas.microsoft.com/office/excel/2006/main">
          <x14:cfRule type="dataBar" id="{112E3243-C63C-4EA6-AB7F-B60A41FB464B}">
            <x14:dataBar minLength="0" maxLength="100">
              <x14:cfvo type="num">
                <xm:f>0</xm:f>
              </x14:cfvo>
              <x14:cfvo type="num">
                <xm:f>$AC$4</xm:f>
              </x14:cfvo>
              <x14:negativeFillColor rgb="FFFF0000"/>
              <x14:axisColor rgb="FF000000"/>
            </x14:dataBar>
          </x14:cfRule>
          <xm:sqref>BP4:BP16 BP20:BP21 BP23 BP25:BP29 BP33:BP35 BP18 BP31</xm:sqref>
        </x14:conditionalFormatting>
        <x14:conditionalFormatting xmlns:xm="http://schemas.microsoft.com/office/excel/2006/main">
          <x14:cfRule type="dataBar" id="{52E6377F-54A1-49A3-A32C-8DBD128F9017}">
            <x14:dataBar minLength="0" maxLength="100">
              <x14:cfvo type="num">
                <xm:f>0</xm:f>
              </x14:cfvo>
              <x14:cfvo type="num">
                <xm:f>$Z$2</xm:f>
              </x14:cfvo>
              <x14:negativeFillColor rgb="FFFF0000"/>
              <x14:axisColor rgb="FF000000"/>
            </x14:dataBar>
          </x14:cfRule>
          <xm:sqref>BM3</xm:sqref>
        </x14:conditionalFormatting>
        <x14:conditionalFormatting xmlns:xm="http://schemas.microsoft.com/office/excel/2006/main">
          <x14:cfRule type="dataBar" id="{B0A3D879-EAB2-4B52-872C-CEB87C1A3EE7}">
            <x14:dataBar minLength="0" maxLength="100">
              <x14:cfvo type="num">
                <xm:f>0</xm:f>
              </x14:cfvo>
              <x14:cfvo type="num">
                <xm:f>30</xm:f>
              </x14:cfvo>
              <x14:negativeFillColor rgb="FFFF0000"/>
              <x14:axisColor rgb="FF000000"/>
            </x14:dataBar>
          </x14:cfRule>
          <xm:sqref>BO3</xm:sqref>
        </x14:conditionalFormatting>
        <x14:conditionalFormatting xmlns:xm="http://schemas.microsoft.com/office/excel/2006/main">
          <x14:cfRule type="dataBar" id="{3D3E8C89-1EEF-485A-A995-83511C488047}">
            <x14:dataBar minLength="0" maxLength="100">
              <x14:cfvo type="num">
                <xm:f>0</xm:f>
              </x14:cfvo>
              <x14:cfvo type="num">
                <xm:f>$AC$4</xm:f>
              </x14:cfvo>
              <x14:negativeFillColor rgb="FFFF0000"/>
              <x14:axisColor rgb="FF000000"/>
            </x14:dataBar>
          </x14:cfRule>
          <xm:sqref>BP3</xm:sqref>
        </x14:conditionalFormatting>
        <x14:conditionalFormatting xmlns:xm="http://schemas.microsoft.com/office/excel/2006/main">
          <x14:cfRule type="dataBar" id="{E6511779-342C-4314-A018-327A92DFF932}">
            <x14:dataBar minLength="0" maxLength="100">
              <x14:cfvo type="num">
                <xm:f>0</xm:f>
              </x14:cfvo>
              <x14:cfvo type="num">
                <xm:f>$AH$2</xm:f>
              </x14:cfvo>
              <x14:negativeFillColor rgb="FFFF0000"/>
              <x14:axisColor rgb="FF000000"/>
            </x14:dataBar>
          </x14:cfRule>
          <xm:sqref>BM19</xm:sqref>
        </x14:conditionalFormatting>
        <x14:conditionalFormatting xmlns:xm="http://schemas.microsoft.com/office/excel/2006/main">
          <x14:cfRule type="dataBar" id="{AF7E8C74-BEDC-43AB-A1F8-BA48ADEC02AB}">
            <x14:dataBar minLength="0" maxLength="100">
              <x14:cfvo type="num">
                <xm:f>0</xm:f>
              </x14:cfvo>
              <x14:cfvo type="num">
                <xm:f>$AK$4</xm:f>
              </x14:cfvo>
              <x14:negativeFillColor rgb="FFFF0000"/>
              <x14:axisColor rgb="FF000000"/>
            </x14:dataBar>
          </x14:cfRule>
          <xm:sqref>BP19</xm:sqref>
        </x14:conditionalFormatting>
        <x14:conditionalFormatting xmlns:xm="http://schemas.microsoft.com/office/excel/2006/main">
          <x14:cfRule type="dataBar" id="{AB78EE76-045B-414F-A72B-8F3C384D5A45}">
            <x14:dataBar minLength="0" maxLength="100">
              <x14:cfvo type="num">
                <xm:f>0</xm:f>
              </x14:cfvo>
              <x14:cfvo type="num">
                <xm:f>30</xm:f>
              </x14:cfvo>
              <x14:negativeFillColor rgb="FFFF0000"/>
              <x14:axisColor rgb="FF000000"/>
            </x14:dataBar>
          </x14:cfRule>
          <xm:sqref>BO19</xm:sqref>
        </x14:conditionalFormatting>
        <x14:conditionalFormatting xmlns:xm="http://schemas.microsoft.com/office/excel/2006/main">
          <x14:cfRule type="dataBar" id="{C58B0085-65EE-498E-A6FF-C09485FD93B5}">
            <x14:dataBar minLength="0" maxLength="100">
              <x14:cfvo type="num">
                <xm:f>0</xm:f>
              </x14:cfvo>
              <x14:cfvo type="num">
                <xm:f>$AH$2</xm:f>
              </x14:cfvo>
              <x14:negativeFillColor rgb="FFFF0000"/>
              <x14:axisColor rgb="FF000000"/>
            </x14:dataBar>
          </x14:cfRule>
          <xm:sqref>BM24</xm:sqref>
        </x14:conditionalFormatting>
        <x14:conditionalFormatting xmlns:xm="http://schemas.microsoft.com/office/excel/2006/main">
          <x14:cfRule type="dataBar" id="{BD222CAB-872C-48E9-BA35-A66EAD2F7A92}">
            <x14:dataBar minLength="0" maxLength="100">
              <x14:cfvo type="num">
                <xm:f>0</xm:f>
              </x14:cfvo>
              <x14:cfvo type="num">
                <xm:f>$AK$4</xm:f>
              </x14:cfvo>
              <x14:negativeFillColor rgb="FFFF0000"/>
              <x14:axisColor rgb="FF000000"/>
            </x14:dataBar>
          </x14:cfRule>
          <xm:sqref>BP24</xm:sqref>
        </x14:conditionalFormatting>
        <x14:conditionalFormatting xmlns:xm="http://schemas.microsoft.com/office/excel/2006/main">
          <x14:cfRule type="dataBar" id="{42E4E41D-491E-4F4F-BD32-C70B9D3FE16A}">
            <x14:dataBar minLength="0" maxLength="100">
              <x14:cfvo type="num">
                <xm:f>0</xm:f>
              </x14:cfvo>
              <x14:cfvo type="num">
                <xm:f>30</xm:f>
              </x14:cfvo>
              <x14:negativeFillColor rgb="FFFF0000"/>
              <x14:axisColor rgb="FF000000"/>
            </x14:dataBar>
          </x14:cfRule>
          <xm:sqref>BO24</xm:sqref>
        </x14:conditionalFormatting>
        <x14:conditionalFormatting xmlns:xm="http://schemas.microsoft.com/office/excel/2006/main">
          <x14:cfRule type="dataBar" id="{51A6EBAC-2236-45A6-9A4A-154CAEFB9AAF}">
            <x14:dataBar minLength="0" maxLength="100">
              <x14:cfvo type="num">
                <xm:f>0</xm:f>
              </x14:cfvo>
              <x14:cfvo type="num">
                <xm:f>$AH$2</xm:f>
              </x14:cfvo>
              <x14:negativeFillColor rgb="FFFF0000"/>
              <x14:axisColor rgb="FF000000"/>
            </x14:dataBar>
          </x14:cfRule>
          <xm:sqref>BM32</xm:sqref>
        </x14:conditionalFormatting>
        <x14:conditionalFormatting xmlns:xm="http://schemas.microsoft.com/office/excel/2006/main">
          <x14:cfRule type="dataBar" id="{00F3DF34-7EBC-4D67-B3F1-5E38A8E9711E}">
            <x14:dataBar minLength="0" maxLength="100">
              <x14:cfvo type="num">
                <xm:f>0</xm:f>
              </x14:cfvo>
              <x14:cfvo type="num">
                <xm:f>$AK$4</xm:f>
              </x14:cfvo>
              <x14:negativeFillColor rgb="FFFF0000"/>
              <x14:axisColor rgb="FF000000"/>
            </x14:dataBar>
          </x14:cfRule>
          <xm:sqref>BP32</xm:sqref>
        </x14:conditionalFormatting>
        <x14:conditionalFormatting xmlns:xm="http://schemas.microsoft.com/office/excel/2006/main">
          <x14:cfRule type="dataBar" id="{5EFC22E5-9655-442D-A240-80BD7DEC9610}">
            <x14:dataBar minLength="0" maxLength="100">
              <x14:cfvo type="num">
                <xm:f>0</xm:f>
              </x14:cfvo>
              <x14:cfvo type="num">
                <xm:f>30</xm:f>
              </x14:cfvo>
              <x14:negativeFillColor rgb="FFFF0000"/>
              <x14:axisColor rgb="FF000000"/>
            </x14:dataBar>
          </x14:cfRule>
          <xm:sqref>BO32</xm:sqref>
        </x14:conditionalFormatting>
        <x14:conditionalFormatting xmlns:xm="http://schemas.microsoft.com/office/excel/2006/main">
          <x14:cfRule type="dataBar" id="{F3443E2D-7DB6-4A77-8F71-981ADFBB5F9A}">
            <x14:dataBar minLength="0" maxLength="100">
              <x14:cfvo type="num">
                <xm:f>0</xm:f>
              </x14:cfvo>
              <x14:cfvo type="num">
                <xm:f>30</xm:f>
              </x14:cfvo>
              <x14:negativeFillColor rgb="FFFF0000"/>
              <x14:axisColor rgb="FF000000"/>
            </x14:dataBar>
          </x14:cfRule>
          <xm:sqref>AY2</xm:sqref>
        </x14:conditionalFormatting>
        <x14:conditionalFormatting xmlns:xm="http://schemas.microsoft.com/office/excel/2006/main">
          <x14:cfRule type="dataBar" id="{F31D15E6-D9DE-4E48-A62B-8C066228666B}">
            <x14:dataBar minLength="0" maxLength="100">
              <x14:cfvo type="num">
                <xm:f>0</xm:f>
              </x14:cfvo>
              <x14:cfvo type="num">
                <xm:f>$AH$2</xm:f>
              </x14:cfvo>
              <x14:negativeFillColor rgb="FFFF0000"/>
              <x14:axisColor rgb="FF000000"/>
            </x14:dataBar>
          </x14:cfRule>
          <xm:sqref>AG2 AO2 AW2 BE2 Q2</xm:sqref>
        </x14:conditionalFormatting>
        <x14:conditionalFormatting xmlns:xm="http://schemas.microsoft.com/office/excel/2006/main">
          <x14:cfRule type="dataBar" id="{0E9E3941-C6D4-46D1-9A52-D5E808014F9A}">
            <x14:dataBar minLength="0" maxLength="100">
              <x14:cfvo type="num">
                <xm:f>0</xm:f>
              </x14:cfvo>
              <x14:cfvo type="num">
                <xm:f>30</xm:f>
              </x14:cfvo>
              <x14:negativeFillColor rgb="FFFF0000"/>
              <x14:axisColor rgb="FF000000"/>
            </x14:dataBar>
          </x14:cfRule>
          <xm:sqref>AI2</xm:sqref>
        </x14:conditionalFormatting>
        <x14:conditionalFormatting xmlns:xm="http://schemas.microsoft.com/office/excel/2006/main">
          <x14:cfRule type="dataBar" id="{470115AA-AF5D-42E7-9E2E-8ED9F1ED7021}">
            <x14:dataBar minLength="0" maxLength="100">
              <x14:cfvo type="num">
                <xm:f>0</xm:f>
              </x14:cfvo>
              <x14:cfvo type="num">
                <xm:f>$AK$4</xm:f>
              </x14:cfvo>
              <x14:negativeFillColor rgb="FFFF0000"/>
              <x14:axisColor rgb="FF000000"/>
            </x14:dataBar>
          </x14:cfRule>
          <xm:sqref>AJ2 AR2 AZ2 BH2 T2 L2</xm:sqref>
        </x14:conditionalFormatting>
        <x14:conditionalFormatting xmlns:xm="http://schemas.microsoft.com/office/excel/2006/main">
          <x14:cfRule type="dataBar" id="{5E1F53B1-2741-4647-8353-4CDA5B32B341}">
            <x14:dataBar minLength="0" maxLength="100">
              <x14:cfvo type="num">
                <xm:f>0</xm:f>
              </x14:cfvo>
              <x14:cfvo type="num">
                <xm:f>30</xm:f>
              </x14:cfvo>
              <x14:negativeFillColor rgb="FFFF0000"/>
              <x14:axisColor rgb="FF000000"/>
            </x14:dataBar>
          </x14:cfRule>
          <xm:sqref>BG2</xm:sqref>
        </x14:conditionalFormatting>
        <x14:conditionalFormatting xmlns:xm="http://schemas.microsoft.com/office/excel/2006/main">
          <x14:cfRule type="dataBar" id="{49D4EFB6-E9C8-4F60-9F17-39CF1C9016CE}">
            <x14:dataBar minLength="0" maxLength="100">
              <x14:cfvo type="num">
                <xm:f>0</xm:f>
              </x14:cfvo>
              <x14:cfvo type="num">
                <xm:f>30</xm:f>
              </x14:cfvo>
              <x14:negativeFillColor rgb="FFFF0000"/>
              <x14:axisColor rgb="FF000000"/>
            </x14:dataBar>
          </x14:cfRule>
          <xm:sqref>S2</xm:sqref>
        </x14:conditionalFormatting>
        <x14:conditionalFormatting xmlns:xm="http://schemas.microsoft.com/office/excel/2006/main">
          <x14:cfRule type="dataBar" id="{0F8AE137-3C60-4A4C-AF2E-682025BCDBCD}">
            <x14:dataBar minLength="0" maxLength="100">
              <x14:cfvo type="num">
                <xm:f>0</xm:f>
              </x14:cfvo>
              <x14:cfvo type="num">
                <xm:f>30</xm:f>
              </x14:cfvo>
              <x14:negativeFillColor rgb="FFFF0000"/>
              <x14:axisColor rgb="FF000000"/>
            </x14:dataBar>
          </x14:cfRule>
          <xm:sqref>K2</xm:sqref>
        </x14:conditionalFormatting>
        <x14:conditionalFormatting xmlns:xm="http://schemas.microsoft.com/office/excel/2006/main">
          <x14:cfRule type="dataBar" id="{9B9F32E4-0DC1-465E-B203-72517AB2CD0B}">
            <x14:dataBar minLength="0" maxLength="100">
              <x14:cfvo type="num">
                <xm:f>0</xm:f>
              </x14:cfvo>
              <x14:cfvo type="num">
                <xm:f>$AH$2</xm:f>
              </x14:cfvo>
              <x14:negativeFillColor rgb="FFFF0000"/>
              <x14:axisColor rgb="FF000000"/>
            </x14:dataBar>
          </x14:cfRule>
          <xm:sqref>Y2</xm:sqref>
        </x14:conditionalFormatting>
        <x14:conditionalFormatting xmlns:xm="http://schemas.microsoft.com/office/excel/2006/main">
          <x14:cfRule type="dataBar" id="{4C7E102A-8A43-4249-9F56-4D457B45C4BC}">
            <x14:dataBar minLength="0" maxLength="100">
              <x14:cfvo type="num">
                <xm:f>0</xm:f>
              </x14:cfvo>
              <x14:cfvo type="num">
                <xm:f>$AK$4</xm:f>
              </x14:cfvo>
              <x14:negativeFillColor rgb="FFFF0000"/>
              <x14:axisColor rgb="FF000000"/>
            </x14:dataBar>
          </x14:cfRule>
          <xm:sqref>AB2</xm:sqref>
        </x14:conditionalFormatting>
        <x14:conditionalFormatting xmlns:xm="http://schemas.microsoft.com/office/excel/2006/main">
          <x14:cfRule type="dataBar" id="{4C398379-64CC-44D0-AE87-7299A8013EC1}">
            <x14:dataBar minLength="0" maxLength="100">
              <x14:cfvo type="num">
                <xm:f>0</xm:f>
              </x14:cfvo>
              <x14:cfvo type="num">
                <xm:f>30</xm:f>
              </x14:cfvo>
              <x14:negativeFillColor rgb="FFFF0000"/>
              <x14:axisColor rgb="FF000000"/>
            </x14:dataBar>
          </x14:cfRule>
          <xm:sqref>AA2</xm:sqref>
        </x14:conditionalFormatting>
        <x14:conditionalFormatting xmlns:xm="http://schemas.microsoft.com/office/excel/2006/main">
          <x14:cfRule type="dataBar" id="{6540F45D-D779-4EA2-AA4E-31D5BA59792B}">
            <x14:dataBar minLength="0" maxLength="100">
              <x14:cfvo type="num">
                <xm:f>0</xm:f>
              </x14:cfvo>
              <x14:cfvo type="num">
                <xm:f>$AH$2</xm:f>
              </x14:cfvo>
              <x14:negativeFillColor rgb="FFFF0000"/>
              <x14:axisColor rgb="FF000000"/>
            </x14:dataBar>
          </x14:cfRule>
          <xm:sqref>BM2</xm:sqref>
        </x14:conditionalFormatting>
        <x14:conditionalFormatting xmlns:xm="http://schemas.microsoft.com/office/excel/2006/main">
          <x14:cfRule type="dataBar" id="{B4F973C1-EEBE-43CC-BEE4-F04C3DC7B072}">
            <x14:dataBar minLength="0" maxLength="100">
              <x14:cfvo type="num">
                <xm:f>0</xm:f>
              </x14:cfvo>
              <x14:cfvo type="num">
                <xm:f>$AK$4</xm:f>
              </x14:cfvo>
              <x14:negativeFillColor rgb="FFFF0000"/>
              <x14:axisColor rgb="FF000000"/>
            </x14:dataBar>
          </x14:cfRule>
          <xm:sqref>BP2</xm:sqref>
        </x14:conditionalFormatting>
        <x14:conditionalFormatting xmlns:xm="http://schemas.microsoft.com/office/excel/2006/main">
          <x14:cfRule type="dataBar" id="{43948537-3F90-47A5-85D8-3BCD243FE41B}">
            <x14:dataBar minLength="0" maxLength="100">
              <x14:cfvo type="num">
                <xm:f>0</xm:f>
              </x14:cfvo>
              <x14:cfvo type="num">
                <xm:f>30</xm:f>
              </x14:cfvo>
              <x14:negativeFillColor rgb="FFFF0000"/>
              <x14:axisColor rgb="FF000000"/>
            </x14:dataBar>
          </x14:cfRule>
          <xm:sqref>BO2</xm:sqref>
        </x14:conditionalFormatting>
        <x14:conditionalFormatting xmlns:xm="http://schemas.microsoft.com/office/excel/2006/main">
          <x14:cfRule type="dataBar" id="{C76527AF-4A72-413F-9363-2BD1B084AD18}">
            <x14:dataBar minLength="0" maxLength="100">
              <x14:cfvo type="num">
                <xm:f>0</xm:f>
              </x14:cfvo>
              <x14:cfvo type="num">
                <xm:f>$AH$2</xm:f>
              </x14:cfvo>
              <x14:negativeFillColor rgb="FFFF0000"/>
              <x14:axisColor rgb="FF000000"/>
            </x14:dataBar>
          </x14:cfRule>
          <xm:sqref>AG3</xm:sqref>
        </x14:conditionalFormatting>
        <x14:conditionalFormatting xmlns:xm="http://schemas.microsoft.com/office/excel/2006/main">
          <x14:cfRule type="dataBar" id="{C4C2FB59-A9E1-47E3-841E-80312263F668}">
            <x14:dataBar minLength="0" maxLength="100">
              <x14:cfvo type="num">
                <xm:f>0</xm:f>
              </x14:cfvo>
              <x14:cfvo type="num">
                <xm:f>$AH$2</xm:f>
              </x14:cfvo>
              <x14:negativeFillColor rgb="FFFF0000"/>
              <x14:axisColor rgb="FF000000"/>
            </x14:dataBar>
          </x14:cfRule>
          <xm:sqref>Y32</xm:sqref>
        </x14:conditionalFormatting>
        <x14:conditionalFormatting xmlns:xm="http://schemas.microsoft.com/office/excel/2006/main">
          <x14:cfRule type="dataBar" id="{4795EEFF-145F-475C-8FBB-9F25028E7D45}">
            <x14:dataBar minLength="0" maxLength="100">
              <x14:cfvo type="num">
                <xm:f>0</xm:f>
              </x14:cfvo>
              <x14:cfvo type="num">
                <xm:f>$AK$4</xm:f>
              </x14:cfvo>
              <x14:negativeFillColor rgb="FFFF0000"/>
              <x14:axisColor rgb="FF000000"/>
            </x14:dataBar>
          </x14:cfRule>
          <xm:sqref>AB32</xm:sqref>
        </x14:conditionalFormatting>
        <x14:conditionalFormatting xmlns:xm="http://schemas.microsoft.com/office/excel/2006/main">
          <x14:cfRule type="dataBar" id="{848C418E-0A4F-4B7F-AC54-1AC95D9A2DDD}">
            <x14:dataBar minLength="0" maxLength="100">
              <x14:cfvo type="num">
                <xm:f>0</xm:f>
              </x14:cfvo>
              <x14:cfvo type="num">
                <xm:f>30</xm:f>
              </x14:cfvo>
              <x14:negativeFillColor rgb="FFFF0000"/>
              <x14:axisColor rgb="FF000000"/>
            </x14:dataBar>
          </x14:cfRule>
          <xm:sqref>AA32</xm:sqref>
        </x14:conditionalFormatting>
        <x14:conditionalFormatting xmlns:xm="http://schemas.microsoft.com/office/excel/2006/main">
          <x14:cfRule type="dataBar" id="{83169A4C-E394-474A-A2BF-7046F096B136}">
            <x14:dataBar minLength="0" maxLength="100">
              <x14:cfvo type="num">
                <xm:f>0</xm:f>
              </x14:cfvo>
              <x14:cfvo type="num">
                <xm:f>30</xm:f>
              </x14:cfvo>
              <x14:negativeFillColor rgb="FFFF0000"/>
              <x14:axisColor rgb="FF000000"/>
            </x14:dataBar>
          </x14:cfRule>
          <xm:sqref>AQ36</xm:sqref>
        </x14:conditionalFormatting>
        <x14:conditionalFormatting xmlns:xm="http://schemas.microsoft.com/office/excel/2006/main">
          <x14:cfRule type="dataBar" id="{DC2051ED-E9BB-4444-8BE3-863B6E363972}">
            <x14:dataBar minLength="0" maxLength="100">
              <x14:cfvo type="num">
                <xm:f>0</xm:f>
              </x14:cfvo>
              <x14:cfvo type="num">
                <xm:f>30</xm:f>
              </x14:cfvo>
              <x14:negativeFillColor rgb="FFFF0000"/>
              <x14:axisColor rgb="FF000000"/>
            </x14:dataBar>
          </x14:cfRule>
          <xm:sqref>AY36</xm:sqref>
        </x14:conditionalFormatting>
        <x14:conditionalFormatting xmlns:xm="http://schemas.microsoft.com/office/excel/2006/main">
          <x14:cfRule type="dataBar" id="{E1DA93E6-3F29-4437-86F2-87116BE47D42}">
            <x14:dataBar minLength="0" maxLength="100">
              <x14:cfvo type="num">
                <xm:f>0</xm:f>
              </x14:cfvo>
              <x14:cfvo type="num">
                <xm:f>$AH$2</xm:f>
              </x14:cfvo>
              <x14:negativeFillColor rgb="FFFF0000"/>
              <x14:axisColor rgb="FF000000"/>
            </x14:dataBar>
          </x14:cfRule>
          <xm:sqref>AG36 AO36 AW36 BE36 Q36</xm:sqref>
        </x14:conditionalFormatting>
        <x14:conditionalFormatting xmlns:xm="http://schemas.microsoft.com/office/excel/2006/main">
          <x14:cfRule type="dataBar" id="{CDD1C4F0-BF5E-4AC9-AAB2-F37A7F576865}">
            <x14:dataBar minLength="0" maxLength="100">
              <x14:cfvo type="num">
                <xm:f>0</xm:f>
              </x14:cfvo>
              <x14:cfvo type="num">
                <xm:f>30</xm:f>
              </x14:cfvo>
              <x14:negativeFillColor rgb="FFFF0000"/>
              <x14:axisColor rgb="FF000000"/>
            </x14:dataBar>
          </x14:cfRule>
          <xm:sqref>AI36</xm:sqref>
        </x14:conditionalFormatting>
        <x14:conditionalFormatting xmlns:xm="http://schemas.microsoft.com/office/excel/2006/main">
          <x14:cfRule type="dataBar" id="{D20A9AAF-E146-4CA2-BFFC-43BED14104D3}">
            <x14:dataBar minLength="0" maxLength="100">
              <x14:cfvo type="num">
                <xm:f>0</xm:f>
              </x14:cfvo>
              <x14:cfvo type="num">
                <xm:f>$AK$4</xm:f>
              </x14:cfvo>
              <x14:negativeFillColor rgb="FFFF0000"/>
              <x14:axisColor rgb="FF000000"/>
            </x14:dataBar>
          </x14:cfRule>
          <xm:sqref>AJ36 AR36 AZ36 BH36 T36 L36</xm:sqref>
        </x14:conditionalFormatting>
        <x14:conditionalFormatting xmlns:xm="http://schemas.microsoft.com/office/excel/2006/main">
          <x14:cfRule type="dataBar" id="{95C0BD35-2568-4B08-B305-74E075F881E3}">
            <x14:dataBar minLength="0" maxLength="100">
              <x14:cfvo type="num">
                <xm:f>0</xm:f>
              </x14:cfvo>
              <x14:cfvo type="num">
                <xm:f>30</xm:f>
              </x14:cfvo>
              <x14:negativeFillColor rgb="FFFF0000"/>
              <x14:axisColor rgb="FF000000"/>
            </x14:dataBar>
          </x14:cfRule>
          <xm:sqref>BG36</xm:sqref>
        </x14:conditionalFormatting>
        <x14:conditionalFormatting xmlns:xm="http://schemas.microsoft.com/office/excel/2006/main">
          <x14:cfRule type="dataBar" id="{A710E26D-D869-44DB-BBA4-9DFC1AA682EE}">
            <x14:dataBar minLength="0" maxLength="100">
              <x14:cfvo type="num">
                <xm:f>0</xm:f>
              </x14:cfvo>
              <x14:cfvo type="num">
                <xm:f>30</xm:f>
              </x14:cfvo>
              <x14:negativeFillColor rgb="FFFF0000"/>
              <x14:axisColor rgb="FF000000"/>
            </x14:dataBar>
          </x14:cfRule>
          <xm:sqref>S36</xm:sqref>
        </x14:conditionalFormatting>
        <x14:conditionalFormatting xmlns:xm="http://schemas.microsoft.com/office/excel/2006/main">
          <x14:cfRule type="dataBar" id="{38AC44C7-06B3-4EA3-8148-905CEA9A121F}">
            <x14:dataBar minLength="0" maxLength="100">
              <x14:cfvo type="num">
                <xm:f>0</xm:f>
              </x14:cfvo>
              <x14:cfvo type="num">
                <xm:f>30</xm:f>
              </x14:cfvo>
              <x14:negativeFillColor rgb="FFFF0000"/>
              <x14:axisColor rgb="FF000000"/>
            </x14:dataBar>
          </x14:cfRule>
          <xm:sqref>K36</xm:sqref>
        </x14:conditionalFormatting>
        <x14:conditionalFormatting xmlns:xm="http://schemas.microsoft.com/office/excel/2006/main">
          <x14:cfRule type="dataBar" id="{3C8DC464-2CA2-4381-8C86-8763874EA5C1}">
            <x14:dataBar minLength="0" maxLength="100">
              <x14:cfvo type="num">
                <xm:f>0</xm:f>
              </x14:cfvo>
              <x14:cfvo type="num">
                <xm:f>$AH$2</xm:f>
              </x14:cfvo>
              <x14:negativeFillColor rgb="FFFF0000"/>
              <x14:axisColor rgb="FF000000"/>
            </x14:dataBar>
          </x14:cfRule>
          <xm:sqref>Y36</xm:sqref>
        </x14:conditionalFormatting>
        <x14:conditionalFormatting xmlns:xm="http://schemas.microsoft.com/office/excel/2006/main">
          <x14:cfRule type="dataBar" id="{F98BABEC-CA60-43F7-9A69-F439FBE94444}">
            <x14:dataBar minLength="0" maxLength="100">
              <x14:cfvo type="num">
                <xm:f>0</xm:f>
              </x14:cfvo>
              <x14:cfvo type="num">
                <xm:f>$AK$4</xm:f>
              </x14:cfvo>
              <x14:negativeFillColor rgb="FFFF0000"/>
              <x14:axisColor rgb="FF000000"/>
            </x14:dataBar>
          </x14:cfRule>
          <xm:sqref>AB36</xm:sqref>
        </x14:conditionalFormatting>
        <x14:conditionalFormatting xmlns:xm="http://schemas.microsoft.com/office/excel/2006/main">
          <x14:cfRule type="dataBar" id="{39635A67-AA45-48D2-A93C-48091192728D}">
            <x14:dataBar minLength="0" maxLength="100">
              <x14:cfvo type="num">
                <xm:f>0</xm:f>
              </x14:cfvo>
              <x14:cfvo type="num">
                <xm:f>30</xm:f>
              </x14:cfvo>
              <x14:negativeFillColor rgb="FFFF0000"/>
              <x14:axisColor rgb="FF000000"/>
            </x14:dataBar>
          </x14:cfRule>
          <xm:sqref>AA36</xm:sqref>
        </x14:conditionalFormatting>
        <x14:conditionalFormatting xmlns:xm="http://schemas.microsoft.com/office/excel/2006/main">
          <x14:cfRule type="dataBar" id="{B22B3DE7-F9A4-4DCD-A2AA-97288CF6AAAD}">
            <x14:dataBar minLength="0" maxLength="100">
              <x14:cfvo type="num">
                <xm:f>0</xm:f>
              </x14:cfvo>
              <x14:cfvo type="num">
                <xm:f>$AH$2</xm:f>
              </x14:cfvo>
              <x14:negativeFillColor rgb="FFFF0000"/>
              <x14:axisColor rgb="FF000000"/>
            </x14:dataBar>
          </x14:cfRule>
          <xm:sqref>BM36</xm:sqref>
        </x14:conditionalFormatting>
        <x14:conditionalFormatting xmlns:xm="http://schemas.microsoft.com/office/excel/2006/main">
          <x14:cfRule type="dataBar" id="{CF90CE99-95D3-45FD-ABF3-D21F71840401}">
            <x14:dataBar minLength="0" maxLength="100">
              <x14:cfvo type="num">
                <xm:f>0</xm:f>
              </x14:cfvo>
              <x14:cfvo type="num">
                <xm:f>$AK$4</xm:f>
              </x14:cfvo>
              <x14:negativeFillColor rgb="FFFF0000"/>
              <x14:axisColor rgb="FF000000"/>
            </x14:dataBar>
          </x14:cfRule>
          <xm:sqref>BP36</xm:sqref>
        </x14:conditionalFormatting>
        <x14:conditionalFormatting xmlns:xm="http://schemas.microsoft.com/office/excel/2006/main">
          <x14:cfRule type="dataBar" id="{F5048A46-20D1-46E6-9BCA-0F61C39B861E}">
            <x14:dataBar minLength="0" maxLength="100">
              <x14:cfvo type="num">
                <xm:f>0</xm:f>
              </x14:cfvo>
              <x14:cfvo type="num">
                <xm:f>30</xm:f>
              </x14:cfvo>
              <x14:negativeFillColor rgb="FFFF0000"/>
              <x14:axisColor rgb="FF000000"/>
            </x14:dataBar>
          </x14:cfRule>
          <xm:sqref>BO36</xm:sqref>
        </x14:conditionalFormatting>
        <x14:conditionalFormatting xmlns:xm="http://schemas.microsoft.com/office/excel/2006/main">
          <x14:cfRule type="dataBar" id="{7C04D4C1-A1C1-4223-99C8-7915A0677568}">
            <x14:dataBar minLength="0" maxLength="100">
              <x14:cfvo type="num">
                <xm:f>0</xm:f>
              </x14:cfvo>
              <x14:cfvo type="num">
                <xm:f>30</xm:f>
              </x14:cfvo>
              <x14:negativeFillColor rgb="FFFF0000"/>
              <x14:axisColor rgb="FF000000"/>
            </x14:dataBar>
          </x14:cfRule>
          <xm:sqref>AQ37</xm:sqref>
        </x14:conditionalFormatting>
        <x14:conditionalFormatting xmlns:xm="http://schemas.microsoft.com/office/excel/2006/main">
          <x14:cfRule type="dataBar" id="{53F7D153-EC73-457D-9283-A58C500F6137}">
            <x14:dataBar minLength="0" maxLength="100">
              <x14:cfvo type="num">
                <xm:f>0</xm:f>
              </x14:cfvo>
              <x14:cfvo type="num">
                <xm:f>30</xm:f>
              </x14:cfvo>
              <x14:negativeFillColor rgb="FFFF0000"/>
              <x14:axisColor rgb="FF000000"/>
            </x14:dataBar>
          </x14:cfRule>
          <xm:sqref>AY37</xm:sqref>
        </x14:conditionalFormatting>
        <x14:conditionalFormatting xmlns:xm="http://schemas.microsoft.com/office/excel/2006/main">
          <x14:cfRule type="dataBar" id="{615311B7-7096-4195-BA1F-02B84D61AC6D}">
            <x14:dataBar minLength="0" maxLength="100">
              <x14:cfvo type="num">
                <xm:f>0</xm:f>
              </x14:cfvo>
              <x14:cfvo type="num">
                <xm:f>$AH$2</xm:f>
              </x14:cfvo>
              <x14:negativeFillColor rgb="FFFF0000"/>
              <x14:axisColor rgb="FF000000"/>
            </x14:dataBar>
          </x14:cfRule>
          <xm:sqref>AG37 AO37 AW37 BE37 Q37</xm:sqref>
        </x14:conditionalFormatting>
        <x14:conditionalFormatting xmlns:xm="http://schemas.microsoft.com/office/excel/2006/main">
          <x14:cfRule type="dataBar" id="{7A7A4E75-EFE8-47B9-BEC2-2F21C23BE178}">
            <x14:dataBar minLength="0" maxLength="100">
              <x14:cfvo type="num">
                <xm:f>0</xm:f>
              </x14:cfvo>
              <x14:cfvo type="num">
                <xm:f>30</xm:f>
              </x14:cfvo>
              <x14:negativeFillColor rgb="FFFF0000"/>
              <x14:axisColor rgb="FF000000"/>
            </x14:dataBar>
          </x14:cfRule>
          <xm:sqref>AI37</xm:sqref>
        </x14:conditionalFormatting>
        <x14:conditionalFormatting xmlns:xm="http://schemas.microsoft.com/office/excel/2006/main">
          <x14:cfRule type="dataBar" id="{4EA91F17-E2F6-444D-9C76-7E57072C3DC7}">
            <x14:dataBar minLength="0" maxLength="100">
              <x14:cfvo type="num">
                <xm:f>0</xm:f>
              </x14:cfvo>
              <x14:cfvo type="num">
                <xm:f>$AK$4</xm:f>
              </x14:cfvo>
              <x14:negativeFillColor rgb="FFFF0000"/>
              <x14:axisColor rgb="FF000000"/>
            </x14:dataBar>
          </x14:cfRule>
          <xm:sqref>AJ37 AR37 AZ37 BH37 T37 L37</xm:sqref>
        </x14:conditionalFormatting>
        <x14:conditionalFormatting xmlns:xm="http://schemas.microsoft.com/office/excel/2006/main">
          <x14:cfRule type="dataBar" id="{3225896B-1712-4998-9521-B794A3606E6F}">
            <x14:dataBar minLength="0" maxLength="100">
              <x14:cfvo type="num">
                <xm:f>0</xm:f>
              </x14:cfvo>
              <x14:cfvo type="num">
                <xm:f>30</xm:f>
              </x14:cfvo>
              <x14:negativeFillColor rgb="FFFF0000"/>
              <x14:axisColor rgb="FF000000"/>
            </x14:dataBar>
          </x14:cfRule>
          <xm:sqref>BG37</xm:sqref>
        </x14:conditionalFormatting>
        <x14:conditionalFormatting xmlns:xm="http://schemas.microsoft.com/office/excel/2006/main">
          <x14:cfRule type="dataBar" id="{3ECDD1FD-4840-40B8-A0CD-919AF46B6DE8}">
            <x14:dataBar minLength="0" maxLength="100">
              <x14:cfvo type="num">
                <xm:f>0</xm:f>
              </x14:cfvo>
              <x14:cfvo type="num">
                <xm:f>30</xm:f>
              </x14:cfvo>
              <x14:negativeFillColor rgb="FFFF0000"/>
              <x14:axisColor rgb="FF000000"/>
            </x14:dataBar>
          </x14:cfRule>
          <xm:sqref>S37</xm:sqref>
        </x14:conditionalFormatting>
        <x14:conditionalFormatting xmlns:xm="http://schemas.microsoft.com/office/excel/2006/main">
          <x14:cfRule type="dataBar" id="{118E6260-FA5D-46A6-AD21-842FA12993EF}">
            <x14:dataBar minLength="0" maxLength="100">
              <x14:cfvo type="num">
                <xm:f>0</xm:f>
              </x14:cfvo>
              <x14:cfvo type="num">
                <xm:f>30</xm:f>
              </x14:cfvo>
              <x14:negativeFillColor rgb="FFFF0000"/>
              <x14:axisColor rgb="FF000000"/>
            </x14:dataBar>
          </x14:cfRule>
          <xm:sqref>K37</xm:sqref>
        </x14:conditionalFormatting>
        <x14:conditionalFormatting xmlns:xm="http://schemas.microsoft.com/office/excel/2006/main">
          <x14:cfRule type="dataBar" id="{4D0D37E4-8A99-4B85-BB3E-D9B13A68A550}">
            <x14:dataBar minLength="0" maxLength="100">
              <x14:cfvo type="num">
                <xm:f>0</xm:f>
              </x14:cfvo>
              <x14:cfvo type="num">
                <xm:f>$AH$2</xm:f>
              </x14:cfvo>
              <x14:negativeFillColor rgb="FFFF0000"/>
              <x14:axisColor rgb="FF000000"/>
            </x14:dataBar>
          </x14:cfRule>
          <xm:sqref>Y37</xm:sqref>
        </x14:conditionalFormatting>
        <x14:conditionalFormatting xmlns:xm="http://schemas.microsoft.com/office/excel/2006/main">
          <x14:cfRule type="dataBar" id="{C70C1604-6248-4AFC-AB0D-E402ABD89E5C}">
            <x14:dataBar minLength="0" maxLength="100">
              <x14:cfvo type="num">
                <xm:f>0</xm:f>
              </x14:cfvo>
              <x14:cfvo type="num">
                <xm:f>$AK$4</xm:f>
              </x14:cfvo>
              <x14:negativeFillColor rgb="FFFF0000"/>
              <x14:axisColor rgb="FF000000"/>
            </x14:dataBar>
          </x14:cfRule>
          <xm:sqref>AB37</xm:sqref>
        </x14:conditionalFormatting>
        <x14:conditionalFormatting xmlns:xm="http://schemas.microsoft.com/office/excel/2006/main">
          <x14:cfRule type="dataBar" id="{6AF9C7B5-BC35-49E6-834E-BB9CE3A9EC5D}">
            <x14:dataBar minLength="0" maxLength="100">
              <x14:cfvo type="num">
                <xm:f>0</xm:f>
              </x14:cfvo>
              <x14:cfvo type="num">
                <xm:f>30</xm:f>
              </x14:cfvo>
              <x14:negativeFillColor rgb="FFFF0000"/>
              <x14:axisColor rgb="FF000000"/>
            </x14:dataBar>
          </x14:cfRule>
          <xm:sqref>AA37</xm:sqref>
        </x14:conditionalFormatting>
        <x14:conditionalFormatting xmlns:xm="http://schemas.microsoft.com/office/excel/2006/main">
          <x14:cfRule type="dataBar" id="{6ED5561C-6977-43EA-9D3E-1C5E9EA6967B}">
            <x14:dataBar minLength="0" maxLength="100">
              <x14:cfvo type="num">
                <xm:f>0</xm:f>
              </x14:cfvo>
              <x14:cfvo type="num">
                <xm:f>$AH$2</xm:f>
              </x14:cfvo>
              <x14:negativeFillColor rgb="FFFF0000"/>
              <x14:axisColor rgb="FF000000"/>
            </x14:dataBar>
          </x14:cfRule>
          <xm:sqref>BM37</xm:sqref>
        </x14:conditionalFormatting>
        <x14:conditionalFormatting xmlns:xm="http://schemas.microsoft.com/office/excel/2006/main">
          <x14:cfRule type="dataBar" id="{D5C5B0DF-AB1A-44BA-A919-F29DB6537122}">
            <x14:dataBar minLength="0" maxLength="100">
              <x14:cfvo type="num">
                <xm:f>0</xm:f>
              </x14:cfvo>
              <x14:cfvo type="num">
                <xm:f>$AK$4</xm:f>
              </x14:cfvo>
              <x14:negativeFillColor rgb="FFFF0000"/>
              <x14:axisColor rgb="FF000000"/>
            </x14:dataBar>
          </x14:cfRule>
          <xm:sqref>BP37</xm:sqref>
        </x14:conditionalFormatting>
        <x14:conditionalFormatting xmlns:xm="http://schemas.microsoft.com/office/excel/2006/main">
          <x14:cfRule type="dataBar" id="{AD66A084-1A22-487E-9768-4C8E6DC53CB6}">
            <x14:dataBar minLength="0" maxLength="100">
              <x14:cfvo type="num">
                <xm:f>0</xm:f>
              </x14:cfvo>
              <x14:cfvo type="num">
                <xm:f>30</xm:f>
              </x14:cfvo>
              <x14:negativeFillColor rgb="FFFF0000"/>
              <x14:axisColor rgb="FF000000"/>
            </x14:dataBar>
          </x14:cfRule>
          <xm:sqref>BO37</xm:sqref>
        </x14:conditionalFormatting>
        <x14:conditionalFormatting xmlns:xm="http://schemas.microsoft.com/office/excel/2006/main">
          <x14:cfRule type="dataBar" id="{3D965A09-CED9-4549-9ADA-5462122E0206}">
            <x14:dataBar minLength="0" maxLength="100">
              <x14:cfvo type="num">
                <xm:f>0</xm:f>
              </x14:cfvo>
              <x14:cfvo type="num">
                <xm:f>30</xm:f>
              </x14:cfvo>
              <x14:negativeFillColor rgb="FFFF0000"/>
              <x14:axisColor rgb="FF000000"/>
            </x14:dataBar>
          </x14:cfRule>
          <xm:sqref>AQ44:AQ45</xm:sqref>
        </x14:conditionalFormatting>
        <x14:conditionalFormatting xmlns:xm="http://schemas.microsoft.com/office/excel/2006/main">
          <x14:cfRule type="dataBar" id="{131D96E1-1AA5-444A-9C18-51720128FF35}">
            <x14:dataBar minLength="0" maxLength="100">
              <x14:cfvo type="num">
                <xm:f>0</xm:f>
              </x14:cfvo>
              <x14:cfvo type="num">
                <xm:f>30</xm:f>
              </x14:cfvo>
              <x14:negativeFillColor rgb="FFFF0000"/>
              <x14:axisColor rgb="FF000000"/>
            </x14:dataBar>
          </x14:cfRule>
          <xm:sqref>AY44:AY45</xm:sqref>
        </x14:conditionalFormatting>
        <x14:conditionalFormatting xmlns:xm="http://schemas.microsoft.com/office/excel/2006/main">
          <x14:cfRule type="dataBar" id="{6A342917-C3DB-4CEA-A1BF-23B77AF4B166}">
            <x14:dataBar minLength="0" maxLength="100">
              <x14:cfvo type="num">
                <xm:f>0</xm:f>
              </x14:cfvo>
              <x14:cfvo type="num">
                <xm:f>$AH$2</xm:f>
              </x14:cfvo>
              <x14:negativeFillColor rgb="FFFF0000"/>
              <x14:axisColor rgb="FF000000"/>
            </x14:dataBar>
          </x14:cfRule>
          <xm:sqref>AO44:AO45 AG44:AG45 AW44:AW45 BE44:BE45 Q44:Q45</xm:sqref>
        </x14:conditionalFormatting>
        <x14:conditionalFormatting xmlns:xm="http://schemas.microsoft.com/office/excel/2006/main">
          <x14:cfRule type="dataBar" id="{2384B215-615E-4694-A8E3-3F0BCD269A9D}">
            <x14:dataBar minLength="0" maxLength="100">
              <x14:cfvo type="num">
                <xm:f>0</xm:f>
              </x14:cfvo>
              <x14:cfvo type="num">
                <xm:f>30</xm:f>
              </x14:cfvo>
              <x14:negativeFillColor rgb="FFFF0000"/>
              <x14:axisColor rgb="FF000000"/>
            </x14:dataBar>
          </x14:cfRule>
          <xm:sqref>AI44:AI45</xm:sqref>
        </x14:conditionalFormatting>
        <x14:conditionalFormatting xmlns:xm="http://schemas.microsoft.com/office/excel/2006/main">
          <x14:cfRule type="dataBar" id="{4B3F41BC-087B-401E-A782-F35A5BFF738A}">
            <x14:dataBar minLength="0" maxLength="100">
              <x14:cfvo type="num">
                <xm:f>0</xm:f>
              </x14:cfvo>
              <x14:cfvo type="num">
                <xm:f>$AK$4</xm:f>
              </x14:cfvo>
              <x14:negativeFillColor rgb="FFFF0000"/>
              <x14:axisColor rgb="FF000000"/>
            </x14:dataBar>
          </x14:cfRule>
          <xm:sqref>AR44:AR45 AJ44:AJ45 AZ44:AZ45 BH44:BH45 T44:T45 L44:L45</xm:sqref>
        </x14:conditionalFormatting>
        <x14:conditionalFormatting xmlns:xm="http://schemas.microsoft.com/office/excel/2006/main">
          <x14:cfRule type="dataBar" id="{5A38788E-71CD-4352-A131-9B60503B638F}">
            <x14:dataBar minLength="0" maxLength="100">
              <x14:cfvo type="num">
                <xm:f>0</xm:f>
              </x14:cfvo>
              <x14:cfvo type="num">
                <xm:f>30</xm:f>
              </x14:cfvo>
              <x14:negativeFillColor rgb="FFFF0000"/>
              <x14:axisColor rgb="FF000000"/>
            </x14:dataBar>
          </x14:cfRule>
          <xm:sqref>BG44:BG45</xm:sqref>
        </x14:conditionalFormatting>
        <x14:conditionalFormatting xmlns:xm="http://schemas.microsoft.com/office/excel/2006/main">
          <x14:cfRule type="dataBar" id="{0F4E5E5A-02C4-40F2-B802-5CCCE6D88DA2}">
            <x14:dataBar minLength="0" maxLength="100">
              <x14:cfvo type="num">
                <xm:f>0</xm:f>
              </x14:cfvo>
              <x14:cfvo type="num">
                <xm:f>30</xm:f>
              </x14:cfvo>
              <x14:negativeFillColor rgb="FFFF0000"/>
              <x14:axisColor rgb="FF000000"/>
            </x14:dataBar>
          </x14:cfRule>
          <xm:sqref>S44:S45</xm:sqref>
        </x14:conditionalFormatting>
        <x14:conditionalFormatting xmlns:xm="http://schemas.microsoft.com/office/excel/2006/main">
          <x14:cfRule type="dataBar" id="{22F7A342-D360-4E8B-A856-EED54C47F46C}">
            <x14:dataBar minLength="0" maxLength="100">
              <x14:cfvo type="num">
                <xm:f>0</xm:f>
              </x14:cfvo>
              <x14:cfvo type="num">
                <xm:f>30</xm:f>
              </x14:cfvo>
              <x14:negativeFillColor rgb="FFFF0000"/>
              <x14:axisColor rgb="FF000000"/>
            </x14:dataBar>
          </x14:cfRule>
          <xm:sqref>K44:K45</xm:sqref>
        </x14:conditionalFormatting>
        <x14:conditionalFormatting xmlns:xm="http://schemas.microsoft.com/office/excel/2006/main">
          <x14:cfRule type="dataBar" id="{885FF74C-FA03-4DE7-9B08-D494680E2892}">
            <x14:dataBar minLength="0" maxLength="100">
              <x14:cfvo type="num">
                <xm:f>0</xm:f>
              </x14:cfvo>
              <x14:cfvo type="num">
                <xm:f>$AH$2</xm:f>
              </x14:cfvo>
              <x14:negativeFillColor rgb="FFFF0000"/>
              <x14:axisColor rgb="FF000000"/>
            </x14:dataBar>
          </x14:cfRule>
          <xm:sqref>Y44:Y45</xm:sqref>
        </x14:conditionalFormatting>
        <x14:conditionalFormatting xmlns:xm="http://schemas.microsoft.com/office/excel/2006/main">
          <x14:cfRule type="dataBar" id="{802C4D89-4A19-49B0-85C8-DDB10D6F3D55}">
            <x14:dataBar minLength="0" maxLength="100">
              <x14:cfvo type="num">
                <xm:f>0</xm:f>
              </x14:cfvo>
              <x14:cfvo type="num">
                <xm:f>$AK$4</xm:f>
              </x14:cfvo>
              <x14:negativeFillColor rgb="FFFF0000"/>
              <x14:axisColor rgb="FF000000"/>
            </x14:dataBar>
          </x14:cfRule>
          <xm:sqref>AB44:AB45</xm:sqref>
        </x14:conditionalFormatting>
        <x14:conditionalFormatting xmlns:xm="http://schemas.microsoft.com/office/excel/2006/main">
          <x14:cfRule type="dataBar" id="{9A120B52-F4E0-4756-A8D1-3D3EDD6FD71D}">
            <x14:dataBar minLength="0" maxLength="100">
              <x14:cfvo type="num">
                <xm:f>0</xm:f>
              </x14:cfvo>
              <x14:cfvo type="num">
                <xm:f>30</xm:f>
              </x14:cfvo>
              <x14:negativeFillColor rgb="FFFF0000"/>
              <x14:axisColor rgb="FF000000"/>
            </x14:dataBar>
          </x14:cfRule>
          <xm:sqref>AA44:AA45</xm:sqref>
        </x14:conditionalFormatting>
        <x14:conditionalFormatting xmlns:xm="http://schemas.microsoft.com/office/excel/2006/main">
          <x14:cfRule type="dataBar" id="{5FAC31EF-4F3F-4793-8851-6462573193B2}">
            <x14:dataBar minLength="0" maxLength="100">
              <x14:cfvo type="num">
                <xm:f>0</xm:f>
              </x14:cfvo>
              <x14:cfvo type="num">
                <xm:f>$AH$2</xm:f>
              </x14:cfvo>
              <x14:negativeFillColor rgb="FFFF0000"/>
              <x14:axisColor rgb="FF000000"/>
            </x14:dataBar>
          </x14:cfRule>
          <xm:sqref>BM44:BM45</xm:sqref>
        </x14:conditionalFormatting>
        <x14:conditionalFormatting xmlns:xm="http://schemas.microsoft.com/office/excel/2006/main">
          <x14:cfRule type="dataBar" id="{275330BA-577A-47A4-888B-35AA3E6A2A8B}">
            <x14:dataBar minLength="0" maxLength="100">
              <x14:cfvo type="num">
                <xm:f>0</xm:f>
              </x14:cfvo>
              <x14:cfvo type="num">
                <xm:f>$AK$4</xm:f>
              </x14:cfvo>
              <x14:negativeFillColor rgb="FFFF0000"/>
              <x14:axisColor rgb="FF000000"/>
            </x14:dataBar>
          </x14:cfRule>
          <xm:sqref>BP44:BP45</xm:sqref>
        </x14:conditionalFormatting>
        <x14:conditionalFormatting xmlns:xm="http://schemas.microsoft.com/office/excel/2006/main">
          <x14:cfRule type="dataBar" id="{9E931A9C-FC5A-4FF7-BD6F-8270EF591007}">
            <x14:dataBar minLength="0" maxLength="100">
              <x14:cfvo type="num">
                <xm:f>0</xm:f>
              </x14:cfvo>
              <x14:cfvo type="num">
                <xm:f>30</xm:f>
              </x14:cfvo>
              <x14:negativeFillColor rgb="FFFF0000"/>
              <x14:axisColor rgb="FF000000"/>
            </x14:dataBar>
          </x14:cfRule>
          <xm:sqref>BO44:BO45</xm:sqref>
        </x14:conditionalFormatting>
        <x14:conditionalFormatting xmlns:xm="http://schemas.microsoft.com/office/excel/2006/main">
          <x14:cfRule type="dataBar" id="{01395E61-E52B-4CD7-9F41-26E4B30CBFA0}">
            <x14:dataBar minLength="0" maxLength="100">
              <x14:cfvo type="num">
                <xm:f>0</xm:f>
              </x14:cfvo>
              <x14:cfvo type="num">
                <xm:f>30</xm:f>
              </x14:cfvo>
              <x14:negativeFillColor rgb="FFFF0000"/>
              <x14:axisColor rgb="FF000000"/>
            </x14:dataBar>
          </x14:cfRule>
          <xm:sqref>AQ38</xm:sqref>
        </x14:conditionalFormatting>
        <x14:conditionalFormatting xmlns:xm="http://schemas.microsoft.com/office/excel/2006/main">
          <x14:cfRule type="dataBar" id="{6D1C4AE9-E5ED-4D5C-AB7B-D33E46CB5805}">
            <x14:dataBar minLength="0" maxLength="100">
              <x14:cfvo type="num">
                <xm:f>0</xm:f>
              </x14:cfvo>
              <x14:cfvo type="num">
                <xm:f>30</xm:f>
              </x14:cfvo>
              <x14:negativeFillColor rgb="FFFF0000"/>
              <x14:axisColor rgb="FF000000"/>
            </x14:dataBar>
          </x14:cfRule>
          <xm:sqref>AY38</xm:sqref>
        </x14:conditionalFormatting>
        <x14:conditionalFormatting xmlns:xm="http://schemas.microsoft.com/office/excel/2006/main">
          <x14:cfRule type="dataBar" id="{2529365C-025A-4AC5-8886-731EDF95D194}">
            <x14:dataBar minLength="0" maxLength="100">
              <x14:cfvo type="num">
                <xm:f>0</xm:f>
              </x14:cfvo>
              <x14:cfvo type="num">
                <xm:f>$AH$2</xm:f>
              </x14:cfvo>
              <x14:negativeFillColor rgb="FFFF0000"/>
              <x14:axisColor rgb="FF000000"/>
            </x14:dataBar>
          </x14:cfRule>
          <xm:sqref>AG38 AO38 AW38 BE38 Q38</xm:sqref>
        </x14:conditionalFormatting>
        <x14:conditionalFormatting xmlns:xm="http://schemas.microsoft.com/office/excel/2006/main">
          <x14:cfRule type="dataBar" id="{3222353F-7AB7-4306-AADB-BBA5384F6E86}">
            <x14:dataBar minLength="0" maxLength="100">
              <x14:cfvo type="num">
                <xm:f>0</xm:f>
              </x14:cfvo>
              <x14:cfvo type="num">
                <xm:f>30</xm:f>
              </x14:cfvo>
              <x14:negativeFillColor rgb="FFFF0000"/>
              <x14:axisColor rgb="FF000000"/>
            </x14:dataBar>
          </x14:cfRule>
          <xm:sqref>AI38</xm:sqref>
        </x14:conditionalFormatting>
        <x14:conditionalFormatting xmlns:xm="http://schemas.microsoft.com/office/excel/2006/main">
          <x14:cfRule type="dataBar" id="{1465D45F-5175-4DD0-AE18-872C40278031}">
            <x14:dataBar minLength="0" maxLength="100">
              <x14:cfvo type="num">
                <xm:f>0</xm:f>
              </x14:cfvo>
              <x14:cfvo type="num">
                <xm:f>$AK$4</xm:f>
              </x14:cfvo>
              <x14:negativeFillColor rgb="FFFF0000"/>
              <x14:axisColor rgb="FF000000"/>
            </x14:dataBar>
          </x14:cfRule>
          <xm:sqref>AJ38 AR38 AZ38 BH38 T38 L38</xm:sqref>
        </x14:conditionalFormatting>
        <x14:conditionalFormatting xmlns:xm="http://schemas.microsoft.com/office/excel/2006/main">
          <x14:cfRule type="dataBar" id="{DADA9C21-5492-48CB-9616-CBDEC40E7B17}">
            <x14:dataBar minLength="0" maxLength="100">
              <x14:cfvo type="num">
                <xm:f>0</xm:f>
              </x14:cfvo>
              <x14:cfvo type="num">
                <xm:f>30</xm:f>
              </x14:cfvo>
              <x14:negativeFillColor rgb="FFFF0000"/>
              <x14:axisColor rgb="FF000000"/>
            </x14:dataBar>
          </x14:cfRule>
          <xm:sqref>BG38</xm:sqref>
        </x14:conditionalFormatting>
        <x14:conditionalFormatting xmlns:xm="http://schemas.microsoft.com/office/excel/2006/main">
          <x14:cfRule type="dataBar" id="{2291B4EE-EBB8-4D1B-A496-3D21868A3165}">
            <x14:dataBar minLength="0" maxLength="100">
              <x14:cfvo type="num">
                <xm:f>0</xm:f>
              </x14:cfvo>
              <x14:cfvo type="num">
                <xm:f>30</xm:f>
              </x14:cfvo>
              <x14:negativeFillColor rgb="FFFF0000"/>
              <x14:axisColor rgb="FF000000"/>
            </x14:dataBar>
          </x14:cfRule>
          <xm:sqref>S38</xm:sqref>
        </x14:conditionalFormatting>
        <x14:conditionalFormatting xmlns:xm="http://schemas.microsoft.com/office/excel/2006/main">
          <x14:cfRule type="dataBar" id="{ADA8750F-4594-427F-B036-46149CB76070}">
            <x14:dataBar minLength="0" maxLength="100">
              <x14:cfvo type="num">
                <xm:f>0</xm:f>
              </x14:cfvo>
              <x14:cfvo type="num">
                <xm:f>30</xm:f>
              </x14:cfvo>
              <x14:negativeFillColor rgb="FFFF0000"/>
              <x14:axisColor rgb="FF000000"/>
            </x14:dataBar>
          </x14:cfRule>
          <xm:sqref>K38</xm:sqref>
        </x14:conditionalFormatting>
        <x14:conditionalFormatting xmlns:xm="http://schemas.microsoft.com/office/excel/2006/main">
          <x14:cfRule type="dataBar" id="{85F427C9-ADD8-43F1-8C96-7C76329A0FC0}">
            <x14:dataBar minLength="0" maxLength="100">
              <x14:cfvo type="num">
                <xm:f>0</xm:f>
              </x14:cfvo>
              <x14:cfvo type="num">
                <xm:f>$AH$2</xm:f>
              </x14:cfvo>
              <x14:negativeFillColor rgb="FFFF0000"/>
              <x14:axisColor rgb="FF000000"/>
            </x14:dataBar>
          </x14:cfRule>
          <xm:sqref>Y38</xm:sqref>
        </x14:conditionalFormatting>
        <x14:conditionalFormatting xmlns:xm="http://schemas.microsoft.com/office/excel/2006/main">
          <x14:cfRule type="dataBar" id="{15FA9515-C517-49AB-9D07-1728396496A6}">
            <x14:dataBar minLength="0" maxLength="100">
              <x14:cfvo type="num">
                <xm:f>0</xm:f>
              </x14:cfvo>
              <x14:cfvo type="num">
                <xm:f>$AK$4</xm:f>
              </x14:cfvo>
              <x14:negativeFillColor rgb="FFFF0000"/>
              <x14:axisColor rgb="FF000000"/>
            </x14:dataBar>
          </x14:cfRule>
          <xm:sqref>AB38</xm:sqref>
        </x14:conditionalFormatting>
        <x14:conditionalFormatting xmlns:xm="http://schemas.microsoft.com/office/excel/2006/main">
          <x14:cfRule type="dataBar" id="{89C31D64-8A23-446E-9610-33FE543F469A}">
            <x14:dataBar minLength="0" maxLength="100">
              <x14:cfvo type="num">
                <xm:f>0</xm:f>
              </x14:cfvo>
              <x14:cfvo type="num">
                <xm:f>30</xm:f>
              </x14:cfvo>
              <x14:negativeFillColor rgb="FFFF0000"/>
              <x14:axisColor rgb="FF000000"/>
            </x14:dataBar>
          </x14:cfRule>
          <xm:sqref>AA38</xm:sqref>
        </x14:conditionalFormatting>
        <x14:conditionalFormatting xmlns:xm="http://schemas.microsoft.com/office/excel/2006/main">
          <x14:cfRule type="dataBar" id="{46AB8163-6313-44C8-94FB-998750552718}">
            <x14:dataBar minLength="0" maxLength="100">
              <x14:cfvo type="num">
                <xm:f>0</xm:f>
              </x14:cfvo>
              <x14:cfvo type="num">
                <xm:f>$AH$2</xm:f>
              </x14:cfvo>
              <x14:negativeFillColor rgb="FFFF0000"/>
              <x14:axisColor rgb="FF000000"/>
            </x14:dataBar>
          </x14:cfRule>
          <xm:sqref>BM38</xm:sqref>
        </x14:conditionalFormatting>
        <x14:conditionalFormatting xmlns:xm="http://schemas.microsoft.com/office/excel/2006/main">
          <x14:cfRule type="dataBar" id="{8C6554CE-91FE-4DA3-B4C5-2454B712AFF6}">
            <x14:dataBar minLength="0" maxLength="100">
              <x14:cfvo type="num">
                <xm:f>0</xm:f>
              </x14:cfvo>
              <x14:cfvo type="num">
                <xm:f>$AK$4</xm:f>
              </x14:cfvo>
              <x14:negativeFillColor rgb="FFFF0000"/>
              <x14:axisColor rgb="FF000000"/>
            </x14:dataBar>
          </x14:cfRule>
          <xm:sqref>BP38</xm:sqref>
        </x14:conditionalFormatting>
        <x14:conditionalFormatting xmlns:xm="http://schemas.microsoft.com/office/excel/2006/main">
          <x14:cfRule type="dataBar" id="{E92FF500-E574-4A3B-9591-943D6FD584E9}">
            <x14:dataBar minLength="0" maxLength="100">
              <x14:cfvo type="num">
                <xm:f>0</xm:f>
              </x14:cfvo>
              <x14:cfvo type="num">
                <xm:f>30</xm:f>
              </x14:cfvo>
              <x14:negativeFillColor rgb="FFFF0000"/>
              <x14:axisColor rgb="FF000000"/>
            </x14:dataBar>
          </x14:cfRule>
          <xm:sqref>BO38</xm:sqref>
        </x14:conditionalFormatting>
        <x14:conditionalFormatting xmlns:xm="http://schemas.microsoft.com/office/excel/2006/main">
          <x14:cfRule type="dataBar" id="{C6B867EF-D360-40AB-87C7-CD6217E2DBDE}">
            <x14:dataBar minLength="0" maxLength="100">
              <x14:cfvo type="num">
                <xm:f>0</xm:f>
              </x14:cfvo>
              <x14:cfvo type="num">
                <xm:f>30</xm:f>
              </x14:cfvo>
              <x14:negativeFillColor rgb="FFFF0000"/>
              <x14:axisColor rgb="FF000000"/>
            </x14:dataBar>
          </x14:cfRule>
          <xm:sqref>AQ39</xm:sqref>
        </x14:conditionalFormatting>
        <x14:conditionalFormatting xmlns:xm="http://schemas.microsoft.com/office/excel/2006/main">
          <x14:cfRule type="dataBar" id="{5CBF4EBA-53CD-40A1-B42B-E0109D211A35}">
            <x14:dataBar minLength="0" maxLength="100">
              <x14:cfvo type="num">
                <xm:f>0</xm:f>
              </x14:cfvo>
              <x14:cfvo type="num">
                <xm:f>30</xm:f>
              </x14:cfvo>
              <x14:negativeFillColor rgb="FFFF0000"/>
              <x14:axisColor rgb="FF000000"/>
            </x14:dataBar>
          </x14:cfRule>
          <xm:sqref>AY39</xm:sqref>
        </x14:conditionalFormatting>
        <x14:conditionalFormatting xmlns:xm="http://schemas.microsoft.com/office/excel/2006/main">
          <x14:cfRule type="dataBar" id="{79E3BCE0-24BF-4BC2-838E-2969D7E9F76A}">
            <x14:dataBar minLength="0" maxLength="100">
              <x14:cfvo type="num">
                <xm:f>0</xm:f>
              </x14:cfvo>
              <x14:cfvo type="num">
                <xm:f>$AH$2</xm:f>
              </x14:cfvo>
              <x14:negativeFillColor rgb="FFFF0000"/>
              <x14:axisColor rgb="FF000000"/>
            </x14:dataBar>
          </x14:cfRule>
          <xm:sqref>AO39 AG39 AW39 BE39 Q39</xm:sqref>
        </x14:conditionalFormatting>
        <x14:conditionalFormatting xmlns:xm="http://schemas.microsoft.com/office/excel/2006/main">
          <x14:cfRule type="dataBar" id="{B8AFAD8A-DA36-448D-BC3A-71E749730471}">
            <x14:dataBar minLength="0" maxLength="100">
              <x14:cfvo type="num">
                <xm:f>0</xm:f>
              </x14:cfvo>
              <x14:cfvo type="num">
                <xm:f>30</xm:f>
              </x14:cfvo>
              <x14:negativeFillColor rgb="FFFF0000"/>
              <x14:axisColor rgb="FF000000"/>
            </x14:dataBar>
          </x14:cfRule>
          <xm:sqref>AI39</xm:sqref>
        </x14:conditionalFormatting>
        <x14:conditionalFormatting xmlns:xm="http://schemas.microsoft.com/office/excel/2006/main">
          <x14:cfRule type="dataBar" id="{B06414A1-75AD-4419-9F8D-E79003311CAF}">
            <x14:dataBar minLength="0" maxLength="100">
              <x14:cfvo type="num">
                <xm:f>0</xm:f>
              </x14:cfvo>
              <x14:cfvo type="num">
                <xm:f>$AK$4</xm:f>
              </x14:cfvo>
              <x14:negativeFillColor rgb="FFFF0000"/>
              <x14:axisColor rgb="FF000000"/>
            </x14:dataBar>
          </x14:cfRule>
          <xm:sqref>AJ39 AR39 AZ39 BH39 T39 L39</xm:sqref>
        </x14:conditionalFormatting>
        <x14:conditionalFormatting xmlns:xm="http://schemas.microsoft.com/office/excel/2006/main">
          <x14:cfRule type="dataBar" id="{ED29890F-EF82-46FA-BB4D-E769115FC15F}">
            <x14:dataBar minLength="0" maxLength="100">
              <x14:cfvo type="num">
                <xm:f>0</xm:f>
              </x14:cfvo>
              <x14:cfvo type="num">
                <xm:f>30</xm:f>
              </x14:cfvo>
              <x14:negativeFillColor rgb="FFFF0000"/>
              <x14:axisColor rgb="FF000000"/>
            </x14:dataBar>
          </x14:cfRule>
          <xm:sqref>BG39</xm:sqref>
        </x14:conditionalFormatting>
        <x14:conditionalFormatting xmlns:xm="http://schemas.microsoft.com/office/excel/2006/main">
          <x14:cfRule type="dataBar" id="{AAF60885-43B6-4324-A57D-6B01E723BED6}">
            <x14:dataBar minLength="0" maxLength="100">
              <x14:cfvo type="num">
                <xm:f>0</xm:f>
              </x14:cfvo>
              <x14:cfvo type="num">
                <xm:f>30</xm:f>
              </x14:cfvo>
              <x14:negativeFillColor rgb="FFFF0000"/>
              <x14:axisColor rgb="FF000000"/>
            </x14:dataBar>
          </x14:cfRule>
          <xm:sqref>S39</xm:sqref>
        </x14:conditionalFormatting>
        <x14:conditionalFormatting xmlns:xm="http://schemas.microsoft.com/office/excel/2006/main">
          <x14:cfRule type="dataBar" id="{2D94CC0E-B6A8-4AC4-9117-152F2407F7E6}">
            <x14:dataBar minLength="0" maxLength="100">
              <x14:cfvo type="num">
                <xm:f>0</xm:f>
              </x14:cfvo>
              <x14:cfvo type="num">
                <xm:f>30</xm:f>
              </x14:cfvo>
              <x14:negativeFillColor rgb="FFFF0000"/>
              <x14:axisColor rgb="FF000000"/>
            </x14:dataBar>
          </x14:cfRule>
          <xm:sqref>K39</xm:sqref>
        </x14:conditionalFormatting>
        <x14:conditionalFormatting xmlns:xm="http://schemas.microsoft.com/office/excel/2006/main">
          <x14:cfRule type="dataBar" id="{813DAFEC-811A-4326-BB18-32B7318E945F}">
            <x14:dataBar minLength="0" maxLength="100">
              <x14:cfvo type="num">
                <xm:f>0</xm:f>
              </x14:cfvo>
              <x14:cfvo type="num">
                <xm:f>$AH$2</xm:f>
              </x14:cfvo>
              <x14:negativeFillColor rgb="FFFF0000"/>
              <x14:axisColor rgb="FF000000"/>
            </x14:dataBar>
          </x14:cfRule>
          <xm:sqref>Y39</xm:sqref>
        </x14:conditionalFormatting>
        <x14:conditionalFormatting xmlns:xm="http://schemas.microsoft.com/office/excel/2006/main">
          <x14:cfRule type="dataBar" id="{014C1EA0-595E-4806-9331-8BE8928EB610}">
            <x14:dataBar minLength="0" maxLength="100">
              <x14:cfvo type="num">
                <xm:f>0</xm:f>
              </x14:cfvo>
              <x14:cfvo type="num">
                <xm:f>$AK$4</xm:f>
              </x14:cfvo>
              <x14:negativeFillColor rgb="FFFF0000"/>
              <x14:axisColor rgb="FF000000"/>
            </x14:dataBar>
          </x14:cfRule>
          <xm:sqref>AB39</xm:sqref>
        </x14:conditionalFormatting>
        <x14:conditionalFormatting xmlns:xm="http://schemas.microsoft.com/office/excel/2006/main">
          <x14:cfRule type="dataBar" id="{465A3AFA-EF8B-4733-A179-DC84F59B52A4}">
            <x14:dataBar minLength="0" maxLength="100">
              <x14:cfvo type="num">
                <xm:f>0</xm:f>
              </x14:cfvo>
              <x14:cfvo type="num">
                <xm:f>30</xm:f>
              </x14:cfvo>
              <x14:negativeFillColor rgb="FFFF0000"/>
              <x14:axisColor rgb="FF000000"/>
            </x14:dataBar>
          </x14:cfRule>
          <xm:sqref>AA39</xm:sqref>
        </x14:conditionalFormatting>
        <x14:conditionalFormatting xmlns:xm="http://schemas.microsoft.com/office/excel/2006/main">
          <x14:cfRule type="dataBar" id="{59AA035C-33E4-43C2-811A-4F5087B6ED69}">
            <x14:dataBar minLength="0" maxLength="100">
              <x14:cfvo type="num">
                <xm:f>0</xm:f>
              </x14:cfvo>
              <x14:cfvo type="num">
                <xm:f>$AH$2</xm:f>
              </x14:cfvo>
              <x14:negativeFillColor rgb="FFFF0000"/>
              <x14:axisColor rgb="FF000000"/>
            </x14:dataBar>
          </x14:cfRule>
          <xm:sqref>BM39</xm:sqref>
        </x14:conditionalFormatting>
        <x14:conditionalFormatting xmlns:xm="http://schemas.microsoft.com/office/excel/2006/main">
          <x14:cfRule type="dataBar" id="{4FE39634-71CA-4699-95CE-3E718A5092A3}">
            <x14:dataBar minLength="0" maxLength="100">
              <x14:cfvo type="num">
                <xm:f>0</xm:f>
              </x14:cfvo>
              <x14:cfvo type="num">
                <xm:f>$AK$4</xm:f>
              </x14:cfvo>
              <x14:negativeFillColor rgb="FFFF0000"/>
              <x14:axisColor rgb="FF000000"/>
            </x14:dataBar>
          </x14:cfRule>
          <xm:sqref>BP39</xm:sqref>
        </x14:conditionalFormatting>
        <x14:conditionalFormatting xmlns:xm="http://schemas.microsoft.com/office/excel/2006/main">
          <x14:cfRule type="dataBar" id="{F5C55358-230D-4B94-A5FA-B2F7DBF63D9B}">
            <x14:dataBar minLength="0" maxLength="100">
              <x14:cfvo type="num">
                <xm:f>0</xm:f>
              </x14:cfvo>
              <x14:cfvo type="num">
                <xm:f>30</xm:f>
              </x14:cfvo>
              <x14:negativeFillColor rgb="FFFF0000"/>
              <x14:axisColor rgb="FF000000"/>
            </x14:dataBar>
          </x14:cfRule>
          <xm:sqref>BO39</xm:sqref>
        </x14:conditionalFormatting>
        <x14:conditionalFormatting xmlns:xm="http://schemas.microsoft.com/office/excel/2006/main">
          <x14:cfRule type="dataBar" id="{2A54037F-D5AD-47B4-9A8D-B7F88ED2DC2A}">
            <x14:dataBar minLength="0" maxLength="100">
              <x14:cfvo type="num">
                <xm:f>0</xm:f>
              </x14:cfvo>
              <x14:cfvo type="num">
                <xm:f>30</xm:f>
              </x14:cfvo>
              <x14:negativeFillColor rgb="FFFF0000"/>
              <x14:axisColor rgb="FF000000"/>
            </x14:dataBar>
          </x14:cfRule>
          <xm:sqref>AQ40</xm:sqref>
        </x14:conditionalFormatting>
        <x14:conditionalFormatting xmlns:xm="http://schemas.microsoft.com/office/excel/2006/main">
          <x14:cfRule type="dataBar" id="{E5C20C36-50C9-44E3-A25A-4AEFE2DFDA92}">
            <x14:dataBar minLength="0" maxLength="100">
              <x14:cfvo type="num">
                <xm:f>0</xm:f>
              </x14:cfvo>
              <x14:cfvo type="num">
                <xm:f>30</xm:f>
              </x14:cfvo>
              <x14:negativeFillColor rgb="FFFF0000"/>
              <x14:axisColor rgb="FF000000"/>
            </x14:dataBar>
          </x14:cfRule>
          <xm:sqref>AY40</xm:sqref>
        </x14:conditionalFormatting>
        <x14:conditionalFormatting xmlns:xm="http://schemas.microsoft.com/office/excel/2006/main">
          <x14:cfRule type="dataBar" id="{91DBBCF9-A53E-43F6-BDDB-CFF2AB84A37B}">
            <x14:dataBar minLength="0" maxLength="100">
              <x14:cfvo type="num">
                <xm:f>0</xm:f>
              </x14:cfvo>
              <x14:cfvo type="num">
                <xm:f>$AH$2</xm:f>
              </x14:cfvo>
              <x14:negativeFillColor rgb="FFFF0000"/>
              <x14:axisColor rgb="FF000000"/>
            </x14:dataBar>
          </x14:cfRule>
          <xm:sqref>AO40 AG40 AW40 BE40 Q40</xm:sqref>
        </x14:conditionalFormatting>
        <x14:conditionalFormatting xmlns:xm="http://schemas.microsoft.com/office/excel/2006/main">
          <x14:cfRule type="dataBar" id="{A0A934CC-EDEE-4233-B542-0C8BB3F8C31C}">
            <x14:dataBar minLength="0" maxLength="100">
              <x14:cfvo type="num">
                <xm:f>0</xm:f>
              </x14:cfvo>
              <x14:cfvo type="num">
                <xm:f>30</xm:f>
              </x14:cfvo>
              <x14:negativeFillColor rgb="FFFF0000"/>
              <x14:axisColor rgb="FF000000"/>
            </x14:dataBar>
          </x14:cfRule>
          <xm:sqref>AI40</xm:sqref>
        </x14:conditionalFormatting>
        <x14:conditionalFormatting xmlns:xm="http://schemas.microsoft.com/office/excel/2006/main">
          <x14:cfRule type="dataBar" id="{6F3ECCF3-A199-4E78-ABC2-32FDA983D684}">
            <x14:dataBar minLength="0" maxLength="100">
              <x14:cfvo type="num">
                <xm:f>0</xm:f>
              </x14:cfvo>
              <x14:cfvo type="num">
                <xm:f>$AK$4</xm:f>
              </x14:cfvo>
              <x14:negativeFillColor rgb="FFFF0000"/>
              <x14:axisColor rgb="FF000000"/>
            </x14:dataBar>
          </x14:cfRule>
          <xm:sqref>AJ40 AR40 AZ40 BH40 T40 L40</xm:sqref>
        </x14:conditionalFormatting>
        <x14:conditionalFormatting xmlns:xm="http://schemas.microsoft.com/office/excel/2006/main">
          <x14:cfRule type="dataBar" id="{53817D45-88DC-446D-98D3-F060E95EFB1A}">
            <x14:dataBar minLength="0" maxLength="100">
              <x14:cfvo type="num">
                <xm:f>0</xm:f>
              </x14:cfvo>
              <x14:cfvo type="num">
                <xm:f>30</xm:f>
              </x14:cfvo>
              <x14:negativeFillColor rgb="FFFF0000"/>
              <x14:axisColor rgb="FF000000"/>
            </x14:dataBar>
          </x14:cfRule>
          <xm:sqref>BG40</xm:sqref>
        </x14:conditionalFormatting>
        <x14:conditionalFormatting xmlns:xm="http://schemas.microsoft.com/office/excel/2006/main">
          <x14:cfRule type="dataBar" id="{A3709E39-85CF-46A7-84DE-11E71A3DFC06}">
            <x14:dataBar minLength="0" maxLength="100">
              <x14:cfvo type="num">
                <xm:f>0</xm:f>
              </x14:cfvo>
              <x14:cfvo type="num">
                <xm:f>30</xm:f>
              </x14:cfvo>
              <x14:negativeFillColor rgb="FFFF0000"/>
              <x14:axisColor rgb="FF000000"/>
            </x14:dataBar>
          </x14:cfRule>
          <xm:sqref>S40</xm:sqref>
        </x14:conditionalFormatting>
        <x14:conditionalFormatting xmlns:xm="http://schemas.microsoft.com/office/excel/2006/main">
          <x14:cfRule type="dataBar" id="{621078AB-7900-4736-B5CF-17275AD59A4B}">
            <x14:dataBar minLength="0" maxLength="100">
              <x14:cfvo type="num">
                <xm:f>0</xm:f>
              </x14:cfvo>
              <x14:cfvo type="num">
                <xm:f>30</xm:f>
              </x14:cfvo>
              <x14:negativeFillColor rgb="FFFF0000"/>
              <x14:axisColor rgb="FF000000"/>
            </x14:dataBar>
          </x14:cfRule>
          <xm:sqref>K40</xm:sqref>
        </x14:conditionalFormatting>
        <x14:conditionalFormatting xmlns:xm="http://schemas.microsoft.com/office/excel/2006/main">
          <x14:cfRule type="dataBar" id="{F0278378-10A9-4006-A219-9D5D872B4B40}">
            <x14:dataBar minLength="0" maxLength="100">
              <x14:cfvo type="num">
                <xm:f>0</xm:f>
              </x14:cfvo>
              <x14:cfvo type="num">
                <xm:f>$AH$2</xm:f>
              </x14:cfvo>
              <x14:negativeFillColor rgb="FFFF0000"/>
              <x14:axisColor rgb="FF000000"/>
            </x14:dataBar>
          </x14:cfRule>
          <xm:sqref>Y40</xm:sqref>
        </x14:conditionalFormatting>
        <x14:conditionalFormatting xmlns:xm="http://schemas.microsoft.com/office/excel/2006/main">
          <x14:cfRule type="dataBar" id="{7775F978-9098-4B2C-BA39-9C5F5923057C}">
            <x14:dataBar minLength="0" maxLength="100">
              <x14:cfvo type="num">
                <xm:f>0</xm:f>
              </x14:cfvo>
              <x14:cfvo type="num">
                <xm:f>$AK$4</xm:f>
              </x14:cfvo>
              <x14:negativeFillColor rgb="FFFF0000"/>
              <x14:axisColor rgb="FF000000"/>
            </x14:dataBar>
          </x14:cfRule>
          <xm:sqref>AB40</xm:sqref>
        </x14:conditionalFormatting>
        <x14:conditionalFormatting xmlns:xm="http://schemas.microsoft.com/office/excel/2006/main">
          <x14:cfRule type="dataBar" id="{30854459-4680-4134-87A4-128147B907F2}">
            <x14:dataBar minLength="0" maxLength="100">
              <x14:cfvo type="num">
                <xm:f>0</xm:f>
              </x14:cfvo>
              <x14:cfvo type="num">
                <xm:f>30</xm:f>
              </x14:cfvo>
              <x14:negativeFillColor rgb="FFFF0000"/>
              <x14:axisColor rgb="FF000000"/>
            </x14:dataBar>
          </x14:cfRule>
          <xm:sqref>AA40</xm:sqref>
        </x14:conditionalFormatting>
        <x14:conditionalFormatting xmlns:xm="http://schemas.microsoft.com/office/excel/2006/main">
          <x14:cfRule type="dataBar" id="{B45155AF-EF36-47BB-86A5-570ABAF46DB8}">
            <x14:dataBar minLength="0" maxLength="100">
              <x14:cfvo type="num">
                <xm:f>0</xm:f>
              </x14:cfvo>
              <x14:cfvo type="num">
                <xm:f>$AH$2</xm:f>
              </x14:cfvo>
              <x14:negativeFillColor rgb="FFFF0000"/>
              <x14:axisColor rgb="FF000000"/>
            </x14:dataBar>
          </x14:cfRule>
          <xm:sqref>BM40</xm:sqref>
        </x14:conditionalFormatting>
        <x14:conditionalFormatting xmlns:xm="http://schemas.microsoft.com/office/excel/2006/main">
          <x14:cfRule type="dataBar" id="{3F4B3FA9-0868-4738-B725-3A78CC784166}">
            <x14:dataBar minLength="0" maxLength="100">
              <x14:cfvo type="num">
                <xm:f>0</xm:f>
              </x14:cfvo>
              <x14:cfvo type="num">
                <xm:f>$AK$4</xm:f>
              </x14:cfvo>
              <x14:negativeFillColor rgb="FFFF0000"/>
              <x14:axisColor rgb="FF000000"/>
            </x14:dataBar>
          </x14:cfRule>
          <xm:sqref>BP40</xm:sqref>
        </x14:conditionalFormatting>
        <x14:conditionalFormatting xmlns:xm="http://schemas.microsoft.com/office/excel/2006/main">
          <x14:cfRule type="dataBar" id="{76A5C629-FA29-48D1-BBC7-6D25AED30A53}">
            <x14:dataBar minLength="0" maxLength="100">
              <x14:cfvo type="num">
                <xm:f>0</xm:f>
              </x14:cfvo>
              <x14:cfvo type="num">
                <xm:f>30</xm:f>
              </x14:cfvo>
              <x14:negativeFillColor rgb="FFFF0000"/>
              <x14:axisColor rgb="FF000000"/>
            </x14:dataBar>
          </x14:cfRule>
          <xm:sqref>BO40</xm:sqref>
        </x14:conditionalFormatting>
        <x14:conditionalFormatting xmlns:xm="http://schemas.microsoft.com/office/excel/2006/main">
          <x14:cfRule type="dataBar" id="{6FE1F856-25B8-4CE0-90DF-306F136559CF}">
            <x14:dataBar minLength="0" maxLength="100">
              <x14:cfvo type="num">
                <xm:f>0</xm:f>
              </x14:cfvo>
              <x14:cfvo type="num">
                <xm:f>30</xm:f>
              </x14:cfvo>
              <x14:negativeFillColor rgb="FFFF0000"/>
              <x14:axisColor rgb="FF000000"/>
            </x14:dataBar>
          </x14:cfRule>
          <xm:sqref>AQ41</xm:sqref>
        </x14:conditionalFormatting>
        <x14:conditionalFormatting xmlns:xm="http://schemas.microsoft.com/office/excel/2006/main">
          <x14:cfRule type="dataBar" id="{B69D1CBE-91BE-4EAE-9B12-12C71AB5F359}">
            <x14:dataBar minLength="0" maxLength="100">
              <x14:cfvo type="num">
                <xm:f>0</xm:f>
              </x14:cfvo>
              <x14:cfvo type="num">
                <xm:f>30</xm:f>
              </x14:cfvo>
              <x14:negativeFillColor rgb="FFFF0000"/>
              <x14:axisColor rgb="FF000000"/>
            </x14:dataBar>
          </x14:cfRule>
          <xm:sqref>AY41</xm:sqref>
        </x14:conditionalFormatting>
        <x14:conditionalFormatting xmlns:xm="http://schemas.microsoft.com/office/excel/2006/main">
          <x14:cfRule type="dataBar" id="{29D662C5-973A-44C9-AA49-C140725B20C9}">
            <x14:dataBar minLength="0" maxLength="100">
              <x14:cfvo type="num">
                <xm:f>0</xm:f>
              </x14:cfvo>
              <x14:cfvo type="num">
                <xm:f>$AH$2</xm:f>
              </x14:cfvo>
              <x14:negativeFillColor rgb="FFFF0000"/>
              <x14:axisColor rgb="FF000000"/>
            </x14:dataBar>
          </x14:cfRule>
          <xm:sqref>AO41 AG41 AW41 BE41 Q41</xm:sqref>
        </x14:conditionalFormatting>
        <x14:conditionalFormatting xmlns:xm="http://schemas.microsoft.com/office/excel/2006/main">
          <x14:cfRule type="dataBar" id="{5F1C13D3-EA4D-486B-977B-273CB83256D0}">
            <x14:dataBar minLength="0" maxLength="100">
              <x14:cfvo type="num">
                <xm:f>0</xm:f>
              </x14:cfvo>
              <x14:cfvo type="num">
                <xm:f>30</xm:f>
              </x14:cfvo>
              <x14:negativeFillColor rgb="FFFF0000"/>
              <x14:axisColor rgb="FF000000"/>
            </x14:dataBar>
          </x14:cfRule>
          <xm:sqref>AI41</xm:sqref>
        </x14:conditionalFormatting>
        <x14:conditionalFormatting xmlns:xm="http://schemas.microsoft.com/office/excel/2006/main">
          <x14:cfRule type="dataBar" id="{90D09B36-6E8B-48F8-87D3-6718E14A7262}">
            <x14:dataBar minLength="0" maxLength="100">
              <x14:cfvo type="num">
                <xm:f>0</xm:f>
              </x14:cfvo>
              <x14:cfvo type="num">
                <xm:f>$AK$4</xm:f>
              </x14:cfvo>
              <x14:negativeFillColor rgb="FFFF0000"/>
              <x14:axisColor rgb="FF000000"/>
            </x14:dataBar>
          </x14:cfRule>
          <xm:sqref>AJ41 AR41 AZ41 BH41 T41 L41</xm:sqref>
        </x14:conditionalFormatting>
        <x14:conditionalFormatting xmlns:xm="http://schemas.microsoft.com/office/excel/2006/main">
          <x14:cfRule type="dataBar" id="{B015DE60-D161-4141-B8B3-44790674D31C}">
            <x14:dataBar minLength="0" maxLength="100">
              <x14:cfvo type="num">
                <xm:f>0</xm:f>
              </x14:cfvo>
              <x14:cfvo type="num">
                <xm:f>30</xm:f>
              </x14:cfvo>
              <x14:negativeFillColor rgb="FFFF0000"/>
              <x14:axisColor rgb="FF000000"/>
            </x14:dataBar>
          </x14:cfRule>
          <xm:sqref>BG41</xm:sqref>
        </x14:conditionalFormatting>
        <x14:conditionalFormatting xmlns:xm="http://schemas.microsoft.com/office/excel/2006/main">
          <x14:cfRule type="dataBar" id="{60BA406C-6428-4E7B-B926-45DA3E0C0CB9}">
            <x14:dataBar minLength="0" maxLength="100">
              <x14:cfvo type="num">
                <xm:f>0</xm:f>
              </x14:cfvo>
              <x14:cfvo type="num">
                <xm:f>30</xm:f>
              </x14:cfvo>
              <x14:negativeFillColor rgb="FFFF0000"/>
              <x14:axisColor rgb="FF000000"/>
            </x14:dataBar>
          </x14:cfRule>
          <xm:sqref>S41</xm:sqref>
        </x14:conditionalFormatting>
        <x14:conditionalFormatting xmlns:xm="http://schemas.microsoft.com/office/excel/2006/main">
          <x14:cfRule type="dataBar" id="{BCC3CBC9-95ED-4A7F-B498-903056A2DEC2}">
            <x14:dataBar minLength="0" maxLength="100">
              <x14:cfvo type="num">
                <xm:f>0</xm:f>
              </x14:cfvo>
              <x14:cfvo type="num">
                <xm:f>30</xm:f>
              </x14:cfvo>
              <x14:negativeFillColor rgb="FFFF0000"/>
              <x14:axisColor rgb="FF000000"/>
            </x14:dataBar>
          </x14:cfRule>
          <xm:sqref>K41</xm:sqref>
        </x14:conditionalFormatting>
        <x14:conditionalFormatting xmlns:xm="http://schemas.microsoft.com/office/excel/2006/main">
          <x14:cfRule type="dataBar" id="{4E219232-413F-4823-A184-DED5BEB6A0A0}">
            <x14:dataBar minLength="0" maxLength="100">
              <x14:cfvo type="num">
                <xm:f>0</xm:f>
              </x14:cfvo>
              <x14:cfvo type="num">
                <xm:f>$AH$2</xm:f>
              </x14:cfvo>
              <x14:negativeFillColor rgb="FFFF0000"/>
              <x14:axisColor rgb="FF000000"/>
            </x14:dataBar>
          </x14:cfRule>
          <xm:sqref>Y41</xm:sqref>
        </x14:conditionalFormatting>
        <x14:conditionalFormatting xmlns:xm="http://schemas.microsoft.com/office/excel/2006/main">
          <x14:cfRule type="dataBar" id="{CA4AA410-D44D-427E-86DB-C46001086267}">
            <x14:dataBar minLength="0" maxLength="100">
              <x14:cfvo type="num">
                <xm:f>0</xm:f>
              </x14:cfvo>
              <x14:cfvo type="num">
                <xm:f>$AK$4</xm:f>
              </x14:cfvo>
              <x14:negativeFillColor rgb="FFFF0000"/>
              <x14:axisColor rgb="FF000000"/>
            </x14:dataBar>
          </x14:cfRule>
          <xm:sqref>AB41</xm:sqref>
        </x14:conditionalFormatting>
        <x14:conditionalFormatting xmlns:xm="http://schemas.microsoft.com/office/excel/2006/main">
          <x14:cfRule type="dataBar" id="{8F66DDAD-043C-4E68-92B5-5561C6316112}">
            <x14:dataBar minLength="0" maxLength="100">
              <x14:cfvo type="num">
                <xm:f>0</xm:f>
              </x14:cfvo>
              <x14:cfvo type="num">
                <xm:f>30</xm:f>
              </x14:cfvo>
              <x14:negativeFillColor rgb="FFFF0000"/>
              <x14:axisColor rgb="FF000000"/>
            </x14:dataBar>
          </x14:cfRule>
          <xm:sqref>AA41</xm:sqref>
        </x14:conditionalFormatting>
        <x14:conditionalFormatting xmlns:xm="http://schemas.microsoft.com/office/excel/2006/main">
          <x14:cfRule type="dataBar" id="{197AF02D-A848-4CF6-934A-29802372F7CE}">
            <x14:dataBar minLength="0" maxLength="100">
              <x14:cfvo type="num">
                <xm:f>0</xm:f>
              </x14:cfvo>
              <x14:cfvo type="num">
                <xm:f>$AH$2</xm:f>
              </x14:cfvo>
              <x14:negativeFillColor rgb="FFFF0000"/>
              <x14:axisColor rgb="FF000000"/>
            </x14:dataBar>
          </x14:cfRule>
          <xm:sqref>BM41</xm:sqref>
        </x14:conditionalFormatting>
        <x14:conditionalFormatting xmlns:xm="http://schemas.microsoft.com/office/excel/2006/main">
          <x14:cfRule type="dataBar" id="{C2AB2692-F3C5-4DCC-B6C0-0956107E7A7E}">
            <x14:dataBar minLength="0" maxLength="100">
              <x14:cfvo type="num">
                <xm:f>0</xm:f>
              </x14:cfvo>
              <x14:cfvo type="num">
                <xm:f>$AK$4</xm:f>
              </x14:cfvo>
              <x14:negativeFillColor rgb="FFFF0000"/>
              <x14:axisColor rgb="FF000000"/>
            </x14:dataBar>
          </x14:cfRule>
          <xm:sqref>BP41</xm:sqref>
        </x14:conditionalFormatting>
        <x14:conditionalFormatting xmlns:xm="http://schemas.microsoft.com/office/excel/2006/main">
          <x14:cfRule type="dataBar" id="{7E869C0F-16A1-4569-93DA-5AE6BDB045A6}">
            <x14:dataBar minLength="0" maxLength="100">
              <x14:cfvo type="num">
                <xm:f>0</xm:f>
              </x14:cfvo>
              <x14:cfvo type="num">
                <xm:f>30</xm:f>
              </x14:cfvo>
              <x14:negativeFillColor rgb="FFFF0000"/>
              <x14:axisColor rgb="FF000000"/>
            </x14:dataBar>
          </x14:cfRule>
          <xm:sqref>BO41</xm:sqref>
        </x14:conditionalFormatting>
        <x14:conditionalFormatting xmlns:xm="http://schemas.microsoft.com/office/excel/2006/main">
          <x14:cfRule type="dataBar" id="{21727A72-07EC-4ECE-ADEB-AC2668A8CE15}">
            <x14:dataBar minLength="0" maxLength="100">
              <x14:cfvo type="num">
                <xm:f>0</xm:f>
              </x14:cfvo>
              <x14:cfvo type="num">
                <xm:f>30</xm:f>
              </x14:cfvo>
              <x14:negativeFillColor rgb="FFFF0000"/>
              <x14:axisColor rgb="FF000000"/>
            </x14:dataBar>
          </x14:cfRule>
          <xm:sqref>AQ42</xm:sqref>
        </x14:conditionalFormatting>
        <x14:conditionalFormatting xmlns:xm="http://schemas.microsoft.com/office/excel/2006/main">
          <x14:cfRule type="dataBar" id="{17B6A4AB-E149-44F0-80A2-8CCDB1A8F904}">
            <x14:dataBar minLength="0" maxLength="100">
              <x14:cfvo type="num">
                <xm:f>0</xm:f>
              </x14:cfvo>
              <x14:cfvo type="num">
                <xm:f>30</xm:f>
              </x14:cfvo>
              <x14:negativeFillColor rgb="FFFF0000"/>
              <x14:axisColor rgb="FF000000"/>
            </x14:dataBar>
          </x14:cfRule>
          <xm:sqref>AY42</xm:sqref>
        </x14:conditionalFormatting>
        <x14:conditionalFormatting xmlns:xm="http://schemas.microsoft.com/office/excel/2006/main">
          <x14:cfRule type="dataBar" id="{B574A8F0-9D74-4115-8803-245782E5A2FA}">
            <x14:dataBar minLength="0" maxLength="100">
              <x14:cfvo type="num">
                <xm:f>0</xm:f>
              </x14:cfvo>
              <x14:cfvo type="num">
                <xm:f>$AH$2</xm:f>
              </x14:cfvo>
              <x14:negativeFillColor rgb="FFFF0000"/>
              <x14:axisColor rgb="FF000000"/>
            </x14:dataBar>
          </x14:cfRule>
          <xm:sqref>AO42 AG42 AW42 BE42 Q42</xm:sqref>
        </x14:conditionalFormatting>
        <x14:conditionalFormatting xmlns:xm="http://schemas.microsoft.com/office/excel/2006/main">
          <x14:cfRule type="dataBar" id="{E385CCBB-8A6C-40B6-BBD8-991F7A2B1A60}">
            <x14:dataBar minLength="0" maxLength="100">
              <x14:cfvo type="num">
                <xm:f>0</xm:f>
              </x14:cfvo>
              <x14:cfvo type="num">
                <xm:f>30</xm:f>
              </x14:cfvo>
              <x14:negativeFillColor rgb="FFFF0000"/>
              <x14:axisColor rgb="FF000000"/>
            </x14:dataBar>
          </x14:cfRule>
          <xm:sqref>AI42</xm:sqref>
        </x14:conditionalFormatting>
        <x14:conditionalFormatting xmlns:xm="http://schemas.microsoft.com/office/excel/2006/main">
          <x14:cfRule type="dataBar" id="{D034B205-5618-4E3F-BE90-4768DA3ABD04}">
            <x14:dataBar minLength="0" maxLength="100">
              <x14:cfvo type="num">
                <xm:f>0</xm:f>
              </x14:cfvo>
              <x14:cfvo type="num">
                <xm:f>$AK$4</xm:f>
              </x14:cfvo>
              <x14:negativeFillColor rgb="FFFF0000"/>
              <x14:axisColor rgb="FF000000"/>
            </x14:dataBar>
          </x14:cfRule>
          <xm:sqref>AJ42 AR42 AZ42 BH42 T42 L42</xm:sqref>
        </x14:conditionalFormatting>
        <x14:conditionalFormatting xmlns:xm="http://schemas.microsoft.com/office/excel/2006/main">
          <x14:cfRule type="dataBar" id="{E0B7523C-1A26-4D43-BB67-7D8E9ED1C4E9}">
            <x14:dataBar minLength="0" maxLength="100">
              <x14:cfvo type="num">
                <xm:f>0</xm:f>
              </x14:cfvo>
              <x14:cfvo type="num">
                <xm:f>30</xm:f>
              </x14:cfvo>
              <x14:negativeFillColor rgb="FFFF0000"/>
              <x14:axisColor rgb="FF000000"/>
            </x14:dataBar>
          </x14:cfRule>
          <xm:sqref>BG42</xm:sqref>
        </x14:conditionalFormatting>
        <x14:conditionalFormatting xmlns:xm="http://schemas.microsoft.com/office/excel/2006/main">
          <x14:cfRule type="dataBar" id="{B09D32BE-0691-490A-956F-0366B0C80162}">
            <x14:dataBar minLength="0" maxLength="100">
              <x14:cfvo type="num">
                <xm:f>0</xm:f>
              </x14:cfvo>
              <x14:cfvo type="num">
                <xm:f>30</xm:f>
              </x14:cfvo>
              <x14:negativeFillColor rgb="FFFF0000"/>
              <x14:axisColor rgb="FF000000"/>
            </x14:dataBar>
          </x14:cfRule>
          <xm:sqref>S42</xm:sqref>
        </x14:conditionalFormatting>
        <x14:conditionalFormatting xmlns:xm="http://schemas.microsoft.com/office/excel/2006/main">
          <x14:cfRule type="dataBar" id="{C8E75160-9783-46D8-8A60-EC513A1C17D1}">
            <x14:dataBar minLength="0" maxLength="100">
              <x14:cfvo type="num">
                <xm:f>0</xm:f>
              </x14:cfvo>
              <x14:cfvo type="num">
                <xm:f>30</xm:f>
              </x14:cfvo>
              <x14:negativeFillColor rgb="FFFF0000"/>
              <x14:axisColor rgb="FF000000"/>
            </x14:dataBar>
          </x14:cfRule>
          <xm:sqref>K42</xm:sqref>
        </x14:conditionalFormatting>
        <x14:conditionalFormatting xmlns:xm="http://schemas.microsoft.com/office/excel/2006/main">
          <x14:cfRule type="dataBar" id="{F935E2D7-C89D-479D-B0C0-E9FDF2A1BAC2}">
            <x14:dataBar minLength="0" maxLength="100">
              <x14:cfvo type="num">
                <xm:f>0</xm:f>
              </x14:cfvo>
              <x14:cfvo type="num">
                <xm:f>$AH$2</xm:f>
              </x14:cfvo>
              <x14:negativeFillColor rgb="FFFF0000"/>
              <x14:axisColor rgb="FF000000"/>
            </x14:dataBar>
          </x14:cfRule>
          <xm:sqref>Y42</xm:sqref>
        </x14:conditionalFormatting>
        <x14:conditionalFormatting xmlns:xm="http://schemas.microsoft.com/office/excel/2006/main">
          <x14:cfRule type="dataBar" id="{E3363817-C244-4A32-9EF5-C9A6B4B7AD70}">
            <x14:dataBar minLength="0" maxLength="100">
              <x14:cfvo type="num">
                <xm:f>0</xm:f>
              </x14:cfvo>
              <x14:cfvo type="num">
                <xm:f>$AK$4</xm:f>
              </x14:cfvo>
              <x14:negativeFillColor rgb="FFFF0000"/>
              <x14:axisColor rgb="FF000000"/>
            </x14:dataBar>
          </x14:cfRule>
          <xm:sqref>AB42</xm:sqref>
        </x14:conditionalFormatting>
        <x14:conditionalFormatting xmlns:xm="http://schemas.microsoft.com/office/excel/2006/main">
          <x14:cfRule type="dataBar" id="{1BA736A6-C962-46B9-B405-C7B7BB8AB112}">
            <x14:dataBar minLength="0" maxLength="100">
              <x14:cfvo type="num">
                <xm:f>0</xm:f>
              </x14:cfvo>
              <x14:cfvo type="num">
                <xm:f>30</xm:f>
              </x14:cfvo>
              <x14:negativeFillColor rgb="FFFF0000"/>
              <x14:axisColor rgb="FF000000"/>
            </x14:dataBar>
          </x14:cfRule>
          <xm:sqref>AA42</xm:sqref>
        </x14:conditionalFormatting>
        <x14:conditionalFormatting xmlns:xm="http://schemas.microsoft.com/office/excel/2006/main">
          <x14:cfRule type="dataBar" id="{796EA8FE-C215-4D85-9B9D-D9ACAE3DE948}">
            <x14:dataBar minLength="0" maxLength="100">
              <x14:cfvo type="num">
                <xm:f>0</xm:f>
              </x14:cfvo>
              <x14:cfvo type="num">
                <xm:f>$AH$2</xm:f>
              </x14:cfvo>
              <x14:negativeFillColor rgb="FFFF0000"/>
              <x14:axisColor rgb="FF000000"/>
            </x14:dataBar>
          </x14:cfRule>
          <xm:sqref>BM42</xm:sqref>
        </x14:conditionalFormatting>
        <x14:conditionalFormatting xmlns:xm="http://schemas.microsoft.com/office/excel/2006/main">
          <x14:cfRule type="dataBar" id="{96B28C28-F8B5-4A49-BC61-3E8A0AF11CD2}">
            <x14:dataBar minLength="0" maxLength="100">
              <x14:cfvo type="num">
                <xm:f>0</xm:f>
              </x14:cfvo>
              <x14:cfvo type="num">
                <xm:f>$AK$4</xm:f>
              </x14:cfvo>
              <x14:negativeFillColor rgb="FFFF0000"/>
              <x14:axisColor rgb="FF000000"/>
            </x14:dataBar>
          </x14:cfRule>
          <xm:sqref>BP42</xm:sqref>
        </x14:conditionalFormatting>
        <x14:conditionalFormatting xmlns:xm="http://schemas.microsoft.com/office/excel/2006/main">
          <x14:cfRule type="dataBar" id="{2AED1A46-5D9F-4784-874C-AFB4A9939322}">
            <x14:dataBar minLength="0" maxLength="100">
              <x14:cfvo type="num">
                <xm:f>0</xm:f>
              </x14:cfvo>
              <x14:cfvo type="num">
                <xm:f>30</xm:f>
              </x14:cfvo>
              <x14:negativeFillColor rgb="FFFF0000"/>
              <x14:axisColor rgb="FF000000"/>
            </x14:dataBar>
          </x14:cfRule>
          <xm:sqref>BO42</xm:sqref>
        </x14:conditionalFormatting>
        <x14:conditionalFormatting xmlns:xm="http://schemas.microsoft.com/office/excel/2006/main">
          <x14:cfRule type="dataBar" id="{E6EBE846-B90B-407C-A54D-EEDB23A78DE5}">
            <x14:dataBar minLength="0" maxLength="100">
              <x14:cfvo type="num">
                <xm:f>0</xm:f>
              </x14:cfvo>
              <x14:cfvo type="num">
                <xm:f>30</xm:f>
              </x14:cfvo>
              <x14:negativeFillColor rgb="FFFF0000"/>
              <x14:axisColor rgb="FF000000"/>
            </x14:dataBar>
          </x14:cfRule>
          <xm:sqref>AQ43</xm:sqref>
        </x14:conditionalFormatting>
        <x14:conditionalFormatting xmlns:xm="http://schemas.microsoft.com/office/excel/2006/main">
          <x14:cfRule type="dataBar" id="{4F2CDC6A-49D6-45C9-95F6-C241F5C20AB2}">
            <x14:dataBar minLength="0" maxLength="100">
              <x14:cfvo type="num">
                <xm:f>0</xm:f>
              </x14:cfvo>
              <x14:cfvo type="num">
                <xm:f>30</xm:f>
              </x14:cfvo>
              <x14:negativeFillColor rgb="FFFF0000"/>
              <x14:axisColor rgb="FF000000"/>
            </x14:dataBar>
          </x14:cfRule>
          <xm:sqref>AY43</xm:sqref>
        </x14:conditionalFormatting>
        <x14:conditionalFormatting xmlns:xm="http://schemas.microsoft.com/office/excel/2006/main">
          <x14:cfRule type="dataBar" id="{44F6EB49-D9DF-463E-8CAD-7D3385612754}">
            <x14:dataBar minLength="0" maxLength="100">
              <x14:cfvo type="num">
                <xm:f>0</xm:f>
              </x14:cfvo>
              <x14:cfvo type="num">
                <xm:f>$AH$2</xm:f>
              </x14:cfvo>
              <x14:negativeFillColor rgb="FFFF0000"/>
              <x14:axisColor rgb="FF000000"/>
            </x14:dataBar>
          </x14:cfRule>
          <xm:sqref>AO43 AG43 AW43 BE43 Q43</xm:sqref>
        </x14:conditionalFormatting>
        <x14:conditionalFormatting xmlns:xm="http://schemas.microsoft.com/office/excel/2006/main">
          <x14:cfRule type="dataBar" id="{43A346B4-FCB6-41E5-B54B-FEBFF8613024}">
            <x14:dataBar minLength="0" maxLength="100">
              <x14:cfvo type="num">
                <xm:f>0</xm:f>
              </x14:cfvo>
              <x14:cfvo type="num">
                <xm:f>30</xm:f>
              </x14:cfvo>
              <x14:negativeFillColor rgb="FFFF0000"/>
              <x14:axisColor rgb="FF000000"/>
            </x14:dataBar>
          </x14:cfRule>
          <xm:sqref>AI43</xm:sqref>
        </x14:conditionalFormatting>
        <x14:conditionalFormatting xmlns:xm="http://schemas.microsoft.com/office/excel/2006/main">
          <x14:cfRule type="dataBar" id="{1BF79226-5F53-4E39-9B67-199666D64E40}">
            <x14:dataBar minLength="0" maxLength="100">
              <x14:cfvo type="num">
                <xm:f>0</xm:f>
              </x14:cfvo>
              <x14:cfvo type="num">
                <xm:f>$AK$4</xm:f>
              </x14:cfvo>
              <x14:negativeFillColor rgb="FFFF0000"/>
              <x14:axisColor rgb="FF000000"/>
            </x14:dataBar>
          </x14:cfRule>
          <xm:sqref>AJ43 AR43 AZ43 BH43 T43 L43</xm:sqref>
        </x14:conditionalFormatting>
        <x14:conditionalFormatting xmlns:xm="http://schemas.microsoft.com/office/excel/2006/main">
          <x14:cfRule type="dataBar" id="{A086B601-F8FE-4831-8546-4EF90B103533}">
            <x14:dataBar minLength="0" maxLength="100">
              <x14:cfvo type="num">
                <xm:f>0</xm:f>
              </x14:cfvo>
              <x14:cfvo type="num">
                <xm:f>30</xm:f>
              </x14:cfvo>
              <x14:negativeFillColor rgb="FFFF0000"/>
              <x14:axisColor rgb="FF000000"/>
            </x14:dataBar>
          </x14:cfRule>
          <xm:sqref>BG43</xm:sqref>
        </x14:conditionalFormatting>
        <x14:conditionalFormatting xmlns:xm="http://schemas.microsoft.com/office/excel/2006/main">
          <x14:cfRule type="dataBar" id="{AE67B5D1-80A6-4401-94F7-39500CDEC0D8}">
            <x14:dataBar minLength="0" maxLength="100">
              <x14:cfvo type="num">
                <xm:f>0</xm:f>
              </x14:cfvo>
              <x14:cfvo type="num">
                <xm:f>30</xm:f>
              </x14:cfvo>
              <x14:negativeFillColor rgb="FFFF0000"/>
              <x14:axisColor rgb="FF000000"/>
            </x14:dataBar>
          </x14:cfRule>
          <xm:sqref>S43</xm:sqref>
        </x14:conditionalFormatting>
        <x14:conditionalFormatting xmlns:xm="http://schemas.microsoft.com/office/excel/2006/main">
          <x14:cfRule type="dataBar" id="{7032FAEE-54C6-4CCE-B4B0-64EE366882E5}">
            <x14:dataBar minLength="0" maxLength="100">
              <x14:cfvo type="num">
                <xm:f>0</xm:f>
              </x14:cfvo>
              <x14:cfvo type="num">
                <xm:f>30</xm:f>
              </x14:cfvo>
              <x14:negativeFillColor rgb="FFFF0000"/>
              <x14:axisColor rgb="FF000000"/>
            </x14:dataBar>
          </x14:cfRule>
          <xm:sqref>K43</xm:sqref>
        </x14:conditionalFormatting>
        <x14:conditionalFormatting xmlns:xm="http://schemas.microsoft.com/office/excel/2006/main">
          <x14:cfRule type="dataBar" id="{B363DE33-A7B3-465C-8FA5-D0B5F996AFF4}">
            <x14:dataBar minLength="0" maxLength="100">
              <x14:cfvo type="num">
                <xm:f>0</xm:f>
              </x14:cfvo>
              <x14:cfvo type="num">
                <xm:f>$AH$2</xm:f>
              </x14:cfvo>
              <x14:negativeFillColor rgb="FFFF0000"/>
              <x14:axisColor rgb="FF000000"/>
            </x14:dataBar>
          </x14:cfRule>
          <xm:sqref>Y43</xm:sqref>
        </x14:conditionalFormatting>
        <x14:conditionalFormatting xmlns:xm="http://schemas.microsoft.com/office/excel/2006/main">
          <x14:cfRule type="dataBar" id="{BDF88343-4AF5-436B-ABFF-22530B781228}">
            <x14:dataBar minLength="0" maxLength="100">
              <x14:cfvo type="num">
                <xm:f>0</xm:f>
              </x14:cfvo>
              <x14:cfvo type="num">
                <xm:f>$AK$4</xm:f>
              </x14:cfvo>
              <x14:negativeFillColor rgb="FFFF0000"/>
              <x14:axisColor rgb="FF000000"/>
            </x14:dataBar>
          </x14:cfRule>
          <xm:sqref>AB43</xm:sqref>
        </x14:conditionalFormatting>
        <x14:conditionalFormatting xmlns:xm="http://schemas.microsoft.com/office/excel/2006/main">
          <x14:cfRule type="dataBar" id="{AF025AF6-E964-488D-AA19-39EFDA460179}">
            <x14:dataBar minLength="0" maxLength="100">
              <x14:cfvo type="num">
                <xm:f>0</xm:f>
              </x14:cfvo>
              <x14:cfvo type="num">
                <xm:f>30</xm:f>
              </x14:cfvo>
              <x14:negativeFillColor rgb="FFFF0000"/>
              <x14:axisColor rgb="FF000000"/>
            </x14:dataBar>
          </x14:cfRule>
          <xm:sqref>AA43</xm:sqref>
        </x14:conditionalFormatting>
        <x14:conditionalFormatting xmlns:xm="http://schemas.microsoft.com/office/excel/2006/main">
          <x14:cfRule type="dataBar" id="{A40F927C-93C0-42FA-9128-B81A411C9CC8}">
            <x14:dataBar minLength="0" maxLength="100">
              <x14:cfvo type="num">
                <xm:f>0</xm:f>
              </x14:cfvo>
              <x14:cfvo type="num">
                <xm:f>$AH$2</xm:f>
              </x14:cfvo>
              <x14:negativeFillColor rgb="FFFF0000"/>
              <x14:axisColor rgb="FF000000"/>
            </x14:dataBar>
          </x14:cfRule>
          <xm:sqref>BM43</xm:sqref>
        </x14:conditionalFormatting>
        <x14:conditionalFormatting xmlns:xm="http://schemas.microsoft.com/office/excel/2006/main">
          <x14:cfRule type="dataBar" id="{AF71D612-A100-4A00-93BA-BD7330C0C4F3}">
            <x14:dataBar minLength="0" maxLength="100">
              <x14:cfvo type="num">
                <xm:f>0</xm:f>
              </x14:cfvo>
              <x14:cfvo type="num">
                <xm:f>$AK$4</xm:f>
              </x14:cfvo>
              <x14:negativeFillColor rgb="FFFF0000"/>
              <x14:axisColor rgb="FF000000"/>
            </x14:dataBar>
          </x14:cfRule>
          <xm:sqref>BP43</xm:sqref>
        </x14:conditionalFormatting>
        <x14:conditionalFormatting xmlns:xm="http://schemas.microsoft.com/office/excel/2006/main">
          <x14:cfRule type="dataBar" id="{80DB0E83-4140-4BD4-A704-89A0546E3AF3}">
            <x14:dataBar minLength="0" maxLength="100">
              <x14:cfvo type="num">
                <xm:f>0</xm:f>
              </x14:cfvo>
              <x14:cfvo type="num">
                <xm:f>30</xm:f>
              </x14:cfvo>
              <x14:negativeFillColor rgb="FFFF0000"/>
              <x14:axisColor rgb="FF000000"/>
            </x14:dataBar>
          </x14:cfRule>
          <xm:sqref>BO43</xm:sqref>
        </x14:conditionalFormatting>
        <x14:conditionalFormatting xmlns:xm="http://schemas.microsoft.com/office/excel/2006/main">
          <x14:cfRule type="dataBar" id="{0BE89031-4766-41A4-A00C-D84B7890CE8D}">
            <x14:dataBar minLength="0" maxLength="100">
              <x14:cfvo type="num">
                <xm:f>0</xm:f>
              </x14:cfvo>
              <x14:cfvo type="num">
                <xm:f>30</xm:f>
              </x14:cfvo>
              <x14:negativeFillColor rgb="FFFF0000"/>
              <x14:axisColor rgb="FF000000"/>
            </x14:dataBar>
          </x14:cfRule>
          <xm:sqref>AQ31</xm:sqref>
        </x14:conditionalFormatting>
        <x14:conditionalFormatting xmlns:xm="http://schemas.microsoft.com/office/excel/2006/main">
          <x14:cfRule type="dataBar" id="{B5774A5C-AA8D-4AC4-A32B-5B3144D4AFB6}">
            <x14:dataBar minLength="0" maxLength="100">
              <x14:cfvo type="num">
                <xm:f>0</xm:f>
              </x14:cfvo>
              <x14:cfvo type="num">
                <xm:f>$AH$2</xm:f>
              </x14:cfvo>
              <x14:negativeFillColor rgb="FFFF0000"/>
              <x14:axisColor rgb="FF000000"/>
            </x14:dataBar>
          </x14:cfRule>
          <xm:sqref>AO31</xm:sqref>
        </x14:conditionalFormatting>
        <x14:conditionalFormatting xmlns:xm="http://schemas.microsoft.com/office/excel/2006/main">
          <x14:cfRule type="dataBar" id="{87DDFB25-AF31-4B29-9A17-3BF36AB5D06C}">
            <x14:dataBar minLength="0" maxLength="100">
              <x14:cfvo type="num">
                <xm:f>0</xm:f>
              </x14:cfvo>
              <x14:cfvo type="num">
                <xm:f>$AK$4</xm:f>
              </x14:cfvo>
              <x14:negativeFillColor rgb="FFFF0000"/>
              <x14:axisColor rgb="FF000000"/>
            </x14:dataBar>
          </x14:cfRule>
          <xm:sqref>AR31</xm:sqref>
        </x14:conditionalFormatting>
        <x14:conditionalFormatting xmlns:xm="http://schemas.microsoft.com/office/excel/2006/main">
          <x14:cfRule type="dataBar" id="{02BD4484-0D3A-420A-96B4-F0B844D46B0B}">
            <x14:dataBar minLength="0" maxLength="100">
              <x14:cfvo type="num">
                <xm:f>0</xm:f>
              </x14:cfvo>
              <x14:cfvo type="num">
                <xm:f>30</xm:f>
              </x14:cfvo>
              <x14:negativeFillColor rgb="FFFF0000"/>
              <x14:axisColor rgb="FF000000"/>
            </x14:dataBar>
          </x14:cfRule>
          <xm:sqref>AQ33</xm:sqref>
        </x14:conditionalFormatting>
        <x14:conditionalFormatting xmlns:xm="http://schemas.microsoft.com/office/excel/2006/main">
          <x14:cfRule type="dataBar" id="{88A6A170-E5C4-47D3-A1EF-901144934A8D}">
            <x14:dataBar minLength="0" maxLength="100">
              <x14:cfvo type="num">
                <xm:f>0</xm:f>
              </x14:cfvo>
              <x14:cfvo type="num">
                <xm:f>$AH$2</xm:f>
              </x14:cfvo>
              <x14:negativeFillColor rgb="FFFF0000"/>
              <x14:axisColor rgb="FF000000"/>
            </x14:dataBar>
          </x14:cfRule>
          <xm:sqref>AO33</xm:sqref>
        </x14:conditionalFormatting>
        <x14:conditionalFormatting xmlns:xm="http://schemas.microsoft.com/office/excel/2006/main">
          <x14:cfRule type="dataBar" id="{4C5900CD-A5AE-48D1-A6D3-522647BEB52E}">
            <x14:dataBar minLength="0" maxLength="100">
              <x14:cfvo type="num">
                <xm:f>0</xm:f>
              </x14:cfvo>
              <x14:cfvo type="num">
                <xm:f>$AK$4</xm:f>
              </x14:cfvo>
              <x14:negativeFillColor rgb="FFFF0000"/>
              <x14:axisColor rgb="FF000000"/>
            </x14:dataBar>
          </x14:cfRule>
          <xm:sqref>AR33</xm:sqref>
        </x14:conditionalFormatting>
        <x14:conditionalFormatting xmlns:xm="http://schemas.microsoft.com/office/excel/2006/main">
          <x14:cfRule type="dataBar" id="{5FF7A42D-26FA-49AB-AA03-0F30FCF1845A}">
            <x14:dataBar minLength="0" maxLength="100">
              <x14:cfvo type="num">
                <xm:f>0</xm:f>
              </x14:cfvo>
              <x14:cfvo type="num">
                <xm:f>30</xm:f>
              </x14:cfvo>
              <x14:negativeFillColor rgb="FFFF0000"/>
              <x14:axisColor rgb="FF000000"/>
            </x14:dataBar>
          </x14:cfRule>
          <xm:sqref>AQ34</xm:sqref>
        </x14:conditionalFormatting>
        <x14:conditionalFormatting xmlns:xm="http://schemas.microsoft.com/office/excel/2006/main">
          <x14:cfRule type="dataBar" id="{79879B9F-C817-4090-A95F-DBF3C5650DEF}">
            <x14:dataBar minLength="0" maxLength="100">
              <x14:cfvo type="num">
                <xm:f>0</xm:f>
              </x14:cfvo>
              <x14:cfvo type="num">
                <xm:f>$AH$2</xm:f>
              </x14:cfvo>
              <x14:negativeFillColor rgb="FFFF0000"/>
              <x14:axisColor rgb="FF000000"/>
            </x14:dataBar>
          </x14:cfRule>
          <xm:sqref>AO34</xm:sqref>
        </x14:conditionalFormatting>
        <x14:conditionalFormatting xmlns:xm="http://schemas.microsoft.com/office/excel/2006/main">
          <x14:cfRule type="dataBar" id="{9385F6D8-76F5-46AE-BF82-F1A9A3DE70A8}">
            <x14:dataBar minLength="0" maxLength="100">
              <x14:cfvo type="num">
                <xm:f>0</xm:f>
              </x14:cfvo>
              <x14:cfvo type="num">
                <xm:f>$AK$4</xm:f>
              </x14:cfvo>
              <x14:negativeFillColor rgb="FFFF0000"/>
              <x14:axisColor rgb="FF000000"/>
            </x14:dataBar>
          </x14:cfRule>
          <xm:sqref>AR34</xm:sqref>
        </x14:conditionalFormatting>
        <x14:conditionalFormatting xmlns:xm="http://schemas.microsoft.com/office/excel/2006/main">
          <x14:cfRule type="dataBar" id="{6FC4675C-632A-4E2F-A586-455071435BA8}">
            <x14:dataBar minLength="0" maxLength="100">
              <x14:cfvo type="num">
                <xm:f>0</xm:f>
              </x14:cfvo>
              <x14:cfvo type="num">
                <xm:f>30</xm:f>
              </x14:cfvo>
              <x14:negativeFillColor rgb="FFFF0000"/>
              <x14:axisColor rgb="FF000000"/>
            </x14:dataBar>
          </x14:cfRule>
          <xm:sqref>AQ35</xm:sqref>
        </x14:conditionalFormatting>
        <x14:conditionalFormatting xmlns:xm="http://schemas.microsoft.com/office/excel/2006/main">
          <x14:cfRule type="dataBar" id="{9BAD49F9-E0AF-41B3-AFE2-476D4772168D}">
            <x14:dataBar minLength="0" maxLength="100">
              <x14:cfvo type="num">
                <xm:f>0</xm:f>
              </x14:cfvo>
              <x14:cfvo type="num">
                <xm:f>$AH$2</xm:f>
              </x14:cfvo>
              <x14:negativeFillColor rgb="FFFF0000"/>
              <x14:axisColor rgb="FF000000"/>
            </x14:dataBar>
          </x14:cfRule>
          <xm:sqref>AO35</xm:sqref>
        </x14:conditionalFormatting>
        <x14:conditionalFormatting xmlns:xm="http://schemas.microsoft.com/office/excel/2006/main">
          <x14:cfRule type="dataBar" id="{9580892C-CD75-4AE6-A8A4-D6EF74F76F3E}">
            <x14:dataBar minLength="0" maxLength="100">
              <x14:cfvo type="num">
                <xm:f>0</xm:f>
              </x14:cfvo>
              <x14:cfvo type="num">
                <xm:f>$AK$4</xm:f>
              </x14:cfvo>
              <x14:negativeFillColor rgb="FFFF0000"/>
              <x14:axisColor rgb="FF000000"/>
            </x14:dataBar>
          </x14:cfRule>
          <xm:sqref>AR35</xm:sqref>
        </x14:conditionalFormatting>
        <x14:conditionalFormatting xmlns:xm="http://schemas.microsoft.com/office/excel/2006/main">
          <x14:cfRule type="dataBar" id="{2A30E06F-4C49-43EB-B129-71B41EFACCD2}">
            <x14:dataBar minLength="0" maxLength="100">
              <x14:cfvo type="num">
                <xm:f>0</xm:f>
              </x14:cfvo>
              <x14:cfvo type="num">
                <xm:f>30</xm:f>
              </x14:cfvo>
              <x14:negativeFillColor rgb="FFFF0000"/>
              <x14:axisColor rgb="FF000000"/>
            </x14:dataBar>
          </x14:cfRule>
          <xm:sqref>AQ4</xm:sqref>
        </x14:conditionalFormatting>
        <x14:conditionalFormatting xmlns:xm="http://schemas.microsoft.com/office/excel/2006/main">
          <x14:cfRule type="dataBar" id="{FAAB916A-AEE3-4560-828B-708F63FC8B1C}">
            <x14:dataBar minLength="0" maxLength="100">
              <x14:cfvo type="num">
                <xm:f>0</xm:f>
              </x14:cfvo>
              <x14:cfvo type="num">
                <xm:f>$AH$2</xm:f>
              </x14:cfvo>
              <x14:negativeFillColor rgb="FFFF0000"/>
              <x14:axisColor rgb="FF000000"/>
            </x14:dataBar>
          </x14:cfRule>
          <xm:sqref>AO4</xm:sqref>
        </x14:conditionalFormatting>
        <x14:conditionalFormatting xmlns:xm="http://schemas.microsoft.com/office/excel/2006/main">
          <x14:cfRule type="dataBar" id="{9EBAA76B-F231-4BDC-B10E-9AFF51204A4B}">
            <x14:dataBar minLength="0" maxLength="100">
              <x14:cfvo type="num">
                <xm:f>0</xm:f>
              </x14:cfvo>
              <x14:cfvo type="num">
                <xm:f>$AK$4</xm:f>
              </x14:cfvo>
              <x14:negativeFillColor rgb="FFFF0000"/>
              <x14:axisColor rgb="FF000000"/>
            </x14:dataBar>
          </x14:cfRule>
          <xm:sqref>AR4</xm:sqref>
        </x14:conditionalFormatting>
        <x14:conditionalFormatting xmlns:xm="http://schemas.microsoft.com/office/excel/2006/main">
          <x14:cfRule type="dataBar" id="{2641996A-29AC-40B9-98BB-975FA1EAC271}">
            <x14:dataBar minLength="0" maxLength="100">
              <x14:cfvo type="num">
                <xm:f>0</xm:f>
              </x14:cfvo>
              <x14:cfvo type="num">
                <xm:f>30</xm:f>
              </x14:cfvo>
              <x14:negativeFillColor rgb="FFFF0000"/>
              <x14:axisColor rgb="FF000000"/>
            </x14:dataBar>
          </x14:cfRule>
          <xm:sqref>AQ8</xm:sqref>
        </x14:conditionalFormatting>
        <x14:conditionalFormatting xmlns:xm="http://schemas.microsoft.com/office/excel/2006/main">
          <x14:cfRule type="dataBar" id="{8E84BF0B-1C1A-4E1F-A61F-5BF6B9D1D6F3}">
            <x14:dataBar minLength="0" maxLength="100">
              <x14:cfvo type="num">
                <xm:f>0</xm:f>
              </x14:cfvo>
              <x14:cfvo type="num">
                <xm:f>$AH$2</xm:f>
              </x14:cfvo>
              <x14:negativeFillColor rgb="FFFF0000"/>
              <x14:axisColor rgb="FF000000"/>
            </x14:dataBar>
          </x14:cfRule>
          <xm:sqref>AO8</xm:sqref>
        </x14:conditionalFormatting>
        <x14:conditionalFormatting xmlns:xm="http://schemas.microsoft.com/office/excel/2006/main">
          <x14:cfRule type="dataBar" id="{CEE7B713-2483-452F-9313-29890DC800FB}">
            <x14:dataBar minLength="0" maxLength="100">
              <x14:cfvo type="num">
                <xm:f>0</xm:f>
              </x14:cfvo>
              <x14:cfvo type="num">
                <xm:f>$AK$4</xm:f>
              </x14:cfvo>
              <x14:negativeFillColor rgb="FFFF0000"/>
              <x14:axisColor rgb="FF000000"/>
            </x14:dataBar>
          </x14:cfRule>
          <xm:sqref>AR8</xm:sqref>
        </x14:conditionalFormatting>
        <x14:conditionalFormatting xmlns:xm="http://schemas.microsoft.com/office/excel/2006/main">
          <x14:cfRule type="dataBar" id="{B34C03DC-3D15-4691-9AAD-4208D1FDA664}">
            <x14:dataBar minLength="0" maxLength="100">
              <x14:cfvo type="num">
                <xm:f>0</xm:f>
              </x14:cfvo>
              <x14:cfvo type="num">
                <xm:f>30</xm:f>
              </x14:cfvo>
              <x14:negativeFillColor rgb="FFFF0000"/>
              <x14:axisColor rgb="FF000000"/>
            </x14:dataBar>
          </x14:cfRule>
          <xm:sqref>AY20</xm:sqref>
        </x14:conditionalFormatting>
        <x14:conditionalFormatting xmlns:xm="http://schemas.microsoft.com/office/excel/2006/main">
          <x14:cfRule type="dataBar" id="{F9EAE792-A1E5-44D0-A670-14B17AAEB210}">
            <x14:dataBar minLength="0" maxLength="100">
              <x14:cfvo type="num">
                <xm:f>0</xm:f>
              </x14:cfvo>
              <x14:cfvo type="num">
                <xm:f>$AH$2</xm:f>
              </x14:cfvo>
              <x14:negativeFillColor rgb="FFFF0000"/>
              <x14:axisColor rgb="FF000000"/>
            </x14:dataBar>
          </x14:cfRule>
          <xm:sqref>AW20</xm:sqref>
        </x14:conditionalFormatting>
        <x14:conditionalFormatting xmlns:xm="http://schemas.microsoft.com/office/excel/2006/main">
          <x14:cfRule type="dataBar" id="{E1F38B34-1114-4FD9-A99F-4AC7A51A0875}">
            <x14:dataBar minLength="0" maxLength="100">
              <x14:cfvo type="num">
                <xm:f>0</xm:f>
              </x14:cfvo>
              <x14:cfvo type="num">
                <xm:f>$AK$4</xm:f>
              </x14:cfvo>
              <x14:negativeFillColor rgb="FFFF0000"/>
              <x14:axisColor rgb="FF000000"/>
            </x14:dataBar>
          </x14:cfRule>
          <xm:sqref>AZ20</xm:sqref>
        </x14:conditionalFormatting>
        <x14:conditionalFormatting xmlns:xm="http://schemas.microsoft.com/office/excel/2006/main">
          <x14:cfRule type="dataBar" id="{293B923A-E3E4-4631-9810-57C3BEC433AD}">
            <x14:dataBar minLength="0" maxLength="100">
              <x14:cfvo type="num">
                <xm:f>0</xm:f>
              </x14:cfvo>
              <x14:cfvo type="num">
                <xm:f>30</xm:f>
              </x14:cfvo>
              <x14:negativeFillColor rgb="FFFF0000"/>
              <x14:axisColor rgb="FF000000"/>
            </x14:dataBar>
          </x14:cfRule>
          <xm:sqref>AY22</xm:sqref>
        </x14:conditionalFormatting>
        <x14:conditionalFormatting xmlns:xm="http://schemas.microsoft.com/office/excel/2006/main">
          <x14:cfRule type="dataBar" id="{15990F4E-4A2A-4327-8215-9D69CD1436FB}">
            <x14:dataBar minLength="0" maxLength="100">
              <x14:cfvo type="num">
                <xm:f>0</xm:f>
              </x14:cfvo>
              <x14:cfvo type="num">
                <xm:f>$AH$2</xm:f>
              </x14:cfvo>
              <x14:negativeFillColor rgb="FFFF0000"/>
              <x14:axisColor rgb="FF000000"/>
            </x14:dataBar>
          </x14:cfRule>
          <xm:sqref>AW22</xm:sqref>
        </x14:conditionalFormatting>
        <x14:conditionalFormatting xmlns:xm="http://schemas.microsoft.com/office/excel/2006/main">
          <x14:cfRule type="dataBar" id="{066F0144-67F6-4F88-8264-7EE2D7D1C66D}">
            <x14:dataBar minLength="0" maxLength="100">
              <x14:cfvo type="num">
                <xm:f>0</xm:f>
              </x14:cfvo>
              <x14:cfvo type="num">
                <xm:f>$AK$4</xm:f>
              </x14:cfvo>
              <x14:negativeFillColor rgb="FFFF0000"/>
              <x14:axisColor rgb="FF000000"/>
            </x14:dataBar>
          </x14:cfRule>
          <xm:sqref>AZ22</xm:sqref>
        </x14:conditionalFormatting>
        <x14:conditionalFormatting xmlns:xm="http://schemas.microsoft.com/office/excel/2006/main">
          <x14:cfRule type="dataBar" id="{09A9EEEA-F731-4BCA-BB35-04D08FFFF5E9}">
            <x14:dataBar minLength="0" maxLength="100">
              <x14:cfvo type="num">
                <xm:f>0</xm:f>
              </x14:cfvo>
              <x14:cfvo type="num">
                <xm:f>30</xm:f>
              </x14:cfvo>
              <x14:negativeFillColor rgb="FFFF0000"/>
              <x14:axisColor rgb="FF000000"/>
            </x14:dataBar>
          </x14:cfRule>
          <xm:sqref>AY27</xm:sqref>
        </x14:conditionalFormatting>
        <x14:conditionalFormatting xmlns:xm="http://schemas.microsoft.com/office/excel/2006/main">
          <x14:cfRule type="dataBar" id="{5A1F46E2-6BE2-42EB-8ECC-312062FB3AEC}">
            <x14:dataBar minLength="0" maxLength="100">
              <x14:cfvo type="num">
                <xm:f>0</xm:f>
              </x14:cfvo>
              <x14:cfvo type="num">
                <xm:f>$AH$2</xm:f>
              </x14:cfvo>
              <x14:negativeFillColor rgb="FFFF0000"/>
              <x14:axisColor rgb="FF000000"/>
            </x14:dataBar>
          </x14:cfRule>
          <xm:sqref>AW27</xm:sqref>
        </x14:conditionalFormatting>
        <x14:conditionalFormatting xmlns:xm="http://schemas.microsoft.com/office/excel/2006/main">
          <x14:cfRule type="dataBar" id="{380D5CC4-8305-41F9-9EE5-DA9DB3B9CF79}">
            <x14:dataBar minLength="0" maxLength="100">
              <x14:cfvo type="num">
                <xm:f>0</xm:f>
              </x14:cfvo>
              <x14:cfvo type="num">
                <xm:f>$AK$4</xm:f>
              </x14:cfvo>
              <x14:negativeFillColor rgb="FFFF0000"/>
              <x14:axisColor rgb="FF000000"/>
            </x14:dataBar>
          </x14:cfRule>
          <xm:sqref>AZ27</xm:sqref>
        </x14:conditionalFormatting>
        <x14:conditionalFormatting xmlns:xm="http://schemas.microsoft.com/office/excel/2006/main">
          <x14:cfRule type="dataBar" id="{624C3262-920B-49D3-8330-B56013F9C681}">
            <x14:dataBar minLength="0" maxLength="100">
              <x14:cfvo type="num">
                <xm:f>0</xm:f>
              </x14:cfvo>
              <x14:cfvo type="num">
                <xm:f>$AH$2</xm:f>
              </x14:cfvo>
              <x14:negativeFillColor rgb="FFFF0000"/>
              <x14:axisColor rgb="FF000000"/>
            </x14:dataBar>
          </x14:cfRule>
          <xm:sqref>BE14</xm:sqref>
        </x14:conditionalFormatting>
        <x14:conditionalFormatting xmlns:xm="http://schemas.microsoft.com/office/excel/2006/main">
          <x14:cfRule type="dataBar" id="{B68241FA-C3CA-41F9-ACCC-1EE0A3206581}">
            <x14:dataBar minLength="0" maxLength="100">
              <x14:cfvo type="num">
                <xm:f>0</xm:f>
              </x14:cfvo>
              <x14:cfvo type="num">
                <xm:f>$AK$4</xm:f>
              </x14:cfvo>
              <x14:negativeFillColor rgb="FFFF0000"/>
              <x14:axisColor rgb="FF000000"/>
            </x14:dataBar>
          </x14:cfRule>
          <xm:sqref>BH14</xm:sqref>
        </x14:conditionalFormatting>
        <x14:conditionalFormatting xmlns:xm="http://schemas.microsoft.com/office/excel/2006/main">
          <x14:cfRule type="dataBar" id="{8B762ADB-05CF-470E-B49B-714E11DCF703}">
            <x14:dataBar minLength="0" maxLength="100">
              <x14:cfvo type="num">
                <xm:f>0</xm:f>
              </x14:cfvo>
              <x14:cfvo type="num">
                <xm:f>30</xm:f>
              </x14:cfvo>
              <x14:negativeFillColor rgb="FFFF0000"/>
              <x14:axisColor rgb="FF000000"/>
            </x14:dataBar>
          </x14:cfRule>
          <xm:sqref>BG14</xm:sqref>
        </x14:conditionalFormatting>
        <x14:conditionalFormatting xmlns:xm="http://schemas.microsoft.com/office/excel/2006/main">
          <x14:cfRule type="dataBar" id="{09FE85A9-DAE4-4336-B793-DE77611A4FCB}">
            <x14:dataBar minLength="0" maxLength="100">
              <x14:cfvo type="num">
                <xm:f>0</xm:f>
              </x14:cfvo>
              <x14:cfvo type="num">
                <xm:f>$AH$2</xm:f>
              </x14:cfvo>
              <x14:negativeFillColor rgb="FFFF0000"/>
              <x14:axisColor rgb="FF000000"/>
            </x14:dataBar>
          </x14:cfRule>
          <xm:sqref>BE21</xm:sqref>
        </x14:conditionalFormatting>
        <x14:conditionalFormatting xmlns:xm="http://schemas.microsoft.com/office/excel/2006/main">
          <x14:cfRule type="dataBar" id="{6D42C484-F6AA-4C2F-8F95-A33D3206EFB7}">
            <x14:dataBar minLength="0" maxLength="100">
              <x14:cfvo type="num">
                <xm:f>0</xm:f>
              </x14:cfvo>
              <x14:cfvo type="num">
                <xm:f>$AK$4</xm:f>
              </x14:cfvo>
              <x14:negativeFillColor rgb="FFFF0000"/>
              <x14:axisColor rgb="FF000000"/>
            </x14:dataBar>
          </x14:cfRule>
          <xm:sqref>BH21</xm:sqref>
        </x14:conditionalFormatting>
        <x14:conditionalFormatting xmlns:xm="http://schemas.microsoft.com/office/excel/2006/main">
          <x14:cfRule type="dataBar" id="{66D1923F-A7C3-4589-A172-E6F7DBF05B5C}">
            <x14:dataBar minLength="0" maxLength="100">
              <x14:cfvo type="num">
                <xm:f>0</xm:f>
              </x14:cfvo>
              <x14:cfvo type="num">
                <xm:f>30</xm:f>
              </x14:cfvo>
              <x14:negativeFillColor rgb="FFFF0000"/>
              <x14:axisColor rgb="FF000000"/>
            </x14:dataBar>
          </x14:cfRule>
          <xm:sqref>BG21</xm:sqref>
        </x14:conditionalFormatting>
        <x14:conditionalFormatting xmlns:xm="http://schemas.microsoft.com/office/excel/2006/main">
          <x14:cfRule type="dataBar" id="{CD461DB0-7916-4F4E-A689-884158C8D0B8}">
            <x14:dataBar minLength="0" maxLength="100">
              <x14:cfvo type="num">
                <xm:f>0</xm:f>
              </x14:cfvo>
              <x14:cfvo type="num">
                <xm:f>$AH$2</xm:f>
              </x14:cfvo>
              <x14:negativeFillColor rgb="FFFF0000"/>
              <x14:axisColor rgb="FF000000"/>
            </x14:dataBar>
          </x14:cfRule>
          <xm:sqref>BM17</xm:sqref>
        </x14:conditionalFormatting>
        <x14:conditionalFormatting xmlns:xm="http://schemas.microsoft.com/office/excel/2006/main">
          <x14:cfRule type="dataBar" id="{AC391FD3-2216-42B2-AA73-F697093D28E2}">
            <x14:dataBar minLength="0" maxLength="100">
              <x14:cfvo type="num">
                <xm:f>0</xm:f>
              </x14:cfvo>
              <x14:cfvo type="num">
                <xm:f>$AK$4</xm:f>
              </x14:cfvo>
              <x14:negativeFillColor rgb="FFFF0000"/>
              <x14:axisColor rgb="FF000000"/>
            </x14:dataBar>
          </x14:cfRule>
          <xm:sqref>BP17</xm:sqref>
        </x14:conditionalFormatting>
        <x14:conditionalFormatting xmlns:xm="http://schemas.microsoft.com/office/excel/2006/main">
          <x14:cfRule type="dataBar" id="{B5EEEDAD-7687-4AED-9C61-CDF15BD0B647}">
            <x14:dataBar minLength="0" maxLength="100">
              <x14:cfvo type="num">
                <xm:f>0</xm:f>
              </x14:cfvo>
              <x14:cfvo type="num">
                <xm:f>30</xm:f>
              </x14:cfvo>
              <x14:negativeFillColor rgb="FFFF0000"/>
              <x14:axisColor rgb="FF000000"/>
            </x14:dataBar>
          </x14:cfRule>
          <xm:sqref>BO17</xm:sqref>
        </x14:conditionalFormatting>
        <x14:conditionalFormatting xmlns:xm="http://schemas.microsoft.com/office/excel/2006/main">
          <x14:cfRule type="dataBar" id="{AC9ADDC5-23CF-436D-BE9E-57A07B363D07}">
            <x14:dataBar minLength="0" maxLength="100">
              <x14:cfvo type="num">
                <xm:f>0</xm:f>
              </x14:cfvo>
              <x14:cfvo type="num">
                <xm:f>30</xm:f>
              </x14:cfvo>
              <x14:negativeFillColor rgb="FFFF0000"/>
              <x14:axisColor rgb="FF000000"/>
            </x14:dataBar>
          </x14:cfRule>
          <xm:sqref>AQ18</xm:sqref>
        </x14:conditionalFormatting>
        <x14:conditionalFormatting xmlns:xm="http://schemas.microsoft.com/office/excel/2006/main">
          <x14:cfRule type="dataBar" id="{1F9FA4B4-724C-4B12-AEE7-582076F3500F}">
            <x14:dataBar minLength="0" maxLength="100">
              <x14:cfvo type="num">
                <xm:f>0</xm:f>
              </x14:cfvo>
              <x14:cfvo type="num">
                <xm:f>$AH$2</xm:f>
              </x14:cfvo>
              <x14:negativeFillColor rgb="FFFF0000"/>
              <x14:axisColor rgb="FF000000"/>
            </x14:dataBar>
          </x14:cfRule>
          <xm:sqref>BM30</xm:sqref>
        </x14:conditionalFormatting>
        <x14:conditionalFormatting xmlns:xm="http://schemas.microsoft.com/office/excel/2006/main">
          <x14:cfRule type="dataBar" id="{7C8B27B5-BCA8-457D-A490-04AB6C523DFD}">
            <x14:dataBar minLength="0" maxLength="100">
              <x14:cfvo type="num">
                <xm:f>0</xm:f>
              </x14:cfvo>
              <x14:cfvo type="num">
                <xm:f>$AK$4</xm:f>
              </x14:cfvo>
              <x14:negativeFillColor rgb="FFFF0000"/>
              <x14:axisColor rgb="FF000000"/>
            </x14:dataBar>
          </x14:cfRule>
          <xm:sqref>BP30</xm:sqref>
        </x14:conditionalFormatting>
        <x14:conditionalFormatting xmlns:xm="http://schemas.microsoft.com/office/excel/2006/main">
          <x14:cfRule type="dataBar" id="{1508ADF5-4332-484B-82D5-768A35F384C0}">
            <x14:dataBar minLength="0" maxLength="100">
              <x14:cfvo type="num">
                <xm:f>0</xm:f>
              </x14:cfvo>
              <x14:cfvo type="num">
                <xm:f>30</xm:f>
              </x14:cfvo>
              <x14:negativeFillColor rgb="FFFF0000"/>
              <x14:axisColor rgb="FF000000"/>
            </x14:dataBar>
          </x14:cfRule>
          <xm:sqref>BO30</xm:sqref>
        </x14:conditionalFormatting>
        <x14:conditionalFormatting xmlns:xm="http://schemas.microsoft.com/office/excel/2006/main">
          <x14:cfRule type="dataBar" id="{A03E85C4-5420-48F1-916F-1FE151711B46}">
            <x14:dataBar minLength="0" maxLength="100">
              <x14:cfvo type="num">
                <xm:f>0</xm:f>
              </x14:cfvo>
              <x14:cfvo type="num">
                <xm:f>30</xm:f>
              </x14:cfvo>
              <x14:negativeFillColor rgb="FFFF0000"/>
              <x14:axisColor rgb="FF000000"/>
            </x14:dataBar>
          </x14:cfRule>
          <xm:sqref>AQ17</xm:sqref>
        </x14:conditionalFormatting>
        <x14:conditionalFormatting xmlns:xm="http://schemas.microsoft.com/office/excel/2006/main">
          <x14:cfRule type="dataBar" id="{AA77A265-D755-4434-8E70-D072A1CBB239}">
            <x14:dataBar minLength="0" maxLength="100">
              <x14:cfvo type="num">
                <xm:f>0</xm:f>
              </x14:cfvo>
              <x14:cfvo type="num">
                <xm:f>$AH$2</xm:f>
              </x14:cfvo>
              <x14:negativeFillColor rgb="FFFF0000"/>
              <x14:axisColor rgb="FF000000"/>
            </x14:dataBar>
          </x14:cfRule>
          <xm:sqref>AO17</xm:sqref>
        </x14:conditionalFormatting>
        <x14:conditionalFormatting xmlns:xm="http://schemas.microsoft.com/office/excel/2006/main">
          <x14:cfRule type="dataBar" id="{0C6EA369-2688-4EBC-A169-54400699BB7C}">
            <x14:dataBar minLength="0" maxLength="100">
              <x14:cfvo type="num">
                <xm:f>0</xm:f>
              </x14:cfvo>
              <x14:cfvo type="num">
                <xm:f>$AK$4</xm:f>
              </x14:cfvo>
              <x14:negativeFillColor rgb="FFFF0000"/>
              <x14:axisColor rgb="FF000000"/>
            </x14:dataBar>
          </x14:cfRule>
          <xm:sqref>AR17</xm:sqref>
        </x14:conditionalFormatting>
        <x14:conditionalFormatting xmlns:xm="http://schemas.microsoft.com/office/excel/2006/main">
          <x14:cfRule type="dataBar" id="{79A70D89-F627-4641-BFC2-0748E5EB5A8F}">
            <x14:dataBar minLength="0" maxLength="100">
              <x14:cfvo type="num">
                <xm:f>0</xm:f>
              </x14:cfvo>
              <x14:cfvo type="num">
                <xm:f>$AH$2</xm:f>
              </x14:cfvo>
              <x14:negativeFillColor rgb="FFFF0000"/>
              <x14:axisColor rgb="FF000000"/>
            </x14:dataBar>
          </x14:cfRule>
          <xm:sqref>AO18</xm:sqref>
        </x14:conditionalFormatting>
        <x14:conditionalFormatting xmlns:xm="http://schemas.microsoft.com/office/excel/2006/main">
          <x14:cfRule type="dataBar" id="{8D016F11-8E49-49D3-AB3D-C9BE50659536}">
            <x14:dataBar minLength="0" maxLength="100">
              <x14:cfvo type="num">
                <xm:f>0</xm:f>
              </x14:cfvo>
              <x14:cfvo type="num">
                <xm:f>$AK$4</xm:f>
              </x14:cfvo>
              <x14:negativeFillColor rgb="FFFF0000"/>
              <x14:axisColor rgb="FF000000"/>
            </x14:dataBar>
          </x14:cfRule>
          <xm:sqref>AR18</xm:sqref>
        </x14:conditionalFormatting>
      </x14:conditionalFormattings>
    </ext>
  </extLst>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1">
    <tabColor rgb="FFA0207B"/>
  </sheetPr>
  <dimension ref="A1:BX40"/>
  <sheetViews>
    <sheetView zoomScale="85" zoomScaleNormal="85" workbookViewId="0">
      <pane ySplit="1" topLeftCell="A2" activePane="bottomLeft" state="frozen"/>
      <selection pane="bottomLeft" activeCell="I2" sqref="I2"/>
    </sheetView>
  </sheetViews>
  <sheetFormatPr baseColWidth="10" defaultColWidth="11.42578125" defaultRowHeight="14.25" outlineLevelCol="1" x14ac:dyDescent="0.2"/>
  <cols>
    <col min="1" max="1" width="33.7109375" style="12" customWidth="1"/>
    <col min="2" max="4" width="13.7109375" style="12" customWidth="1" outlineLevel="1"/>
    <col min="5" max="5" width="6.5703125" style="12" customWidth="1" outlineLevel="1"/>
    <col min="6" max="6" width="6" style="12" customWidth="1" outlineLevel="1"/>
    <col min="7" max="7" width="5.7109375" style="12" customWidth="1" outlineLevel="1"/>
    <col min="8" max="8" width="13.28515625" style="13" customWidth="1"/>
    <col min="9" max="9" width="10.7109375" style="13" customWidth="1" outlineLevel="1"/>
    <col min="10" max="10" width="9.42578125" style="13" customWidth="1" outlineLevel="1"/>
    <col min="11" max="13" width="10.7109375" style="13" customWidth="1" outlineLevel="1"/>
    <col min="14" max="14" width="11.28515625" style="13" customWidth="1" outlineLevel="1"/>
    <col min="15" max="15" width="12" style="13" customWidth="1" outlineLevel="1"/>
    <col min="16" max="16" width="14" style="13" customWidth="1"/>
    <col min="17" max="17" width="9.42578125" style="13" hidden="1" customWidth="1" outlineLevel="1"/>
    <col min="18" max="18" width="9.5703125" style="13" hidden="1" customWidth="1" outlineLevel="1"/>
    <col min="19" max="19" width="11.28515625" style="13" hidden="1" customWidth="1" outlineLevel="1"/>
    <col min="20" max="20" width="10.28515625" style="13" hidden="1" customWidth="1" outlineLevel="1"/>
    <col min="21" max="22" width="11" style="13" hidden="1" customWidth="1" outlineLevel="1"/>
    <col min="23" max="23" width="14.42578125" style="13" hidden="1" customWidth="1" outlineLevel="1"/>
    <col min="24" max="24" width="13" style="13" customWidth="1" collapsed="1"/>
    <col min="25" max="25" width="10.42578125" style="12" hidden="1" customWidth="1" outlineLevel="1"/>
    <col min="26" max="26" width="9.7109375" style="12" hidden="1" customWidth="1" outlineLevel="1"/>
    <col min="27" max="27" width="12" style="12" hidden="1" customWidth="1" outlineLevel="1"/>
    <col min="28" max="28" width="12.42578125" style="12" hidden="1" customWidth="1" outlineLevel="1"/>
    <col min="29" max="29" width="9.5703125" style="12" hidden="1" customWidth="1" outlineLevel="1"/>
    <col min="30" max="30" width="11.42578125" style="12" hidden="1" customWidth="1" outlineLevel="1"/>
    <col min="31" max="31" width="12.7109375" style="12" hidden="1" customWidth="1" outlineLevel="1"/>
    <col min="32" max="32" width="14.7109375" style="13" customWidth="1" collapsed="1"/>
    <col min="33" max="33" width="12.28515625" style="12" hidden="1" customWidth="1" outlineLevel="1"/>
    <col min="34" max="34" width="10.28515625" style="12" hidden="1" customWidth="1" outlineLevel="1"/>
    <col min="35" max="35" width="11.42578125" style="12" hidden="1" customWidth="1" outlineLevel="1"/>
    <col min="36" max="36" width="12.7109375" style="12" hidden="1" customWidth="1" outlineLevel="1"/>
    <col min="37" max="37" width="9.7109375" style="12" hidden="1" customWidth="1" outlineLevel="1"/>
    <col min="38" max="38" width="10.5703125" style="12" hidden="1" customWidth="1" outlineLevel="1"/>
    <col min="39" max="39" width="12.28515625" style="12" hidden="1" customWidth="1" outlineLevel="1"/>
    <col min="40" max="40" width="13.42578125" style="12" customWidth="1" collapsed="1"/>
    <col min="41" max="41" width="13.28515625" style="12" hidden="1" customWidth="1" outlineLevel="1"/>
    <col min="42" max="43" width="10.28515625" style="12" hidden="1" customWidth="1" outlineLevel="1"/>
    <col min="44" max="44" width="12.7109375" style="12" hidden="1" customWidth="1" outlineLevel="1"/>
    <col min="45" max="46" width="11.42578125" style="12" hidden="1" customWidth="1" outlineLevel="1"/>
    <col min="47" max="47" width="12.28515625" style="12" hidden="1" customWidth="1" outlineLevel="1"/>
    <col min="48" max="48" width="13.7109375" style="12" customWidth="1" collapsed="1"/>
    <col min="49" max="49" width="12.42578125" style="12" hidden="1" customWidth="1" outlineLevel="1"/>
    <col min="50" max="50" width="10.7109375" style="12" hidden="1" customWidth="1" outlineLevel="1"/>
    <col min="51" max="51" width="11" style="12" hidden="1" customWidth="1" outlineLevel="1"/>
    <col min="52" max="52" width="13" style="12" hidden="1" customWidth="1" outlineLevel="1"/>
    <col min="53" max="54" width="11.42578125" style="12" hidden="1" customWidth="1" outlineLevel="1"/>
    <col min="55" max="55" width="12.5703125" style="12" hidden="1" customWidth="1" outlineLevel="1"/>
    <col min="56" max="56" width="16.7109375" style="12" customWidth="1" collapsed="1"/>
    <col min="57" max="57" width="12.42578125" style="12" hidden="1" customWidth="1" outlineLevel="1"/>
    <col min="58" max="58" width="10.7109375" style="12" hidden="1" customWidth="1" outlineLevel="1"/>
    <col min="59" max="59" width="11" style="12" hidden="1" customWidth="1" outlineLevel="1"/>
    <col min="60" max="60" width="13" style="12" hidden="1" customWidth="1" outlineLevel="1"/>
    <col min="61" max="62" width="11.42578125" style="12" hidden="1" customWidth="1" outlineLevel="1"/>
    <col min="63" max="63" width="12.5703125" style="12" hidden="1" customWidth="1" outlineLevel="1"/>
    <col min="64" max="64" width="16.7109375" style="12" customWidth="1" collapsed="1"/>
    <col min="65" max="65" width="12.42578125" style="12" hidden="1" customWidth="1" outlineLevel="1"/>
    <col min="66" max="66" width="10.7109375" style="12" hidden="1" customWidth="1" outlineLevel="1"/>
    <col min="67" max="67" width="11" style="12" hidden="1" customWidth="1" outlineLevel="1"/>
    <col min="68" max="68" width="13" style="12" hidden="1" customWidth="1" outlineLevel="1"/>
    <col min="69" max="70" width="11.42578125" style="12" hidden="1" customWidth="1" outlineLevel="1"/>
    <col min="71" max="71" width="12.5703125" style="12" hidden="1" customWidth="1" outlineLevel="1"/>
    <col min="72" max="72" width="18.42578125" style="12" customWidth="1" collapsed="1"/>
    <col min="73" max="74" width="11.42578125" style="12"/>
    <col min="75" max="75" width="17.5703125" style="12" customWidth="1"/>
    <col min="76" max="16384" width="11.42578125" style="12"/>
  </cols>
  <sheetData>
    <row r="1" spans="1:76" s="140" customFormat="1" ht="48" customHeight="1" x14ac:dyDescent="0.25">
      <c r="A1" s="150" t="s">
        <v>774</v>
      </c>
      <c r="B1" s="135" t="s">
        <v>169</v>
      </c>
      <c r="C1" s="134" t="s">
        <v>170</v>
      </c>
      <c r="D1" s="134" t="s">
        <v>171</v>
      </c>
      <c r="E1" s="4" t="s">
        <v>781</v>
      </c>
      <c r="F1" s="4" t="s">
        <v>782</v>
      </c>
      <c r="G1" s="4" t="s">
        <v>783</v>
      </c>
      <c r="H1" s="11" t="s">
        <v>784</v>
      </c>
      <c r="I1" s="118" t="s">
        <v>172</v>
      </c>
      <c r="J1" s="119" t="s">
        <v>173</v>
      </c>
      <c r="K1" s="118" t="s">
        <v>707</v>
      </c>
      <c r="L1" s="118" t="s">
        <v>174</v>
      </c>
      <c r="M1" s="119" t="s">
        <v>175</v>
      </c>
      <c r="N1" s="118" t="s">
        <v>176</v>
      </c>
      <c r="O1" s="4" t="s">
        <v>177</v>
      </c>
      <c r="P1" s="21" t="s">
        <v>765</v>
      </c>
      <c r="Q1" s="118" t="s">
        <v>172</v>
      </c>
      <c r="R1" s="119" t="s">
        <v>173</v>
      </c>
      <c r="S1" s="118" t="s">
        <v>707</v>
      </c>
      <c r="T1" s="118" t="s">
        <v>174</v>
      </c>
      <c r="U1" s="119" t="s">
        <v>175</v>
      </c>
      <c r="V1" s="4" t="s">
        <v>176</v>
      </c>
      <c r="W1" s="4" t="s">
        <v>177</v>
      </c>
      <c r="X1" s="21" t="s">
        <v>766</v>
      </c>
      <c r="Y1" s="118" t="s">
        <v>172</v>
      </c>
      <c r="Z1" s="119" t="s">
        <v>173</v>
      </c>
      <c r="AA1" s="118" t="s">
        <v>707</v>
      </c>
      <c r="AB1" s="118" t="s">
        <v>174</v>
      </c>
      <c r="AC1" s="119" t="s">
        <v>175</v>
      </c>
      <c r="AD1" s="4" t="s">
        <v>176</v>
      </c>
      <c r="AE1" s="4" t="s">
        <v>177</v>
      </c>
      <c r="AF1" s="21" t="s">
        <v>775</v>
      </c>
      <c r="AG1" s="118" t="s">
        <v>172</v>
      </c>
      <c r="AH1" s="119" t="s">
        <v>173</v>
      </c>
      <c r="AI1" s="118" t="s">
        <v>707</v>
      </c>
      <c r="AJ1" s="118" t="s">
        <v>174</v>
      </c>
      <c r="AK1" s="119" t="s">
        <v>175</v>
      </c>
      <c r="AL1" s="4" t="s">
        <v>176</v>
      </c>
      <c r="AM1" s="4" t="s">
        <v>177</v>
      </c>
      <c r="AN1" s="21" t="s">
        <v>773</v>
      </c>
      <c r="AO1" s="118" t="s">
        <v>172</v>
      </c>
      <c r="AP1" s="119" t="s">
        <v>173</v>
      </c>
      <c r="AQ1" s="118" t="s">
        <v>707</v>
      </c>
      <c r="AR1" s="118" t="s">
        <v>174</v>
      </c>
      <c r="AS1" s="119" t="s">
        <v>175</v>
      </c>
      <c r="AT1" s="118" t="s">
        <v>176</v>
      </c>
      <c r="AU1" s="4" t="s">
        <v>177</v>
      </c>
      <c r="AV1" s="21" t="s">
        <v>776</v>
      </c>
      <c r="AW1" s="118" t="s">
        <v>172</v>
      </c>
      <c r="AX1" s="119" t="s">
        <v>173</v>
      </c>
      <c r="AY1" s="118" t="s">
        <v>707</v>
      </c>
      <c r="AZ1" s="118" t="s">
        <v>174</v>
      </c>
      <c r="BA1" s="119" t="s">
        <v>175</v>
      </c>
      <c r="BB1" s="4" t="s">
        <v>176</v>
      </c>
      <c r="BC1" s="4" t="s">
        <v>177</v>
      </c>
      <c r="BD1" s="21" t="s">
        <v>777</v>
      </c>
      <c r="BE1" s="118" t="s">
        <v>172</v>
      </c>
      <c r="BF1" s="119" t="s">
        <v>173</v>
      </c>
      <c r="BG1" s="118" t="s">
        <v>707</v>
      </c>
      <c r="BH1" s="118" t="s">
        <v>174</v>
      </c>
      <c r="BI1" s="119" t="s">
        <v>175</v>
      </c>
      <c r="BJ1" s="4" t="s">
        <v>176</v>
      </c>
      <c r="BK1" s="4" t="s">
        <v>177</v>
      </c>
      <c r="BL1" s="21" t="s">
        <v>778</v>
      </c>
      <c r="BM1" s="118" t="s">
        <v>172</v>
      </c>
      <c r="BN1" s="119" t="s">
        <v>173</v>
      </c>
      <c r="BO1" s="118" t="s">
        <v>707</v>
      </c>
      <c r="BP1" s="118" t="s">
        <v>174</v>
      </c>
      <c r="BQ1" s="119" t="s">
        <v>175</v>
      </c>
      <c r="BR1" s="4" t="s">
        <v>176</v>
      </c>
      <c r="BS1" s="4" t="s">
        <v>177</v>
      </c>
      <c r="BT1" s="21" t="s">
        <v>771</v>
      </c>
    </row>
    <row r="2" spans="1:76" ht="15" x14ac:dyDescent="0.25">
      <c r="A2" s="136" t="s">
        <v>187</v>
      </c>
      <c r="H2" s="96" t="str">
        <f>COUNTIF(A2:G2,"Oui") &amp;" / 6"</f>
        <v>0 / 6</v>
      </c>
      <c r="I2" s="19">
        <f>COUNTIFS(SUIVIPROD!$E1:$E30000,'Ligne 16'!$A2,SUIVIPROD!$J1:$J30000,'Ligne 16'!$P$1)</f>
        <v>0</v>
      </c>
      <c r="J2" s="120">
        <v>2</v>
      </c>
      <c r="K2" s="19">
        <f>SUMIFS(SUIVIPROD!$D1:$D30000,SUIVIPROD!$E1:$E30000,'Ligne 16'!$A2,SUIVIPROD!$J1:$J30000,'Ligne 16'!$P$1)</f>
        <v>0</v>
      </c>
      <c r="L2" s="19" t="e">
        <f>SUMPRODUCT((SUIVIPROD!$E1:$E30000='Ligne 16'!$A2)*(SUIVIPROD!$J1:$J30000='Ligne 16'!$P$1)*(SUIVIPROD!$L:$N&lt;&gt;""))</f>
        <v>#N/A</v>
      </c>
      <c r="M2" s="120">
        <v>3</v>
      </c>
      <c r="N2" s="12"/>
      <c r="O2" s="23" t="str">
        <f>IF(COUNTIFS(SUIVIQUALITE!$B1:$B30000,'Ligne 16'!$A2,SUIVIQUALITE!$E1:$E30000,LEFT($P$1,FIND(" ",$P$1)-1),SUIVIQUALITE!$F1:$F30000,"Oui")=1,"Oui","#N/A")</f>
        <v>#N/A</v>
      </c>
      <c r="P2" s="208"/>
      <c r="Q2" s="19">
        <f>COUNTIFS(SUIVIPROD!$E1:$E30000,'Ligne 16'!$A2,SUIVIPROD!$J1:$J30000,'Ligne 16'!$X$1)</f>
        <v>0</v>
      </c>
      <c r="R2" s="120">
        <v>2</v>
      </c>
      <c r="S2" s="19">
        <f>SUMIFS(SUIVIPROD!$D1:$D30000,SUIVIPROD!$E1:$E30000,'Ligne 16'!$A2,SUIVIPROD!$J1:$J30000,'Ligne 16'!$X$1)</f>
        <v>0</v>
      </c>
      <c r="T2" s="19" t="e">
        <f>SUMPRODUCT((SUIVIPROD!$E1:$E30000='Ligne 16'!$A2)*(SUIVIPROD!$J1:$J30000='Ligne 16'!$X$1)*(SUIVIPROD!$L:$N&lt;&gt;""))</f>
        <v>#N/A</v>
      </c>
      <c r="U2" s="120">
        <v>3</v>
      </c>
      <c r="V2" s="12"/>
      <c r="W2" s="23" t="str">
        <f>IF(COUNTIFS(SUIVIQUALITE!$B1:$B30000,'Ligne 16'!$A2,SUIVIQUALITE!$E1:$E30000,LEFT($X$1,FIND(" ",$X$1)-1),SUIVIQUALITE!$F1:$F30000,"Oui")=1,"Oui","#N/A")</f>
        <v>#N/A</v>
      </c>
      <c r="X2" s="208"/>
      <c r="Y2" s="19">
        <f>COUNTIFS(SUIVIPROD!$E1:$E30000,'Ligne 16'!$A2,SUIVIPROD!$J1:$J30000,'Ligne 16'!$AF$1)</f>
        <v>0</v>
      </c>
      <c r="Z2" s="120">
        <v>10</v>
      </c>
      <c r="AA2" s="19">
        <f>SUMIFS(SUIVIPROD!$D1:$D30000,SUIVIPROD!$E1:$E30000,'Ligne 16'!$A2,SUIVIPROD!$J1:$J30000,'Ligne 16'!$AF$1)</f>
        <v>0</v>
      </c>
      <c r="AB2" s="19" t="e">
        <f>SUMPRODUCT((SUIVIPROD!$E1:$E30000='Ligne 16'!$A2)*(SUIVIPROD!$J1:$J30000='Ligne 16'!$AF$1)*(SUIVIPROD!$L:$N&lt;&gt;""))</f>
        <v>#N/A</v>
      </c>
      <c r="AC2" s="120">
        <v>3</v>
      </c>
      <c r="AE2" s="23" t="str">
        <f>IF(COUNTIFS(SUIVIQUALITE!$B1:$B30000,'Ligne 16'!$A2,SUIVIQUALITE!$E1:$E30000,LEFT($AF$1,FIND(" ",$AF$1)-1),SUIVIQUALITE!$F1:$F30000,"Oui")=1,"Oui","#N/A")</f>
        <v>#N/A</v>
      </c>
      <c r="AF2" s="208"/>
      <c r="AG2" s="19">
        <f>COUNTIFS(SUIVIPROD!$E1:$E30000,'Ligne 16'!$A2,SUIVIPROD!$J1:$J30000,'Ligne 16'!$AN$1)</f>
        <v>0</v>
      </c>
      <c r="AH2" s="120">
        <v>10</v>
      </c>
      <c r="AI2" s="19">
        <f>SUMIFS(SUIVIPROD!$D1:$D30000,SUIVIPROD!$E1:$E30000,'Ligne 16'!$A2,SUIVIPROD!$J1:$J30000,'Ligne 16'!$AN$1)</f>
        <v>0</v>
      </c>
      <c r="AJ2" s="19" t="e">
        <f>SUMPRODUCT((SUIVIPROD!$E1:$E30000='Ligne 16'!$A2)*(SUIVIPROD!$J1:$J30000='Ligne 16'!$AN$1)*(SUIVIPROD!$L:$N&lt;&gt;""))</f>
        <v>#N/A</v>
      </c>
      <c r="AK2" s="120">
        <v>3</v>
      </c>
      <c r="AM2" s="23" t="str">
        <f>IF(COUNTIFS(SUIVIQUALITE!$B1:$B30000,'Ligne 16'!$A2,SUIVIQUALITE!$E1:$E30000,LEFT($AN$1,FIND(" ",$AN$1)-1),SUIVIQUALITE!$F1:$F30000,"Oui")=1,"Oui","#N/A")</f>
        <v>#N/A</v>
      </c>
      <c r="AN2" s="208"/>
      <c r="AO2" s="19">
        <f>COUNTIFS(SUIVIPROD!$E1:$E30000,'Ligne 16'!$A2,SUIVIPROD!$J1:$J30000,'Ligne 16'!$AV$1)</f>
        <v>0</v>
      </c>
      <c r="AP2" s="120">
        <v>10</v>
      </c>
      <c r="AQ2" s="19">
        <f>SUMIFS(SUIVIPROD!$D1:$D30000,SUIVIPROD!$E1:$E30000,'Ligne 16'!$A2,SUIVIPROD!$J1:$J30000,'Ligne 16'!$AV$1)</f>
        <v>0</v>
      </c>
      <c r="AR2" s="19" t="e">
        <f>SUMPRODUCT((SUIVIPROD!$E1:$E30000='Ligne 16'!$A2)*(SUIVIPROD!$J1:$J30000='Ligne 16'!$AV$1)*(SUIVIPROD!$L:$N&lt;&gt;""))</f>
        <v>#N/A</v>
      </c>
      <c r="AS2" s="120">
        <v>3</v>
      </c>
      <c r="AU2" s="23" t="str">
        <f>IF(COUNTIFS(SUIVIQUALITE!$B1:$B30000,'Ligne 16'!$A2,SUIVIQUALITE!$E1:$E30000,LEFT($AV$1,FIND(" ",$AV$1)-1),SUIVIQUALITE!$F1:$F30000,"Oui")=1,"Oui","#N/A")</f>
        <v>#N/A</v>
      </c>
      <c r="AV2" s="208"/>
      <c r="AW2" s="19">
        <f>COUNTIFS(SUIVIPROD!$E1:$E30000,'Ligne 16'!$A2,SUIVIPROD!$J1:$J30000,'Ligne 16'!$BD$1)</f>
        <v>0</v>
      </c>
      <c r="AX2" s="120">
        <v>10</v>
      </c>
      <c r="AY2" s="19">
        <f>SUMIFS(SUIVIPROD!$D1:$D30000,SUIVIPROD!$E1:$E30000,'Ligne 16'!$A2,SUIVIPROD!$J1:$J30000,'Ligne 16'!$BD$1)</f>
        <v>0</v>
      </c>
      <c r="AZ2" s="19" t="e">
        <f>SUMPRODUCT((SUIVIPROD!$E1:$E30000='Ligne 16'!$A2)*(SUIVIPROD!$J1:$J30000='Ligne 16'!$BD$1)*(SUIVIPROD!$L:$N&lt;&gt;""))</f>
        <v>#N/A</v>
      </c>
      <c r="BA2" s="120">
        <v>3</v>
      </c>
      <c r="BC2" s="23" t="str">
        <f>IF(COUNTIFS(SUIVIQUALITE!$B1:$B30000,'Ligne 16'!$A2,SUIVIQUALITE!$E1:$E30000,LEFT($BD$1,FIND(" ",$BD$1)-1),SUIVIQUALITE!$F1:$F30000,"Oui")=1,"Oui","#N/A")</f>
        <v>#N/A</v>
      </c>
      <c r="BD2" s="208"/>
      <c r="BE2" s="19">
        <f>COUNTIFS(SUIVIPROD!$E1:$E30000,'Ligne 16'!$A2,SUIVIPROD!$J1:$J30000,'Ligne 16'!$BL$1)</f>
        <v>0</v>
      </c>
      <c r="BF2" s="120">
        <v>10</v>
      </c>
      <c r="BG2" s="19">
        <f>SUMIFS(SUIVIPROD!$D1:$D30000,SUIVIPROD!$E1:$E30000,'Ligne 16'!$A2,SUIVIPROD!$J1:$J30000,'Ligne 16'!$BL$1)</f>
        <v>0</v>
      </c>
      <c r="BH2" s="19" t="e">
        <f>SUMPRODUCT((SUIVIPROD!$E1:$E30000='Ligne 16'!$A2)*(SUIVIPROD!$J1:$J30000='Ligne 16'!$BL$1)*(SUIVIPROD!$L:$N&lt;&gt;""))</f>
        <v>#N/A</v>
      </c>
      <c r="BI2" s="120">
        <v>3</v>
      </c>
      <c r="BK2" s="23" t="str">
        <f>IF(COUNTIFS(SUIVIQUALITE!$B1:$B30000,'Ligne 16'!$A2,SUIVIQUALITE!$E1:$E30000,LEFT($BL$1,FIND(" ",$BL$1)-1),SUIVIQUALITE!$F1:$F30000,"Oui")=1,"Oui","#N/A")</f>
        <v>#N/A</v>
      </c>
      <c r="BL2" s="208"/>
      <c r="BM2" s="19">
        <f>COUNTIFS(SUIVIPROD!$E1:$E30000,'Ligne 16'!$A2,SUIVIPROD!$J1:$J30000,'Ligne 16'!$BT$1)</f>
        <v>0</v>
      </c>
      <c r="BN2" s="120">
        <v>10</v>
      </c>
      <c r="BO2" s="19">
        <f>SUMIFS(SUIVIPROD!$D1:$D30000,SUIVIPROD!$E1:$E30000,'Ligne 16'!$A2,SUIVIPROD!$J1:$J30000,'Ligne 16'!$BT$1)</f>
        <v>0</v>
      </c>
      <c r="BP2" s="19" t="e">
        <f>SUMPRODUCT((SUIVIPROD!$E1:$E30000='Ligne 16'!$A2)*(SUIVIPROD!$J1:$J30000='Ligne 16'!$BT$1)*(SUIVIPROD!$L:$N&lt;&gt;""))</f>
        <v>#N/A</v>
      </c>
      <c r="BQ2" s="120">
        <v>3</v>
      </c>
      <c r="BS2" s="23" t="str">
        <f>IF(COUNTIFS(SUIVIQUALITE!$B1:$B30000,'Ligne 16'!$A2,SUIVIQUALITE!$E1:$E30000,LEFT($BT$1,FIND(" ",$BT$1)-1),SUIVIQUALITE!$F1:$F30000,"Oui")=1,"Oui","#N/A")</f>
        <v>#N/A</v>
      </c>
      <c r="BT2" s="208"/>
    </row>
    <row r="3" spans="1:76" ht="15" x14ac:dyDescent="0.25">
      <c r="B3" s="12" t="s">
        <v>188</v>
      </c>
      <c r="C3" s="12" t="s">
        <v>188</v>
      </c>
      <c r="D3" s="12" t="s">
        <v>188</v>
      </c>
      <c r="E3" s="12" t="s">
        <v>188</v>
      </c>
      <c r="F3" s="12" t="s">
        <v>188</v>
      </c>
      <c r="G3" s="12" t="s">
        <v>188</v>
      </c>
      <c r="H3" s="96"/>
      <c r="I3" s="19"/>
      <c r="J3" s="120"/>
      <c r="K3" s="19"/>
      <c r="L3" s="19"/>
      <c r="M3" s="120"/>
      <c r="N3" s="98"/>
      <c r="O3" s="23"/>
      <c r="P3" s="208"/>
      <c r="Q3" s="19"/>
      <c r="R3" s="120"/>
      <c r="S3" s="19"/>
      <c r="T3" s="19"/>
      <c r="U3" s="120"/>
      <c r="V3" s="12"/>
      <c r="W3" s="23"/>
      <c r="X3" s="208"/>
      <c r="Y3" s="19"/>
      <c r="Z3" s="120"/>
      <c r="AA3" s="19"/>
      <c r="AB3" s="19"/>
      <c r="AC3" s="120"/>
      <c r="AE3" s="23"/>
      <c r="AF3" s="208"/>
      <c r="AG3" s="19"/>
      <c r="AH3" s="120"/>
      <c r="AI3" s="19"/>
      <c r="AJ3" s="19"/>
      <c r="AK3" s="120"/>
      <c r="AM3" s="23"/>
      <c r="AN3" s="208"/>
      <c r="AO3" s="19"/>
      <c r="AP3" s="120"/>
      <c r="AQ3" s="19"/>
      <c r="AR3" s="19"/>
      <c r="AS3" s="120"/>
      <c r="AU3" s="23"/>
      <c r="AV3" s="208"/>
      <c r="AW3" s="19"/>
      <c r="AX3" s="120"/>
      <c r="AY3" s="19"/>
      <c r="AZ3" s="19"/>
      <c r="BA3" s="120"/>
      <c r="BC3" s="23"/>
      <c r="BD3" s="208"/>
      <c r="BE3" s="19"/>
      <c r="BF3" s="120"/>
      <c r="BG3" s="19"/>
      <c r="BH3" s="19"/>
      <c r="BI3" s="120"/>
      <c r="BK3" s="23"/>
      <c r="BL3" s="208"/>
      <c r="BM3" s="19"/>
      <c r="BN3" s="120"/>
      <c r="BO3" s="19"/>
      <c r="BP3" s="19"/>
      <c r="BQ3" s="120"/>
      <c r="BS3" s="23"/>
      <c r="BT3" s="208"/>
      <c r="BV3" s="22"/>
      <c r="BW3" s="124"/>
      <c r="BX3" s="22"/>
    </row>
    <row r="4" spans="1:76" ht="15" x14ac:dyDescent="0.25">
      <c r="B4" s="12" t="s">
        <v>188</v>
      </c>
      <c r="C4" s="12" t="s">
        <v>188</v>
      </c>
      <c r="D4" s="12" t="s">
        <v>188</v>
      </c>
      <c r="E4" s="12" t="s">
        <v>188</v>
      </c>
      <c r="F4" s="12" t="s">
        <v>188</v>
      </c>
      <c r="G4" s="12" t="s">
        <v>188</v>
      </c>
      <c r="H4" s="96"/>
      <c r="I4" s="19"/>
      <c r="J4" s="120"/>
      <c r="K4" s="19"/>
      <c r="L4" s="19"/>
      <c r="M4" s="120"/>
      <c r="N4" s="208"/>
      <c r="O4" s="23"/>
      <c r="P4" s="208"/>
      <c r="Q4" s="19"/>
      <c r="R4" s="120"/>
      <c r="S4" s="19"/>
      <c r="T4" s="19"/>
      <c r="U4" s="120"/>
      <c r="V4" s="12"/>
      <c r="W4" s="23"/>
      <c r="X4" s="97"/>
      <c r="Y4" s="19"/>
      <c r="Z4" s="120"/>
      <c r="AA4" s="19"/>
      <c r="AB4" s="19"/>
      <c r="AC4" s="120"/>
      <c r="AE4" s="23"/>
      <c r="AF4" s="97"/>
      <c r="AG4" s="19"/>
      <c r="AH4" s="120"/>
      <c r="AI4" s="19"/>
      <c r="AJ4" s="19"/>
      <c r="AK4" s="120"/>
      <c r="AM4" s="23"/>
      <c r="AN4" s="208"/>
      <c r="AO4" s="19"/>
      <c r="AP4" s="120"/>
      <c r="AQ4" s="19"/>
      <c r="AR4" s="19"/>
      <c r="AS4" s="120"/>
      <c r="AU4" s="23"/>
      <c r="AV4" s="97"/>
      <c r="AW4" s="19"/>
      <c r="AX4" s="120"/>
      <c r="AY4" s="19"/>
      <c r="AZ4" s="19"/>
      <c r="BA4" s="120"/>
      <c r="BC4" s="23"/>
      <c r="BD4" s="97"/>
      <c r="BE4" s="19"/>
      <c r="BF4" s="120"/>
      <c r="BG4" s="19"/>
      <c r="BH4" s="19"/>
      <c r="BI4" s="120"/>
      <c r="BK4" s="23"/>
      <c r="BL4" s="97"/>
      <c r="BM4" s="19"/>
      <c r="BN4" s="120"/>
      <c r="BO4" s="19"/>
      <c r="BP4" s="19"/>
      <c r="BQ4" s="120"/>
      <c r="BS4" s="23"/>
      <c r="BT4" s="208"/>
      <c r="BV4" s="22"/>
      <c r="BW4" s="124"/>
      <c r="BX4" s="22"/>
    </row>
    <row r="5" spans="1:76" ht="15" x14ac:dyDescent="0.25">
      <c r="B5" s="12" t="s">
        <v>188</v>
      </c>
      <c r="C5" s="12" t="s">
        <v>188</v>
      </c>
      <c r="D5" s="12" t="s">
        <v>188</v>
      </c>
      <c r="E5" s="12" t="s">
        <v>188</v>
      </c>
      <c r="F5" s="12" t="s">
        <v>188</v>
      </c>
      <c r="G5" s="12" t="s">
        <v>188</v>
      </c>
      <c r="H5" s="96"/>
      <c r="I5" s="19"/>
      <c r="J5" s="120"/>
      <c r="K5" s="19"/>
      <c r="L5" s="19"/>
      <c r="M5" s="120"/>
      <c r="N5" s="208"/>
      <c r="O5" s="23"/>
      <c r="P5" s="208"/>
      <c r="Q5" s="19"/>
      <c r="R5" s="120"/>
      <c r="S5" s="19"/>
      <c r="T5" s="19"/>
      <c r="U5" s="120"/>
      <c r="V5" s="12"/>
      <c r="W5" s="23"/>
      <c r="X5" s="97"/>
      <c r="Y5" s="19"/>
      <c r="Z5" s="120"/>
      <c r="AA5" s="19"/>
      <c r="AB5" s="19"/>
      <c r="AC5" s="120"/>
      <c r="AE5" s="23"/>
      <c r="AF5" s="97"/>
      <c r="AG5" s="19"/>
      <c r="AH5" s="120"/>
      <c r="AI5" s="19"/>
      <c r="AJ5" s="19"/>
      <c r="AK5" s="120"/>
      <c r="AM5" s="23"/>
      <c r="AN5" s="208"/>
      <c r="AO5" s="19"/>
      <c r="AP5" s="120"/>
      <c r="AQ5" s="19"/>
      <c r="AR5" s="19"/>
      <c r="AS5" s="120"/>
      <c r="AU5" s="23"/>
      <c r="AV5" s="97"/>
      <c r="AW5" s="19"/>
      <c r="AX5" s="120"/>
      <c r="AY5" s="19"/>
      <c r="AZ5" s="19"/>
      <c r="BA5" s="120"/>
      <c r="BC5" s="23"/>
      <c r="BD5" s="97"/>
      <c r="BE5" s="19"/>
      <c r="BF5" s="120"/>
      <c r="BG5" s="19"/>
      <c r="BH5" s="19"/>
      <c r="BI5" s="120"/>
      <c r="BK5" s="23"/>
      <c r="BL5" s="97"/>
      <c r="BM5" s="19"/>
      <c r="BN5" s="120"/>
      <c r="BO5" s="19"/>
      <c r="BP5" s="19"/>
      <c r="BQ5" s="120"/>
      <c r="BS5" s="23"/>
      <c r="BT5" s="208"/>
      <c r="BV5" s="22"/>
      <c r="BW5" s="124"/>
      <c r="BX5" s="22"/>
    </row>
    <row r="6" spans="1:76" ht="15" x14ac:dyDescent="0.25">
      <c r="A6" s="22"/>
      <c r="B6" s="12" t="s">
        <v>188</v>
      </c>
      <c r="C6" s="12" t="s">
        <v>188</v>
      </c>
      <c r="D6" s="12" t="s">
        <v>188</v>
      </c>
      <c r="E6" s="12" t="s">
        <v>188</v>
      </c>
      <c r="F6" s="12" t="s">
        <v>188</v>
      </c>
      <c r="G6" s="12" t="s">
        <v>188</v>
      </c>
      <c r="H6" s="96"/>
      <c r="I6" s="19"/>
      <c r="J6" s="120"/>
      <c r="K6" s="19"/>
      <c r="L6" s="19"/>
      <c r="M6" s="120"/>
      <c r="O6" s="23"/>
      <c r="P6" s="208"/>
      <c r="Q6" s="19"/>
      <c r="R6" s="120"/>
      <c r="S6" s="19"/>
      <c r="T6" s="19"/>
      <c r="U6" s="120"/>
      <c r="W6" s="23"/>
      <c r="X6" s="97"/>
      <c r="Y6" s="19"/>
      <c r="Z6" s="120"/>
      <c r="AA6" s="19"/>
      <c r="AB6" s="19"/>
      <c r="AC6" s="120"/>
      <c r="AD6" s="23"/>
      <c r="AE6" s="23"/>
      <c r="AF6" s="97"/>
      <c r="AG6" s="19"/>
      <c r="AH6" s="120"/>
      <c r="AI6" s="19"/>
      <c r="AJ6" s="19"/>
      <c r="AK6" s="120"/>
      <c r="AM6" s="23"/>
      <c r="AN6" s="208"/>
      <c r="AO6" s="19"/>
      <c r="AP6" s="120"/>
      <c r="AQ6" s="19"/>
      <c r="AR6" s="19"/>
      <c r="AS6" s="120"/>
      <c r="AU6" s="23"/>
      <c r="AV6" s="208"/>
      <c r="AW6" s="19"/>
      <c r="AX6" s="120"/>
      <c r="AY6" s="19"/>
      <c r="AZ6" s="19"/>
      <c r="BA6" s="120"/>
      <c r="BC6" s="23"/>
      <c r="BD6" s="97"/>
      <c r="BE6" s="19"/>
      <c r="BF6" s="120"/>
      <c r="BG6" s="19"/>
      <c r="BH6" s="19"/>
      <c r="BI6" s="120"/>
      <c r="BK6" s="23"/>
      <c r="BL6" s="97"/>
      <c r="BM6" s="19"/>
      <c r="BN6" s="120"/>
      <c r="BO6" s="19"/>
      <c r="BP6" s="19"/>
      <c r="BQ6" s="120"/>
      <c r="BS6" s="23"/>
      <c r="BT6" s="208"/>
      <c r="BV6" s="22"/>
      <c r="BW6" s="124"/>
      <c r="BX6" s="22"/>
    </row>
    <row r="7" spans="1:76" ht="15" x14ac:dyDescent="0.25">
      <c r="A7" s="22"/>
      <c r="B7" s="12" t="s">
        <v>188</v>
      </c>
      <c r="C7" s="12" t="s">
        <v>188</v>
      </c>
      <c r="D7" s="12" t="s">
        <v>188</v>
      </c>
      <c r="E7" s="12" t="s">
        <v>188</v>
      </c>
      <c r="F7" s="12" t="s">
        <v>188</v>
      </c>
      <c r="G7" s="12" t="s">
        <v>188</v>
      </c>
      <c r="H7" s="96"/>
      <c r="I7" s="19"/>
      <c r="J7" s="120"/>
      <c r="K7" s="19"/>
      <c r="L7" s="19"/>
      <c r="M7" s="120"/>
      <c r="O7" s="23"/>
      <c r="P7" s="208"/>
      <c r="Q7" s="19"/>
      <c r="R7" s="120"/>
      <c r="S7" s="19"/>
      <c r="T7" s="19"/>
      <c r="U7" s="120"/>
      <c r="W7" s="23"/>
      <c r="X7" s="97"/>
      <c r="Y7" s="19"/>
      <c r="Z7" s="120"/>
      <c r="AA7" s="19"/>
      <c r="AB7" s="19"/>
      <c r="AC7" s="120"/>
      <c r="AD7" s="23"/>
      <c r="AE7" s="23"/>
      <c r="AF7" s="97"/>
      <c r="AG7" s="19"/>
      <c r="AH7" s="120"/>
      <c r="AI7" s="19"/>
      <c r="AJ7" s="19"/>
      <c r="AK7" s="120"/>
      <c r="AM7" s="23"/>
      <c r="AN7" s="208"/>
      <c r="AO7" s="19"/>
      <c r="AP7" s="120"/>
      <c r="AQ7" s="19"/>
      <c r="AR7" s="19"/>
      <c r="AS7" s="120"/>
      <c r="AU7" s="23"/>
      <c r="AV7" s="97"/>
      <c r="AW7" s="19"/>
      <c r="AX7" s="120"/>
      <c r="AY7" s="19"/>
      <c r="AZ7" s="19"/>
      <c r="BA7" s="120"/>
      <c r="BC7" s="23"/>
      <c r="BD7" s="97"/>
      <c r="BE7" s="19"/>
      <c r="BF7" s="120"/>
      <c r="BG7" s="19"/>
      <c r="BH7" s="19"/>
      <c r="BI7" s="120"/>
      <c r="BK7" s="23"/>
      <c r="BL7" s="97"/>
      <c r="BM7" s="19"/>
      <c r="BN7" s="120"/>
      <c r="BO7" s="19"/>
      <c r="BP7" s="19"/>
      <c r="BQ7" s="120"/>
      <c r="BS7" s="23"/>
      <c r="BT7" s="208"/>
      <c r="BV7" s="22"/>
      <c r="BW7" s="124"/>
      <c r="BX7" s="22"/>
    </row>
    <row r="8" spans="1:76" ht="15" x14ac:dyDescent="0.25">
      <c r="B8" s="12" t="s">
        <v>188</v>
      </c>
      <c r="C8" s="12" t="s">
        <v>188</v>
      </c>
      <c r="D8" s="12" t="s">
        <v>188</v>
      </c>
      <c r="E8" s="12" t="s">
        <v>188</v>
      </c>
      <c r="F8" s="12" t="s">
        <v>188</v>
      </c>
      <c r="G8" s="12" t="s">
        <v>188</v>
      </c>
      <c r="H8" s="96"/>
      <c r="I8" s="19"/>
      <c r="J8" s="120"/>
      <c r="K8" s="19"/>
      <c r="L8" s="19"/>
      <c r="M8" s="120"/>
      <c r="O8" s="23"/>
      <c r="P8" s="208"/>
      <c r="Q8" s="19"/>
      <c r="R8" s="120"/>
      <c r="S8" s="19"/>
      <c r="T8" s="19"/>
      <c r="U8" s="120"/>
      <c r="W8" s="23"/>
      <c r="X8" s="97"/>
      <c r="Y8" s="19"/>
      <c r="Z8" s="120"/>
      <c r="AA8" s="19"/>
      <c r="AB8" s="19"/>
      <c r="AC8" s="120"/>
      <c r="AD8" s="23"/>
      <c r="AE8" s="23"/>
      <c r="AF8" s="97"/>
      <c r="AG8" s="19"/>
      <c r="AH8" s="120"/>
      <c r="AI8" s="19"/>
      <c r="AJ8" s="19"/>
      <c r="AK8" s="120"/>
      <c r="AM8" s="23"/>
      <c r="AN8" s="208"/>
      <c r="AO8" s="19"/>
      <c r="AP8" s="120"/>
      <c r="AQ8" s="19"/>
      <c r="AR8" s="19"/>
      <c r="AS8" s="120"/>
      <c r="AU8" s="23"/>
      <c r="AV8" s="97"/>
      <c r="AW8" s="19"/>
      <c r="AX8" s="120"/>
      <c r="AY8" s="19"/>
      <c r="AZ8" s="19"/>
      <c r="BA8" s="120"/>
      <c r="BC8" s="23"/>
      <c r="BD8" s="97"/>
      <c r="BE8" s="19"/>
      <c r="BF8" s="120"/>
      <c r="BG8" s="19"/>
      <c r="BH8" s="19"/>
      <c r="BI8" s="120"/>
      <c r="BK8" s="23"/>
      <c r="BL8" s="97"/>
      <c r="BM8" s="19"/>
      <c r="BN8" s="120"/>
      <c r="BO8" s="19"/>
      <c r="BP8" s="19"/>
      <c r="BQ8" s="120"/>
      <c r="BS8" s="23"/>
      <c r="BT8" s="208"/>
      <c r="BV8" s="22"/>
      <c r="BW8" s="124"/>
      <c r="BX8" s="22"/>
    </row>
    <row r="9" spans="1:76" ht="15" x14ac:dyDescent="0.25">
      <c r="B9" s="12" t="s">
        <v>188</v>
      </c>
      <c r="C9" s="12" t="s">
        <v>188</v>
      </c>
      <c r="D9" s="12" t="s">
        <v>188</v>
      </c>
      <c r="E9" s="12" t="s">
        <v>188</v>
      </c>
      <c r="F9" s="12" t="s">
        <v>188</v>
      </c>
      <c r="G9" s="12" t="s">
        <v>188</v>
      </c>
      <c r="H9" s="96"/>
      <c r="I9" s="19"/>
      <c r="J9" s="120"/>
      <c r="K9" s="19"/>
      <c r="L9" s="19"/>
      <c r="M9" s="120"/>
      <c r="O9" s="23"/>
      <c r="P9" s="208"/>
      <c r="Q9" s="19"/>
      <c r="R9" s="120"/>
      <c r="S9" s="19"/>
      <c r="T9" s="19"/>
      <c r="U9" s="120"/>
      <c r="W9" s="23"/>
      <c r="X9" s="97"/>
      <c r="Y9" s="19"/>
      <c r="Z9" s="120"/>
      <c r="AA9" s="19"/>
      <c r="AB9" s="19"/>
      <c r="AC9" s="120"/>
      <c r="AD9" s="23"/>
      <c r="AE9" s="23"/>
      <c r="AF9" s="97"/>
      <c r="AG9" s="19"/>
      <c r="AH9" s="120"/>
      <c r="AI9" s="19"/>
      <c r="AJ9" s="19"/>
      <c r="AK9" s="120"/>
      <c r="AM9" s="23"/>
      <c r="AN9" s="208"/>
      <c r="AO9" s="19"/>
      <c r="AP9" s="120"/>
      <c r="AQ9" s="19"/>
      <c r="AR9" s="19"/>
      <c r="AS9" s="120"/>
      <c r="AU9" s="23"/>
      <c r="AV9" s="97"/>
      <c r="AW9" s="19"/>
      <c r="AX9" s="120"/>
      <c r="AY9" s="19"/>
      <c r="AZ9" s="19"/>
      <c r="BA9" s="120"/>
      <c r="BC9" s="23"/>
      <c r="BD9" s="97"/>
      <c r="BE9" s="19"/>
      <c r="BF9" s="120"/>
      <c r="BG9" s="19"/>
      <c r="BH9" s="19"/>
      <c r="BI9" s="120"/>
      <c r="BK9" s="23"/>
      <c r="BL9" s="97"/>
      <c r="BM9" s="19"/>
      <c r="BN9" s="120"/>
      <c r="BO9" s="19"/>
      <c r="BP9" s="19"/>
      <c r="BQ9" s="120"/>
      <c r="BS9" s="23"/>
      <c r="BT9" s="208"/>
      <c r="BV9" s="22"/>
      <c r="BW9" s="124"/>
      <c r="BX9" s="22"/>
    </row>
    <row r="10" spans="1:76" ht="15" x14ac:dyDescent="0.25">
      <c r="B10" s="12" t="s">
        <v>188</v>
      </c>
      <c r="C10" s="12" t="s">
        <v>188</v>
      </c>
      <c r="D10" s="12" t="s">
        <v>188</v>
      </c>
      <c r="E10" s="12" t="s">
        <v>188</v>
      </c>
      <c r="F10" s="12" t="s">
        <v>188</v>
      </c>
      <c r="G10" s="12" t="s">
        <v>188</v>
      </c>
      <c r="H10" s="96"/>
      <c r="I10" s="19"/>
      <c r="J10" s="120"/>
      <c r="K10" s="19"/>
      <c r="L10" s="19"/>
      <c r="M10" s="120"/>
      <c r="O10" s="23"/>
      <c r="P10" s="208"/>
      <c r="Q10" s="19"/>
      <c r="R10" s="120"/>
      <c r="S10" s="19"/>
      <c r="T10" s="19"/>
      <c r="U10" s="120"/>
      <c r="W10" s="23"/>
      <c r="X10" s="97"/>
      <c r="Y10" s="19"/>
      <c r="Z10" s="120"/>
      <c r="AA10" s="19"/>
      <c r="AB10" s="19"/>
      <c r="AC10" s="120"/>
      <c r="AD10" s="23"/>
      <c r="AE10" s="23"/>
      <c r="AF10" s="97"/>
      <c r="AG10" s="19"/>
      <c r="AH10" s="120"/>
      <c r="AI10" s="19"/>
      <c r="AJ10" s="19"/>
      <c r="AK10" s="120"/>
      <c r="AM10" s="23"/>
      <c r="AN10" s="208"/>
      <c r="AO10" s="19"/>
      <c r="AP10" s="120"/>
      <c r="AQ10" s="19"/>
      <c r="AR10" s="19"/>
      <c r="AS10" s="120"/>
      <c r="AU10" s="23"/>
      <c r="AV10" s="97"/>
      <c r="AW10" s="19"/>
      <c r="AX10" s="120"/>
      <c r="AY10" s="19"/>
      <c r="AZ10" s="19"/>
      <c r="BA10" s="120"/>
      <c r="BC10" s="23"/>
      <c r="BD10" s="97"/>
      <c r="BE10" s="19"/>
      <c r="BF10" s="120"/>
      <c r="BG10" s="19"/>
      <c r="BH10" s="19"/>
      <c r="BI10" s="120"/>
      <c r="BK10" s="23"/>
      <c r="BL10" s="97"/>
      <c r="BM10" s="19"/>
      <c r="BN10" s="120"/>
      <c r="BO10" s="19"/>
      <c r="BP10" s="19"/>
      <c r="BQ10" s="120"/>
      <c r="BS10" s="23"/>
      <c r="BT10" s="208"/>
      <c r="BV10" s="22"/>
      <c r="BW10" s="124"/>
      <c r="BX10" s="22"/>
    </row>
    <row r="11" spans="1:76" ht="15" x14ac:dyDescent="0.25">
      <c r="B11" s="12" t="s">
        <v>188</v>
      </c>
      <c r="C11" s="12" t="s">
        <v>188</v>
      </c>
      <c r="D11" s="12" t="s">
        <v>188</v>
      </c>
      <c r="E11" s="12" t="s">
        <v>188</v>
      </c>
      <c r="F11" s="12" t="s">
        <v>188</v>
      </c>
      <c r="G11" s="12" t="s">
        <v>188</v>
      </c>
      <c r="H11" s="96"/>
      <c r="I11" s="19"/>
      <c r="J11" s="120"/>
      <c r="K11" s="19"/>
      <c r="L11" s="19"/>
      <c r="M11" s="120"/>
      <c r="O11" s="23"/>
      <c r="P11" s="208"/>
      <c r="Q11" s="19"/>
      <c r="R11" s="120"/>
      <c r="S11" s="19"/>
      <c r="T11" s="19"/>
      <c r="U11" s="120"/>
      <c r="W11" s="23"/>
      <c r="X11" s="97"/>
      <c r="Y11" s="19"/>
      <c r="Z11" s="120"/>
      <c r="AA11" s="19"/>
      <c r="AB11" s="19"/>
      <c r="AC11" s="120"/>
      <c r="AD11" s="23"/>
      <c r="AE11" s="23"/>
      <c r="AF11" s="97"/>
      <c r="AG11" s="19"/>
      <c r="AH11" s="120"/>
      <c r="AI11" s="19"/>
      <c r="AJ11" s="19"/>
      <c r="AK11" s="120"/>
      <c r="AM11" s="23"/>
      <c r="AN11" s="208"/>
      <c r="AO11" s="19"/>
      <c r="AP11" s="120"/>
      <c r="AQ11" s="19"/>
      <c r="AR11" s="19"/>
      <c r="AS11" s="120"/>
      <c r="AU11" s="23"/>
      <c r="AV11" s="97"/>
      <c r="AW11" s="19"/>
      <c r="AX11" s="120"/>
      <c r="AY11" s="19"/>
      <c r="AZ11" s="19"/>
      <c r="BA11" s="120"/>
      <c r="BC11" s="23"/>
      <c r="BD11" s="97"/>
      <c r="BE11" s="19"/>
      <c r="BF11" s="120"/>
      <c r="BG11" s="19"/>
      <c r="BH11" s="19"/>
      <c r="BI11" s="120"/>
      <c r="BK11" s="23"/>
      <c r="BL11" s="97"/>
      <c r="BM11" s="19"/>
      <c r="BN11" s="120"/>
      <c r="BO11" s="19"/>
      <c r="BP11" s="19"/>
      <c r="BQ11" s="120"/>
      <c r="BS11" s="23"/>
      <c r="BT11" s="208"/>
      <c r="BV11" s="22"/>
      <c r="BW11" s="22"/>
      <c r="BX11" s="22"/>
    </row>
    <row r="12" spans="1:76" ht="15" x14ac:dyDescent="0.25">
      <c r="A12" s="22"/>
      <c r="B12" s="12" t="s">
        <v>188</v>
      </c>
      <c r="C12" s="12" t="s">
        <v>188</v>
      </c>
      <c r="D12" s="12" t="s">
        <v>188</v>
      </c>
      <c r="E12" s="12" t="s">
        <v>188</v>
      </c>
      <c r="F12" s="12" t="s">
        <v>188</v>
      </c>
      <c r="G12" s="12" t="s">
        <v>188</v>
      </c>
      <c r="H12" s="96"/>
      <c r="I12" s="19"/>
      <c r="J12" s="120"/>
      <c r="K12" s="19"/>
      <c r="L12" s="19"/>
      <c r="M12" s="120"/>
      <c r="O12" s="23"/>
      <c r="P12" s="208"/>
      <c r="Q12" s="19"/>
      <c r="R12" s="120"/>
      <c r="S12" s="19"/>
      <c r="T12" s="19"/>
      <c r="U12" s="120"/>
      <c r="V12" s="12"/>
      <c r="W12" s="23"/>
      <c r="X12" s="97"/>
      <c r="Y12" s="19"/>
      <c r="Z12" s="120"/>
      <c r="AA12" s="19"/>
      <c r="AB12" s="19"/>
      <c r="AC12" s="120"/>
      <c r="AD12" s="23"/>
      <c r="AE12" s="23"/>
      <c r="AF12" s="97"/>
      <c r="AG12" s="19"/>
      <c r="AH12" s="120"/>
      <c r="AI12" s="19"/>
      <c r="AJ12" s="19"/>
      <c r="AK12" s="120"/>
      <c r="AM12" s="23"/>
      <c r="AN12" s="208"/>
      <c r="AO12" s="19"/>
      <c r="AP12" s="120"/>
      <c r="AQ12" s="19"/>
      <c r="AR12" s="19"/>
      <c r="AS12" s="120"/>
      <c r="AU12" s="23"/>
      <c r="AV12" s="97"/>
      <c r="AW12" s="19"/>
      <c r="AX12" s="120"/>
      <c r="AY12" s="19"/>
      <c r="AZ12" s="19"/>
      <c r="BA12" s="120"/>
      <c r="BC12" s="23"/>
      <c r="BD12" s="97"/>
      <c r="BE12" s="19"/>
      <c r="BF12" s="120"/>
      <c r="BG12" s="19"/>
      <c r="BH12" s="19"/>
      <c r="BI12" s="120"/>
      <c r="BK12" s="23"/>
      <c r="BL12" s="97"/>
      <c r="BM12" s="19"/>
      <c r="BN12" s="120"/>
      <c r="BO12" s="19"/>
      <c r="BP12" s="19"/>
      <c r="BQ12" s="120"/>
      <c r="BS12" s="23"/>
      <c r="BT12" s="97"/>
    </row>
    <row r="13" spans="1:76" ht="15" x14ac:dyDescent="0.25">
      <c r="A13" s="22"/>
      <c r="B13" s="12" t="s">
        <v>188</v>
      </c>
      <c r="C13" s="12" t="s">
        <v>188</v>
      </c>
      <c r="D13" s="12" t="s">
        <v>188</v>
      </c>
      <c r="E13" s="12" t="s">
        <v>188</v>
      </c>
      <c r="F13" s="12" t="s">
        <v>188</v>
      </c>
      <c r="G13" s="12" t="s">
        <v>188</v>
      </c>
      <c r="H13" s="96"/>
      <c r="I13" s="19"/>
      <c r="J13" s="120"/>
      <c r="K13" s="19"/>
      <c r="L13" s="19"/>
      <c r="M13" s="120"/>
      <c r="O13" s="23"/>
      <c r="P13" s="208"/>
      <c r="Q13" s="19"/>
      <c r="R13" s="120"/>
      <c r="S13" s="19"/>
      <c r="T13" s="19"/>
      <c r="U13" s="120"/>
      <c r="W13" s="23"/>
      <c r="X13" s="97"/>
      <c r="Y13" s="19"/>
      <c r="Z13" s="120"/>
      <c r="AA13" s="19"/>
      <c r="AB13" s="19"/>
      <c r="AC13" s="120"/>
      <c r="AE13" s="23"/>
      <c r="AF13" s="97"/>
      <c r="AG13" s="19"/>
      <c r="AH13" s="120"/>
      <c r="AI13" s="19"/>
      <c r="AJ13" s="19"/>
      <c r="AK13" s="120"/>
      <c r="AM13" s="23"/>
      <c r="AN13" s="208"/>
      <c r="AO13" s="19"/>
      <c r="AP13" s="120"/>
      <c r="AQ13" s="19"/>
      <c r="AR13" s="19"/>
      <c r="AS13" s="120"/>
      <c r="AU13" s="23"/>
      <c r="AV13" s="97"/>
      <c r="AW13" s="19"/>
      <c r="AX13" s="120"/>
      <c r="AY13" s="19"/>
      <c r="AZ13" s="19"/>
      <c r="BA13" s="120"/>
      <c r="BC13" s="23"/>
      <c r="BD13" s="97"/>
      <c r="BE13" s="19"/>
      <c r="BF13" s="120"/>
      <c r="BG13" s="19"/>
      <c r="BH13" s="19"/>
      <c r="BI13" s="120"/>
      <c r="BK13" s="23"/>
      <c r="BL13" s="97"/>
      <c r="BM13" s="19"/>
      <c r="BN13" s="120"/>
      <c r="BO13" s="19"/>
      <c r="BP13" s="19"/>
      <c r="BQ13" s="120"/>
      <c r="BS13" s="23"/>
      <c r="BT13" s="208"/>
    </row>
    <row r="14" spans="1:76" ht="15" x14ac:dyDescent="0.25">
      <c r="A14" s="22"/>
      <c r="B14" s="12" t="s">
        <v>188</v>
      </c>
      <c r="C14" s="12" t="s">
        <v>188</v>
      </c>
      <c r="D14" s="12" t="s">
        <v>188</v>
      </c>
      <c r="E14" s="12" t="s">
        <v>188</v>
      </c>
      <c r="F14" s="12" t="s">
        <v>188</v>
      </c>
      <c r="G14" s="12" t="s">
        <v>188</v>
      </c>
      <c r="H14" s="96"/>
      <c r="I14" s="19"/>
      <c r="J14" s="120"/>
      <c r="K14" s="19"/>
      <c r="L14" s="19"/>
      <c r="M14" s="120"/>
      <c r="O14" s="23"/>
      <c r="P14" s="208"/>
      <c r="Q14" s="19"/>
      <c r="R14" s="120"/>
      <c r="S14" s="19"/>
      <c r="T14" s="19"/>
      <c r="U14" s="120"/>
      <c r="W14" s="23"/>
      <c r="X14" s="97"/>
      <c r="Y14" s="19"/>
      <c r="Z14" s="120"/>
      <c r="AA14" s="19"/>
      <c r="AB14" s="19"/>
      <c r="AC14" s="120"/>
      <c r="AD14" s="23"/>
      <c r="AE14" s="23"/>
      <c r="AF14" s="97"/>
      <c r="AG14" s="19"/>
      <c r="AH14" s="120"/>
      <c r="AI14" s="19"/>
      <c r="AJ14" s="19"/>
      <c r="AK14" s="120"/>
      <c r="AM14" s="23"/>
      <c r="AN14" s="208"/>
      <c r="AO14" s="19"/>
      <c r="AP14" s="120"/>
      <c r="AQ14" s="19"/>
      <c r="AR14" s="19"/>
      <c r="AS14" s="120"/>
      <c r="AU14" s="23"/>
      <c r="AV14" s="97"/>
      <c r="AW14" s="19"/>
      <c r="AX14" s="120"/>
      <c r="AY14" s="19"/>
      <c r="AZ14" s="19"/>
      <c r="BA14" s="120"/>
      <c r="BC14" s="23"/>
      <c r="BD14" s="97"/>
      <c r="BE14" s="19"/>
      <c r="BF14" s="120"/>
      <c r="BG14" s="19"/>
      <c r="BH14" s="19"/>
      <c r="BI14" s="120"/>
      <c r="BK14" s="23"/>
      <c r="BL14" s="97"/>
      <c r="BM14" s="19"/>
      <c r="BN14" s="120"/>
      <c r="BO14" s="19"/>
      <c r="BP14" s="19"/>
      <c r="BQ14" s="120"/>
      <c r="BS14" s="23"/>
      <c r="BT14" s="208"/>
    </row>
    <row r="15" spans="1:76" ht="15" x14ac:dyDescent="0.25">
      <c r="A15" s="22"/>
      <c r="B15" s="12" t="s">
        <v>188</v>
      </c>
      <c r="C15" s="12" t="s">
        <v>188</v>
      </c>
      <c r="D15" s="12" t="s">
        <v>188</v>
      </c>
      <c r="E15" s="12" t="s">
        <v>188</v>
      </c>
      <c r="F15" s="12" t="s">
        <v>188</v>
      </c>
      <c r="G15" s="12" t="s">
        <v>188</v>
      </c>
      <c r="H15" s="96"/>
      <c r="I15" s="19"/>
      <c r="J15" s="120"/>
      <c r="K15" s="19"/>
      <c r="L15" s="19"/>
      <c r="M15" s="120"/>
      <c r="O15" s="23"/>
      <c r="P15" s="208"/>
      <c r="Q15" s="19"/>
      <c r="R15" s="120"/>
      <c r="S15" s="19"/>
      <c r="T15" s="19"/>
      <c r="U15" s="120"/>
      <c r="W15" s="23"/>
      <c r="X15" s="97"/>
      <c r="Y15" s="19"/>
      <c r="Z15" s="120"/>
      <c r="AA15" s="19"/>
      <c r="AB15" s="19"/>
      <c r="AC15" s="120"/>
      <c r="AD15" s="23"/>
      <c r="AE15" s="23"/>
      <c r="AF15" s="97"/>
      <c r="AG15" s="19"/>
      <c r="AH15" s="120"/>
      <c r="AI15" s="19"/>
      <c r="AJ15" s="19"/>
      <c r="AK15" s="120"/>
      <c r="AM15" s="23"/>
      <c r="AN15" s="208"/>
      <c r="AO15" s="19"/>
      <c r="AP15" s="120"/>
      <c r="AQ15" s="19"/>
      <c r="AR15" s="19"/>
      <c r="AS15" s="120"/>
      <c r="AU15" s="23"/>
      <c r="AV15" s="97"/>
      <c r="AW15" s="19"/>
      <c r="AX15" s="120"/>
      <c r="AY15" s="19"/>
      <c r="AZ15" s="19"/>
      <c r="BA15" s="120"/>
      <c r="BC15" s="23"/>
      <c r="BD15" s="97"/>
      <c r="BE15" s="19"/>
      <c r="BF15" s="120"/>
      <c r="BG15" s="19"/>
      <c r="BH15" s="19"/>
      <c r="BI15" s="120"/>
      <c r="BK15" s="23"/>
      <c r="BL15" s="97"/>
      <c r="BM15" s="19"/>
      <c r="BN15" s="120"/>
      <c r="BO15" s="19"/>
      <c r="BP15" s="19"/>
      <c r="BQ15" s="120"/>
      <c r="BS15" s="23"/>
      <c r="BT15" s="208"/>
    </row>
    <row r="16" spans="1:76" ht="15" x14ac:dyDescent="0.25">
      <c r="A16" s="22"/>
      <c r="B16" s="12" t="s">
        <v>188</v>
      </c>
      <c r="C16" s="12" t="s">
        <v>188</v>
      </c>
      <c r="D16" s="12" t="s">
        <v>188</v>
      </c>
      <c r="E16" s="12" t="s">
        <v>188</v>
      </c>
      <c r="F16" s="12" t="s">
        <v>188</v>
      </c>
      <c r="G16" s="12" t="s">
        <v>188</v>
      </c>
      <c r="H16" s="96"/>
      <c r="I16" s="19"/>
      <c r="J16" s="120"/>
      <c r="K16" s="19"/>
      <c r="L16" s="19"/>
      <c r="M16" s="120"/>
      <c r="O16" s="23"/>
      <c r="P16" s="208"/>
      <c r="Q16" s="19"/>
      <c r="R16" s="120"/>
      <c r="S16" s="19"/>
      <c r="T16" s="19"/>
      <c r="U16" s="120"/>
      <c r="W16" s="23"/>
      <c r="X16" s="97"/>
      <c r="Y16" s="19"/>
      <c r="Z16" s="120"/>
      <c r="AA16" s="19"/>
      <c r="AB16" s="19"/>
      <c r="AC16" s="120"/>
      <c r="AD16" s="23"/>
      <c r="AE16" s="23"/>
      <c r="AF16" s="97"/>
      <c r="AG16" s="19"/>
      <c r="AH16" s="120"/>
      <c r="AI16" s="19"/>
      <c r="AJ16" s="19"/>
      <c r="AK16" s="120"/>
      <c r="AM16" s="23"/>
      <c r="AN16" s="208"/>
      <c r="AO16" s="19"/>
      <c r="AP16" s="120"/>
      <c r="AQ16" s="19"/>
      <c r="AR16" s="19"/>
      <c r="AS16" s="120"/>
      <c r="AU16" s="23"/>
      <c r="AV16" s="97"/>
      <c r="AW16" s="19"/>
      <c r="AX16" s="120"/>
      <c r="AY16" s="19"/>
      <c r="AZ16" s="19"/>
      <c r="BA16" s="120"/>
      <c r="BC16" s="23"/>
      <c r="BD16" s="97"/>
      <c r="BE16" s="19"/>
      <c r="BF16" s="120"/>
      <c r="BG16" s="19"/>
      <c r="BH16" s="19"/>
      <c r="BI16" s="120"/>
      <c r="BK16" s="23"/>
      <c r="BL16" s="97"/>
      <c r="BM16" s="19"/>
      <c r="BN16" s="120"/>
      <c r="BO16" s="19"/>
      <c r="BP16" s="19"/>
      <c r="BQ16" s="120"/>
      <c r="BS16" s="23"/>
      <c r="BT16" s="208"/>
    </row>
    <row r="17" spans="1:72" ht="15" x14ac:dyDescent="0.25">
      <c r="B17" s="12" t="s">
        <v>188</v>
      </c>
      <c r="C17" s="12" t="s">
        <v>188</v>
      </c>
      <c r="D17" s="12" t="s">
        <v>188</v>
      </c>
      <c r="E17" s="12" t="s">
        <v>188</v>
      </c>
      <c r="F17" s="12" t="s">
        <v>188</v>
      </c>
      <c r="G17" s="12" t="s">
        <v>188</v>
      </c>
      <c r="H17" s="96"/>
      <c r="I17" s="19"/>
      <c r="J17" s="120"/>
      <c r="K17" s="19"/>
      <c r="L17" s="19"/>
      <c r="M17" s="120"/>
      <c r="O17" s="23"/>
      <c r="P17" s="208"/>
      <c r="Q17" s="19"/>
      <c r="R17" s="120"/>
      <c r="S17" s="19"/>
      <c r="T17" s="19"/>
      <c r="U17" s="120"/>
      <c r="W17" s="23"/>
      <c r="X17" s="97"/>
      <c r="Y17" s="19"/>
      <c r="Z17" s="120"/>
      <c r="AA17" s="19"/>
      <c r="AB17" s="19"/>
      <c r="AC17" s="120"/>
      <c r="AD17" s="23"/>
      <c r="AE17" s="23"/>
      <c r="AF17" s="97"/>
      <c r="AG17" s="19"/>
      <c r="AH17" s="120"/>
      <c r="AI17" s="19"/>
      <c r="AJ17" s="19"/>
      <c r="AK17" s="120"/>
      <c r="AM17" s="23"/>
      <c r="AN17" s="208"/>
      <c r="AO17" s="19"/>
      <c r="AP17" s="120"/>
      <c r="AQ17" s="19"/>
      <c r="AR17" s="19"/>
      <c r="AS17" s="120"/>
      <c r="AU17" s="23"/>
      <c r="AV17" s="97"/>
      <c r="AW17" s="19"/>
      <c r="AX17" s="120"/>
      <c r="AY17" s="19"/>
      <c r="AZ17" s="19"/>
      <c r="BA17" s="120"/>
      <c r="BC17" s="23"/>
      <c r="BD17" s="97"/>
      <c r="BE17" s="19"/>
      <c r="BF17" s="120"/>
      <c r="BG17" s="19"/>
      <c r="BH17" s="19"/>
      <c r="BI17" s="120"/>
      <c r="BK17" s="23"/>
      <c r="BL17" s="97"/>
      <c r="BM17" s="19"/>
      <c r="BN17" s="120"/>
      <c r="BO17" s="19"/>
      <c r="BP17" s="19"/>
      <c r="BQ17" s="120"/>
      <c r="BS17" s="23"/>
      <c r="BT17" s="208"/>
    </row>
    <row r="18" spans="1:72" ht="15" x14ac:dyDescent="0.25">
      <c r="A18" s="22"/>
      <c r="B18" s="12" t="s">
        <v>188</v>
      </c>
      <c r="C18" s="12" t="s">
        <v>188</v>
      </c>
      <c r="D18" s="12" t="s">
        <v>188</v>
      </c>
      <c r="E18" s="12" t="s">
        <v>188</v>
      </c>
      <c r="F18" s="12" t="s">
        <v>188</v>
      </c>
      <c r="G18" s="12" t="s">
        <v>188</v>
      </c>
      <c r="H18" s="96"/>
      <c r="I18" s="19"/>
      <c r="J18" s="120"/>
      <c r="K18" s="19"/>
      <c r="L18" s="19"/>
      <c r="M18" s="120"/>
      <c r="O18" s="23"/>
      <c r="P18" s="208"/>
      <c r="Q18" s="19"/>
      <c r="R18" s="120"/>
      <c r="S18" s="19"/>
      <c r="T18" s="19"/>
      <c r="U18" s="120"/>
      <c r="W18" s="23"/>
      <c r="X18" s="97"/>
      <c r="Y18" s="19"/>
      <c r="Z18" s="120"/>
      <c r="AA18" s="19"/>
      <c r="AB18" s="19"/>
      <c r="AC18" s="120"/>
      <c r="AD18" s="23"/>
      <c r="AE18" s="23"/>
      <c r="AF18" s="97"/>
      <c r="AG18" s="19"/>
      <c r="AH18" s="120"/>
      <c r="AI18" s="19"/>
      <c r="AJ18" s="19"/>
      <c r="AK18" s="120"/>
      <c r="AM18" s="23"/>
      <c r="AN18" s="208"/>
      <c r="AO18" s="19"/>
      <c r="AP18" s="120"/>
      <c r="AQ18" s="19"/>
      <c r="AR18" s="19"/>
      <c r="AS18" s="120"/>
      <c r="AU18" s="23"/>
      <c r="AV18" s="97"/>
      <c r="AW18" s="19"/>
      <c r="AX18" s="120"/>
      <c r="AY18" s="19"/>
      <c r="AZ18" s="19"/>
      <c r="BA18" s="120"/>
      <c r="BC18" s="23"/>
      <c r="BD18" s="97"/>
      <c r="BE18" s="19"/>
      <c r="BF18" s="120"/>
      <c r="BG18" s="19"/>
      <c r="BH18" s="19"/>
      <c r="BI18" s="120"/>
      <c r="BK18" s="23"/>
      <c r="BL18" s="97"/>
      <c r="BM18" s="19"/>
      <c r="BN18" s="120"/>
      <c r="BO18" s="19"/>
      <c r="BP18" s="19"/>
      <c r="BQ18" s="120"/>
      <c r="BS18" s="23"/>
      <c r="BT18" s="208"/>
    </row>
    <row r="19" spans="1:72" ht="15" x14ac:dyDescent="0.25">
      <c r="A19" s="22"/>
      <c r="B19" s="12" t="s">
        <v>188</v>
      </c>
      <c r="C19" s="12" t="s">
        <v>188</v>
      </c>
      <c r="D19" s="12" t="s">
        <v>188</v>
      </c>
      <c r="E19" s="12" t="s">
        <v>188</v>
      </c>
      <c r="F19" s="12" t="s">
        <v>188</v>
      </c>
      <c r="G19" s="12" t="s">
        <v>188</v>
      </c>
      <c r="H19" s="96"/>
      <c r="I19" s="19"/>
      <c r="J19" s="120"/>
      <c r="K19" s="19"/>
      <c r="L19" s="19"/>
      <c r="M19" s="120"/>
      <c r="O19" s="23"/>
      <c r="P19" s="208"/>
      <c r="Q19" s="19"/>
      <c r="R19" s="120"/>
      <c r="S19" s="19"/>
      <c r="T19" s="19"/>
      <c r="U19" s="120"/>
      <c r="V19" s="12"/>
      <c r="W19" s="23"/>
      <c r="X19" s="97"/>
      <c r="Y19" s="19"/>
      <c r="Z19" s="120"/>
      <c r="AA19" s="19"/>
      <c r="AB19" s="19"/>
      <c r="AC19" s="120"/>
      <c r="AD19" s="23"/>
      <c r="AE19" s="23"/>
      <c r="AF19" s="97"/>
      <c r="AG19" s="19"/>
      <c r="AH19" s="120"/>
      <c r="AI19" s="19"/>
      <c r="AJ19" s="19"/>
      <c r="AK19" s="120"/>
      <c r="AM19" s="23"/>
      <c r="AN19" s="208"/>
      <c r="AO19" s="19"/>
      <c r="AP19" s="120"/>
      <c r="AQ19" s="19"/>
      <c r="AR19" s="19"/>
      <c r="AS19" s="120"/>
      <c r="AU19" s="23"/>
      <c r="AV19" s="97"/>
      <c r="AW19" s="19"/>
      <c r="AX19" s="120"/>
      <c r="AY19" s="19"/>
      <c r="AZ19" s="19"/>
      <c r="BA19" s="120"/>
      <c r="BC19" s="23"/>
      <c r="BD19" s="97"/>
      <c r="BE19" s="19"/>
      <c r="BF19" s="120"/>
      <c r="BG19" s="19"/>
      <c r="BH19" s="19"/>
      <c r="BI19" s="120"/>
      <c r="BK19" s="23"/>
      <c r="BL19" s="97"/>
      <c r="BM19" s="19"/>
      <c r="BN19" s="120"/>
      <c r="BO19" s="19"/>
      <c r="BP19" s="19"/>
      <c r="BQ19" s="120"/>
      <c r="BS19" s="23"/>
      <c r="BT19" s="208"/>
    </row>
    <row r="20" spans="1:72" ht="15" x14ac:dyDescent="0.25">
      <c r="B20" s="12" t="s">
        <v>188</v>
      </c>
      <c r="C20" s="12" t="s">
        <v>188</v>
      </c>
      <c r="D20" s="12" t="s">
        <v>188</v>
      </c>
      <c r="E20" s="12" t="s">
        <v>188</v>
      </c>
      <c r="F20" s="12" t="s">
        <v>188</v>
      </c>
      <c r="G20" s="12" t="s">
        <v>188</v>
      </c>
      <c r="H20" s="96"/>
      <c r="I20" s="19"/>
      <c r="J20" s="120"/>
      <c r="K20" s="19"/>
      <c r="L20" s="19"/>
      <c r="M20" s="120"/>
      <c r="O20" s="23"/>
      <c r="P20" s="208"/>
      <c r="Q20" s="19"/>
      <c r="R20" s="120"/>
      <c r="S20" s="19"/>
      <c r="T20" s="19"/>
      <c r="U20" s="120"/>
      <c r="W20" s="23"/>
      <c r="X20" s="97"/>
      <c r="Y20" s="19"/>
      <c r="Z20" s="120"/>
      <c r="AA20" s="19"/>
      <c r="AB20" s="19"/>
      <c r="AC20" s="120"/>
      <c r="AD20" s="23"/>
      <c r="AE20" s="23"/>
      <c r="AF20" s="97"/>
      <c r="AG20" s="19"/>
      <c r="AH20" s="120"/>
      <c r="AI20" s="19"/>
      <c r="AJ20" s="19"/>
      <c r="AK20" s="120"/>
      <c r="AM20" s="23"/>
      <c r="AN20" s="208"/>
      <c r="AO20" s="19"/>
      <c r="AP20" s="120"/>
      <c r="AQ20" s="19"/>
      <c r="AR20" s="19"/>
      <c r="AS20" s="120"/>
      <c r="AU20" s="23"/>
      <c r="AV20" s="97"/>
      <c r="AW20" s="19"/>
      <c r="AX20" s="120"/>
      <c r="AY20" s="19"/>
      <c r="AZ20" s="19"/>
      <c r="BA20" s="120"/>
      <c r="BC20" s="23"/>
      <c r="BD20" s="97"/>
      <c r="BE20" s="19"/>
      <c r="BF20" s="120"/>
      <c r="BG20" s="19"/>
      <c r="BH20" s="19"/>
      <c r="BI20" s="120"/>
      <c r="BK20" s="23"/>
      <c r="BL20" s="97"/>
      <c r="BM20" s="19"/>
      <c r="BN20" s="120"/>
      <c r="BO20" s="19"/>
      <c r="BP20" s="19"/>
      <c r="BQ20" s="120"/>
      <c r="BS20" s="23"/>
      <c r="BT20" s="208"/>
    </row>
    <row r="21" spans="1:72" ht="15" x14ac:dyDescent="0.25">
      <c r="A21" s="22"/>
      <c r="B21" s="12" t="s">
        <v>188</v>
      </c>
      <c r="C21" s="12" t="s">
        <v>188</v>
      </c>
      <c r="D21" s="12" t="s">
        <v>188</v>
      </c>
      <c r="E21" s="12" t="s">
        <v>188</v>
      </c>
      <c r="F21" s="12" t="s">
        <v>188</v>
      </c>
      <c r="G21" s="12" t="s">
        <v>188</v>
      </c>
      <c r="H21" s="96"/>
      <c r="I21" s="19"/>
      <c r="J21" s="120"/>
      <c r="K21" s="19"/>
      <c r="L21" s="19"/>
      <c r="M21" s="120"/>
      <c r="O21" s="23"/>
      <c r="P21" s="208"/>
      <c r="Q21" s="19"/>
      <c r="R21" s="120"/>
      <c r="S21" s="19"/>
      <c r="T21" s="19"/>
      <c r="U21" s="120"/>
      <c r="W21" s="23"/>
      <c r="X21" s="97"/>
      <c r="Y21" s="19"/>
      <c r="Z21" s="120"/>
      <c r="AA21" s="19"/>
      <c r="AB21" s="19"/>
      <c r="AC21" s="120"/>
      <c r="AD21" s="23"/>
      <c r="AE21" s="23"/>
      <c r="AF21" s="97"/>
      <c r="AG21" s="19"/>
      <c r="AH21" s="120"/>
      <c r="AI21" s="19"/>
      <c r="AJ21" s="19"/>
      <c r="AK21" s="120"/>
      <c r="AM21" s="23"/>
      <c r="AN21" s="208"/>
      <c r="AO21" s="19"/>
      <c r="AP21" s="120"/>
      <c r="AQ21" s="19"/>
      <c r="AR21" s="19"/>
      <c r="AS21" s="120"/>
      <c r="AU21" s="23"/>
      <c r="AV21" s="97"/>
      <c r="AW21" s="19"/>
      <c r="AX21" s="120"/>
      <c r="AY21" s="19"/>
      <c r="AZ21" s="19"/>
      <c r="BA21" s="120"/>
      <c r="BC21" s="23"/>
      <c r="BD21" s="97"/>
      <c r="BE21" s="19"/>
      <c r="BF21" s="120"/>
      <c r="BG21" s="19"/>
      <c r="BH21" s="19"/>
      <c r="BI21" s="120"/>
      <c r="BK21" s="23"/>
      <c r="BL21" s="97"/>
      <c r="BM21" s="19"/>
      <c r="BN21" s="120"/>
      <c r="BO21" s="19"/>
      <c r="BP21" s="19"/>
      <c r="BQ21" s="120"/>
      <c r="BS21" s="23"/>
      <c r="BT21" s="208"/>
    </row>
    <row r="22" spans="1:72" ht="15" x14ac:dyDescent="0.25">
      <c r="A22" s="22"/>
      <c r="B22" s="12" t="s">
        <v>188</v>
      </c>
      <c r="C22" s="12" t="s">
        <v>188</v>
      </c>
      <c r="D22" s="12" t="s">
        <v>188</v>
      </c>
      <c r="E22" s="12" t="s">
        <v>188</v>
      </c>
      <c r="F22" s="12" t="s">
        <v>188</v>
      </c>
      <c r="G22" s="12" t="s">
        <v>188</v>
      </c>
      <c r="H22" s="96"/>
      <c r="I22" s="19"/>
      <c r="J22" s="120"/>
      <c r="K22" s="19"/>
      <c r="L22" s="19"/>
      <c r="M22" s="120"/>
      <c r="O22" s="23"/>
      <c r="P22" s="208"/>
      <c r="Q22" s="19"/>
      <c r="R22" s="120"/>
      <c r="S22" s="19"/>
      <c r="T22" s="19"/>
      <c r="U22" s="120"/>
      <c r="W22" s="23"/>
      <c r="X22" s="97"/>
      <c r="Y22" s="19"/>
      <c r="Z22" s="120"/>
      <c r="AA22" s="19"/>
      <c r="AB22" s="19"/>
      <c r="AC22" s="120"/>
      <c r="AD22" s="23"/>
      <c r="AE22" s="23"/>
      <c r="AF22" s="97"/>
      <c r="AG22" s="19"/>
      <c r="AH22" s="120"/>
      <c r="AI22" s="19"/>
      <c r="AJ22" s="19"/>
      <c r="AK22" s="120"/>
      <c r="AM22" s="23"/>
      <c r="AN22" s="208"/>
      <c r="AO22" s="19"/>
      <c r="AP22" s="120"/>
      <c r="AQ22" s="19"/>
      <c r="AR22" s="19"/>
      <c r="AS22" s="120"/>
      <c r="AU22" s="23"/>
      <c r="AV22" s="97"/>
      <c r="AW22" s="19"/>
      <c r="AX22" s="120"/>
      <c r="AY22" s="19"/>
      <c r="AZ22" s="19"/>
      <c r="BA22" s="120"/>
      <c r="BC22" s="23"/>
      <c r="BD22" s="97"/>
      <c r="BE22" s="19"/>
      <c r="BF22" s="120"/>
      <c r="BG22" s="19"/>
      <c r="BH22" s="19"/>
      <c r="BI22" s="120"/>
      <c r="BK22" s="23"/>
      <c r="BL22" s="97"/>
      <c r="BM22" s="19"/>
      <c r="BN22" s="120"/>
      <c r="BO22" s="19"/>
      <c r="BP22" s="19"/>
      <c r="BQ22" s="120"/>
      <c r="BS22" s="23"/>
      <c r="BT22" s="208"/>
    </row>
    <row r="23" spans="1:72" ht="15" x14ac:dyDescent="0.25">
      <c r="B23" s="12" t="s">
        <v>188</v>
      </c>
      <c r="C23" s="12" t="s">
        <v>188</v>
      </c>
      <c r="D23" s="12" t="s">
        <v>188</v>
      </c>
      <c r="E23" s="12" t="s">
        <v>188</v>
      </c>
      <c r="F23" s="12" t="s">
        <v>188</v>
      </c>
      <c r="G23" s="12" t="s">
        <v>188</v>
      </c>
      <c r="H23" s="96"/>
      <c r="I23" s="19"/>
      <c r="J23" s="120"/>
      <c r="K23" s="19"/>
      <c r="L23" s="19"/>
      <c r="M23" s="120"/>
      <c r="O23" s="23"/>
      <c r="P23" s="208"/>
      <c r="Q23" s="19"/>
      <c r="R23" s="120"/>
      <c r="S23" s="19"/>
      <c r="T23" s="19"/>
      <c r="U23" s="120"/>
      <c r="W23" s="23"/>
      <c r="X23" s="97"/>
      <c r="Y23" s="19"/>
      <c r="Z23" s="120"/>
      <c r="AA23" s="19"/>
      <c r="AB23" s="19"/>
      <c r="AC23" s="120"/>
      <c r="AD23" s="23"/>
      <c r="AE23" s="23"/>
      <c r="AF23" s="97"/>
      <c r="AG23" s="19"/>
      <c r="AH23" s="120"/>
      <c r="AI23" s="19"/>
      <c r="AJ23" s="19"/>
      <c r="AK23" s="120"/>
      <c r="AM23" s="23"/>
      <c r="AN23" s="208"/>
      <c r="AO23" s="19"/>
      <c r="AP23" s="120"/>
      <c r="AQ23" s="19"/>
      <c r="AR23" s="19"/>
      <c r="AS23" s="120"/>
      <c r="AU23" s="23"/>
      <c r="AV23" s="97"/>
      <c r="AW23" s="19"/>
      <c r="AX23" s="120"/>
      <c r="AY23" s="19"/>
      <c r="AZ23" s="19"/>
      <c r="BA23" s="120"/>
      <c r="BC23" s="23"/>
      <c r="BD23" s="97"/>
      <c r="BE23" s="19"/>
      <c r="BF23" s="120"/>
      <c r="BG23" s="19"/>
      <c r="BH23" s="19"/>
      <c r="BI23" s="120"/>
      <c r="BK23" s="23"/>
      <c r="BL23" s="97"/>
      <c r="BM23" s="19"/>
      <c r="BN23" s="120"/>
      <c r="BO23" s="19"/>
      <c r="BP23" s="19"/>
      <c r="BQ23" s="120"/>
      <c r="BS23" s="23"/>
      <c r="BT23" s="208"/>
    </row>
    <row r="24" spans="1:72" ht="15" x14ac:dyDescent="0.25">
      <c r="B24" s="12" t="s">
        <v>188</v>
      </c>
      <c r="C24" s="12" t="s">
        <v>188</v>
      </c>
      <c r="D24" s="12" t="s">
        <v>188</v>
      </c>
      <c r="E24" s="12" t="s">
        <v>188</v>
      </c>
      <c r="F24" s="12" t="s">
        <v>188</v>
      </c>
      <c r="G24" s="12" t="s">
        <v>188</v>
      </c>
      <c r="H24" s="96"/>
      <c r="I24" s="19"/>
      <c r="J24" s="120"/>
      <c r="K24" s="19"/>
      <c r="L24" s="19"/>
      <c r="M24" s="120"/>
      <c r="O24" s="23"/>
      <c r="P24" s="208"/>
      <c r="Q24" s="19"/>
      <c r="R24" s="120"/>
      <c r="S24" s="19"/>
      <c r="T24" s="19"/>
      <c r="U24" s="120"/>
      <c r="W24" s="23"/>
      <c r="X24" s="97"/>
      <c r="Y24" s="19"/>
      <c r="Z24" s="120"/>
      <c r="AA24" s="19"/>
      <c r="AB24" s="19"/>
      <c r="AC24" s="120"/>
      <c r="AD24" s="23"/>
      <c r="AE24" s="23"/>
      <c r="AF24" s="97"/>
      <c r="AG24" s="19"/>
      <c r="AH24" s="120"/>
      <c r="AI24" s="19"/>
      <c r="AJ24" s="19"/>
      <c r="AK24" s="120"/>
      <c r="AM24" s="23"/>
      <c r="AN24" s="208"/>
      <c r="AO24" s="19"/>
      <c r="AP24" s="120"/>
      <c r="AQ24" s="19"/>
      <c r="AR24" s="19"/>
      <c r="AS24" s="120"/>
      <c r="AU24" s="23"/>
      <c r="AV24" s="97"/>
      <c r="AW24" s="19"/>
      <c r="AX24" s="120"/>
      <c r="AY24" s="19"/>
      <c r="AZ24" s="19"/>
      <c r="BA24" s="120"/>
      <c r="BC24" s="23"/>
      <c r="BD24" s="97"/>
      <c r="BE24" s="19"/>
      <c r="BF24" s="120"/>
      <c r="BG24" s="19"/>
      <c r="BH24" s="19"/>
      <c r="BI24" s="120"/>
      <c r="BK24" s="23"/>
      <c r="BL24" s="97"/>
      <c r="BM24" s="19"/>
      <c r="BN24" s="120"/>
      <c r="BO24" s="19"/>
      <c r="BP24" s="19"/>
      <c r="BQ24" s="120"/>
      <c r="BS24" s="23"/>
      <c r="BT24" s="208"/>
    </row>
    <row r="25" spans="1:72" ht="15" x14ac:dyDescent="0.25">
      <c r="B25" s="12" t="s">
        <v>188</v>
      </c>
      <c r="C25" s="12" t="s">
        <v>188</v>
      </c>
      <c r="D25" s="12" t="s">
        <v>188</v>
      </c>
      <c r="E25" s="12" t="s">
        <v>188</v>
      </c>
      <c r="F25" s="12" t="s">
        <v>188</v>
      </c>
      <c r="G25" s="12" t="s">
        <v>188</v>
      </c>
      <c r="H25" s="96"/>
      <c r="I25" s="19"/>
      <c r="J25" s="120"/>
      <c r="K25" s="19"/>
      <c r="L25" s="19"/>
      <c r="M25" s="120"/>
      <c r="O25" s="23"/>
      <c r="P25" s="208"/>
      <c r="Q25" s="19"/>
      <c r="R25" s="120"/>
      <c r="S25" s="19"/>
      <c r="T25" s="19"/>
      <c r="U25" s="120"/>
      <c r="W25" s="23"/>
      <c r="X25" s="97"/>
      <c r="Y25" s="19"/>
      <c r="Z25" s="120"/>
      <c r="AA25" s="19"/>
      <c r="AB25" s="19"/>
      <c r="AC25" s="120"/>
      <c r="AD25" s="23"/>
      <c r="AE25" s="23"/>
      <c r="AF25" s="97"/>
      <c r="AG25" s="19"/>
      <c r="AH25" s="120"/>
      <c r="AI25" s="19"/>
      <c r="AJ25" s="19"/>
      <c r="AK25" s="120"/>
      <c r="AM25" s="23"/>
      <c r="AN25" s="208"/>
      <c r="AO25" s="19"/>
      <c r="AP25" s="120"/>
      <c r="AQ25" s="19"/>
      <c r="AR25" s="19"/>
      <c r="AS25" s="120"/>
      <c r="AU25" s="23"/>
      <c r="AV25" s="97"/>
      <c r="AW25" s="19"/>
      <c r="AX25" s="120"/>
      <c r="AY25" s="19"/>
      <c r="AZ25" s="19"/>
      <c r="BA25" s="120"/>
      <c r="BC25" s="23"/>
      <c r="BD25" s="97"/>
      <c r="BE25" s="19"/>
      <c r="BF25" s="120"/>
      <c r="BG25" s="19"/>
      <c r="BH25" s="19"/>
      <c r="BI25" s="120"/>
      <c r="BK25" s="23"/>
      <c r="BL25" s="97"/>
      <c r="BM25" s="19"/>
      <c r="BN25" s="120"/>
      <c r="BO25" s="19"/>
      <c r="BP25" s="19"/>
      <c r="BQ25" s="120"/>
      <c r="BS25" s="23"/>
      <c r="BT25" s="208"/>
    </row>
    <row r="26" spans="1:72" ht="15" x14ac:dyDescent="0.25">
      <c r="B26" s="12" t="s">
        <v>188</v>
      </c>
      <c r="C26" s="12" t="s">
        <v>188</v>
      </c>
      <c r="D26" s="12" t="s">
        <v>188</v>
      </c>
      <c r="E26" s="12" t="s">
        <v>188</v>
      </c>
      <c r="F26" s="12" t="s">
        <v>188</v>
      </c>
      <c r="G26" s="12" t="s">
        <v>188</v>
      </c>
      <c r="H26" s="96"/>
      <c r="I26" s="19"/>
      <c r="J26" s="120"/>
      <c r="K26" s="19"/>
      <c r="L26" s="19"/>
      <c r="M26" s="120"/>
      <c r="O26" s="23"/>
      <c r="P26" s="208"/>
      <c r="Q26" s="19"/>
      <c r="R26" s="120"/>
      <c r="S26" s="19"/>
      <c r="T26" s="19"/>
      <c r="U26" s="120"/>
      <c r="W26" s="23"/>
      <c r="X26" s="97"/>
      <c r="Y26" s="19"/>
      <c r="Z26" s="120"/>
      <c r="AA26" s="19"/>
      <c r="AB26" s="19"/>
      <c r="AC26" s="120"/>
      <c r="AD26" s="23"/>
      <c r="AE26" s="23"/>
      <c r="AF26" s="97"/>
      <c r="AG26" s="19"/>
      <c r="AH26" s="120"/>
      <c r="AI26" s="19"/>
      <c r="AJ26" s="19"/>
      <c r="AK26" s="120"/>
      <c r="AM26" s="23"/>
      <c r="AN26" s="208"/>
      <c r="AO26" s="19"/>
      <c r="AP26" s="120"/>
      <c r="AQ26" s="19"/>
      <c r="AR26" s="19"/>
      <c r="AS26" s="120"/>
      <c r="AU26" s="23"/>
      <c r="AV26" s="97"/>
      <c r="AW26" s="19"/>
      <c r="AX26" s="120"/>
      <c r="AY26" s="19"/>
      <c r="AZ26" s="19"/>
      <c r="BA26" s="120"/>
      <c r="BC26" s="23"/>
      <c r="BD26" s="97"/>
      <c r="BE26" s="19"/>
      <c r="BF26" s="120"/>
      <c r="BG26" s="19"/>
      <c r="BH26" s="19"/>
      <c r="BI26" s="120"/>
      <c r="BK26" s="23"/>
      <c r="BL26" s="97"/>
      <c r="BM26" s="19"/>
      <c r="BN26" s="120"/>
      <c r="BO26" s="19"/>
      <c r="BP26" s="19"/>
      <c r="BQ26" s="120"/>
      <c r="BS26" s="23"/>
      <c r="BT26" s="208"/>
    </row>
    <row r="27" spans="1:72" ht="15" x14ac:dyDescent="0.25">
      <c r="B27" s="12" t="s">
        <v>188</v>
      </c>
      <c r="C27" s="12" t="s">
        <v>188</v>
      </c>
      <c r="D27" s="12" t="s">
        <v>188</v>
      </c>
      <c r="E27" s="12" t="s">
        <v>188</v>
      </c>
      <c r="F27" s="12" t="s">
        <v>188</v>
      </c>
      <c r="G27" s="12" t="s">
        <v>188</v>
      </c>
      <c r="H27" s="96"/>
      <c r="I27" s="19"/>
      <c r="J27" s="120"/>
      <c r="K27" s="19"/>
      <c r="L27" s="19"/>
      <c r="M27" s="120"/>
      <c r="O27" s="23"/>
      <c r="P27" s="208"/>
      <c r="Q27" s="19"/>
      <c r="R27" s="120"/>
      <c r="S27" s="19"/>
      <c r="T27" s="19"/>
      <c r="U27" s="120"/>
      <c r="W27" s="23"/>
      <c r="X27" s="97"/>
      <c r="Y27" s="19"/>
      <c r="Z27" s="120"/>
      <c r="AA27" s="19"/>
      <c r="AB27" s="19"/>
      <c r="AC27" s="120"/>
      <c r="AD27" s="23"/>
      <c r="AE27" s="23"/>
      <c r="AF27" s="97"/>
      <c r="AG27" s="19"/>
      <c r="AH27" s="120"/>
      <c r="AI27" s="19"/>
      <c r="AJ27" s="19"/>
      <c r="AK27" s="120"/>
      <c r="AM27" s="23"/>
      <c r="AN27" s="208"/>
      <c r="AO27" s="19"/>
      <c r="AP27" s="120"/>
      <c r="AQ27" s="19"/>
      <c r="AR27" s="19"/>
      <c r="AS27" s="120"/>
      <c r="AU27" s="23"/>
      <c r="AV27" s="97"/>
      <c r="AW27" s="19"/>
      <c r="AX27" s="120"/>
      <c r="AY27" s="19"/>
      <c r="AZ27" s="19"/>
      <c r="BA27" s="120"/>
      <c r="BC27" s="23"/>
      <c r="BD27" s="97"/>
      <c r="BE27" s="19"/>
      <c r="BF27" s="120"/>
      <c r="BG27" s="19"/>
      <c r="BH27" s="19"/>
      <c r="BI27" s="120"/>
      <c r="BK27" s="23"/>
      <c r="BL27" s="97"/>
      <c r="BM27" s="19"/>
      <c r="BN27" s="120"/>
      <c r="BO27" s="19"/>
      <c r="BP27" s="19"/>
      <c r="BQ27" s="120"/>
      <c r="BS27" s="23"/>
      <c r="BT27" s="208"/>
    </row>
    <row r="28" spans="1:72" ht="15" x14ac:dyDescent="0.25">
      <c r="B28" s="12" t="s">
        <v>188</v>
      </c>
      <c r="C28" s="12" t="s">
        <v>188</v>
      </c>
      <c r="D28" s="12" t="s">
        <v>188</v>
      </c>
      <c r="E28" s="12" t="s">
        <v>188</v>
      </c>
      <c r="F28" s="12" t="s">
        <v>188</v>
      </c>
      <c r="G28" s="12" t="s">
        <v>188</v>
      </c>
      <c r="H28" s="96"/>
      <c r="I28" s="19"/>
      <c r="J28" s="120"/>
      <c r="K28" s="19"/>
      <c r="L28" s="19"/>
      <c r="M28" s="120"/>
      <c r="O28" s="23"/>
      <c r="P28" s="208"/>
      <c r="Q28" s="19"/>
      <c r="R28" s="120"/>
      <c r="S28" s="19"/>
      <c r="T28" s="19"/>
      <c r="U28" s="120"/>
      <c r="W28" s="23"/>
      <c r="X28" s="97"/>
      <c r="Y28" s="19"/>
      <c r="Z28" s="120"/>
      <c r="AA28" s="19"/>
      <c r="AB28" s="19"/>
      <c r="AC28" s="120"/>
      <c r="AD28" s="23"/>
      <c r="AE28" s="23"/>
      <c r="AF28" s="97"/>
      <c r="AG28" s="19"/>
      <c r="AH28" s="120"/>
      <c r="AI28" s="19"/>
      <c r="AJ28" s="19"/>
      <c r="AK28" s="120"/>
      <c r="AM28" s="23"/>
      <c r="AN28" s="208"/>
      <c r="AO28" s="19"/>
      <c r="AP28" s="120"/>
      <c r="AQ28" s="19"/>
      <c r="AR28" s="19"/>
      <c r="AS28" s="120"/>
      <c r="AU28" s="23"/>
      <c r="AV28" s="97"/>
      <c r="AW28" s="19"/>
      <c r="AX28" s="120"/>
      <c r="AY28" s="19"/>
      <c r="AZ28" s="19"/>
      <c r="BA28" s="120"/>
      <c r="BC28" s="23"/>
      <c r="BD28" s="97"/>
      <c r="BE28" s="19"/>
      <c r="BF28" s="120"/>
      <c r="BG28" s="19"/>
      <c r="BH28" s="19"/>
      <c r="BI28" s="120"/>
      <c r="BK28" s="23"/>
      <c r="BL28" s="97"/>
      <c r="BM28" s="19"/>
      <c r="BN28" s="120"/>
      <c r="BO28" s="19"/>
      <c r="BP28" s="19"/>
      <c r="BQ28" s="120"/>
      <c r="BS28" s="23"/>
      <c r="BT28" s="208"/>
    </row>
    <row r="29" spans="1:72" ht="15" x14ac:dyDescent="0.25">
      <c r="B29" s="12" t="s">
        <v>188</v>
      </c>
      <c r="C29" s="12" t="s">
        <v>188</v>
      </c>
      <c r="D29" s="12" t="s">
        <v>188</v>
      </c>
      <c r="E29" s="12" t="s">
        <v>188</v>
      </c>
      <c r="F29" s="12" t="s">
        <v>188</v>
      </c>
      <c r="G29" s="12" t="s">
        <v>188</v>
      </c>
      <c r="H29" s="96"/>
      <c r="I29" s="19"/>
      <c r="J29" s="120"/>
      <c r="K29" s="19"/>
      <c r="L29" s="19"/>
      <c r="M29" s="120"/>
      <c r="O29" s="23"/>
      <c r="P29" s="208"/>
      <c r="Q29" s="19"/>
      <c r="R29" s="120"/>
      <c r="S29" s="19"/>
      <c r="T29" s="19"/>
      <c r="U29" s="120"/>
      <c r="V29" s="12"/>
      <c r="W29" s="23"/>
      <c r="X29" s="97"/>
      <c r="Y29" s="19"/>
      <c r="Z29" s="120"/>
      <c r="AA29" s="19"/>
      <c r="AB29" s="19"/>
      <c r="AC29" s="120"/>
      <c r="AD29" s="23"/>
      <c r="AE29" s="23"/>
      <c r="AF29" s="97"/>
      <c r="AG29" s="19"/>
      <c r="AH29" s="120"/>
      <c r="AI29" s="19"/>
      <c r="AJ29" s="19"/>
      <c r="AK29" s="120"/>
      <c r="AM29" s="23"/>
      <c r="AN29" s="208"/>
      <c r="AO29" s="19"/>
      <c r="AP29" s="120"/>
      <c r="AQ29" s="19"/>
      <c r="AR29" s="19"/>
      <c r="AS29" s="120"/>
      <c r="AU29" s="23"/>
      <c r="AV29" s="97"/>
      <c r="AW29" s="19"/>
      <c r="AX29" s="120"/>
      <c r="AY29" s="19"/>
      <c r="AZ29" s="19"/>
      <c r="BA29" s="120"/>
      <c r="BC29" s="23"/>
      <c r="BD29" s="97"/>
      <c r="BE29" s="19"/>
      <c r="BF29" s="120"/>
      <c r="BG29" s="19"/>
      <c r="BH29" s="19"/>
      <c r="BI29" s="120"/>
      <c r="BK29" s="23"/>
      <c r="BL29" s="97"/>
      <c r="BM29" s="19"/>
      <c r="BN29" s="120"/>
      <c r="BO29" s="19"/>
      <c r="BP29" s="19"/>
      <c r="BQ29" s="120"/>
      <c r="BS29" s="23"/>
      <c r="BT29" s="208"/>
    </row>
    <row r="30" spans="1:72" ht="15" x14ac:dyDescent="0.25">
      <c r="B30" s="12" t="s">
        <v>188</v>
      </c>
      <c r="C30" s="12" t="s">
        <v>188</v>
      </c>
      <c r="D30" s="12" t="s">
        <v>188</v>
      </c>
      <c r="E30" s="12" t="s">
        <v>188</v>
      </c>
      <c r="F30" s="12" t="s">
        <v>188</v>
      </c>
      <c r="G30" s="12" t="s">
        <v>188</v>
      </c>
      <c r="H30" s="96"/>
      <c r="I30" s="19"/>
      <c r="J30" s="120"/>
      <c r="K30" s="19"/>
      <c r="L30" s="19"/>
      <c r="M30" s="120"/>
      <c r="O30" s="23"/>
      <c r="P30" s="208"/>
      <c r="Q30" s="19"/>
      <c r="R30" s="120"/>
      <c r="S30" s="19"/>
      <c r="T30" s="19"/>
      <c r="U30" s="120"/>
      <c r="W30" s="23"/>
      <c r="X30" s="97"/>
      <c r="Y30" s="19"/>
      <c r="Z30" s="120"/>
      <c r="AA30" s="19"/>
      <c r="AB30" s="19"/>
      <c r="AC30" s="120"/>
      <c r="AD30" s="23"/>
      <c r="AE30" s="23"/>
      <c r="AF30" s="97"/>
      <c r="AG30" s="19"/>
      <c r="AH30" s="120"/>
      <c r="AI30" s="19"/>
      <c r="AJ30" s="19"/>
      <c r="AK30" s="120"/>
      <c r="AM30" s="23"/>
      <c r="AN30" s="208"/>
      <c r="AO30" s="19"/>
      <c r="AP30" s="120"/>
      <c r="AQ30" s="19"/>
      <c r="AR30" s="19"/>
      <c r="AS30" s="120"/>
      <c r="AU30" s="23"/>
      <c r="AV30" s="97"/>
      <c r="AW30" s="19"/>
      <c r="AX30" s="120"/>
      <c r="AY30" s="19"/>
      <c r="AZ30" s="19"/>
      <c r="BA30" s="120"/>
      <c r="BC30" s="23"/>
      <c r="BD30" s="97"/>
      <c r="BE30" s="19"/>
      <c r="BF30" s="120"/>
      <c r="BG30" s="19"/>
      <c r="BH30" s="19"/>
      <c r="BI30" s="120"/>
      <c r="BK30" s="23"/>
      <c r="BL30" s="97"/>
      <c r="BM30" s="19"/>
      <c r="BN30" s="120"/>
      <c r="BO30" s="19"/>
      <c r="BP30" s="19"/>
      <c r="BQ30" s="120"/>
      <c r="BS30" s="23"/>
      <c r="BT30" s="208"/>
    </row>
    <row r="31" spans="1:72" ht="15" x14ac:dyDescent="0.25">
      <c r="B31" s="12" t="s">
        <v>188</v>
      </c>
      <c r="C31" s="12" t="s">
        <v>188</v>
      </c>
      <c r="D31" s="12" t="s">
        <v>188</v>
      </c>
      <c r="E31" s="12" t="s">
        <v>188</v>
      </c>
      <c r="F31" s="12" t="s">
        <v>188</v>
      </c>
      <c r="G31" s="12" t="s">
        <v>188</v>
      </c>
      <c r="H31" s="96"/>
      <c r="I31" s="19"/>
      <c r="J31" s="120"/>
      <c r="K31" s="19"/>
      <c r="L31" s="19"/>
      <c r="M31" s="120"/>
      <c r="O31" s="23"/>
      <c r="P31" s="208"/>
      <c r="Q31" s="19"/>
      <c r="R31" s="120"/>
      <c r="S31" s="19"/>
      <c r="T31" s="19"/>
      <c r="U31" s="120"/>
      <c r="W31" s="23"/>
      <c r="X31" s="97"/>
      <c r="Y31" s="19"/>
      <c r="Z31" s="120"/>
      <c r="AA31" s="19"/>
      <c r="AB31" s="19"/>
      <c r="AC31" s="120"/>
      <c r="AD31" s="23"/>
      <c r="AE31" s="23"/>
      <c r="AF31" s="97"/>
      <c r="AG31" s="19"/>
      <c r="AH31" s="120"/>
      <c r="AI31" s="19"/>
      <c r="AJ31" s="19"/>
      <c r="AK31" s="120"/>
      <c r="AM31" s="23"/>
      <c r="AN31" s="208"/>
      <c r="AO31" s="19"/>
      <c r="AP31" s="120"/>
      <c r="AQ31" s="19"/>
      <c r="AR31" s="19"/>
      <c r="AS31" s="120"/>
      <c r="AU31" s="23"/>
      <c r="AV31" s="97"/>
      <c r="AW31" s="19"/>
      <c r="AX31" s="120"/>
      <c r="AY31" s="19"/>
      <c r="AZ31" s="19"/>
      <c r="BA31" s="120"/>
      <c r="BC31" s="23"/>
      <c r="BD31" s="97"/>
      <c r="BE31" s="19"/>
      <c r="BF31" s="120"/>
      <c r="BG31" s="19"/>
      <c r="BH31" s="19"/>
      <c r="BI31" s="120"/>
      <c r="BK31" s="23"/>
      <c r="BL31" s="97"/>
      <c r="BM31" s="19"/>
      <c r="BN31" s="120"/>
      <c r="BO31" s="19"/>
      <c r="BP31" s="19"/>
      <c r="BQ31" s="120"/>
      <c r="BS31" s="23"/>
      <c r="BT31" s="208"/>
    </row>
    <row r="32" spans="1:72" ht="15" x14ac:dyDescent="0.25">
      <c r="B32" s="12" t="s">
        <v>188</v>
      </c>
      <c r="C32" s="12" t="s">
        <v>188</v>
      </c>
      <c r="D32" s="12" t="s">
        <v>188</v>
      </c>
      <c r="E32" s="12" t="s">
        <v>188</v>
      </c>
      <c r="F32" s="12" t="s">
        <v>188</v>
      </c>
      <c r="G32" s="12" t="s">
        <v>188</v>
      </c>
      <c r="H32" s="96"/>
      <c r="I32" s="19"/>
      <c r="J32" s="120"/>
      <c r="K32" s="19"/>
      <c r="L32" s="19"/>
      <c r="M32" s="120"/>
      <c r="O32" s="23"/>
      <c r="P32" s="208"/>
      <c r="Q32" s="19"/>
      <c r="R32" s="120"/>
      <c r="S32" s="19"/>
      <c r="T32" s="19"/>
      <c r="U32" s="120"/>
      <c r="W32" s="23"/>
      <c r="X32" s="97"/>
      <c r="Y32" s="19"/>
      <c r="Z32" s="120"/>
      <c r="AA32" s="19"/>
      <c r="AB32" s="19"/>
      <c r="AC32" s="120"/>
      <c r="AD32" s="23"/>
      <c r="AE32" s="23"/>
      <c r="AF32" s="97"/>
      <c r="AG32" s="19"/>
      <c r="AH32" s="120"/>
      <c r="AI32" s="19"/>
      <c r="AJ32" s="19"/>
      <c r="AK32" s="120"/>
      <c r="AM32" s="23"/>
      <c r="AN32" s="208"/>
      <c r="AO32" s="19"/>
      <c r="AP32" s="120"/>
      <c r="AQ32" s="19"/>
      <c r="AR32" s="19"/>
      <c r="AS32" s="120"/>
      <c r="AU32" s="23"/>
      <c r="AV32" s="97"/>
      <c r="AW32" s="19"/>
      <c r="AX32" s="120"/>
      <c r="AY32" s="19"/>
      <c r="AZ32" s="19"/>
      <c r="BA32" s="120"/>
      <c r="BC32" s="23"/>
      <c r="BD32" s="97"/>
      <c r="BE32" s="19"/>
      <c r="BF32" s="120"/>
      <c r="BG32" s="19"/>
      <c r="BH32" s="19"/>
      <c r="BI32" s="120"/>
      <c r="BK32" s="23"/>
      <c r="BL32" s="97"/>
      <c r="BM32" s="19"/>
      <c r="BN32" s="120"/>
      <c r="BO32" s="19"/>
      <c r="BP32" s="19"/>
      <c r="BQ32" s="120"/>
      <c r="BS32" s="23"/>
      <c r="BT32" s="208"/>
    </row>
    <row r="33" spans="1:76" ht="15" x14ac:dyDescent="0.25">
      <c r="B33" s="12" t="s">
        <v>188</v>
      </c>
      <c r="C33" s="12" t="s">
        <v>188</v>
      </c>
      <c r="D33" s="12" t="s">
        <v>188</v>
      </c>
      <c r="E33" s="12" t="s">
        <v>188</v>
      </c>
      <c r="F33" s="12" t="s">
        <v>188</v>
      </c>
      <c r="G33" s="12" t="s">
        <v>188</v>
      </c>
      <c r="H33" s="96"/>
      <c r="I33" s="19"/>
      <c r="J33" s="120"/>
      <c r="K33" s="19"/>
      <c r="L33" s="19"/>
      <c r="M33" s="120"/>
      <c r="O33" s="23"/>
      <c r="P33" s="208"/>
      <c r="Q33" s="19"/>
      <c r="R33" s="120"/>
      <c r="S33" s="19"/>
      <c r="T33" s="19"/>
      <c r="U33" s="120"/>
      <c r="W33" s="23"/>
      <c r="X33" s="97"/>
      <c r="Y33" s="19"/>
      <c r="Z33" s="120"/>
      <c r="AA33" s="19"/>
      <c r="AB33" s="19"/>
      <c r="AC33" s="120"/>
      <c r="AD33" s="23"/>
      <c r="AE33" s="23"/>
      <c r="AF33" s="97"/>
      <c r="AG33" s="19"/>
      <c r="AH33" s="120"/>
      <c r="AI33" s="19"/>
      <c r="AJ33" s="19"/>
      <c r="AK33" s="120"/>
      <c r="AM33" s="23"/>
      <c r="AN33" s="208"/>
      <c r="AO33" s="19"/>
      <c r="AP33" s="120"/>
      <c r="AQ33" s="19"/>
      <c r="AR33" s="19"/>
      <c r="AS33" s="120"/>
      <c r="AU33" s="23"/>
      <c r="AV33" s="97"/>
      <c r="AW33" s="19"/>
      <c r="AX33" s="120"/>
      <c r="AY33" s="19"/>
      <c r="AZ33" s="19"/>
      <c r="BA33" s="120"/>
      <c r="BC33" s="23"/>
      <c r="BD33" s="97"/>
      <c r="BE33" s="19"/>
      <c r="BF33" s="120"/>
      <c r="BG33" s="19"/>
      <c r="BH33" s="19"/>
      <c r="BI33" s="120"/>
      <c r="BK33" s="23"/>
      <c r="BL33" s="97"/>
      <c r="BM33" s="19"/>
      <c r="BN33" s="120"/>
      <c r="BO33" s="19"/>
      <c r="BP33" s="19"/>
      <c r="BQ33" s="120"/>
      <c r="BS33" s="23"/>
      <c r="BT33" s="208"/>
    </row>
    <row r="34" spans="1:76" ht="15" x14ac:dyDescent="0.25">
      <c r="B34" s="12" t="s">
        <v>188</v>
      </c>
      <c r="C34" s="12" t="s">
        <v>188</v>
      </c>
      <c r="D34" s="12" t="s">
        <v>188</v>
      </c>
      <c r="E34" s="12" t="s">
        <v>188</v>
      </c>
      <c r="F34" s="12" t="s">
        <v>188</v>
      </c>
      <c r="G34" s="12" t="s">
        <v>188</v>
      </c>
      <c r="H34" s="96"/>
      <c r="I34" s="19"/>
      <c r="J34" s="120"/>
      <c r="K34" s="19"/>
      <c r="L34" s="19"/>
      <c r="M34" s="120"/>
      <c r="O34" s="23"/>
      <c r="P34" s="208"/>
      <c r="Q34" s="19"/>
      <c r="R34" s="120"/>
      <c r="S34" s="19"/>
      <c r="T34" s="19"/>
      <c r="U34" s="120"/>
      <c r="W34" s="23"/>
      <c r="X34" s="97"/>
      <c r="Y34" s="19"/>
      <c r="Z34" s="120"/>
      <c r="AA34" s="19"/>
      <c r="AB34" s="19"/>
      <c r="AC34" s="120"/>
      <c r="AD34" s="23"/>
      <c r="AE34" s="23"/>
      <c r="AF34" s="97"/>
      <c r="AG34" s="19"/>
      <c r="AH34" s="120"/>
      <c r="AI34" s="19"/>
      <c r="AJ34" s="19"/>
      <c r="AK34" s="120"/>
      <c r="AM34" s="23"/>
      <c r="AN34" s="208"/>
      <c r="AO34" s="19"/>
      <c r="AP34" s="120"/>
      <c r="AQ34" s="19"/>
      <c r="AR34" s="19"/>
      <c r="AS34" s="120"/>
      <c r="AU34" s="23"/>
      <c r="AV34" s="97"/>
      <c r="AW34" s="19"/>
      <c r="AX34" s="120"/>
      <c r="AY34" s="19"/>
      <c r="AZ34" s="19"/>
      <c r="BA34" s="120"/>
      <c r="BC34" s="23"/>
      <c r="BD34" s="97"/>
      <c r="BE34" s="19"/>
      <c r="BF34" s="120"/>
      <c r="BG34" s="19"/>
      <c r="BH34" s="19"/>
      <c r="BI34" s="120"/>
      <c r="BK34" s="23"/>
      <c r="BL34" s="97"/>
      <c r="BM34" s="19"/>
      <c r="BN34" s="120"/>
      <c r="BO34" s="19"/>
      <c r="BP34" s="19"/>
      <c r="BQ34" s="120"/>
      <c r="BS34" s="23"/>
      <c r="BT34" s="208"/>
    </row>
    <row r="35" spans="1:76" ht="15" x14ac:dyDescent="0.25">
      <c r="B35" s="12" t="s">
        <v>188</v>
      </c>
      <c r="C35" s="12" t="s">
        <v>188</v>
      </c>
      <c r="D35" s="12" t="s">
        <v>188</v>
      </c>
      <c r="E35" s="12" t="s">
        <v>188</v>
      </c>
      <c r="F35" s="12" t="s">
        <v>188</v>
      </c>
      <c r="G35" s="12" t="s">
        <v>188</v>
      </c>
      <c r="H35" s="96"/>
      <c r="I35" s="19"/>
      <c r="J35" s="120"/>
      <c r="K35" s="19"/>
      <c r="L35" s="19"/>
      <c r="M35" s="120"/>
      <c r="O35" s="23"/>
      <c r="P35" s="208"/>
      <c r="Q35" s="19"/>
      <c r="R35" s="120"/>
      <c r="S35" s="19"/>
      <c r="T35" s="19"/>
      <c r="U35" s="120"/>
      <c r="W35" s="23"/>
      <c r="X35" s="97"/>
      <c r="Y35" s="19"/>
      <c r="Z35" s="120"/>
      <c r="AA35" s="19"/>
      <c r="AB35" s="19"/>
      <c r="AC35" s="120"/>
      <c r="AD35" s="23"/>
      <c r="AE35" s="23"/>
      <c r="AF35" s="97"/>
      <c r="AG35" s="19"/>
      <c r="AH35" s="120"/>
      <c r="AI35" s="19"/>
      <c r="AJ35" s="19"/>
      <c r="AK35" s="120"/>
      <c r="AM35" s="23"/>
      <c r="AN35" s="208"/>
      <c r="AO35" s="19"/>
      <c r="AP35" s="120"/>
      <c r="AQ35" s="19"/>
      <c r="AR35" s="19"/>
      <c r="AS35" s="120"/>
      <c r="AU35" s="23"/>
      <c r="AV35" s="97"/>
      <c r="AW35" s="19"/>
      <c r="AX35" s="120"/>
      <c r="AY35" s="19"/>
      <c r="AZ35" s="19"/>
      <c r="BA35" s="120"/>
      <c r="BC35" s="23"/>
      <c r="BD35" s="97"/>
      <c r="BE35" s="19"/>
      <c r="BF35" s="120"/>
      <c r="BG35" s="19"/>
      <c r="BH35" s="19"/>
      <c r="BI35" s="120"/>
      <c r="BK35" s="23"/>
      <c r="BL35" s="97"/>
      <c r="BM35" s="19"/>
      <c r="BN35" s="120"/>
      <c r="BO35" s="19"/>
      <c r="BP35" s="19"/>
      <c r="BQ35" s="120"/>
      <c r="BS35" s="23"/>
      <c r="BT35" s="208"/>
    </row>
    <row r="36" spans="1:76" ht="15" x14ac:dyDescent="0.25">
      <c r="H36" s="96"/>
      <c r="I36" s="19"/>
      <c r="J36" s="120"/>
      <c r="K36" s="19"/>
      <c r="L36" s="19"/>
      <c r="M36" s="120"/>
      <c r="O36" s="23"/>
      <c r="P36" s="208"/>
      <c r="Q36" s="19"/>
      <c r="R36" s="120"/>
      <c r="S36" s="19"/>
      <c r="T36" s="19"/>
      <c r="U36" s="120"/>
      <c r="W36" s="23"/>
      <c r="X36" s="97"/>
      <c r="Y36" s="19"/>
      <c r="Z36" s="120"/>
      <c r="AA36" s="19"/>
      <c r="AB36" s="19"/>
      <c r="AC36" s="120"/>
      <c r="AD36" s="23"/>
      <c r="AE36" s="23"/>
      <c r="AF36" s="97"/>
      <c r="AG36" s="19"/>
      <c r="AH36" s="120"/>
      <c r="AI36" s="19"/>
      <c r="AJ36" s="19"/>
      <c r="AK36" s="120"/>
      <c r="AM36" s="23"/>
      <c r="AN36" s="208"/>
      <c r="AO36" s="19"/>
      <c r="AP36" s="120"/>
      <c r="AQ36" s="19"/>
      <c r="AR36" s="19"/>
      <c r="AS36" s="120"/>
      <c r="AU36" s="23"/>
      <c r="AV36" s="97"/>
      <c r="AW36" s="19"/>
      <c r="AX36" s="120"/>
      <c r="AY36" s="19"/>
      <c r="AZ36" s="19"/>
      <c r="BA36" s="120"/>
      <c r="BC36" s="23"/>
      <c r="BD36" s="97"/>
      <c r="BE36" s="19"/>
      <c r="BF36" s="120"/>
      <c r="BG36" s="19"/>
      <c r="BH36" s="19"/>
      <c r="BI36" s="120"/>
      <c r="BK36" s="23"/>
      <c r="BL36" s="97"/>
      <c r="BM36" s="19"/>
      <c r="BN36" s="120"/>
      <c r="BO36" s="19"/>
      <c r="BP36" s="19"/>
      <c r="BQ36" s="120"/>
      <c r="BS36" s="23"/>
      <c r="BT36" s="208"/>
      <c r="BV36" s="22"/>
      <c r="BW36" s="22"/>
      <c r="BX36" s="22"/>
    </row>
    <row r="37" spans="1:76" ht="15" x14ac:dyDescent="0.25">
      <c r="I37" s="19"/>
      <c r="J37" s="120"/>
      <c r="K37" s="19"/>
      <c r="L37" s="19"/>
      <c r="M37" s="120"/>
      <c r="O37" s="23"/>
      <c r="P37" s="208"/>
      <c r="Q37" s="19"/>
      <c r="R37" s="120"/>
      <c r="S37" s="19"/>
      <c r="T37" s="19"/>
      <c r="U37" s="120"/>
      <c r="W37" s="23"/>
      <c r="X37" s="97"/>
      <c r="Y37" s="19"/>
      <c r="Z37" s="120"/>
      <c r="AA37" s="19"/>
      <c r="AB37" s="19"/>
      <c r="AC37" s="120"/>
      <c r="AD37" s="23"/>
      <c r="AE37" s="23"/>
      <c r="AF37" s="97"/>
      <c r="AG37" s="19"/>
      <c r="AH37" s="120"/>
      <c r="AI37" s="19"/>
      <c r="AJ37" s="19"/>
      <c r="AK37" s="120"/>
      <c r="AM37" s="23"/>
      <c r="AN37" s="208"/>
      <c r="AO37" s="19"/>
      <c r="AP37" s="120"/>
      <c r="AQ37" s="19"/>
      <c r="AR37" s="19"/>
      <c r="AS37" s="120"/>
      <c r="AU37" s="23"/>
      <c r="AV37" s="97"/>
      <c r="AW37" s="19"/>
      <c r="AX37" s="120"/>
      <c r="AY37" s="19"/>
      <c r="AZ37" s="19"/>
      <c r="BA37" s="120"/>
      <c r="BC37" s="23"/>
      <c r="BD37" s="97"/>
      <c r="BE37" s="19"/>
      <c r="BF37" s="120"/>
      <c r="BG37" s="19"/>
      <c r="BH37" s="19"/>
      <c r="BI37" s="120"/>
      <c r="BK37" s="23"/>
      <c r="BL37" s="97"/>
      <c r="BM37" s="19"/>
      <c r="BN37" s="120"/>
      <c r="BO37" s="19"/>
      <c r="BP37" s="19"/>
      <c r="BQ37" s="120"/>
      <c r="BS37" s="23"/>
      <c r="BT37" s="208"/>
    </row>
    <row r="38" spans="1:76" ht="15" x14ac:dyDescent="0.25">
      <c r="I38" s="19"/>
      <c r="J38" s="120"/>
      <c r="K38" s="19"/>
      <c r="L38" s="19"/>
      <c r="M38" s="120"/>
      <c r="O38" s="23"/>
      <c r="P38" s="208"/>
      <c r="Q38" s="19"/>
      <c r="R38" s="120"/>
      <c r="S38" s="19"/>
      <c r="T38" s="19"/>
      <c r="U38" s="120"/>
      <c r="W38" s="23"/>
      <c r="X38" s="97"/>
      <c r="Y38" s="19"/>
      <c r="Z38" s="120"/>
      <c r="AA38" s="19"/>
      <c r="AB38" s="19"/>
      <c r="AC38" s="120"/>
      <c r="AD38" s="23"/>
      <c r="AE38" s="23"/>
      <c r="AF38" s="97"/>
      <c r="AG38" s="19"/>
      <c r="AH38" s="120"/>
      <c r="AI38" s="19"/>
      <c r="AJ38" s="19"/>
      <c r="AK38" s="120"/>
      <c r="AM38" s="23"/>
      <c r="AN38" s="208"/>
      <c r="AO38" s="19"/>
      <c r="AP38" s="120"/>
      <c r="AQ38" s="19"/>
      <c r="AR38" s="19"/>
      <c r="AS38" s="120"/>
      <c r="AU38" s="23"/>
      <c r="AV38" s="97"/>
      <c r="AW38" s="19"/>
      <c r="AX38" s="120"/>
      <c r="AY38" s="19"/>
      <c r="AZ38" s="19"/>
      <c r="BA38" s="120"/>
      <c r="BC38" s="23"/>
      <c r="BD38" s="97"/>
      <c r="BE38" s="19"/>
      <c r="BF38" s="120"/>
      <c r="BG38" s="19"/>
      <c r="BH38" s="19"/>
      <c r="BI38" s="120"/>
      <c r="BK38" s="23"/>
      <c r="BL38" s="97"/>
      <c r="BM38" s="19"/>
      <c r="BN38" s="120"/>
      <c r="BO38" s="19"/>
      <c r="BP38" s="19"/>
      <c r="BQ38" s="120"/>
      <c r="BS38" s="23"/>
      <c r="BT38" s="208"/>
    </row>
    <row r="39" spans="1:76" ht="15" x14ac:dyDescent="0.25">
      <c r="I39" s="19"/>
      <c r="J39" s="120"/>
      <c r="K39" s="19"/>
      <c r="L39" s="19"/>
      <c r="M39" s="120"/>
      <c r="O39" s="23"/>
      <c r="P39" s="208"/>
      <c r="Q39" s="19"/>
      <c r="R39" s="120"/>
      <c r="S39" s="19"/>
      <c r="T39" s="19"/>
      <c r="U39" s="120"/>
      <c r="W39" s="23"/>
      <c r="X39" s="97"/>
      <c r="Y39" s="19"/>
      <c r="Z39" s="120"/>
      <c r="AA39" s="19"/>
      <c r="AB39" s="19"/>
      <c r="AC39" s="120"/>
      <c r="AD39" s="23"/>
      <c r="AE39" s="23"/>
      <c r="AF39" s="97"/>
      <c r="AG39" s="19"/>
      <c r="AH39" s="120"/>
      <c r="AI39" s="19"/>
      <c r="AJ39" s="19"/>
      <c r="AK39" s="120"/>
      <c r="AM39" s="23"/>
      <c r="AN39" s="208"/>
      <c r="AO39" s="19"/>
      <c r="AP39" s="120"/>
      <c r="AQ39" s="19"/>
      <c r="AR39" s="19"/>
      <c r="AS39" s="120"/>
      <c r="AU39" s="23"/>
      <c r="AV39" s="97"/>
      <c r="AW39" s="19"/>
      <c r="AX39" s="120"/>
      <c r="AY39" s="19"/>
      <c r="AZ39" s="19"/>
      <c r="BA39" s="120"/>
      <c r="BC39" s="23"/>
      <c r="BD39" s="97"/>
      <c r="BE39" s="19"/>
      <c r="BF39" s="120"/>
      <c r="BG39" s="19"/>
      <c r="BH39" s="19"/>
      <c r="BI39" s="120"/>
      <c r="BK39" s="23"/>
      <c r="BL39" s="97"/>
      <c r="BM39" s="19"/>
      <c r="BN39" s="120"/>
      <c r="BO39" s="19"/>
      <c r="BP39" s="19"/>
      <c r="BQ39" s="120"/>
      <c r="BS39" s="23"/>
      <c r="BT39" s="208"/>
    </row>
    <row r="40" spans="1:76" x14ac:dyDescent="0.2">
      <c r="A40" s="125"/>
    </row>
  </sheetData>
  <customSheetViews>
    <customSheetView guid="{15592DE5-C7FF-4B56-A77E-D45893415718}" scale="85" hiddenColumns="1">
      <selection activeCell="BT2" sqref="BT2"/>
      <pageMargins left="0.7" right="0.7" top="0.75" bottom="0.75" header="0.3" footer="0.3"/>
      <pageSetup paperSize="9" orientation="portrait" r:id="rId1"/>
    </customSheetView>
    <customSheetView guid="{4FF0261A-279D-430C-B2DD-E54ED988E313}" scale="85" hiddenColumns="1">
      <pane ySplit="1" topLeftCell="A2" activePane="bottomLeft" state="frozen"/>
      <selection pane="bottomLeft" activeCell="BT2" sqref="BT2"/>
      <pageMargins left="0.7" right="0.7" top="0.75" bottom="0.75" header="0.3" footer="0.3"/>
      <pageSetup paperSize="9" orientation="portrait" r:id="rId2"/>
    </customSheetView>
  </customSheetViews>
  <conditionalFormatting sqref="Y4:Y12 AG4:AG17 BE4:BE6 Q4:Q11 AW4:AW5 Q13:Q18 Q20:Q28 AW8:AW10 AW13:AW17 AW19:AW26 AO4:AO39 Q30:Q39 Y14:Y39 AG19:AG39 AW28:AW39 BE28:BE39 BE8:BE26 AG2 AO2 AW2 BM2 I2">
    <cfRule type="dataBar" priority="175">
      <dataBar>
        <cfvo type="num" val="0"/>
        <cfvo type="num" val="$Z$2"/>
        <color rgb="FF00B050"/>
      </dataBar>
      <extLst>
        <ext xmlns:x14="http://schemas.microsoft.com/office/spreadsheetml/2009/9/main" uri="{B025F937-C7B1-47D3-B67F-A62EFF666E3E}">
          <x14:id>{395EC80B-D4C5-4B6D-B673-680AFE985105}</x14:id>
        </ext>
      </extLst>
    </cfRule>
  </conditionalFormatting>
  <conditionalFormatting sqref="AA4:AA12 AI4:AI17 BG4:BG6 S4:S11 AY4:AY5 S13:S18 S20:S28 AY8:AY10 AY13:AY17 AY19:AY26 AQ4:AQ39 K4:K39 S30:S39 AA14:AA39 AI19:AI39 AY28:AY39 BG28:BG39 BG8:BG26">
    <cfRule type="dataBar" priority="174">
      <dataBar>
        <cfvo type="num" val="0"/>
        <cfvo type="num" val="30"/>
        <color rgb="FF00B050"/>
      </dataBar>
      <extLst>
        <ext xmlns:x14="http://schemas.microsoft.com/office/spreadsheetml/2009/9/main" uri="{B025F937-C7B1-47D3-B67F-A62EFF666E3E}">
          <x14:id>{4A9931F8-6C3A-44F7-8B48-C11B00024292}</x14:id>
        </ext>
      </extLst>
    </cfRule>
  </conditionalFormatting>
  <conditionalFormatting sqref="AB4:AB12 AJ4:AJ17 BH4:BH6 T4:T11 AZ4:AZ5 T13:T18 T20:T28 AZ8:AZ10 AZ13:AZ17 AZ19:AZ26 AR4:AR39 L4:L39 T30:T39 AB14:AB39 AJ19:AJ39 AZ28:AZ39 BH28:BH39 BH8:BH26 AJ2 AR2 AZ2 BP2 L2">
    <cfRule type="dataBar" priority="176">
      <dataBar>
        <cfvo type="num" val="0"/>
        <cfvo type="num" val="$AC$4"/>
        <color rgb="FF00B050"/>
      </dataBar>
      <extLst>
        <ext xmlns:x14="http://schemas.microsoft.com/office/spreadsheetml/2009/9/main" uri="{B025F937-C7B1-47D3-B67F-A62EFF666E3E}">
          <x14:id>{FEC12EC6-0533-4584-833E-D6D89AF6BAC1}</x14:id>
        </ext>
      </extLst>
    </cfRule>
  </conditionalFormatting>
  <conditionalFormatting sqref="AG3">
    <cfRule type="dataBar" priority="158">
      <dataBar>
        <cfvo type="num" val="0"/>
        <cfvo type="num" val="$Z$2"/>
        <color rgb="FF00B050"/>
      </dataBar>
      <extLst>
        <ext xmlns:x14="http://schemas.microsoft.com/office/spreadsheetml/2009/9/main" uri="{B025F937-C7B1-47D3-B67F-A62EFF666E3E}">
          <x14:id>{7D0E0F59-F0CA-4E03-B19D-50D73110BC02}</x14:id>
        </ext>
      </extLst>
    </cfRule>
  </conditionalFormatting>
  <conditionalFormatting sqref="AI3">
    <cfRule type="dataBar" priority="157">
      <dataBar>
        <cfvo type="num" val="0"/>
        <cfvo type="num" val="30"/>
        <color rgb="FF00B050"/>
      </dataBar>
      <extLst>
        <ext xmlns:x14="http://schemas.microsoft.com/office/spreadsheetml/2009/9/main" uri="{B025F937-C7B1-47D3-B67F-A62EFF666E3E}">
          <x14:id>{A98A778A-13DF-42A1-AD1E-DBC83B79806E}</x14:id>
        </ext>
      </extLst>
    </cfRule>
  </conditionalFormatting>
  <conditionalFormatting sqref="AJ3">
    <cfRule type="dataBar" priority="159">
      <dataBar>
        <cfvo type="num" val="0"/>
        <cfvo type="num" val="$AC$4"/>
        <color rgb="FF00B050"/>
      </dataBar>
      <extLst>
        <ext xmlns:x14="http://schemas.microsoft.com/office/spreadsheetml/2009/9/main" uri="{B025F937-C7B1-47D3-B67F-A62EFF666E3E}">
          <x14:id>{9B20B9A4-BC38-4B74-815D-F38ADC9620D2}</x14:id>
        </ext>
      </extLst>
    </cfRule>
  </conditionalFormatting>
  <conditionalFormatting sqref="AO3">
    <cfRule type="dataBar" priority="155">
      <dataBar>
        <cfvo type="num" val="0"/>
        <cfvo type="num" val="$Z$2"/>
        <color rgb="FF00B050"/>
      </dataBar>
      <extLst>
        <ext xmlns:x14="http://schemas.microsoft.com/office/spreadsheetml/2009/9/main" uri="{B025F937-C7B1-47D3-B67F-A62EFF666E3E}">
          <x14:id>{11D26C97-15FC-4E89-AAA8-406776F04E84}</x14:id>
        </ext>
      </extLst>
    </cfRule>
  </conditionalFormatting>
  <conditionalFormatting sqref="AQ3">
    <cfRule type="dataBar" priority="154">
      <dataBar>
        <cfvo type="num" val="0"/>
        <cfvo type="num" val="30"/>
        <color rgb="FF00B050"/>
      </dataBar>
      <extLst>
        <ext xmlns:x14="http://schemas.microsoft.com/office/spreadsheetml/2009/9/main" uri="{B025F937-C7B1-47D3-B67F-A62EFF666E3E}">
          <x14:id>{BC3CD775-29E5-40EA-B13C-673A8CFA8DA2}</x14:id>
        </ext>
      </extLst>
    </cfRule>
  </conditionalFormatting>
  <conditionalFormatting sqref="AR3">
    <cfRule type="dataBar" priority="156">
      <dataBar>
        <cfvo type="num" val="0"/>
        <cfvo type="num" val="$AC$4"/>
        <color rgb="FF00B050"/>
      </dataBar>
      <extLst>
        <ext xmlns:x14="http://schemas.microsoft.com/office/spreadsheetml/2009/9/main" uri="{B025F937-C7B1-47D3-B67F-A62EFF666E3E}">
          <x14:id>{AF660739-659B-4CD6-8650-D7FB8AA78F6F}</x14:id>
        </ext>
      </extLst>
    </cfRule>
  </conditionalFormatting>
  <conditionalFormatting sqref="BE3">
    <cfRule type="dataBar" priority="152">
      <dataBar>
        <cfvo type="num" val="0"/>
        <cfvo type="num" val="$Z$2"/>
        <color rgb="FF00B050"/>
      </dataBar>
      <extLst>
        <ext xmlns:x14="http://schemas.microsoft.com/office/spreadsheetml/2009/9/main" uri="{B025F937-C7B1-47D3-B67F-A62EFF666E3E}">
          <x14:id>{18EE1AD8-63DC-429D-A107-93C78E973BB7}</x14:id>
        </ext>
      </extLst>
    </cfRule>
  </conditionalFormatting>
  <conditionalFormatting sqref="BG3">
    <cfRule type="dataBar" priority="151">
      <dataBar>
        <cfvo type="num" val="0"/>
        <cfvo type="num" val="30"/>
        <color rgb="FF00B050"/>
      </dataBar>
      <extLst>
        <ext xmlns:x14="http://schemas.microsoft.com/office/spreadsheetml/2009/9/main" uri="{B025F937-C7B1-47D3-B67F-A62EFF666E3E}">
          <x14:id>{4FFDE2AD-AD1B-49E3-96BA-88ABC84F8D5D}</x14:id>
        </ext>
      </extLst>
    </cfRule>
  </conditionalFormatting>
  <conditionalFormatting sqref="BH3">
    <cfRule type="dataBar" priority="153">
      <dataBar>
        <cfvo type="num" val="0"/>
        <cfvo type="num" val="$AC$4"/>
        <color rgb="FF00B050"/>
      </dataBar>
      <extLst>
        <ext xmlns:x14="http://schemas.microsoft.com/office/spreadsheetml/2009/9/main" uri="{B025F937-C7B1-47D3-B67F-A62EFF666E3E}">
          <x14:id>{17D599B2-90FE-4F38-B963-CE6078A5DC0B}</x14:id>
        </ext>
      </extLst>
    </cfRule>
  </conditionalFormatting>
  <conditionalFormatting sqref="Q3">
    <cfRule type="dataBar" priority="149">
      <dataBar>
        <cfvo type="num" val="0"/>
        <cfvo type="num" val="$Z$2"/>
        <color rgb="FF00B050"/>
      </dataBar>
      <extLst>
        <ext xmlns:x14="http://schemas.microsoft.com/office/spreadsheetml/2009/9/main" uri="{B025F937-C7B1-47D3-B67F-A62EFF666E3E}">
          <x14:id>{2DF5A752-6396-4F8C-A1B5-1450C47CF069}</x14:id>
        </ext>
      </extLst>
    </cfRule>
  </conditionalFormatting>
  <conditionalFormatting sqref="S3">
    <cfRule type="dataBar" priority="148">
      <dataBar>
        <cfvo type="num" val="0"/>
        <cfvo type="num" val="30"/>
        <color rgb="FF00B050"/>
      </dataBar>
      <extLst>
        <ext xmlns:x14="http://schemas.microsoft.com/office/spreadsheetml/2009/9/main" uri="{B025F937-C7B1-47D3-B67F-A62EFF666E3E}">
          <x14:id>{67E0D6E1-55C7-44E8-9DC1-380DF636913D}</x14:id>
        </ext>
      </extLst>
    </cfRule>
  </conditionalFormatting>
  <conditionalFormatting sqref="T3">
    <cfRule type="dataBar" priority="150">
      <dataBar>
        <cfvo type="num" val="0"/>
        <cfvo type="num" val="$AC$4"/>
        <color rgb="FF00B050"/>
      </dataBar>
      <extLst>
        <ext xmlns:x14="http://schemas.microsoft.com/office/spreadsheetml/2009/9/main" uri="{B025F937-C7B1-47D3-B67F-A62EFF666E3E}">
          <x14:id>{9BEC4872-ECA5-4370-9346-BF8E6276E3F6}</x14:id>
        </ext>
      </extLst>
    </cfRule>
  </conditionalFormatting>
  <conditionalFormatting sqref="K3">
    <cfRule type="dataBar" priority="146">
      <dataBar>
        <cfvo type="num" val="0"/>
        <cfvo type="num" val="30"/>
        <color rgb="FF00B050"/>
      </dataBar>
      <extLst>
        <ext xmlns:x14="http://schemas.microsoft.com/office/spreadsheetml/2009/9/main" uri="{B025F937-C7B1-47D3-B67F-A62EFF666E3E}">
          <x14:id>{5656F05B-5947-4779-9B0B-3B5AA9AC172C}</x14:id>
        </ext>
      </extLst>
    </cfRule>
  </conditionalFormatting>
  <conditionalFormatting sqref="L3">
    <cfRule type="dataBar" priority="147">
      <dataBar>
        <cfvo type="num" val="0"/>
        <cfvo type="num" val="$AC$4"/>
        <color rgb="FF00B050"/>
      </dataBar>
      <extLst>
        <ext xmlns:x14="http://schemas.microsoft.com/office/spreadsheetml/2009/9/main" uri="{B025F937-C7B1-47D3-B67F-A62EFF666E3E}">
          <x14:id>{92C70A2D-7F8D-4C9B-8742-E4A9550B07D2}</x14:id>
        </ext>
      </extLst>
    </cfRule>
  </conditionalFormatting>
  <conditionalFormatting sqref="BL4:BL11 P4:P39 AV4:AV39 AN4:AN39 AF4:AF39 X4:X39 BL13:BL39 BT12:BT39 BD4:BD39">
    <cfRule type="containsText" dxfId="139" priority="170" operator="containsText" text="STOP">
      <formula>NOT(ISERROR(SEARCH("STOP",P4)))</formula>
    </cfRule>
    <cfRule type="containsText" dxfId="138" priority="171" operator="containsText" text="OK">
      <formula>NOT(ISERROR(SEARCH("OK",P4)))</formula>
    </cfRule>
    <cfRule type="containsText" dxfId="137" priority="172" operator="containsText" text="A former">
      <formula>NOT(ISERROR(SEARCH("A former",P4)))</formula>
    </cfRule>
    <cfRule type="containsText" dxfId="136" priority="173" operator="containsText" text="En cours">
      <formula>NOT(ISERROR(SEARCH("En cours",P4)))</formula>
    </cfRule>
  </conditionalFormatting>
  <conditionalFormatting sqref="N4:N5">
    <cfRule type="containsText" dxfId="135" priority="168" operator="containsText" text="STOP">
      <formula>NOT(ISERROR(SEARCH("STOP",N4)))</formula>
    </cfRule>
    <cfRule type="containsText" dxfId="134" priority="169" operator="containsText" text="Oui">
      <formula>NOT(ISERROR(SEARCH("Oui",N4)))</formula>
    </cfRule>
  </conditionalFormatting>
  <conditionalFormatting sqref="X3">
    <cfRule type="containsText" dxfId="133" priority="136" operator="containsText" text="STOP">
      <formula>NOT(ISERROR(SEARCH("STOP",X3)))</formula>
    </cfRule>
    <cfRule type="containsText" dxfId="132" priority="137" operator="containsText" text="OK">
      <formula>NOT(ISERROR(SEARCH("OK",X3)))</formula>
    </cfRule>
    <cfRule type="containsText" dxfId="131" priority="138" operator="containsText" text="A former">
      <formula>NOT(ISERROR(SEARCH("A former",X3)))</formula>
    </cfRule>
    <cfRule type="containsText" dxfId="130" priority="139" operator="containsText" text="En cours">
      <formula>NOT(ISERROR(SEARCH("En cours",X3)))</formula>
    </cfRule>
  </conditionalFormatting>
  <conditionalFormatting sqref="AF3">
    <cfRule type="containsText" dxfId="129" priority="132" operator="containsText" text="STOP">
      <formula>NOT(ISERROR(SEARCH("STOP",AF3)))</formula>
    </cfRule>
    <cfRule type="containsText" dxfId="128" priority="133" operator="containsText" text="OK">
      <formula>NOT(ISERROR(SEARCH("OK",AF3)))</formula>
    </cfRule>
    <cfRule type="containsText" dxfId="127" priority="134" operator="containsText" text="A former">
      <formula>NOT(ISERROR(SEARCH("A former",AF3)))</formula>
    </cfRule>
    <cfRule type="containsText" dxfId="126" priority="135" operator="containsText" text="En cours">
      <formula>NOT(ISERROR(SEARCH("En cours",AF3)))</formula>
    </cfRule>
  </conditionalFormatting>
  <conditionalFormatting sqref="AN3">
    <cfRule type="containsText" dxfId="125" priority="128" operator="containsText" text="STOP">
      <formula>NOT(ISERROR(SEARCH("STOP",AN3)))</formula>
    </cfRule>
    <cfRule type="containsText" dxfId="124" priority="129" operator="containsText" text="OK">
      <formula>NOT(ISERROR(SEARCH("OK",AN3)))</formula>
    </cfRule>
    <cfRule type="containsText" dxfId="123" priority="130" operator="containsText" text="A former">
      <formula>NOT(ISERROR(SEARCH("A former",AN3)))</formula>
    </cfRule>
    <cfRule type="containsText" dxfId="122" priority="131" operator="containsText" text="En cours">
      <formula>NOT(ISERROR(SEARCH("En cours",AN3)))</formula>
    </cfRule>
  </conditionalFormatting>
  <conditionalFormatting sqref="AV3">
    <cfRule type="containsText" dxfId="121" priority="124" operator="containsText" text="STOP">
      <formula>NOT(ISERROR(SEARCH("STOP",AV3)))</formula>
    </cfRule>
    <cfRule type="containsText" dxfId="120" priority="125" operator="containsText" text="OK">
      <formula>NOT(ISERROR(SEARCH("OK",AV3)))</formula>
    </cfRule>
    <cfRule type="containsText" dxfId="119" priority="126" operator="containsText" text="A former">
      <formula>NOT(ISERROR(SEARCH("A former",AV3)))</formula>
    </cfRule>
    <cfRule type="containsText" dxfId="118" priority="127" operator="containsText" text="En cours">
      <formula>NOT(ISERROR(SEARCH("En cours",AV3)))</formula>
    </cfRule>
  </conditionalFormatting>
  <conditionalFormatting sqref="BT3:BT11">
    <cfRule type="containsText" dxfId="117" priority="164" operator="containsText" text="STOP">
      <formula>NOT(ISERROR(SEARCH("STOP",BT3)))</formula>
    </cfRule>
    <cfRule type="containsText" dxfId="116" priority="165" operator="containsText" text="OK">
      <formula>NOT(ISERROR(SEARCH("OK",BT3)))</formula>
    </cfRule>
    <cfRule type="containsText" dxfId="115" priority="166" operator="containsText" text="A former">
      <formula>NOT(ISERROR(SEARCH("A former",BT3)))</formula>
    </cfRule>
    <cfRule type="containsText" dxfId="114" priority="167" operator="containsText" text="En cours">
      <formula>NOT(ISERROR(SEARCH("En cours",BT3)))</formula>
    </cfRule>
  </conditionalFormatting>
  <conditionalFormatting sqref="H4:H36">
    <cfRule type="containsText" dxfId="113" priority="163" operator="containsText" text="6 / 6">
      <formula>NOT(ISERROR(SEARCH("6 / 6",H4)))</formula>
    </cfRule>
  </conditionalFormatting>
  <conditionalFormatting sqref="Y3">
    <cfRule type="dataBar" priority="161">
      <dataBar>
        <cfvo type="num" val="0"/>
        <cfvo type="num" val="$Z$2"/>
        <color rgb="FF00B050"/>
      </dataBar>
      <extLst>
        <ext xmlns:x14="http://schemas.microsoft.com/office/spreadsheetml/2009/9/main" uri="{B025F937-C7B1-47D3-B67F-A62EFF666E3E}">
          <x14:id>{9A40D7DF-0D48-4CC0-848C-6F66890F6036}</x14:id>
        </ext>
      </extLst>
    </cfRule>
  </conditionalFormatting>
  <conditionalFormatting sqref="AA3">
    <cfRule type="dataBar" priority="160">
      <dataBar>
        <cfvo type="num" val="0"/>
        <cfvo type="num" val="30"/>
        <color rgb="FF00B050"/>
      </dataBar>
      <extLst>
        <ext xmlns:x14="http://schemas.microsoft.com/office/spreadsheetml/2009/9/main" uri="{B025F937-C7B1-47D3-B67F-A62EFF666E3E}">
          <x14:id>{5A623330-4826-4F62-B0D6-DB2AF77BC3D2}</x14:id>
        </ext>
      </extLst>
    </cfRule>
  </conditionalFormatting>
  <conditionalFormatting sqref="AB3">
    <cfRule type="dataBar" priority="162">
      <dataBar>
        <cfvo type="num" val="0"/>
        <cfvo type="num" val="$AC$4"/>
        <color rgb="FF00B050"/>
      </dataBar>
      <extLst>
        <ext xmlns:x14="http://schemas.microsoft.com/office/spreadsheetml/2009/9/main" uri="{B025F937-C7B1-47D3-B67F-A62EFF666E3E}">
          <x14:id>{05D1B074-7731-4451-839F-BCF48624DB25}</x14:id>
        </ext>
      </extLst>
    </cfRule>
  </conditionalFormatting>
  <conditionalFormatting sqref="P3">
    <cfRule type="containsText" dxfId="112" priority="142" operator="containsText" text="STOP">
      <formula>NOT(ISERROR(SEARCH("STOP",P3)))</formula>
    </cfRule>
    <cfRule type="containsText" dxfId="111" priority="143" operator="containsText" text="OK">
      <formula>NOT(ISERROR(SEARCH("OK",P3)))</formula>
    </cfRule>
    <cfRule type="containsText" dxfId="110" priority="144" operator="containsText" text="A former">
      <formula>NOT(ISERROR(SEARCH("A former",P3)))</formula>
    </cfRule>
    <cfRule type="containsText" dxfId="109" priority="145" operator="containsText" text="En cours">
      <formula>NOT(ISERROR(SEARCH("En cours",P3)))</formula>
    </cfRule>
  </conditionalFormatting>
  <conditionalFormatting sqref="N3">
    <cfRule type="containsText" dxfId="108" priority="140" operator="containsText" text="STOP">
      <formula>NOT(ISERROR(SEARCH("STOP",N3)))</formula>
    </cfRule>
    <cfRule type="containsText" dxfId="107" priority="141" operator="containsText" text="Oui">
      <formula>NOT(ISERROR(SEARCH("Oui",N3)))</formula>
    </cfRule>
  </conditionalFormatting>
  <conditionalFormatting sqref="BL3">
    <cfRule type="containsText" dxfId="106" priority="120" operator="containsText" text="STOP">
      <formula>NOT(ISERROR(SEARCH("STOP",BL3)))</formula>
    </cfRule>
    <cfRule type="containsText" dxfId="105" priority="121" operator="containsText" text="OK">
      <formula>NOT(ISERROR(SEARCH("OK",BL3)))</formula>
    </cfRule>
    <cfRule type="containsText" dxfId="104" priority="122" operator="containsText" text="A former">
      <formula>NOT(ISERROR(SEARCH("A former",BL3)))</formula>
    </cfRule>
    <cfRule type="containsText" dxfId="103" priority="123" operator="containsText" text="En cours">
      <formula>NOT(ISERROR(SEARCH("En cours",BL3)))</formula>
    </cfRule>
  </conditionalFormatting>
  <conditionalFormatting sqref="H3">
    <cfRule type="containsText" dxfId="102" priority="119" operator="containsText" text="6 / 6">
      <formula>NOT(ISERROR(SEARCH("6 / 6",H3)))</formula>
    </cfRule>
  </conditionalFormatting>
  <conditionalFormatting sqref="AW3">
    <cfRule type="dataBar" priority="117">
      <dataBar>
        <cfvo type="num" val="0"/>
        <cfvo type="num" val="$Z$2"/>
        <color rgb="FF00B050"/>
      </dataBar>
      <extLst>
        <ext xmlns:x14="http://schemas.microsoft.com/office/spreadsheetml/2009/9/main" uri="{B025F937-C7B1-47D3-B67F-A62EFF666E3E}">
          <x14:id>{BAC7F13A-1713-46E2-9E29-D96A4D693F39}</x14:id>
        </ext>
      </extLst>
    </cfRule>
  </conditionalFormatting>
  <conditionalFormatting sqref="AY3">
    <cfRule type="dataBar" priority="116">
      <dataBar>
        <cfvo type="num" val="0"/>
        <cfvo type="num" val="30"/>
        <color rgb="FF00B050"/>
      </dataBar>
      <extLst>
        <ext xmlns:x14="http://schemas.microsoft.com/office/spreadsheetml/2009/9/main" uri="{B025F937-C7B1-47D3-B67F-A62EFF666E3E}">
          <x14:id>{48C6F45D-E06F-4DB6-BF97-FF419FFE2B50}</x14:id>
        </ext>
      </extLst>
    </cfRule>
  </conditionalFormatting>
  <conditionalFormatting sqref="AZ3">
    <cfRule type="dataBar" priority="118">
      <dataBar>
        <cfvo type="num" val="0"/>
        <cfvo type="num" val="$AC$4"/>
        <color rgb="FF00B050"/>
      </dataBar>
      <extLst>
        <ext xmlns:x14="http://schemas.microsoft.com/office/spreadsheetml/2009/9/main" uri="{B025F937-C7B1-47D3-B67F-A62EFF666E3E}">
          <x14:id>{987E8439-9A8F-4BA2-8E27-075C089EFDE5}</x14:id>
        </ext>
      </extLst>
    </cfRule>
  </conditionalFormatting>
  <conditionalFormatting sqref="BD3">
    <cfRule type="containsText" dxfId="101" priority="112" operator="containsText" text="STOP">
      <formula>NOT(ISERROR(SEARCH("STOP",BD3)))</formula>
    </cfRule>
    <cfRule type="containsText" dxfId="100" priority="113" operator="containsText" text="OK">
      <formula>NOT(ISERROR(SEARCH("OK",BD3)))</formula>
    </cfRule>
    <cfRule type="containsText" dxfId="99" priority="114" operator="containsText" text="A former">
      <formula>NOT(ISERROR(SEARCH("A former",BD3)))</formula>
    </cfRule>
    <cfRule type="containsText" dxfId="98" priority="115" operator="containsText" text="En cours">
      <formula>NOT(ISERROR(SEARCH("En cours",BD3)))</formula>
    </cfRule>
  </conditionalFormatting>
  <conditionalFormatting sqref="BL12">
    <cfRule type="containsText" dxfId="97" priority="94" operator="containsText" text="STOP">
      <formula>NOT(ISERROR(SEARCH("STOP",BL12)))</formula>
    </cfRule>
    <cfRule type="containsText" dxfId="96" priority="95" operator="containsText" text="OK">
      <formula>NOT(ISERROR(SEARCH("OK",BL12)))</formula>
    </cfRule>
    <cfRule type="containsText" dxfId="95" priority="96" operator="containsText" text="A former">
      <formula>NOT(ISERROR(SEARCH("A former",BL12)))</formula>
    </cfRule>
    <cfRule type="containsText" dxfId="94" priority="97" operator="containsText" text="En cours">
      <formula>NOT(ISERROR(SEARCH("En cours",BL12)))</formula>
    </cfRule>
  </conditionalFormatting>
  <conditionalFormatting sqref="BM4:BM39">
    <cfRule type="dataBar" priority="92">
      <dataBar>
        <cfvo type="num" val="0"/>
        <cfvo type="num" val="$Z$2"/>
        <color rgb="FF00B050"/>
      </dataBar>
      <extLst>
        <ext xmlns:x14="http://schemas.microsoft.com/office/spreadsheetml/2009/9/main" uri="{B025F937-C7B1-47D3-B67F-A62EFF666E3E}">
          <x14:id>{E7056B08-4411-4F00-81B9-D3AC28DD01E8}</x14:id>
        </ext>
      </extLst>
    </cfRule>
  </conditionalFormatting>
  <conditionalFormatting sqref="BO4:BO39">
    <cfRule type="dataBar" priority="91">
      <dataBar>
        <cfvo type="num" val="0"/>
        <cfvo type="num" val="30"/>
        <color rgb="FF00B050"/>
      </dataBar>
      <extLst>
        <ext xmlns:x14="http://schemas.microsoft.com/office/spreadsheetml/2009/9/main" uri="{B025F937-C7B1-47D3-B67F-A62EFF666E3E}">
          <x14:id>{6C29C69F-DCE8-4FBA-B8E4-001C9DC86904}</x14:id>
        </ext>
      </extLst>
    </cfRule>
  </conditionalFormatting>
  <conditionalFormatting sqref="BP4:BP39">
    <cfRule type="dataBar" priority="93">
      <dataBar>
        <cfvo type="num" val="0"/>
        <cfvo type="num" val="$AC$4"/>
        <color rgb="FF00B050"/>
      </dataBar>
      <extLst>
        <ext xmlns:x14="http://schemas.microsoft.com/office/spreadsheetml/2009/9/main" uri="{B025F937-C7B1-47D3-B67F-A62EFF666E3E}">
          <x14:id>{1B350B9E-0815-4DDE-A56C-9ABCBB7970AD}</x14:id>
        </ext>
      </extLst>
    </cfRule>
  </conditionalFormatting>
  <conditionalFormatting sqref="AW18">
    <cfRule type="dataBar" priority="65">
      <dataBar>
        <cfvo type="num" val="0"/>
        <cfvo type="num" val="$Z$2"/>
        <color rgb="FF00B050"/>
      </dataBar>
      <extLst>
        <ext xmlns:x14="http://schemas.microsoft.com/office/spreadsheetml/2009/9/main" uri="{B025F937-C7B1-47D3-B67F-A62EFF666E3E}">
          <x14:id>{7CA3A536-8510-451E-883B-E50389C3150D}</x14:id>
        </ext>
      </extLst>
    </cfRule>
  </conditionalFormatting>
  <conditionalFormatting sqref="AY18">
    <cfRule type="dataBar" priority="64">
      <dataBar>
        <cfvo type="num" val="0"/>
        <cfvo type="num" val="30"/>
        <color rgb="FF00B050"/>
      </dataBar>
      <extLst>
        <ext xmlns:x14="http://schemas.microsoft.com/office/spreadsheetml/2009/9/main" uri="{B025F937-C7B1-47D3-B67F-A62EFF666E3E}">
          <x14:id>{DDEDFEB2-5F0C-4068-9572-33BACEA65BAB}</x14:id>
        </ext>
      </extLst>
    </cfRule>
  </conditionalFormatting>
  <conditionalFormatting sqref="AZ18">
    <cfRule type="dataBar" priority="66">
      <dataBar>
        <cfvo type="num" val="0"/>
        <cfvo type="num" val="$AC$4"/>
        <color rgb="FF00B050"/>
      </dataBar>
      <extLst>
        <ext xmlns:x14="http://schemas.microsoft.com/office/spreadsheetml/2009/9/main" uri="{B025F937-C7B1-47D3-B67F-A62EFF666E3E}">
          <x14:id>{F7F348A9-62A1-4F5E-A26C-89348E59C838}</x14:id>
        </ext>
      </extLst>
    </cfRule>
  </conditionalFormatting>
  <conditionalFormatting sqref="AW27">
    <cfRule type="dataBar" priority="62">
      <dataBar>
        <cfvo type="num" val="0"/>
        <cfvo type="num" val="$Z$2"/>
        <color rgb="FF00B050"/>
      </dataBar>
      <extLst>
        <ext xmlns:x14="http://schemas.microsoft.com/office/spreadsheetml/2009/9/main" uri="{B025F937-C7B1-47D3-B67F-A62EFF666E3E}">
          <x14:id>{F72BA1EE-2D5F-4385-B4C6-10BBA7FDE493}</x14:id>
        </ext>
      </extLst>
    </cfRule>
  </conditionalFormatting>
  <conditionalFormatting sqref="AY27">
    <cfRule type="dataBar" priority="61">
      <dataBar>
        <cfvo type="num" val="0"/>
        <cfvo type="num" val="30"/>
        <color rgb="FF00B050"/>
      </dataBar>
      <extLst>
        <ext xmlns:x14="http://schemas.microsoft.com/office/spreadsheetml/2009/9/main" uri="{B025F937-C7B1-47D3-B67F-A62EFF666E3E}">
          <x14:id>{DDF43FF7-DA9D-4EC2-B8D1-0224C436D1BA}</x14:id>
        </ext>
      </extLst>
    </cfRule>
  </conditionalFormatting>
  <conditionalFormatting sqref="AZ27">
    <cfRule type="dataBar" priority="63">
      <dataBar>
        <cfvo type="num" val="0"/>
        <cfvo type="num" val="$AC$4"/>
        <color rgb="FF00B050"/>
      </dataBar>
      <extLst>
        <ext xmlns:x14="http://schemas.microsoft.com/office/spreadsheetml/2009/9/main" uri="{B025F937-C7B1-47D3-B67F-A62EFF666E3E}">
          <x14:id>{FCA80ACD-73F7-4FFF-BF61-5940268BE11A}</x14:id>
        </ext>
      </extLst>
    </cfRule>
  </conditionalFormatting>
  <conditionalFormatting sqref="BM3">
    <cfRule type="dataBar" priority="89">
      <dataBar>
        <cfvo type="num" val="0"/>
        <cfvo type="num" val="$Z$2"/>
        <color rgb="FF00B050"/>
      </dataBar>
      <extLst>
        <ext xmlns:x14="http://schemas.microsoft.com/office/spreadsheetml/2009/9/main" uri="{B025F937-C7B1-47D3-B67F-A62EFF666E3E}">
          <x14:id>{83A32437-26D2-428E-AE8F-9322F92AB7B3}</x14:id>
        </ext>
      </extLst>
    </cfRule>
  </conditionalFormatting>
  <conditionalFormatting sqref="BO3">
    <cfRule type="dataBar" priority="88">
      <dataBar>
        <cfvo type="num" val="0"/>
        <cfvo type="num" val="30"/>
        <color rgb="FF00B050"/>
      </dataBar>
      <extLst>
        <ext xmlns:x14="http://schemas.microsoft.com/office/spreadsheetml/2009/9/main" uri="{B025F937-C7B1-47D3-B67F-A62EFF666E3E}">
          <x14:id>{8E53CF7C-3A3E-4F57-B569-9371C61AB2CF}</x14:id>
        </ext>
      </extLst>
    </cfRule>
  </conditionalFormatting>
  <conditionalFormatting sqref="BP3">
    <cfRule type="dataBar" priority="90">
      <dataBar>
        <cfvo type="num" val="0"/>
        <cfvo type="num" val="$AC$4"/>
        <color rgb="FF00B050"/>
      </dataBar>
      <extLst>
        <ext xmlns:x14="http://schemas.microsoft.com/office/spreadsheetml/2009/9/main" uri="{B025F937-C7B1-47D3-B67F-A62EFF666E3E}">
          <x14:id>{BFC0E601-4694-41C9-B065-29BFA532026B}</x14:id>
        </ext>
      </extLst>
    </cfRule>
  </conditionalFormatting>
  <conditionalFormatting sqref="S12">
    <cfRule type="dataBar" priority="85">
      <dataBar>
        <cfvo type="num" val="0"/>
        <cfvo type="num" val="30"/>
        <color rgb="FF00B050"/>
      </dataBar>
      <extLst>
        <ext xmlns:x14="http://schemas.microsoft.com/office/spreadsheetml/2009/9/main" uri="{B025F937-C7B1-47D3-B67F-A62EFF666E3E}">
          <x14:id>{EBD4EE19-3DC7-4F84-91C5-17754E05F929}</x14:id>
        </ext>
      </extLst>
    </cfRule>
  </conditionalFormatting>
  <conditionalFormatting sqref="S19">
    <cfRule type="dataBar" priority="82">
      <dataBar>
        <cfvo type="num" val="0"/>
        <cfvo type="num" val="30"/>
        <color rgb="FF00B050"/>
      </dataBar>
      <extLst>
        <ext xmlns:x14="http://schemas.microsoft.com/office/spreadsheetml/2009/9/main" uri="{B025F937-C7B1-47D3-B67F-A62EFF666E3E}">
          <x14:id>{22E83482-8E0D-4F79-A64D-972EC9F402F8}</x14:id>
        </ext>
      </extLst>
    </cfRule>
  </conditionalFormatting>
  <conditionalFormatting sqref="Q12">
    <cfRule type="dataBar" priority="86">
      <dataBar>
        <cfvo type="num" val="0"/>
        <cfvo type="num" val="$Z$2"/>
        <color rgb="FF00B050"/>
      </dataBar>
      <extLst>
        <ext xmlns:x14="http://schemas.microsoft.com/office/spreadsheetml/2009/9/main" uri="{B025F937-C7B1-47D3-B67F-A62EFF666E3E}">
          <x14:id>{08B247E3-AE70-45C9-934B-B0FD6B80D96C}</x14:id>
        </ext>
      </extLst>
    </cfRule>
  </conditionalFormatting>
  <conditionalFormatting sqref="T12">
    <cfRule type="dataBar" priority="87">
      <dataBar>
        <cfvo type="num" val="0"/>
        <cfvo type="num" val="$AC$4"/>
        <color rgb="FF00B050"/>
      </dataBar>
      <extLst>
        <ext xmlns:x14="http://schemas.microsoft.com/office/spreadsheetml/2009/9/main" uri="{B025F937-C7B1-47D3-B67F-A62EFF666E3E}">
          <x14:id>{20BD6A39-B481-46E9-9BE2-FC8E21737F95}</x14:id>
        </ext>
      </extLst>
    </cfRule>
  </conditionalFormatting>
  <conditionalFormatting sqref="Q19">
    <cfRule type="dataBar" priority="83">
      <dataBar>
        <cfvo type="num" val="0"/>
        <cfvo type="num" val="$Z$2"/>
        <color rgb="FF00B050"/>
      </dataBar>
      <extLst>
        <ext xmlns:x14="http://schemas.microsoft.com/office/spreadsheetml/2009/9/main" uri="{B025F937-C7B1-47D3-B67F-A62EFF666E3E}">
          <x14:id>{8CD0A160-AC10-4C93-A20D-22C739CF97EA}</x14:id>
        </ext>
      </extLst>
    </cfRule>
  </conditionalFormatting>
  <conditionalFormatting sqref="T19">
    <cfRule type="dataBar" priority="84">
      <dataBar>
        <cfvo type="num" val="0"/>
        <cfvo type="num" val="$AC$4"/>
        <color rgb="FF00B050"/>
      </dataBar>
      <extLst>
        <ext xmlns:x14="http://schemas.microsoft.com/office/spreadsheetml/2009/9/main" uri="{B025F937-C7B1-47D3-B67F-A62EFF666E3E}">
          <x14:id>{E64EAA1E-619B-41DE-A660-426431E219A9}</x14:id>
        </ext>
      </extLst>
    </cfRule>
  </conditionalFormatting>
  <conditionalFormatting sqref="Q29">
    <cfRule type="dataBar" priority="80">
      <dataBar>
        <cfvo type="num" val="0"/>
        <cfvo type="num" val="$Z$2"/>
        <color rgb="FF00B050"/>
      </dataBar>
      <extLst>
        <ext xmlns:x14="http://schemas.microsoft.com/office/spreadsheetml/2009/9/main" uri="{B025F937-C7B1-47D3-B67F-A62EFF666E3E}">
          <x14:id>{33F9BFA6-BD5A-47A3-8C8D-0CEDAD045FC5}</x14:id>
        </ext>
      </extLst>
    </cfRule>
  </conditionalFormatting>
  <conditionalFormatting sqref="T29">
    <cfRule type="dataBar" priority="81">
      <dataBar>
        <cfvo type="num" val="0"/>
        <cfvo type="num" val="$AC$4"/>
        <color rgb="FF00B050"/>
      </dataBar>
      <extLst>
        <ext xmlns:x14="http://schemas.microsoft.com/office/spreadsheetml/2009/9/main" uri="{B025F937-C7B1-47D3-B67F-A62EFF666E3E}">
          <x14:id>{4AF3AA1B-7427-4DE3-A610-91BA3B8873FF}</x14:id>
        </ext>
      </extLst>
    </cfRule>
  </conditionalFormatting>
  <conditionalFormatting sqref="S29">
    <cfRule type="dataBar" priority="79">
      <dataBar>
        <cfvo type="num" val="0"/>
        <cfvo type="num" val="30"/>
        <color rgb="FF00B050"/>
      </dataBar>
      <extLst>
        <ext xmlns:x14="http://schemas.microsoft.com/office/spreadsheetml/2009/9/main" uri="{B025F937-C7B1-47D3-B67F-A62EFF666E3E}">
          <x14:id>{067E16C6-A5C4-4F2D-8A6C-46B25616AA76}</x14:id>
        </ext>
      </extLst>
    </cfRule>
  </conditionalFormatting>
  <conditionalFormatting sqref="Y13">
    <cfRule type="dataBar" priority="77">
      <dataBar>
        <cfvo type="num" val="0"/>
        <cfvo type="num" val="$Z$2"/>
        <color rgb="FF00B050"/>
      </dataBar>
      <extLst>
        <ext xmlns:x14="http://schemas.microsoft.com/office/spreadsheetml/2009/9/main" uri="{B025F937-C7B1-47D3-B67F-A62EFF666E3E}">
          <x14:id>{92C61B78-5DD6-4200-86D9-CEED16073865}</x14:id>
        </ext>
      </extLst>
    </cfRule>
  </conditionalFormatting>
  <conditionalFormatting sqref="AA13">
    <cfRule type="dataBar" priority="76">
      <dataBar>
        <cfvo type="num" val="0"/>
        <cfvo type="num" val="30"/>
        <color rgb="FF00B050"/>
      </dataBar>
      <extLst>
        <ext xmlns:x14="http://schemas.microsoft.com/office/spreadsheetml/2009/9/main" uri="{B025F937-C7B1-47D3-B67F-A62EFF666E3E}">
          <x14:id>{EEE0E8AB-8D96-4574-9A7C-4BE149C04732}</x14:id>
        </ext>
      </extLst>
    </cfRule>
  </conditionalFormatting>
  <conditionalFormatting sqref="AB13">
    <cfRule type="dataBar" priority="78">
      <dataBar>
        <cfvo type="num" val="0"/>
        <cfvo type="num" val="$AC$4"/>
        <color rgb="FF00B050"/>
      </dataBar>
      <extLst>
        <ext xmlns:x14="http://schemas.microsoft.com/office/spreadsheetml/2009/9/main" uri="{B025F937-C7B1-47D3-B67F-A62EFF666E3E}">
          <x14:id>{5CA655D4-9825-4B72-8BD0-41556CB7E624}</x14:id>
        </ext>
      </extLst>
    </cfRule>
  </conditionalFormatting>
  <conditionalFormatting sqref="AG18">
    <cfRule type="dataBar" priority="74">
      <dataBar>
        <cfvo type="num" val="0"/>
        <cfvo type="num" val="$Z$2"/>
        <color rgb="FF00B050"/>
      </dataBar>
      <extLst>
        <ext xmlns:x14="http://schemas.microsoft.com/office/spreadsheetml/2009/9/main" uri="{B025F937-C7B1-47D3-B67F-A62EFF666E3E}">
          <x14:id>{1BB7EB68-F202-4D2E-A26C-B93A68F9ABA6}</x14:id>
        </ext>
      </extLst>
    </cfRule>
  </conditionalFormatting>
  <conditionalFormatting sqref="AJ18">
    <cfRule type="dataBar" priority="75">
      <dataBar>
        <cfvo type="num" val="0"/>
        <cfvo type="num" val="$AC$4"/>
        <color rgb="FF00B050"/>
      </dataBar>
      <extLst>
        <ext xmlns:x14="http://schemas.microsoft.com/office/spreadsheetml/2009/9/main" uri="{B025F937-C7B1-47D3-B67F-A62EFF666E3E}">
          <x14:id>{BC2B37A7-770C-43CE-AF73-DDFF116AAD01}</x14:id>
        </ext>
      </extLst>
    </cfRule>
  </conditionalFormatting>
  <conditionalFormatting sqref="AI18">
    <cfRule type="dataBar" priority="73">
      <dataBar>
        <cfvo type="num" val="0"/>
        <cfvo type="num" val="30"/>
        <color rgb="FF00B050"/>
      </dataBar>
      <extLst>
        <ext xmlns:x14="http://schemas.microsoft.com/office/spreadsheetml/2009/9/main" uri="{B025F937-C7B1-47D3-B67F-A62EFF666E3E}">
          <x14:id>{C8143416-030F-4D8E-B9DF-7584131D1550}</x14:id>
        </ext>
      </extLst>
    </cfRule>
  </conditionalFormatting>
  <conditionalFormatting sqref="AW6:AW7">
    <cfRule type="dataBar" priority="71">
      <dataBar>
        <cfvo type="num" val="0"/>
        <cfvo type="num" val="$Z$2"/>
        <color rgb="FF00B050"/>
      </dataBar>
      <extLst>
        <ext xmlns:x14="http://schemas.microsoft.com/office/spreadsheetml/2009/9/main" uri="{B025F937-C7B1-47D3-B67F-A62EFF666E3E}">
          <x14:id>{28B8A4AF-A673-43BA-BD4A-F8CA2274DD5B}</x14:id>
        </ext>
      </extLst>
    </cfRule>
  </conditionalFormatting>
  <conditionalFormatting sqref="AZ6:AZ7">
    <cfRule type="dataBar" priority="72">
      <dataBar>
        <cfvo type="num" val="0"/>
        <cfvo type="num" val="$AC$4"/>
        <color rgb="FF00B050"/>
      </dataBar>
      <extLst>
        <ext xmlns:x14="http://schemas.microsoft.com/office/spreadsheetml/2009/9/main" uri="{B025F937-C7B1-47D3-B67F-A62EFF666E3E}">
          <x14:id>{18A2B5B3-C379-4BA4-B8C1-000762817882}</x14:id>
        </ext>
      </extLst>
    </cfRule>
  </conditionalFormatting>
  <conditionalFormatting sqref="AY6:AY7">
    <cfRule type="dataBar" priority="70">
      <dataBar>
        <cfvo type="num" val="0"/>
        <cfvo type="num" val="30"/>
        <color rgb="FF00B050"/>
      </dataBar>
      <extLst>
        <ext xmlns:x14="http://schemas.microsoft.com/office/spreadsheetml/2009/9/main" uri="{B025F937-C7B1-47D3-B67F-A62EFF666E3E}">
          <x14:id>{5354A87D-85CA-4439-AD26-1B88383B801E}</x14:id>
        </ext>
      </extLst>
    </cfRule>
  </conditionalFormatting>
  <conditionalFormatting sqref="AW11:AW12">
    <cfRule type="dataBar" priority="68">
      <dataBar>
        <cfvo type="num" val="0"/>
        <cfvo type="num" val="$Z$2"/>
        <color rgb="FF00B050"/>
      </dataBar>
      <extLst>
        <ext xmlns:x14="http://schemas.microsoft.com/office/spreadsheetml/2009/9/main" uri="{B025F937-C7B1-47D3-B67F-A62EFF666E3E}">
          <x14:id>{10758E2D-D0DB-4A12-8959-BB37D7D50D3B}</x14:id>
        </ext>
      </extLst>
    </cfRule>
  </conditionalFormatting>
  <conditionalFormatting sqref="AZ11:AZ12">
    <cfRule type="dataBar" priority="69">
      <dataBar>
        <cfvo type="num" val="0"/>
        <cfvo type="num" val="$AC$4"/>
        <color rgb="FF00B050"/>
      </dataBar>
      <extLst>
        <ext xmlns:x14="http://schemas.microsoft.com/office/spreadsheetml/2009/9/main" uri="{B025F937-C7B1-47D3-B67F-A62EFF666E3E}">
          <x14:id>{90681494-5A03-4E03-96D7-1AA8166FD809}</x14:id>
        </ext>
      </extLst>
    </cfRule>
  </conditionalFormatting>
  <conditionalFormatting sqref="AY11:AY12">
    <cfRule type="dataBar" priority="67">
      <dataBar>
        <cfvo type="num" val="0"/>
        <cfvo type="num" val="30"/>
        <color rgb="FF00B050"/>
      </dataBar>
      <extLst>
        <ext xmlns:x14="http://schemas.microsoft.com/office/spreadsheetml/2009/9/main" uri="{B025F937-C7B1-47D3-B67F-A62EFF666E3E}">
          <x14:id>{F2E336C9-10CF-4AEE-AC07-6AA6DA563FFC}</x14:id>
        </ext>
      </extLst>
    </cfRule>
  </conditionalFormatting>
  <conditionalFormatting sqref="BE27">
    <cfRule type="dataBar" priority="59">
      <dataBar>
        <cfvo type="num" val="0"/>
        <cfvo type="num" val="$Z$2"/>
        <color rgb="FF00B050"/>
      </dataBar>
      <extLst>
        <ext xmlns:x14="http://schemas.microsoft.com/office/spreadsheetml/2009/9/main" uri="{B025F937-C7B1-47D3-B67F-A62EFF666E3E}">
          <x14:id>{A9951D2D-BCE7-4D33-9002-991AE179B0EF}</x14:id>
        </ext>
      </extLst>
    </cfRule>
  </conditionalFormatting>
  <conditionalFormatting sqref="BH27">
    <cfRule type="dataBar" priority="60">
      <dataBar>
        <cfvo type="num" val="0"/>
        <cfvo type="num" val="$AC$4"/>
        <color rgb="FF00B050"/>
      </dataBar>
      <extLst>
        <ext xmlns:x14="http://schemas.microsoft.com/office/spreadsheetml/2009/9/main" uri="{B025F937-C7B1-47D3-B67F-A62EFF666E3E}">
          <x14:id>{66316B36-6CC0-4DF7-BDA9-635329704AC2}</x14:id>
        </ext>
      </extLst>
    </cfRule>
  </conditionalFormatting>
  <conditionalFormatting sqref="BG27">
    <cfRule type="dataBar" priority="58">
      <dataBar>
        <cfvo type="num" val="0"/>
        <cfvo type="num" val="30"/>
        <color rgb="FF00B050"/>
      </dataBar>
      <extLst>
        <ext xmlns:x14="http://schemas.microsoft.com/office/spreadsheetml/2009/9/main" uri="{B025F937-C7B1-47D3-B67F-A62EFF666E3E}">
          <x14:id>{50DA74CC-BC82-4138-801B-5F805FE88B30}</x14:id>
        </ext>
      </extLst>
    </cfRule>
  </conditionalFormatting>
  <conditionalFormatting sqref="AQ2">
    <cfRule type="dataBar" priority="53">
      <dataBar>
        <cfvo type="num" val="0"/>
        <cfvo type="num" val="30"/>
        <color rgb="FF00B050"/>
      </dataBar>
      <extLst>
        <ext xmlns:x14="http://schemas.microsoft.com/office/spreadsheetml/2009/9/main" uri="{B025F937-C7B1-47D3-B67F-A62EFF666E3E}">
          <x14:id>{291D67A6-510C-4473-A8AD-77F30853795C}</x14:id>
        </ext>
      </extLst>
    </cfRule>
  </conditionalFormatting>
  <conditionalFormatting sqref="Y2">
    <cfRule type="dataBar" priority="56">
      <dataBar>
        <cfvo type="num" val="0"/>
        <cfvo type="num" val="$Z$2"/>
        <color rgb="FF00B050"/>
      </dataBar>
      <extLst>
        <ext xmlns:x14="http://schemas.microsoft.com/office/spreadsheetml/2009/9/main" uri="{B025F937-C7B1-47D3-B67F-A62EFF666E3E}">
          <x14:id>{0E893874-7F18-4184-BBDF-1C6CE50A6F49}</x14:id>
        </ext>
      </extLst>
    </cfRule>
  </conditionalFormatting>
  <conditionalFormatting sqref="AA2">
    <cfRule type="dataBar" priority="55">
      <dataBar>
        <cfvo type="num" val="0"/>
        <cfvo type="num" val="30"/>
        <color rgb="FF00B050"/>
      </dataBar>
      <extLst>
        <ext xmlns:x14="http://schemas.microsoft.com/office/spreadsheetml/2009/9/main" uri="{B025F937-C7B1-47D3-B67F-A62EFF666E3E}">
          <x14:id>{26415947-D8D3-49B1-B164-F3080271DD7E}</x14:id>
        </ext>
      </extLst>
    </cfRule>
  </conditionalFormatting>
  <conditionalFormatting sqref="AB2">
    <cfRule type="dataBar" priority="57">
      <dataBar>
        <cfvo type="num" val="0"/>
        <cfvo type="num" val="$AC$4"/>
        <color rgb="FF00B050"/>
      </dataBar>
      <extLst>
        <ext xmlns:x14="http://schemas.microsoft.com/office/spreadsheetml/2009/9/main" uri="{B025F937-C7B1-47D3-B67F-A62EFF666E3E}">
          <x14:id>{AD82A88D-18A7-4E06-B411-6A2BEA0DBA18}</x14:id>
        </ext>
      </extLst>
    </cfRule>
  </conditionalFormatting>
  <conditionalFormatting sqref="AI2">
    <cfRule type="dataBar" priority="54">
      <dataBar>
        <cfvo type="num" val="0"/>
        <cfvo type="num" val="30"/>
        <color rgb="FF00B050"/>
      </dataBar>
      <extLst>
        <ext xmlns:x14="http://schemas.microsoft.com/office/spreadsheetml/2009/9/main" uri="{B025F937-C7B1-47D3-B67F-A62EFF666E3E}">
          <x14:id>{D40C8F34-D354-4F4D-A213-0D15AE6DF4C7}</x14:id>
        </ext>
      </extLst>
    </cfRule>
  </conditionalFormatting>
  <conditionalFormatting sqref="AY2">
    <cfRule type="dataBar" priority="52">
      <dataBar>
        <cfvo type="num" val="0"/>
        <cfvo type="num" val="30"/>
        <color rgb="FF00B050"/>
      </dataBar>
      <extLst>
        <ext xmlns:x14="http://schemas.microsoft.com/office/spreadsheetml/2009/9/main" uri="{B025F937-C7B1-47D3-B67F-A62EFF666E3E}">
          <x14:id>{ED840817-D1CA-4CC4-B059-DAE4C66A50A9}</x14:id>
        </ext>
      </extLst>
    </cfRule>
  </conditionalFormatting>
  <conditionalFormatting sqref="BO2">
    <cfRule type="dataBar" priority="51">
      <dataBar>
        <cfvo type="num" val="0"/>
        <cfvo type="num" val="30"/>
        <color rgb="FF00B050"/>
      </dataBar>
      <extLst>
        <ext xmlns:x14="http://schemas.microsoft.com/office/spreadsheetml/2009/9/main" uri="{B025F937-C7B1-47D3-B67F-A62EFF666E3E}">
          <x14:id>{437986F1-A33B-47A1-A538-EDAA4B9E5761}</x14:id>
        </ext>
      </extLst>
    </cfRule>
  </conditionalFormatting>
  <conditionalFormatting sqref="K2">
    <cfRule type="dataBar" priority="50">
      <dataBar>
        <cfvo type="num" val="0"/>
        <cfvo type="num" val="30"/>
        <color rgb="FF00B050"/>
      </dataBar>
      <extLst>
        <ext xmlns:x14="http://schemas.microsoft.com/office/spreadsheetml/2009/9/main" uri="{B025F937-C7B1-47D3-B67F-A62EFF666E3E}">
          <x14:id>{96C4CCA7-5B32-45A6-9DCD-3F2313157485}</x14:id>
        </ext>
      </extLst>
    </cfRule>
  </conditionalFormatting>
  <conditionalFormatting sqref="P2">
    <cfRule type="containsText" dxfId="93" priority="39" operator="containsText" text="STOP">
      <formula>NOT(ISERROR(SEARCH("STOP",P2)))</formula>
    </cfRule>
    <cfRule type="containsText" dxfId="92" priority="40" operator="containsText" text="OK">
      <formula>NOT(ISERROR(SEARCH("OK",P2)))</formula>
    </cfRule>
    <cfRule type="containsText" dxfId="91" priority="41" operator="containsText" text="A former">
      <formula>NOT(ISERROR(SEARCH("A former",P2)))</formula>
    </cfRule>
    <cfRule type="containsText" dxfId="90" priority="42" operator="containsText" text="En cours">
      <formula>NOT(ISERROR(SEARCH("En cours",P2)))</formula>
    </cfRule>
  </conditionalFormatting>
  <conditionalFormatting sqref="AF2">
    <cfRule type="containsText" dxfId="89" priority="35" operator="containsText" text="STOP">
      <formula>NOT(ISERROR(SEARCH("STOP",AF2)))</formula>
    </cfRule>
    <cfRule type="containsText" dxfId="88" priority="36" operator="containsText" text="OK">
      <formula>NOT(ISERROR(SEARCH("OK",AF2)))</formula>
    </cfRule>
    <cfRule type="containsText" dxfId="87" priority="37" operator="containsText" text="A former">
      <formula>NOT(ISERROR(SEARCH("A former",AF2)))</formula>
    </cfRule>
    <cfRule type="containsText" dxfId="86" priority="38" operator="containsText" text="En cours">
      <formula>NOT(ISERROR(SEARCH("En cours",AF2)))</formula>
    </cfRule>
  </conditionalFormatting>
  <conditionalFormatting sqref="AN2">
    <cfRule type="containsText" dxfId="85" priority="31" operator="containsText" text="STOP">
      <formula>NOT(ISERROR(SEARCH("STOP",AN2)))</formula>
    </cfRule>
    <cfRule type="containsText" dxfId="84" priority="32" operator="containsText" text="OK">
      <formula>NOT(ISERROR(SEARCH("OK",AN2)))</formula>
    </cfRule>
    <cfRule type="containsText" dxfId="83" priority="33" operator="containsText" text="A former">
      <formula>NOT(ISERROR(SEARCH("A former",AN2)))</formula>
    </cfRule>
    <cfRule type="containsText" dxfId="82" priority="34" operator="containsText" text="En cours">
      <formula>NOT(ISERROR(SEARCH("En cours",AN2)))</formula>
    </cfRule>
  </conditionalFormatting>
  <conditionalFormatting sqref="AV2">
    <cfRule type="containsText" dxfId="81" priority="27" operator="containsText" text="STOP">
      <formula>NOT(ISERROR(SEARCH("STOP",AV2)))</formula>
    </cfRule>
    <cfRule type="containsText" dxfId="80" priority="28" operator="containsText" text="OK">
      <formula>NOT(ISERROR(SEARCH("OK",AV2)))</formula>
    </cfRule>
    <cfRule type="containsText" dxfId="79" priority="29" operator="containsText" text="A former">
      <formula>NOT(ISERROR(SEARCH("A former",AV2)))</formula>
    </cfRule>
    <cfRule type="containsText" dxfId="78" priority="30" operator="containsText" text="En cours">
      <formula>NOT(ISERROR(SEARCH("En cours",AV2)))</formula>
    </cfRule>
  </conditionalFormatting>
  <conditionalFormatting sqref="BD2">
    <cfRule type="containsText" dxfId="77" priority="23" operator="containsText" text="STOP">
      <formula>NOT(ISERROR(SEARCH("STOP",BD2)))</formula>
    </cfRule>
    <cfRule type="containsText" dxfId="76" priority="24" operator="containsText" text="OK">
      <formula>NOT(ISERROR(SEARCH("OK",BD2)))</formula>
    </cfRule>
    <cfRule type="containsText" dxfId="75" priority="25" operator="containsText" text="A former">
      <formula>NOT(ISERROR(SEARCH("A former",BD2)))</formula>
    </cfRule>
    <cfRule type="containsText" dxfId="74" priority="26" operator="containsText" text="En cours">
      <formula>NOT(ISERROR(SEARCH("En cours",BD2)))</formula>
    </cfRule>
  </conditionalFormatting>
  <conditionalFormatting sqref="BT2">
    <cfRule type="containsText" dxfId="73" priority="19" operator="containsText" text="STOP">
      <formula>NOT(ISERROR(SEARCH("STOP",BT2)))</formula>
    </cfRule>
    <cfRule type="containsText" dxfId="72" priority="20" operator="containsText" text="OK">
      <formula>NOT(ISERROR(SEARCH("OK",BT2)))</formula>
    </cfRule>
    <cfRule type="containsText" dxfId="71" priority="21" operator="containsText" text="A former">
      <formula>NOT(ISERROR(SEARCH("A former",BT2)))</formula>
    </cfRule>
    <cfRule type="containsText" dxfId="70" priority="22" operator="containsText" text="En cours">
      <formula>NOT(ISERROR(SEARCH("En cours",BT2)))</formula>
    </cfRule>
  </conditionalFormatting>
  <conditionalFormatting sqref="H2">
    <cfRule type="containsText" dxfId="69" priority="18" operator="containsText" text="6 / 6">
      <formula>NOT(ISERROR(SEARCH("6 / 6",H2)))</formula>
    </cfRule>
  </conditionalFormatting>
  <conditionalFormatting sqref="Q2">
    <cfRule type="dataBar" priority="16">
      <dataBar>
        <cfvo type="num" val="0"/>
        <cfvo type="num" val="$Z$2"/>
        <color rgb="FF00B050"/>
      </dataBar>
      <extLst>
        <ext xmlns:x14="http://schemas.microsoft.com/office/spreadsheetml/2009/9/main" uri="{B025F937-C7B1-47D3-B67F-A62EFF666E3E}">
          <x14:id>{A23014E4-C19F-48CB-8C07-8DA9F631A4BE}</x14:id>
        </ext>
      </extLst>
    </cfRule>
  </conditionalFormatting>
  <conditionalFormatting sqref="T2">
    <cfRule type="dataBar" priority="17">
      <dataBar>
        <cfvo type="num" val="0"/>
        <cfvo type="num" val="$AC$4"/>
        <color rgb="FF00B050"/>
      </dataBar>
      <extLst>
        <ext xmlns:x14="http://schemas.microsoft.com/office/spreadsheetml/2009/9/main" uri="{B025F937-C7B1-47D3-B67F-A62EFF666E3E}">
          <x14:id>{6D21627A-E55D-4C6B-ADCB-8301A9BCB26E}</x14:id>
        </ext>
      </extLst>
    </cfRule>
  </conditionalFormatting>
  <conditionalFormatting sqref="S2">
    <cfRule type="dataBar" priority="15">
      <dataBar>
        <cfvo type="num" val="0"/>
        <cfvo type="num" val="30"/>
        <color rgb="FF00B050"/>
      </dataBar>
      <extLst>
        <ext xmlns:x14="http://schemas.microsoft.com/office/spreadsheetml/2009/9/main" uri="{B025F937-C7B1-47D3-B67F-A62EFF666E3E}">
          <x14:id>{8F82A15D-5050-4F69-899D-5C82DFB6C5D8}</x14:id>
        </ext>
      </extLst>
    </cfRule>
  </conditionalFormatting>
  <conditionalFormatting sqref="X2">
    <cfRule type="containsText" dxfId="68" priority="11" operator="containsText" text="STOP">
      <formula>NOT(ISERROR(SEARCH("STOP",X2)))</formula>
    </cfRule>
    <cfRule type="containsText" dxfId="67" priority="12" operator="containsText" text="OK">
      <formula>NOT(ISERROR(SEARCH("OK",X2)))</formula>
    </cfRule>
    <cfRule type="containsText" dxfId="66" priority="13" operator="containsText" text="A former">
      <formula>NOT(ISERROR(SEARCH("A former",X2)))</formula>
    </cfRule>
    <cfRule type="containsText" dxfId="65" priority="14" operator="containsText" text="En cours">
      <formula>NOT(ISERROR(SEARCH("En cours",X2)))</formula>
    </cfRule>
  </conditionalFormatting>
  <conditionalFormatting sqref="BE2">
    <cfRule type="dataBar" priority="9">
      <dataBar>
        <cfvo type="num" val="0"/>
        <cfvo type="num" val="$Z$2"/>
        <color rgb="FF00B050"/>
      </dataBar>
      <extLst>
        <ext xmlns:x14="http://schemas.microsoft.com/office/spreadsheetml/2009/9/main" uri="{B025F937-C7B1-47D3-B67F-A62EFF666E3E}">
          <x14:id>{17A74A74-4CBD-4D87-839D-EAFC98D5D4CB}</x14:id>
        </ext>
      </extLst>
    </cfRule>
  </conditionalFormatting>
  <conditionalFormatting sqref="BH2">
    <cfRule type="dataBar" priority="10">
      <dataBar>
        <cfvo type="num" val="0"/>
        <cfvo type="num" val="$AC$4"/>
        <color rgb="FF00B050"/>
      </dataBar>
      <extLst>
        <ext xmlns:x14="http://schemas.microsoft.com/office/spreadsheetml/2009/9/main" uri="{B025F937-C7B1-47D3-B67F-A62EFF666E3E}">
          <x14:id>{535DE010-629C-41CB-8A36-19F7CB02AC08}</x14:id>
        </ext>
      </extLst>
    </cfRule>
  </conditionalFormatting>
  <conditionalFormatting sqref="BG2">
    <cfRule type="dataBar" priority="8">
      <dataBar>
        <cfvo type="num" val="0"/>
        <cfvo type="num" val="30"/>
        <color rgb="FF00B050"/>
      </dataBar>
      <extLst>
        <ext xmlns:x14="http://schemas.microsoft.com/office/spreadsheetml/2009/9/main" uri="{B025F937-C7B1-47D3-B67F-A62EFF666E3E}">
          <x14:id>{DF724079-CD89-404B-98B1-354E5B286A37}</x14:id>
        </ext>
      </extLst>
    </cfRule>
  </conditionalFormatting>
  <conditionalFormatting sqref="BL2">
    <cfRule type="containsText" dxfId="64" priority="4" operator="containsText" text="STOP">
      <formula>NOT(ISERROR(SEARCH("STOP",BL2)))</formula>
    </cfRule>
    <cfRule type="containsText" dxfId="63" priority="5" operator="containsText" text="OK">
      <formula>NOT(ISERROR(SEARCH("OK",BL2)))</formula>
    </cfRule>
    <cfRule type="containsText" dxfId="62" priority="6" operator="containsText" text="A former">
      <formula>NOT(ISERROR(SEARCH("A former",BL2)))</formula>
    </cfRule>
    <cfRule type="containsText" dxfId="61" priority="7" operator="containsText" text="En cours">
      <formula>NOT(ISERROR(SEARCH("En cours",BL2)))</formula>
    </cfRule>
  </conditionalFormatting>
  <conditionalFormatting sqref="BE7">
    <cfRule type="dataBar" priority="2">
      <dataBar>
        <cfvo type="num" val="0"/>
        <cfvo type="num" val="$Z$2"/>
        <color rgb="FF00B050"/>
      </dataBar>
      <extLst>
        <ext xmlns:x14="http://schemas.microsoft.com/office/spreadsheetml/2009/9/main" uri="{B025F937-C7B1-47D3-B67F-A62EFF666E3E}">
          <x14:id>{410D23B7-13A7-406A-B9AA-0C7B1B7A0C90}</x14:id>
        </ext>
      </extLst>
    </cfRule>
  </conditionalFormatting>
  <conditionalFormatting sqref="BH7">
    <cfRule type="dataBar" priority="3">
      <dataBar>
        <cfvo type="num" val="0"/>
        <cfvo type="num" val="$AC$4"/>
        <color rgb="FF00B050"/>
      </dataBar>
      <extLst>
        <ext xmlns:x14="http://schemas.microsoft.com/office/spreadsheetml/2009/9/main" uri="{B025F937-C7B1-47D3-B67F-A62EFF666E3E}">
          <x14:id>{E609F04D-43FA-4593-965A-294BDF2DBCFE}</x14:id>
        </ext>
      </extLst>
    </cfRule>
  </conditionalFormatting>
  <conditionalFormatting sqref="BG7">
    <cfRule type="dataBar" priority="1">
      <dataBar>
        <cfvo type="num" val="0"/>
        <cfvo type="num" val="30"/>
        <color rgb="FF00B050"/>
      </dataBar>
      <extLst>
        <ext xmlns:x14="http://schemas.microsoft.com/office/spreadsheetml/2009/9/main" uri="{B025F937-C7B1-47D3-B67F-A62EFF666E3E}">
          <x14:id>{41A00EDC-FA9D-4F49-AF73-8C30BD9754F2}</x14:id>
        </ext>
      </extLst>
    </cfRule>
  </conditionalFormatting>
  <dataValidations count="3">
    <dataValidation type="list" allowBlank="1" showInputMessage="1" showErrorMessage="1" sqref="A2:A39">
      <formula1>Personnel_PF</formula1>
    </dataValidation>
    <dataValidation type="list" allowBlank="1" showInputMessage="1" showErrorMessage="1" sqref="P2:P39 X2:X39 BL2:BL39 BT2:BT39 AF2:AF39 BD2:BD39 AV2:AV39 AN2:AN39">
      <formula1>Validations_modules</formula1>
    </dataValidation>
    <dataValidation type="list" allowBlank="1" showInputMessage="1" showErrorMessage="1" sqref="N3:N5">
      <formula1>"Oui, STOP,"</formula1>
    </dataValidation>
  </dataValidations>
  <pageMargins left="0.7" right="0.7" top="0.75" bottom="0.75" header="0.3" footer="0.3"/>
  <pageSetup paperSize="9" orientation="portrait" r:id="rId3"/>
  <legacyDrawing r:id="rId4"/>
  <extLst>
    <ext xmlns:x14="http://schemas.microsoft.com/office/spreadsheetml/2009/9/main" uri="{78C0D931-6437-407d-A8EE-F0AAD7539E65}">
      <x14:conditionalFormattings>
        <x14:conditionalFormatting xmlns:xm="http://schemas.microsoft.com/office/excel/2006/main">
          <x14:cfRule type="dataBar" id="{395EC80B-D4C5-4B6D-B673-680AFE985105}">
            <x14:dataBar minLength="0" maxLength="100">
              <x14:cfvo type="num">
                <xm:f>0</xm:f>
              </x14:cfvo>
              <x14:cfvo type="num">
                <xm:f>$Z$2</xm:f>
              </x14:cfvo>
              <x14:negativeFillColor rgb="FFFF0000"/>
              <x14:axisColor rgb="FF000000"/>
            </x14:dataBar>
          </x14:cfRule>
          <xm:sqref>Y4:Y12 AG4:AG17 BE4:BE6 Q4:Q11 AW4:AW5 Q13:Q18 Q20:Q28 AW8:AW10 AW13:AW17 AW19:AW26 AO4:AO39 Q30:Q39 Y14:Y39 AG19:AG39 AW28:AW39 BE28:BE39 BE8:BE26 AG2 AO2 AW2 BM2 I2</xm:sqref>
        </x14:conditionalFormatting>
        <x14:conditionalFormatting xmlns:xm="http://schemas.microsoft.com/office/excel/2006/main">
          <x14:cfRule type="dataBar" id="{4A9931F8-6C3A-44F7-8B48-C11B00024292}">
            <x14:dataBar minLength="0" maxLength="100">
              <x14:cfvo type="num">
                <xm:f>0</xm:f>
              </x14:cfvo>
              <x14:cfvo type="num">
                <xm:f>30</xm:f>
              </x14:cfvo>
              <x14:negativeFillColor rgb="FFFF0000"/>
              <x14:axisColor rgb="FF000000"/>
            </x14:dataBar>
          </x14:cfRule>
          <xm:sqref>AA4:AA12 AI4:AI17 BG4:BG6 S4:S11 AY4:AY5 S13:S18 S20:S28 AY8:AY10 AY13:AY17 AY19:AY26 AQ4:AQ39 K4:K39 S30:S39 AA14:AA39 AI19:AI39 AY28:AY39 BG28:BG39 BG8:BG26</xm:sqref>
        </x14:conditionalFormatting>
        <x14:conditionalFormatting xmlns:xm="http://schemas.microsoft.com/office/excel/2006/main">
          <x14:cfRule type="dataBar" id="{FEC12EC6-0533-4584-833E-D6D89AF6BAC1}">
            <x14:dataBar minLength="0" maxLength="100">
              <x14:cfvo type="num">
                <xm:f>0</xm:f>
              </x14:cfvo>
              <x14:cfvo type="num">
                <xm:f>$AC$4</xm:f>
              </x14:cfvo>
              <x14:negativeFillColor rgb="FFFF0000"/>
              <x14:axisColor rgb="FF000000"/>
            </x14:dataBar>
          </x14:cfRule>
          <xm:sqref>AB4:AB12 AJ4:AJ17 BH4:BH6 T4:T11 AZ4:AZ5 T13:T18 T20:T28 AZ8:AZ10 AZ13:AZ17 AZ19:AZ26 AR4:AR39 L4:L39 T30:T39 AB14:AB39 AJ19:AJ39 AZ28:AZ39 BH28:BH39 BH8:BH26 AJ2 AR2 AZ2 BP2 L2</xm:sqref>
        </x14:conditionalFormatting>
        <x14:conditionalFormatting xmlns:xm="http://schemas.microsoft.com/office/excel/2006/main">
          <x14:cfRule type="dataBar" id="{7D0E0F59-F0CA-4E03-B19D-50D73110BC02}">
            <x14:dataBar minLength="0" maxLength="100">
              <x14:cfvo type="num">
                <xm:f>0</xm:f>
              </x14:cfvo>
              <x14:cfvo type="num">
                <xm:f>$Z$2</xm:f>
              </x14:cfvo>
              <x14:negativeFillColor rgb="FFFF0000"/>
              <x14:axisColor rgb="FF000000"/>
            </x14:dataBar>
          </x14:cfRule>
          <xm:sqref>AG3</xm:sqref>
        </x14:conditionalFormatting>
        <x14:conditionalFormatting xmlns:xm="http://schemas.microsoft.com/office/excel/2006/main">
          <x14:cfRule type="dataBar" id="{A98A778A-13DF-42A1-AD1E-DBC83B79806E}">
            <x14:dataBar minLength="0" maxLength="100">
              <x14:cfvo type="num">
                <xm:f>0</xm:f>
              </x14:cfvo>
              <x14:cfvo type="num">
                <xm:f>30</xm:f>
              </x14:cfvo>
              <x14:negativeFillColor rgb="FFFF0000"/>
              <x14:axisColor rgb="FF000000"/>
            </x14:dataBar>
          </x14:cfRule>
          <xm:sqref>AI3</xm:sqref>
        </x14:conditionalFormatting>
        <x14:conditionalFormatting xmlns:xm="http://schemas.microsoft.com/office/excel/2006/main">
          <x14:cfRule type="dataBar" id="{9B20B9A4-BC38-4B74-815D-F38ADC9620D2}">
            <x14:dataBar minLength="0" maxLength="100">
              <x14:cfvo type="num">
                <xm:f>0</xm:f>
              </x14:cfvo>
              <x14:cfvo type="num">
                <xm:f>$AC$4</xm:f>
              </x14:cfvo>
              <x14:negativeFillColor rgb="FFFF0000"/>
              <x14:axisColor rgb="FF000000"/>
            </x14:dataBar>
          </x14:cfRule>
          <xm:sqref>AJ3</xm:sqref>
        </x14:conditionalFormatting>
        <x14:conditionalFormatting xmlns:xm="http://schemas.microsoft.com/office/excel/2006/main">
          <x14:cfRule type="dataBar" id="{11D26C97-15FC-4E89-AAA8-406776F04E84}">
            <x14:dataBar minLength="0" maxLength="100">
              <x14:cfvo type="num">
                <xm:f>0</xm:f>
              </x14:cfvo>
              <x14:cfvo type="num">
                <xm:f>$Z$2</xm:f>
              </x14:cfvo>
              <x14:negativeFillColor rgb="FFFF0000"/>
              <x14:axisColor rgb="FF000000"/>
            </x14:dataBar>
          </x14:cfRule>
          <xm:sqref>AO3</xm:sqref>
        </x14:conditionalFormatting>
        <x14:conditionalFormatting xmlns:xm="http://schemas.microsoft.com/office/excel/2006/main">
          <x14:cfRule type="dataBar" id="{BC3CD775-29E5-40EA-B13C-673A8CFA8DA2}">
            <x14:dataBar minLength="0" maxLength="100">
              <x14:cfvo type="num">
                <xm:f>0</xm:f>
              </x14:cfvo>
              <x14:cfvo type="num">
                <xm:f>30</xm:f>
              </x14:cfvo>
              <x14:negativeFillColor rgb="FFFF0000"/>
              <x14:axisColor rgb="FF000000"/>
            </x14:dataBar>
          </x14:cfRule>
          <xm:sqref>AQ3</xm:sqref>
        </x14:conditionalFormatting>
        <x14:conditionalFormatting xmlns:xm="http://schemas.microsoft.com/office/excel/2006/main">
          <x14:cfRule type="dataBar" id="{AF660739-659B-4CD6-8650-D7FB8AA78F6F}">
            <x14:dataBar minLength="0" maxLength="100">
              <x14:cfvo type="num">
                <xm:f>0</xm:f>
              </x14:cfvo>
              <x14:cfvo type="num">
                <xm:f>$AC$4</xm:f>
              </x14:cfvo>
              <x14:negativeFillColor rgb="FFFF0000"/>
              <x14:axisColor rgb="FF000000"/>
            </x14:dataBar>
          </x14:cfRule>
          <xm:sqref>AR3</xm:sqref>
        </x14:conditionalFormatting>
        <x14:conditionalFormatting xmlns:xm="http://schemas.microsoft.com/office/excel/2006/main">
          <x14:cfRule type="dataBar" id="{18EE1AD8-63DC-429D-A107-93C78E973BB7}">
            <x14:dataBar minLength="0" maxLength="100">
              <x14:cfvo type="num">
                <xm:f>0</xm:f>
              </x14:cfvo>
              <x14:cfvo type="num">
                <xm:f>$Z$2</xm:f>
              </x14:cfvo>
              <x14:negativeFillColor rgb="FFFF0000"/>
              <x14:axisColor rgb="FF000000"/>
            </x14:dataBar>
          </x14:cfRule>
          <xm:sqref>BE3</xm:sqref>
        </x14:conditionalFormatting>
        <x14:conditionalFormatting xmlns:xm="http://schemas.microsoft.com/office/excel/2006/main">
          <x14:cfRule type="dataBar" id="{4FFDE2AD-AD1B-49E3-96BA-88ABC84F8D5D}">
            <x14:dataBar minLength="0" maxLength="100">
              <x14:cfvo type="num">
                <xm:f>0</xm:f>
              </x14:cfvo>
              <x14:cfvo type="num">
                <xm:f>30</xm:f>
              </x14:cfvo>
              <x14:negativeFillColor rgb="FFFF0000"/>
              <x14:axisColor rgb="FF000000"/>
            </x14:dataBar>
          </x14:cfRule>
          <xm:sqref>BG3</xm:sqref>
        </x14:conditionalFormatting>
        <x14:conditionalFormatting xmlns:xm="http://schemas.microsoft.com/office/excel/2006/main">
          <x14:cfRule type="dataBar" id="{17D599B2-90FE-4F38-B963-CE6078A5DC0B}">
            <x14:dataBar minLength="0" maxLength="100">
              <x14:cfvo type="num">
                <xm:f>0</xm:f>
              </x14:cfvo>
              <x14:cfvo type="num">
                <xm:f>$AC$4</xm:f>
              </x14:cfvo>
              <x14:negativeFillColor rgb="FFFF0000"/>
              <x14:axisColor rgb="FF000000"/>
            </x14:dataBar>
          </x14:cfRule>
          <xm:sqref>BH3</xm:sqref>
        </x14:conditionalFormatting>
        <x14:conditionalFormatting xmlns:xm="http://schemas.microsoft.com/office/excel/2006/main">
          <x14:cfRule type="dataBar" id="{2DF5A752-6396-4F8C-A1B5-1450C47CF069}">
            <x14:dataBar minLength="0" maxLength="100">
              <x14:cfvo type="num">
                <xm:f>0</xm:f>
              </x14:cfvo>
              <x14:cfvo type="num">
                <xm:f>$Z$2</xm:f>
              </x14:cfvo>
              <x14:negativeFillColor rgb="FFFF0000"/>
              <x14:axisColor rgb="FF000000"/>
            </x14:dataBar>
          </x14:cfRule>
          <xm:sqref>Q3</xm:sqref>
        </x14:conditionalFormatting>
        <x14:conditionalFormatting xmlns:xm="http://schemas.microsoft.com/office/excel/2006/main">
          <x14:cfRule type="dataBar" id="{67E0D6E1-55C7-44E8-9DC1-380DF636913D}">
            <x14:dataBar minLength="0" maxLength="100">
              <x14:cfvo type="num">
                <xm:f>0</xm:f>
              </x14:cfvo>
              <x14:cfvo type="num">
                <xm:f>30</xm:f>
              </x14:cfvo>
              <x14:negativeFillColor rgb="FFFF0000"/>
              <x14:axisColor rgb="FF000000"/>
            </x14:dataBar>
          </x14:cfRule>
          <xm:sqref>S3</xm:sqref>
        </x14:conditionalFormatting>
        <x14:conditionalFormatting xmlns:xm="http://schemas.microsoft.com/office/excel/2006/main">
          <x14:cfRule type="dataBar" id="{9BEC4872-ECA5-4370-9346-BF8E6276E3F6}">
            <x14:dataBar minLength="0" maxLength="100">
              <x14:cfvo type="num">
                <xm:f>0</xm:f>
              </x14:cfvo>
              <x14:cfvo type="num">
                <xm:f>$AC$4</xm:f>
              </x14:cfvo>
              <x14:negativeFillColor rgb="FFFF0000"/>
              <x14:axisColor rgb="FF000000"/>
            </x14:dataBar>
          </x14:cfRule>
          <xm:sqref>T3</xm:sqref>
        </x14:conditionalFormatting>
        <x14:conditionalFormatting xmlns:xm="http://schemas.microsoft.com/office/excel/2006/main">
          <x14:cfRule type="dataBar" id="{5656F05B-5947-4779-9B0B-3B5AA9AC172C}">
            <x14:dataBar minLength="0" maxLength="100">
              <x14:cfvo type="num">
                <xm:f>0</xm:f>
              </x14:cfvo>
              <x14:cfvo type="num">
                <xm:f>30</xm:f>
              </x14:cfvo>
              <x14:negativeFillColor rgb="FFFF0000"/>
              <x14:axisColor rgb="FF000000"/>
            </x14:dataBar>
          </x14:cfRule>
          <xm:sqref>K3</xm:sqref>
        </x14:conditionalFormatting>
        <x14:conditionalFormatting xmlns:xm="http://schemas.microsoft.com/office/excel/2006/main">
          <x14:cfRule type="dataBar" id="{92C70A2D-7F8D-4C9B-8742-E4A9550B07D2}">
            <x14:dataBar minLength="0" maxLength="100">
              <x14:cfvo type="num">
                <xm:f>0</xm:f>
              </x14:cfvo>
              <x14:cfvo type="num">
                <xm:f>$AC$4</xm:f>
              </x14:cfvo>
              <x14:negativeFillColor rgb="FFFF0000"/>
              <x14:axisColor rgb="FF000000"/>
            </x14:dataBar>
          </x14:cfRule>
          <xm:sqref>L3</xm:sqref>
        </x14:conditionalFormatting>
        <x14:conditionalFormatting xmlns:xm="http://schemas.microsoft.com/office/excel/2006/main">
          <x14:cfRule type="dataBar" id="{9A40D7DF-0D48-4CC0-848C-6F66890F6036}">
            <x14:dataBar minLength="0" maxLength="100">
              <x14:cfvo type="num">
                <xm:f>0</xm:f>
              </x14:cfvo>
              <x14:cfvo type="num">
                <xm:f>$Z$2</xm:f>
              </x14:cfvo>
              <x14:negativeFillColor rgb="FFFF0000"/>
              <x14:axisColor rgb="FF000000"/>
            </x14:dataBar>
          </x14:cfRule>
          <xm:sqref>Y3</xm:sqref>
        </x14:conditionalFormatting>
        <x14:conditionalFormatting xmlns:xm="http://schemas.microsoft.com/office/excel/2006/main">
          <x14:cfRule type="dataBar" id="{5A623330-4826-4F62-B0D6-DB2AF77BC3D2}">
            <x14:dataBar minLength="0" maxLength="100">
              <x14:cfvo type="num">
                <xm:f>0</xm:f>
              </x14:cfvo>
              <x14:cfvo type="num">
                <xm:f>30</xm:f>
              </x14:cfvo>
              <x14:negativeFillColor rgb="FFFF0000"/>
              <x14:axisColor rgb="FF000000"/>
            </x14:dataBar>
          </x14:cfRule>
          <xm:sqref>AA3</xm:sqref>
        </x14:conditionalFormatting>
        <x14:conditionalFormatting xmlns:xm="http://schemas.microsoft.com/office/excel/2006/main">
          <x14:cfRule type="dataBar" id="{05D1B074-7731-4451-839F-BCF48624DB25}">
            <x14:dataBar minLength="0" maxLength="100">
              <x14:cfvo type="num">
                <xm:f>0</xm:f>
              </x14:cfvo>
              <x14:cfvo type="num">
                <xm:f>$AC$4</xm:f>
              </x14:cfvo>
              <x14:negativeFillColor rgb="FFFF0000"/>
              <x14:axisColor rgb="FF000000"/>
            </x14:dataBar>
          </x14:cfRule>
          <xm:sqref>AB3</xm:sqref>
        </x14:conditionalFormatting>
        <x14:conditionalFormatting xmlns:xm="http://schemas.microsoft.com/office/excel/2006/main">
          <x14:cfRule type="dataBar" id="{BAC7F13A-1713-46E2-9E29-D96A4D693F39}">
            <x14:dataBar minLength="0" maxLength="100">
              <x14:cfvo type="num">
                <xm:f>0</xm:f>
              </x14:cfvo>
              <x14:cfvo type="num">
                <xm:f>$Z$2</xm:f>
              </x14:cfvo>
              <x14:negativeFillColor rgb="FFFF0000"/>
              <x14:axisColor rgb="FF000000"/>
            </x14:dataBar>
          </x14:cfRule>
          <xm:sqref>AW3</xm:sqref>
        </x14:conditionalFormatting>
        <x14:conditionalFormatting xmlns:xm="http://schemas.microsoft.com/office/excel/2006/main">
          <x14:cfRule type="dataBar" id="{48C6F45D-E06F-4DB6-BF97-FF419FFE2B50}">
            <x14:dataBar minLength="0" maxLength="100">
              <x14:cfvo type="num">
                <xm:f>0</xm:f>
              </x14:cfvo>
              <x14:cfvo type="num">
                <xm:f>30</xm:f>
              </x14:cfvo>
              <x14:negativeFillColor rgb="FFFF0000"/>
              <x14:axisColor rgb="FF000000"/>
            </x14:dataBar>
          </x14:cfRule>
          <xm:sqref>AY3</xm:sqref>
        </x14:conditionalFormatting>
        <x14:conditionalFormatting xmlns:xm="http://schemas.microsoft.com/office/excel/2006/main">
          <x14:cfRule type="dataBar" id="{987E8439-9A8F-4BA2-8E27-075C089EFDE5}">
            <x14:dataBar minLength="0" maxLength="100">
              <x14:cfvo type="num">
                <xm:f>0</xm:f>
              </x14:cfvo>
              <x14:cfvo type="num">
                <xm:f>$AC$4</xm:f>
              </x14:cfvo>
              <x14:negativeFillColor rgb="FFFF0000"/>
              <x14:axisColor rgb="FF000000"/>
            </x14:dataBar>
          </x14:cfRule>
          <xm:sqref>AZ3</xm:sqref>
        </x14:conditionalFormatting>
        <x14:conditionalFormatting xmlns:xm="http://schemas.microsoft.com/office/excel/2006/main">
          <x14:cfRule type="dataBar" id="{E7056B08-4411-4F00-81B9-D3AC28DD01E8}">
            <x14:dataBar minLength="0" maxLength="100">
              <x14:cfvo type="num">
                <xm:f>0</xm:f>
              </x14:cfvo>
              <x14:cfvo type="num">
                <xm:f>$Z$2</xm:f>
              </x14:cfvo>
              <x14:negativeFillColor rgb="FFFF0000"/>
              <x14:axisColor rgb="FF000000"/>
            </x14:dataBar>
          </x14:cfRule>
          <xm:sqref>BM4:BM39</xm:sqref>
        </x14:conditionalFormatting>
        <x14:conditionalFormatting xmlns:xm="http://schemas.microsoft.com/office/excel/2006/main">
          <x14:cfRule type="dataBar" id="{6C29C69F-DCE8-4FBA-B8E4-001C9DC86904}">
            <x14:dataBar minLength="0" maxLength="100">
              <x14:cfvo type="num">
                <xm:f>0</xm:f>
              </x14:cfvo>
              <x14:cfvo type="num">
                <xm:f>30</xm:f>
              </x14:cfvo>
              <x14:negativeFillColor rgb="FFFF0000"/>
              <x14:axisColor rgb="FF000000"/>
            </x14:dataBar>
          </x14:cfRule>
          <xm:sqref>BO4:BO39</xm:sqref>
        </x14:conditionalFormatting>
        <x14:conditionalFormatting xmlns:xm="http://schemas.microsoft.com/office/excel/2006/main">
          <x14:cfRule type="dataBar" id="{1B350B9E-0815-4DDE-A56C-9ABCBB7970AD}">
            <x14:dataBar minLength="0" maxLength="100">
              <x14:cfvo type="num">
                <xm:f>0</xm:f>
              </x14:cfvo>
              <x14:cfvo type="num">
                <xm:f>$AC$4</xm:f>
              </x14:cfvo>
              <x14:negativeFillColor rgb="FFFF0000"/>
              <x14:axisColor rgb="FF000000"/>
            </x14:dataBar>
          </x14:cfRule>
          <xm:sqref>BP4:BP39</xm:sqref>
        </x14:conditionalFormatting>
        <x14:conditionalFormatting xmlns:xm="http://schemas.microsoft.com/office/excel/2006/main">
          <x14:cfRule type="dataBar" id="{7CA3A536-8510-451E-883B-E50389C3150D}">
            <x14:dataBar minLength="0" maxLength="100">
              <x14:cfvo type="num">
                <xm:f>0</xm:f>
              </x14:cfvo>
              <x14:cfvo type="num">
                <xm:f>$Z$2</xm:f>
              </x14:cfvo>
              <x14:negativeFillColor rgb="FFFF0000"/>
              <x14:axisColor rgb="FF000000"/>
            </x14:dataBar>
          </x14:cfRule>
          <xm:sqref>AW18</xm:sqref>
        </x14:conditionalFormatting>
        <x14:conditionalFormatting xmlns:xm="http://schemas.microsoft.com/office/excel/2006/main">
          <x14:cfRule type="dataBar" id="{DDEDFEB2-5F0C-4068-9572-33BACEA65BAB}">
            <x14:dataBar minLength="0" maxLength="100">
              <x14:cfvo type="num">
                <xm:f>0</xm:f>
              </x14:cfvo>
              <x14:cfvo type="num">
                <xm:f>30</xm:f>
              </x14:cfvo>
              <x14:negativeFillColor rgb="FFFF0000"/>
              <x14:axisColor rgb="FF000000"/>
            </x14:dataBar>
          </x14:cfRule>
          <xm:sqref>AY18</xm:sqref>
        </x14:conditionalFormatting>
        <x14:conditionalFormatting xmlns:xm="http://schemas.microsoft.com/office/excel/2006/main">
          <x14:cfRule type="dataBar" id="{F7F348A9-62A1-4F5E-A26C-89348E59C838}">
            <x14:dataBar minLength="0" maxLength="100">
              <x14:cfvo type="num">
                <xm:f>0</xm:f>
              </x14:cfvo>
              <x14:cfvo type="num">
                <xm:f>$AC$4</xm:f>
              </x14:cfvo>
              <x14:negativeFillColor rgb="FFFF0000"/>
              <x14:axisColor rgb="FF000000"/>
            </x14:dataBar>
          </x14:cfRule>
          <xm:sqref>AZ18</xm:sqref>
        </x14:conditionalFormatting>
        <x14:conditionalFormatting xmlns:xm="http://schemas.microsoft.com/office/excel/2006/main">
          <x14:cfRule type="dataBar" id="{F72BA1EE-2D5F-4385-B4C6-10BBA7FDE493}">
            <x14:dataBar minLength="0" maxLength="100">
              <x14:cfvo type="num">
                <xm:f>0</xm:f>
              </x14:cfvo>
              <x14:cfvo type="num">
                <xm:f>$Z$2</xm:f>
              </x14:cfvo>
              <x14:negativeFillColor rgb="FFFF0000"/>
              <x14:axisColor rgb="FF000000"/>
            </x14:dataBar>
          </x14:cfRule>
          <xm:sqref>AW27</xm:sqref>
        </x14:conditionalFormatting>
        <x14:conditionalFormatting xmlns:xm="http://schemas.microsoft.com/office/excel/2006/main">
          <x14:cfRule type="dataBar" id="{DDF43FF7-DA9D-4EC2-B8D1-0224C436D1BA}">
            <x14:dataBar minLength="0" maxLength="100">
              <x14:cfvo type="num">
                <xm:f>0</xm:f>
              </x14:cfvo>
              <x14:cfvo type="num">
                <xm:f>30</xm:f>
              </x14:cfvo>
              <x14:negativeFillColor rgb="FFFF0000"/>
              <x14:axisColor rgb="FF000000"/>
            </x14:dataBar>
          </x14:cfRule>
          <xm:sqref>AY27</xm:sqref>
        </x14:conditionalFormatting>
        <x14:conditionalFormatting xmlns:xm="http://schemas.microsoft.com/office/excel/2006/main">
          <x14:cfRule type="dataBar" id="{FCA80ACD-73F7-4FFF-BF61-5940268BE11A}">
            <x14:dataBar minLength="0" maxLength="100">
              <x14:cfvo type="num">
                <xm:f>0</xm:f>
              </x14:cfvo>
              <x14:cfvo type="num">
                <xm:f>$AC$4</xm:f>
              </x14:cfvo>
              <x14:negativeFillColor rgb="FFFF0000"/>
              <x14:axisColor rgb="FF000000"/>
            </x14:dataBar>
          </x14:cfRule>
          <xm:sqref>AZ27</xm:sqref>
        </x14:conditionalFormatting>
        <x14:conditionalFormatting xmlns:xm="http://schemas.microsoft.com/office/excel/2006/main">
          <x14:cfRule type="dataBar" id="{83A32437-26D2-428E-AE8F-9322F92AB7B3}">
            <x14:dataBar minLength="0" maxLength="100">
              <x14:cfvo type="num">
                <xm:f>0</xm:f>
              </x14:cfvo>
              <x14:cfvo type="num">
                <xm:f>$Z$2</xm:f>
              </x14:cfvo>
              <x14:negativeFillColor rgb="FFFF0000"/>
              <x14:axisColor rgb="FF000000"/>
            </x14:dataBar>
          </x14:cfRule>
          <xm:sqref>BM3</xm:sqref>
        </x14:conditionalFormatting>
        <x14:conditionalFormatting xmlns:xm="http://schemas.microsoft.com/office/excel/2006/main">
          <x14:cfRule type="dataBar" id="{8E53CF7C-3A3E-4F57-B569-9371C61AB2CF}">
            <x14:dataBar minLength="0" maxLength="100">
              <x14:cfvo type="num">
                <xm:f>0</xm:f>
              </x14:cfvo>
              <x14:cfvo type="num">
                <xm:f>30</xm:f>
              </x14:cfvo>
              <x14:negativeFillColor rgb="FFFF0000"/>
              <x14:axisColor rgb="FF000000"/>
            </x14:dataBar>
          </x14:cfRule>
          <xm:sqref>BO3</xm:sqref>
        </x14:conditionalFormatting>
        <x14:conditionalFormatting xmlns:xm="http://schemas.microsoft.com/office/excel/2006/main">
          <x14:cfRule type="dataBar" id="{BFC0E601-4694-41C9-B065-29BFA532026B}">
            <x14:dataBar minLength="0" maxLength="100">
              <x14:cfvo type="num">
                <xm:f>0</xm:f>
              </x14:cfvo>
              <x14:cfvo type="num">
                <xm:f>$AC$4</xm:f>
              </x14:cfvo>
              <x14:negativeFillColor rgb="FFFF0000"/>
              <x14:axisColor rgb="FF000000"/>
            </x14:dataBar>
          </x14:cfRule>
          <xm:sqref>BP3</xm:sqref>
        </x14:conditionalFormatting>
        <x14:conditionalFormatting xmlns:xm="http://schemas.microsoft.com/office/excel/2006/main">
          <x14:cfRule type="dataBar" id="{EBD4EE19-3DC7-4F84-91C5-17754E05F929}">
            <x14:dataBar minLength="0" maxLength="100">
              <x14:cfvo type="num">
                <xm:f>0</xm:f>
              </x14:cfvo>
              <x14:cfvo type="num">
                <xm:f>30</xm:f>
              </x14:cfvo>
              <x14:negativeFillColor rgb="FFFF0000"/>
              <x14:axisColor rgb="FF000000"/>
            </x14:dataBar>
          </x14:cfRule>
          <xm:sqref>S12</xm:sqref>
        </x14:conditionalFormatting>
        <x14:conditionalFormatting xmlns:xm="http://schemas.microsoft.com/office/excel/2006/main">
          <x14:cfRule type="dataBar" id="{22E83482-8E0D-4F79-A64D-972EC9F402F8}">
            <x14:dataBar minLength="0" maxLength="100">
              <x14:cfvo type="num">
                <xm:f>0</xm:f>
              </x14:cfvo>
              <x14:cfvo type="num">
                <xm:f>30</xm:f>
              </x14:cfvo>
              <x14:negativeFillColor rgb="FFFF0000"/>
              <x14:axisColor rgb="FF000000"/>
            </x14:dataBar>
          </x14:cfRule>
          <xm:sqref>S19</xm:sqref>
        </x14:conditionalFormatting>
        <x14:conditionalFormatting xmlns:xm="http://schemas.microsoft.com/office/excel/2006/main">
          <x14:cfRule type="dataBar" id="{08B247E3-AE70-45C9-934B-B0FD6B80D96C}">
            <x14:dataBar minLength="0" maxLength="100">
              <x14:cfvo type="num">
                <xm:f>0</xm:f>
              </x14:cfvo>
              <x14:cfvo type="num">
                <xm:f>$Z$2</xm:f>
              </x14:cfvo>
              <x14:negativeFillColor rgb="FFFF0000"/>
              <x14:axisColor rgb="FF000000"/>
            </x14:dataBar>
          </x14:cfRule>
          <xm:sqref>Q12</xm:sqref>
        </x14:conditionalFormatting>
        <x14:conditionalFormatting xmlns:xm="http://schemas.microsoft.com/office/excel/2006/main">
          <x14:cfRule type="dataBar" id="{20BD6A39-B481-46E9-9BE2-FC8E21737F95}">
            <x14:dataBar minLength="0" maxLength="100">
              <x14:cfvo type="num">
                <xm:f>0</xm:f>
              </x14:cfvo>
              <x14:cfvo type="num">
                <xm:f>$AC$4</xm:f>
              </x14:cfvo>
              <x14:negativeFillColor rgb="FFFF0000"/>
              <x14:axisColor rgb="FF000000"/>
            </x14:dataBar>
          </x14:cfRule>
          <xm:sqref>T12</xm:sqref>
        </x14:conditionalFormatting>
        <x14:conditionalFormatting xmlns:xm="http://schemas.microsoft.com/office/excel/2006/main">
          <x14:cfRule type="dataBar" id="{8CD0A160-AC10-4C93-A20D-22C739CF97EA}">
            <x14:dataBar minLength="0" maxLength="100">
              <x14:cfvo type="num">
                <xm:f>0</xm:f>
              </x14:cfvo>
              <x14:cfvo type="num">
                <xm:f>$Z$2</xm:f>
              </x14:cfvo>
              <x14:negativeFillColor rgb="FFFF0000"/>
              <x14:axisColor rgb="FF000000"/>
            </x14:dataBar>
          </x14:cfRule>
          <xm:sqref>Q19</xm:sqref>
        </x14:conditionalFormatting>
        <x14:conditionalFormatting xmlns:xm="http://schemas.microsoft.com/office/excel/2006/main">
          <x14:cfRule type="dataBar" id="{E64EAA1E-619B-41DE-A660-426431E219A9}">
            <x14:dataBar minLength="0" maxLength="100">
              <x14:cfvo type="num">
                <xm:f>0</xm:f>
              </x14:cfvo>
              <x14:cfvo type="num">
                <xm:f>$AC$4</xm:f>
              </x14:cfvo>
              <x14:negativeFillColor rgb="FFFF0000"/>
              <x14:axisColor rgb="FF000000"/>
            </x14:dataBar>
          </x14:cfRule>
          <xm:sqref>T19</xm:sqref>
        </x14:conditionalFormatting>
        <x14:conditionalFormatting xmlns:xm="http://schemas.microsoft.com/office/excel/2006/main">
          <x14:cfRule type="dataBar" id="{33F9BFA6-BD5A-47A3-8C8D-0CEDAD045FC5}">
            <x14:dataBar minLength="0" maxLength="100">
              <x14:cfvo type="num">
                <xm:f>0</xm:f>
              </x14:cfvo>
              <x14:cfvo type="num">
                <xm:f>$Z$2</xm:f>
              </x14:cfvo>
              <x14:negativeFillColor rgb="FFFF0000"/>
              <x14:axisColor rgb="FF000000"/>
            </x14:dataBar>
          </x14:cfRule>
          <xm:sqref>Q29</xm:sqref>
        </x14:conditionalFormatting>
        <x14:conditionalFormatting xmlns:xm="http://schemas.microsoft.com/office/excel/2006/main">
          <x14:cfRule type="dataBar" id="{4AF3AA1B-7427-4DE3-A610-91BA3B8873FF}">
            <x14:dataBar minLength="0" maxLength="100">
              <x14:cfvo type="num">
                <xm:f>0</xm:f>
              </x14:cfvo>
              <x14:cfvo type="num">
                <xm:f>$AC$4</xm:f>
              </x14:cfvo>
              <x14:negativeFillColor rgb="FFFF0000"/>
              <x14:axisColor rgb="FF000000"/>
            </x14:dataBar>
          </x14:cfRule>
          <xm:sqref>T29</xm:sqref>
        </x14:conditionalFormatting>
        <x14:conditionalFormatting xmlns:xm="http://schemas.microsoft.com/office/excel/2006/main">
          <x14:cfRule type="dataBar" id="{067E16C6-A5C4-4F2D-8A6C-46B25616AA76}">
            <x14:dataBar minLength="0" maxLength="100">
              <x14:cfvo type="num">
                <xm:f>0</xm:f>
              </x14:cfvo>
              <x14:cfvo type="num">
                <xm:f>30</xm:f>
              </x14:cfvo>
              <x14:negativeFillColor rgb="FFFF0000"/>
              <x14:axisColor rgb="FF000000"/>
            </x14:dataBar>
          </x14:cfRule>
          <xm:sqref>S29</xm:sqref>
        </x14:conditionalFormatting>
        <x14:conditionalFormatting xmlns:xm="http://schemas.microsoft.com/office/excel/2006/main">
          <x14:cfRule type="dataBar" id="{92C61B78-5DD6-4200-86D9-CEED16073865}">
            <x14:dataBar minLength="0" maxLength="100">
              <x14:cfvo type="num">
                <xm:f>0</xm:f>
              </x14:cfvo>
              <x14:cfvo type="num">
                <xm:f>$Z$2</xm:f>
              </x14:cfvo>
              <x14:negativeFillColor rgb="FFFF0000"/>
              <x14:axisColor rgb="FF000000"/>
            </x14:dataBar>
          </x14:cfRule>
          <xm:sqref>Y13</xm:sqref>
        </x14:conditionalFormatting>
        <x14:conditionalFormatting xmlns:xm="http://schemas.microsoft.com/office/excel/2006/main">
          <x14:cfRule type="dataBar" id="{EEE0E8AB-8D96-4574-9A7C-4BE149C04732}">
            <x14:dataBar minLength="0" maxLength="100">
              <x14:cfvo type="num">
                <xm:f>0</xm:f>
              </x14:cfvo>
              <x14:cfvo type="num">
                <xm:f>30</xm:f>
              </x14:cfvo>
              <x14:negativeFillColor rgb="FFFF0000"/>
              <x14:axisColor rgb="FF000000"/>
            </x14:dataBar>
          </x14:cfRule>
          <xm:sqref>AA13</xm:sqref>
        </x14:conditionalFormatting>
        <x14:conditionalFormatting xmlns:xm="http://schemas.microsoft.com/office/excel/2006/main">
          <x14:cfRule type="dataBar" id="{5CA655D4-9825-4B72-8BD0-41556CB7E624}">
            <x14:dataBar minLength="0" maxLength="100">
              <x14:cfvo type="num">
                <xm:f>0</xm:f>
              </x14:cfvo>
              <x14:cfvo type="num">
                <xm:f>$AC$4</xm:f>
              </x14:cfvo>
              <x14:negativeFillColor rgb="FFFF0000"/>
              <x14:axisColor rgb="FF000000"/>
            </x14:dataBar>
          </x14:cfRule>
          <xm:sqref>AB13</xm:sqref>
        </x14:conditionalFormatting>
        <x14:conditionalFormatting xmlns:xm="http://schemas.microsoft.com/office/excel/2006/main">
          <x14:cfRule type="dataBar" id="{1BB7EB68-F202-4D2E-A26C-B93A68F9ABA6}">
            <x14:dataBar minLength="0" maxLength="100">
              <x14:cfvo type="num">
                <xm:f>0</xm:f>
              </x14:cfvo>
              <x14:cfvo type="num">
                <xm:f>$Z$2</xm:f>
              </x14:cfvo>
              <x14:negativeFillColor rgb="FFFF0000"/>
              <x14:axisColor rgb="FF000000"/>
            </x14:dataBar>
          </x14:cfRule>
          <xm:sqref>AG18</xm:sqref>
        </x14:conditionalFormatting>
        <x14:conditionalFormatting xmlns:xm="http://schemas.microsoft.com/office/excel/2006/main">
          <x14:cfRule type="dataBar" id="{BC2B37A7-770C-43CE-AF73-DDFF116AAD01}">
            <x14:dataBar minLength="0" maxLength="100">
              <x14:cfvo type="num">
                <xm:f>0</xm:f>
              </x14:cfvo>
              <x14:cfvo type="num">
                <xm:f>$AC$4</xm:f>
              </x14:cfvo>
              <x14:negativeFillColor rgb="FFFF0000"/>
              <x14:axisColor rgb="FF000000"/>
            </x14:dataBar>
          </x14:cfRule>
          <xm:sqref>AJ18</xm:sqref>
        </x14:conditionalFormatting>
        <x14:conditionalFormatting xmlns:xm="http://schemas.microsoft.com/office/excel/2006/main">
          <x14:cfRule type="dataBar" id="{C8143416-030F-4D8E-B9DF-7584131D1550}">
            <x14:dataBar minLength="0" maxLength="100">
              <x14:cfvo type="num">
                <xm:f>0</xm:f>
              </x14:cfvo>
              <x14:cfvo type="num">
                <xm:f>30</xm:f>
              </x14:cfvo>
              <x14:negativeFillColor rgb="FFFF0000"/>
              <x14:axisColor rgb="FF000000"/>
            </x14:dataBar>
          </x14:cfRule>
          <xm:sqref>AI18</xm:sqref>
        </x14:conditionalFormatting>
        <x14:conditionalFormatting xmlns:xm="http://schemas.microsoft.com/office/excel/2006/main">
          <x14:cfRule type="dataBar" id="{28B8A4AF-A673-43BA-BD4A-F8CA2274DD5B}">
            <x14:dataBar minLength="0" maxLength="100">
              <x14:cfvo type="num">
                <xm:f>0</xm:f>
              </x14:cfvo>
              <x14:cfvo type="num">
                <xm:f>$Z$2</xm:f>
              </x14:cfvo>
              <x14:negativeFillColor rgb="FFFF0000"/>
              <x14:axisColor rgb="FF000000"/>
            </x14:dataBar>
          </x14:cfRule>
          <xm:sqref>AW6:AW7</xm:sqref>
        </x14:conditionalFormatting>
        <x14:conditionalFormatting xmlns:xm="http://schemas.microsoft.com/office/excel/2006/main">
          <x14:cfRule type="dataBar" id="{18A2B5B3-C379-4BA4-B8C1-000762817882}">
            <x14:dataBar minLength="0" maxLength="100">
              <x14:cfvo type="num">
                <xm:f>0</xm:f>
              </x14:cfvo>
              <x14:cfvo type="num">
                <xm:f>$AC$4</xm:f>
              </x14:cfvo>
              <x14:negativeFillColor rgb="FFFF0000"/>
              <x14:axisColor rgb="FF000000"/>
            </x14:dataBar>
          </x14:cfRule>
          <xm:sqref>AZ6:AZ7</xm:sqref>
        </x14:conditionalFormatting>
        <x14:conditionalFormatting xmlns:xm="http://schemas.microsoft.com/office/excel/2006/main">
          <x14:cfRule type="dataBar" id="{5354A87D-85CA-4439-AD26-1B88383B801E}">
            <x14:dataBar minLength="0" maxLength="100">
              <x14:cfvo type="num">
                <xm:f>0</xm:f>
              </x14:cfvo>
              <x14:cfvo type="num">
                <xm:f>30</xm:f>
              </x14:cfvo>
              <x14:negativeFillColor rgb="FFFF0000"/>
              <x14:axisColor rgb="FF000000"/>
            </x14:dataBar>
          </x14:cfRule>
          <xm:sqref>AY6:AY7</xm:sqref>
        </x14:conditionalFormatting>
        <x14:conditionalFormatting xmlns:xm="http://schemas.microsoft.com/office/excel/2006/main">
          <x14:cfRule type="dataBar" id="{10758E2D-D0DB-4A12-8959-BB37D7D50D3B}">
            <x14:dataBar minLength="0" maxLength="100">
              <x14:cfvo type="num">
                <xm:f>0</xm:f>
              </x14:cfvo>
              <x14:cfvo type="num">
                <xm:f>$Z$2</xm:f>
              </x14:cfvo>
              <x14:negativeFillColor rgb="FFFF0000"/>
              <x14:axisColor rgb="FF000000"/>
            </x14:dataBar>
          </x14:cfRule>
          <xm:sqref>AW11:AW12</xm:sqref>
        </x14:conditionalFormatting>
        <x14:conditionalFormatting xmlns:xm="http://schemas.microsoft.com/office/excel/2006/main">
          <x14:cfRule type="dataBar" id="{90681494-5A03-4E03-96D7-1AA8166FD809}">
            <x14:dataBar minLength="0" maxLength="100">
              <x14:cfvo type="num">
                <xm:f>0</xm:f>
              </x14:cfvo>
              <x14:cfvo type="num">
                <xm:f>$AC$4</xm:f>
              </x14:cfvo>
              <x14:negativeFillColor rgb="FFFF0000"/>
              <x14:axisColor rgb="FF000000"/>
            </x14:dataBar>
          </x14:cfRule>
          <xm:sqref>AZ11:AZ12</xm:sqref>
        </x14:conditionalFormatting>
        <x14:conditionalFormatting xmlns:xm="http://schemas.microsoft.com/office/excel/2006/main">
          <x14:cfRule type="dataBar" id="{F2E336C9-10CF-4AEE-AC07-6AA6DA563FFC}">
            <x14:dataBar minLength="0" maxLength="100">
              <x14:cfvo type="num">
                <xm:f>0</xm:f>
              </x14:cfvo>
              <x14:cfvo type="num">
                <xm:f>30</xm:f>
              </x14:cfvo>
              <x14:negativeFillColor rgb="FFFF0000"/>
              <x14:axisColor rgb="FF000000"/>
            </x14:dataBar>
          </x14:cfRule>
          <xm:sqref>AY11:AY12</xm:sqref>
        </x14:conditionalFormatting>
        <x14:conditionalFormatting xmlns:xm="http://schemas.microsoft.com/office/excel/2006/main">
          <x14:cfRule type="dataBar" id="{A9951D2D-BCE7-4D33-9002-991AE179B0EF}">
            <x14:dataBar minLength="0" maxLength="100">
              <x14:cfvo type="num">
                <xm:f>0</xm:f>
              </x14:cfvo>
              <x14:cfvo type="num">
                <xm:f>$Z$2</xm:f>
              </x14:cfvo>
              <x14:negativeFillColor rgb="FFFF0000"/>
              <x14:axisColor rgb="FF000000"/>
            </x14:dataBar>
          </x14:cfRule>
          <xm:sqref>BE27</xm:sqref>
        </x14:conditionalFormatting>
        <x14:conditionalFormatting xmlns:xm="http://schemas.microsoft.com/office/excel/2006/main">
          <x14:cfRule type="dataBar" id="{66316B36-6CC0-4DF7-BDA9-635329704AC2}">
            <x14:dataBar minLength="0" maxLength="100">
              <x14:cfvo type="num">
                <xm:f>0</xm:f>
              </x14:cfvo>
              <x14:cfvo type="num">
                <xm:f>$AC$4</xm:f>
              </x14:cfvo>
              <x14:negativeFillColor rgb="FFFF0000"/>
              <x14:axisColor rgb="FF000000"/>
            </x14:dataBar>
          </x14:cfRule>
          <xm:sqref>BH27</xm:sqref>
        </x14:conditionalFormatting>
        <x14:conditionalFormatting xmlns:xm="http://schemas.microsoft.com/office/excel/2006/main">
          <x14:cfRule type="dataBar" id="{50DA74CC-BC82-4138-801B-5F805FE88B30}">
            <x14:dataBar minLength="0" maxLength="100">
              <x14:cfvo type="num">
                <xm:f>0</xm:f>
              </x14:cfvo>
              <x14:cfvo type="num">
                <xm:f>30</xm:f>
              </x14:cfvo>
              <x14:negativeFillColor rgb="FFFF0000"/>
              <x14:axisColor rgb="FF000000"/>
            </x14:dataBar>
          </x14:cfRule>
          <xm:sqref>BG27</xm:sqref>
        </x14:conditionalFormatting>
        <x14:conditionalFormatting xmlns:xm="http://schemas.microsoft.com/office/excel/2006/main">
          <x14:cfRule type="dataBar" id="{291D67A6-510C-4473-A8AD-77F30853795C}">
            <x14:dataBar minLength="0" maxLength="100">
              <x14:cfvo type="num">
                <xm:f>0</xm:f>
              </x14:cfvo>
              <x14:cfvo type="num">
                <xm:f>30</xm:f>
              </x14:cfvo>
              <x14:negativeFillColor rgb="FFFF0000"/>
              <x14:axisColor rgb="FF000000"/>
            </x14:dataBar>
          </x14:cfRule>
          <xm:sqref>AQ2</xm:sqref>
        </x14:conditionalFormatting>
        <x14:conditionalFormatting xmlns:xm="http://schemas.microsoft.com/office/excel/2006/main">
          <x14:cfRule type="dataBar" id="{0E893874-7F18-4184-BBDF-1C6CE50A6F49}">
            <x14:dataBar minLength="0" maxLength="100">
              <x14:cfvo type="num">
                <xm:f>0</xm:f>
              </x14:cfvo>
              <x14:cfvo type="num">
                <xm:f>$Z$2</xm:f>
              </x14:cfvo>
              <x14:negativeFillColor rgb="FFFF0000"/>
              <x14:axisColor rgb="FF000000"/>
            </x14:dataBar>
          </x14:cfRule>
          <xm:sqref>Y2</xm:sqref>
        </x14:conditionalFormatting>
        <x14:conditionalFormatting xmlns:xm="http://schemas.microsoft.com/office/excel/2006/main">
          <x14:cfRule type="dataBar" id="{26415947-D8D3-49B1-B164-F3080271DD7E}">
            <x14:dataBar minLength="0" maxLength="100">
              <x14:cfvo type="num">
                <xm:f>0</xm:f>
              </x14:cfvo>
              <x14:cfvo type="num">
                <xm:f>30</xm:f>
              </x14:cfvo>
              <x14:negativeFillColor rgb="FFFF0000"/>
              <x14:axisColor rgb="FF000000"/>
            </x14:dataBar>
          </x14:cfRule>
          <xm:sqref>AA2</xm:sqref>
        </x14:conditionalFormatting>
        <x14:conditionalFormatting xmlns:xm="http://schemas.microsoft.com/office/excel/2006/main">
          <x14:cfRule type="dataBar" id="{AD82A88D-18A7-4E06-B411-6A2BEA0DBA18}">
            <x14:dataBar minLength="0" maxLength="100">
              <x14:cfvo type="num">
                <xm:f>0</xm:f>
              </x14:cfvo>
              <x14:cfvo type="num">
                <xm:f>$AC$4</xm:f>
              </x14:cfvo>
              <x14:negativeFillColor rgb="FFFF0000"/>
              <x14:axisColor rgb="FF000000"/>
            </x14:dataBar>
          </x14:cfRule>
          <xm:sqref>AB2</xm:sqref>
        </x14:conditionalFormatting>
        <x14:conditionalFormatting xmlns:xm="http://schemas.microsoft.com/office/excel/2006/main">
          <x14:cfRule type="dataBar" id="{D40C8F34-D354-4F4D-A213-0D15AE6DF4C7}">
            <x14:dataBar minLength="0" maxLength="100">
              <x14:cfvo type="num">
                <xm:f>0</xm:f>
              </x14:cfvo>
              <x14:cfvo type="num">
                <xm:f>30</xm:f>
              </x14:cfvo>
              <x14:negativeFillColor rgb="FFFF0000"/>
              <x14:axisColor rgb="FF000000"/>
            </x14:dataBar>
          </x14:cfRule>
          <xm:sqref>AI2</xm:sqref>
        </x14:conditionalFormatting>
        <x14:conditionalFormatting xmlns:xm="http://schemas.microsoft.com/office/excel/2006/main">
          <x14:cfRule type="dataBar" id="{ED840817-D1CA-4CC4-B059-DAE4C66A50A9}">
            <x14:dataBar minLength="0" maxLength="100">
              <x14:cfvo type="num">
                <xm:f>0</xm:f>
              </x14:cfvo>
              <x14:cfvo type="num">
                <xm:f>30</xm:f>
              </x14:cfvo>
              <x14:negativeFillColor rgb="FFFF0000"/>
              <x14:axisColor rgb="FF000000"/>
            </x14:dataBar>
          </x14:cfRule>
          <xm:sqref>AY2</xm:sqref>
        </x14:conditionalFormatting>
        <x14:conditionalFormatting xmlns:xm="http://schemas.microsoft.com/office/excel/2006/main">
          <x14:cfRule type="dataBar" id="{437986F1-A33B-47A1-A538-EDAA4B9E5761}">
            <x14:dataBar minLength="0" maxLength="100">
              <x14:cfvo type="num">
                <xm:f>0</xm:f>
              </x14:cfvo>
              <x14:cfvo type="num">
                <xm:f>30</xm:f>
              </x14:cfvo>
              <x14:negativeFillColor rgb="FFFF0000"/>
              <x14:axisColor rgb="FF000000"/>
            </x14:dataBar>
          </x14:cfRule>
          <xm:sqref>BO2</xm:sqref>
        </x14:conditionalFormatting>
        <x14:conditionalFormatting xmlns:xm="http://schemas.microsoft.com/office/excel/2006/main">
          <x14:cfRule type="dataBar" id="{96C4CCA7-5B32-45A6-9DCD-3F2313157485}">
            <x14:dataBar minLength="0" maxLength="100">
              <x14:cfvo type="num">
                <xm:f>0</xm:f>
              </x14:cfvo>
              <x14:cfvo type="num">
                <xm:f>30</xm:f>
              </x14:cfvo>
              <x14:negativeFillColor rgb="FFFF0000"/>
              <x14:axisColor rgb="FF000000"/>
            </x14:dataBar>
          </x14:cfRule>
          <xm:sqref>K2</xm:sqref>
        </x14:conditionalFormatting>
        <x14:conditionalFormatting xmlns:xm="http://schemas.microsoft.com/office/excel/2006/main">
          <x14:cfRule type="dataBar" id="{A23014E4-C19F-48CB-8C07-8DA9F631A4BE}">
            <x14:dataBar minLength="0" maxLength="100">
              <x14:cfvo type="num">
                <xm:f>0</xm:f>
              </x14:cfvo>
              <x14:cfvo type="num">
                <xm:f>$Z$2</xm:f>
              </x14:cfvo>
              <x14:negativeFillColor rgb="FFFF0000"/>
              <x14:axisColor rgb="FF000000"/>
            </x14:dataBar>
          </x14:cfRule>
          <xm:sqref>Q2</xm:sqref>
        </x14:conditionalFormatting>
        <x14:conditionalFormatting xmlns:xm="http://schemas.microsoft.com/office/excel/2006/main">
          <x14:cfRule type="dataBar" id="{6D21627A-E55D-4C6B-ADCB-8301A9BCB26E}">
            <x14:dataBar minLength="0" maxLength="100">
              <x14:cfvo type="num">
                <xm:f>0</xm:f>
              </x14:cfvo>
              <x14:cfvo type="num">
                <xm:f>$AC$4</xm:f>
              </x14:cfvo>
              <x14:negativeFillColor rgb="FFFF0000"/>
              <x14:axisColor rgb="FF000000"/>
            </x14:dataBar>
          </x14:cfRule>
          <xm:sqref>T2</xm:sqref>
        </x14:conditionalFormatting>
        <x14:conditionalFormatting xmlns:xm="http://schemas.microsoft.com/office/excel/2006/main">
          <x14:cfRule type="dataBar" id="{8F82A15D-5050-4F69-899D-5C82DFB6C5D8}">
            <x14:dataBar minLength="0" maxLength="100">
              <x14:cfvo type="num">
                <xm:f>0</xm:f>
              </x14:cfvo>
              <x14:cfvo type="num">
                <xm:f>30</xm:f>
              </x14:cfvo>
              <x14:negativeFillColor rgb="FFFF0000"/>
              <x14:axisColor rgb="FF000000"/>
            </x14:dataBar>
          </x14:cfRule>
          <xm:sqref>S2</xm:sqref>
        </x14:conditionalFormatting>
        <x14:conditionalFormatting xmlns:xm="http://schemas.microsoft.com/office/excel/2006/main">
          <x14:cfRule type="dataBar" id="{17A74A74-4CBD-4D87-839D-EAFC98D5D4CB}">
            <x14:dataBar minLength="0" maxLength="100">
              <x14:cfvo type="num">
                <xm:f>0</xm:f>
              </x14:cfvo>
              <x14:cfvo type="num">
                <xm:f>$Z$2</xm:f>
              </x14:cfvo>
              <x14:negativeFillColor rgb="FFFF0000"/>
              <x14:axisColor rgb="FF000000"/>
            </x14:dataBar>
          </x14:cfRule>
          <xm:sqref>BE2</xm:sqref>
        </x14:conditionalFormatting>
        <x14:conditionalFormatting xmlns:xm="http://schemas.microsoft.com/office/excel/2006/main">
          <x14:cfRule type="dataBar" id="{535DE010-629C-41CB-8A36-19F7CB02AC08}">
            <x14:dataBar minLength="0" maxLength="100">
              <x14:cfvo type="num">
                <xm:f>0</xm:f>
              </x14:cfvo>
              <x14:cfvo type="num">
                <xm:f>$AC$4</xm:f>
              </x14:cfvo>
              <x14:negativeFillColor rgb="FFFF0000"/>
              <x14:axisColor rgb="FF000000"/>
            </x14:dataBar>
          </x14:cfRule>
          <xm:sqref>BH2</xm:sqref>
        </x14:conditionalFormatting>
        <x14:conditionalFormatting xmlns:xm="http://schemas.microsoft.com/office/excel/2006/main">
          <x14:cfRule type="dataBar" id="{DF724079-CD89-404B-98B1-354E5B286A37}">
            <x14:dataBar minLength="0" maxLength="100">
              <x14:cfvo type="num">
                <xm:f>0</xm:f>
              </x14:cfvo>
              <x14:cfvo type="num">
                <xm:f>30</xm:f>
              </x14:cfvo>
              <x14:negativeFillColor rgb="FFFF0000"/>
              <x14:axisColor rgb="FF000000"/>
            </x14:dataBar>
          </x14:cfRule>
          <xm:sqref>BG2</xm:sqref>
        </x14:conditionalFormatting>
        <x14:conditionalFormatting xmlns:xm="http://schemas.microsoft.com/office/excel/2006/main">
          <x14:cfRule type="dataBar" id="{410D23B7-13A7-406A-B9AA-0C7B1B7A0C90}">
            <x14:dataBar minLength="0" maxLength="100">
              <x14:cfvo type="num">
                <xm:f>0</xm:f>
              </x14:cfvo>
              <x14:cfvo type="num">
                <xm:f>$Z$2</xm:f>
              </x14:cfvo>
              <x14:negativeFillColor rgb="FFFF0000"/>
              <x14:axisColor rgb="FF000000"/>
            </x14:dataBar>
          </x14:cfRule>
          <xm:sqref>BE7</xm:sqref>
        </x14:conditionalFormatting>
        <x14:conditionalFormatting xmlns:xm="http://schemas.microsoft.com/office/excel/2006/main">
          <x14:cfRule type="dataBar" id="{E609F04D-43FA-4593-965A-294BDF2DBCFE}">
            <x14:dataBar minLength="0" maxLength="100">
              <x14:cfvo type="num">
                <xm:f>0</xm:f>
              </x14:cfvo>
              <x14:cfvo type="num">
                <xm:f>$AC$4</xm:f>
              </x14:cfvo>
              <x14:negativeFillColor rgb="FFFF0000"/>
              <x14:axisColor rgb="FF000000"/>
            </x14:dataBar>
          </x14:cfRule>
          <xm:sqref>BH7</xm:sqref>
        </x14:conditionalFormatting>
        <x14:conditionalFormatting xmlns:xm="http://schemas.microsoft.com/office/excel/2006/main">
          <x14:cfRule type="dataBar" id="{41A00EDC-FA9D-4F49-AF73-8C30BD9754F2}">
            <x14:dataBar minLength="0" maxLength="100">
              <x14:cfvo type="num">
                <xm:f>0</xm:f>
              </x14:cfvo>
              <x14:cfvo type="num">
                <xm:f>30</xm:f>
              </x14:cfvo>
              <x14:negativeFillColor rgb="FFFF0000"/>
              <x14:axisColor rgb="FF000000"/>
            </x14:dataBar>
          </x14:cfRule>
          <xm:sqref>BG7</xm:sqref>
        </x14:conditionalFormatting>
      </x14:conditionalFormattings>
    </ext>
  </extLs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L27"/>
  <sheetViews>
    <sheetView workbookViewId="0">
      <selection activeCell="M29" sqref="M29:M30"/>
    </sheetView>
  </sheetViews>
  <sheetFormatPr baseColWidth="10" defaultColWidth="11.42578125" defaultRowHeight="14.25" x14ac:dyDescent="0.2"/>
  <cols>
    <col min="1" max="1" width="13.7109375" style="12" customWidth="1"/>
    <col min="2" max="2" width="24.28515625" style="12" customWidth="1"/>
    <col min="3" max="3" width="14" style="12" customWidth="1"/>
    <col min="4" max="4" width="11.42578125" style="12"/>
    <col min="5" max="5" width="13.28515625" style="12" customWidth="1"/>
    <col min="6" max="16384" width="11.42578125" style="12"/>
  </cols>
  <sheetData>
    <row r="1" spans="1:12" ht="33" customHeight="1" thickBot="1" x14ac:dyDescent="0.25">
      <c r="A1" s="243" t="s">
        <v>382</v>
      </c>
      <c r="B1" s="244"/>
      <c r="C1" s="137"/>
      <c r="D1" s="138"/>
      <c r="E1" s="138"/>
      <c r="F1" s="139"/>
    </row>
    <row r="2" spans="1:12" x14ac:dyDescent="0.2">
      <c r="A2" s="112" t="s">
        <v>383</v>
      </c>
      <c r="B2" s="111"/>
      <c r="C2" s="105"/>
      <c r="D2" s="105"/>
      <c r="E2" s="105"/>
      <c r="F2" s="106"/>
    </row>
    <row r="3" spans="1:12" x14ac:dyDescent="0.2">
      <c r="A3" s="99"/>
      <c r="B3" s="23" t="s">
        <v>384</v>
      </c>
      <c r="C3" s="71"/>
      <c r="E3" s="71"/>
      <c r="F3" s="102" t="s">
        <v>717</v>
      </c>
    </row>
    <row r="4" spans="1:12" x14ac:dyDescent="0.2">
      <c r="A4" s="99"/>
      <c r="B4" s="23" t="s">
        <v>385</v>
      </c>
      <c r="C4" s="71"/>
      <c r="E4" s="71"/>
      <c r="F4" s="102" t="s">
        <v>717</v>
      </c>
    </row>
    <row r="5" spans="1:12" ht="15" x14ac:dyDescent="0.25">
      <c r="A5" s="99"/>
      <c r="B5" s="23" t="s">
        <v>386</v>
      </c>
      <c r="C5" s="71"/>
      <c r="E5" s="71" t="s">
        <v>717</v>
      </c>
      <c r="F5" s="102"/>
      <c r="I5"/>
      <c r="J5"/>
      <c r="K5"/>
      <c r="L5"/>
    </row>
    <row r="6" spans="1:12" x14ac:dyDescent="0.2">
      <c r="A6" s="99"/>
      <c r="B6" s="23" t="s">
        <v>387</v>
      </c>
      <c r="C6" s="71"/>
      <c r="E6" s="71" t="s">
        <v>717</v>
      </c>
      <c r="F6" s="102"/>
    </row>
    <row r="7" spans="1:12" x14ac:dyDescent="0.2">
      <c r="A7" s="99"/>
      <c r="B7" s="23" t="s">
        <v>388</v>
      </c>
      <c r="C7" s="71"/>
      <c r="E7" s="71" t="s">
        <v>717</v>
      </c>
      <c r="F7" s="102"/>
    </row>
    <row r="8" spans="1:12" x14ac:dyDescent="0.2">
      <c r="A8" s="109" t="s">
        <v>389</v>
      </c>
      <c r="B8" s="110"/>
      <c r="C8" s="107"/>
      <c r="D8" s="107"/>
      <c r="E8" s="107"/>
      <c r="F8" s="108"/>
    </row>
    <row r="9" spans="1:12" x14ac:dyDescent="0.2">
      <c r="A9" s="99"/>
      <c r="B9" s="23" t="s">
        <v>390</v>
      </c>
      <c r="C9" s="71"/>
      <c r="E9" s="71"/>
      <c r="F9" s="102" t="s">
        <v>717</v>
      </c>
    </row>
    <row r="10" spans="1:12" x14ac:dyDescent="0.2">
      <c r="A10" s="99"/>
      <c r="B10" s="23" t="s">
        <v>391</v>
      </c>
      <c r="C10" s="71"/>
      <c r="E10" s="71"/>
      <c r="F10" s="102" t="s">
        <v>717</v>
      </c>
    </row>
    <row r="11" spans="1:12" x14ac:dyDescent="0.2">
      <c r="A11" s="99"/>
      <c r="B11" s="23" t="s">
        <v>392</v>
      </c>
      <c r="C11" s="71"/>
      <c r="E11" s="71" t="s">
        <v>717</v>
      </c>
      <c r="F11" s="102"/>
    </row>
    <row r="12" spans="1:12" x14ac:dyDescent="0.2">
      <c r="A12" s="99"/>
      <c r="B12" s="23" t="s">
        <v>393</v>
      </c>
      <c r="C12" s="71"/>
      <c r="E12" s="71" t="s">
        <v>717</v>
      </c>
      <c r="F12" s="102"/>
    </row>
    <row r="13" spans="1:12" x14ac:dyDescent="0.2">
      <c r="A13" s="99"/>
      <c r="B13" s="23" t="s">
        <v>394</v>
      </c>
      <c r="C13" s="71"/>
      <c r="E13" s="71" t="s">
        <v>717</v>
      </c>
      <c r="F13" s="102"/>
    </row>
    <row r="14" spans="1:12" x14ac:dyDescent="0.2">
      <c r="A14" s="109" t="s">
        <v>395</v>
      </c>
      <c r="B14" s="110"/>
      <c r="C14" s="107"/>
      <c r="D14" s="107"/>
      <c r="E14" s="107"/>
      <c r="F14" s="108"/>
    </row>
    <row r="15" spans="1:12" x14ac:dyDescent="0.2">
      <c r="A15" s="99"/>
      <c r="B15" s="23" t="s">
        <v>396</v>
      </c>
      <c r="C15" s="71"/>
      <c r="E15" s="71" t="s">
        <v>717</v>
      </c>
      <c r="F15" s="102"/>
    </row>
    <row r="16" spans="1:12" x14ac:dyDescent="0.2">
      <c r="A16" s="99"/>
      <c r="B16" s="23" t="s">
        <v>397</v>
      </c>
      <c r="C16" s="71"/>
      <c r="D16" s="12" t="s">
        <v>717</v>
      </c>
      <c r="E16" s="71"/>
      <c r="F16" s="102"/>
    </row>
    <row r="17" spans="1:7" x14ac:dyDescent="0.2">
      <c r="A17" s="109" t="s">
        <v>398</v>
      </c>
      <c r="B17" s="110"/>
      <c r="C17" s="107"/>
      <c r="D17" s="107"/>
      <c r="E17" s="107"/>
      <c r="F17" s="108"/>
    </row>
    <row r="18" spans="1:7" x14ac:dyDescent="0.2">
      <c r="A18" s="99"/>
      <c r="B18" s="23" t="s">
        <v>399</v>
      </c>
      <c r="C18" s="71"/>
      <c r="E18" s="71" t="s">
        <v>717</v>
      </c>
      <c r="F18" s="102"/>
    </row>
    <row r="19" spans="1:7" x14ac:dyDescent="0.2">
      <c r="A19" s="99"/>
      <c r="B19" s="23" t="s">
        <v>400</v>
      </c>
      <c r="C19" s="71"/>
      <c r="D19" s="12" t="s">
        <v>717</v>
      </c>
      <c r="E19" s="71"/>
      <c r="F19" s="102"/>
    </row>
    <row r="20" spans="1:7" x14ac:dyDescent="0.2">
      <c r="A20" s="109" t="s">
        <v>401</v>
      </c>
      <c r="B20" s="110"/>
      <c r="C20" s="107"/>
      <c r="D20" s="107"/>
      <c r="E20" s="107"/>
      <c r="F20" s="108"/>
    </row>
    <row r="21" spans="1:7" x14ac:dyDescent="0.2">
      <c r="A21" s="113" t="s">
        <v>402</v>
      </c>
      <c r="B21" s="22"/>
      <c r="C21" s="114"/>
      <c r="E21" s="114" t="s">
        <v>717</v>
      </c>
      <c r="F21" s="117"/>
    </row>
    <row r="22" spans="1:7" x14ac:dyDescent="0.2">
      <c r="A22" s="99" t="s">
        <v>403</v>
      </c>
      <c r="B22" s="23"/>
      <c r="C22" s="71"/>
      <c r="E22" s="71" t="s">
        <v>717</v>
      </c>
      <c r="F22" s="102"/>
    </row>
    <row r="23" spans="1:7" ht="15" thickBot="1" x14ac:dyDescent="0.25">
      <c r="A23" s="100" t="s">
        <v>404</v>
      </c>
      <c r="B23" s="101"/>
      <c r="C23" s="103"/>
      <c r="D23" s="101"/>
      <c r="E23" s="103" t="s">
        <v>717</v>
      </c>
      <c r="F23" s="104"/>
    </row>
    <row r="24" spans="1:7" x14ac:dyDescent="0.2">
      <c r="A24" s="23"/>
      <c r="B24" s="123" t="s">
        <v>405</v>
      </c>
      <c r="C24" s="71">
        <f>1*COUNTA(C3:C23)</f>
        <v>0</v>
      </c>
      <c r="D24" s="71">
        <f>2*COUNTA(D3:D23)</f>
        <v>4</v>
      </c>
      <c r="E24" s="71">
        <f>3*COUNTA(E3:E23)</f>
        <v>33</v>
      </c>
      <c r="F24" s="71">
        <f>4*COUNTA(F3:F23)</f>
        <v>16</v>
      </c>
    </row>
    <row r="25" spans="1:7" ht="15" thickBot="1" x14ac:dyDescent="0.25"/>
    <row r="26" spans="1:7" ht="15" x14ac:dyDescent="0.25">
      <c r="E26" s="115" t="s">
        <v>719</v>
      </c>
      <c r="F26" s="122">
        <f>SUM(C24:F24)/(4*17)</f>
        <v>0.77941176470588236</v>
      </c>
    </row>
    <row r="27" spans="1:7" ht="15.75" thickBot="1" x14ac:dyDescent="0.3">
      <c r="E27" s="116" t="s">
        <v>406</v>
      </c>
      <c r="F27" s="121">
        <f>17 - COUNTA(F2:F23)</f>
        <v>13</v>
      </c>
      <c r="G27" s="12" t="s">
        <v>718</v>
      </c>
    </row>
  </sheetData>
  <customSheetViews>
    <customSheetView guid="{15592DE5-C7FF-4B56-A77E-D45893415718}">
      <selection activeCell="M29" sqref="M29:M30"/>
      <pageMargins left="0.7" right="0.7" top="0.75" bottom="0.75" header="0.3" footer="0.3"/>
      <pageSetup paperSize="9" orientation="portrait" r:id="rId1"/>
    </customSheetView>
    <customSheetView guid="{434B6855-F13B-4702-8F4C-6D02421A3BDD}">
      <selection activeCell="E3" sqref="E3:E23"/>
      <pageMargins left="0.7" right="0.7" top="0.75" bottom="0.75" header="0.3" footer="0.3"/>
      <pageSetup paperSize="9" orientation="portrait" r:id="rId2"/>
    </customSheetView>
    <customSheetView guid="{3ED02DA8-0013-4C86-B822-FF604B55B0EE}">
      <selection activeCell="E3" sqref="E3:E23"/>
      <pageMargins left="0.7" right="0.7" top="0.75" bottom="0.75" header="0.3" footer="0.3"/>
      <pageSetup paperSize="9" orientation="portrait" r:id="rId3"/>
    </customSheetView>
    <customSheetView guid="{A0EEC314-16F1-4DF3-8165-656D359AD9BA}">
      <selection activeCell="J23" sqref="J23"/>
      <pageMargins left="0.7" right="0.7" top="0.75" bottom="0.75" header="0.3" footer="0.3"/>
      <pageSetup paperSize="9" orientation="portrait" r:id="rId4"/>
    </customSheetView>
    <customSheetView guid="{16A98541-5EA7-4645-8B9E-63DA44C6390C}">
      <selection activeCell="J23" sqref="J23"/>
      <pageMargins left="0.7" right="0.7" top="0.75" bottom="0.75" header="0.3" footer="0.3"/>
      <pageSetup paperSize="9" orientation="portrait" r:id="rId5"/>
    </customSheetView>
    <customSheetView guid="{AC76C8A2-0565-4A7F-A8B3-3D24073F25D1}">
      <selection activeCell="K22" sqref="K22"/>
      <pageMargins left="0.7" right="0.7" top="0.75" bottom="0.75" header="0.3" footer="0.3"/>
      <pageSetup paperSize="9" orientation="portrait" r:id="rId6"/>
    </customSheetView>
    <customSheetView guid="{4FF0261A-279D-430C-B2DD-E54ED988E313}">
      <selection activeCell="M29" sqref="M29:M30"/>
      <pageMargins left="0.7" right="0.7" top="0.75" bottom="0.75" header="0.3" footer="0.3"/>
      <pageSetup paperSize="9" orientation="portrait" r:id="rId7"/>
    </customSheetView>
  </customSheetViews>
  <mergeCells count="1">
    <mergeCell ref="A1:B1"/>
  </mergeCells>
  <conditionalFormatting sqref="D24:F24">
    <cfRule type="cellIs" dxfId="60" priority="1" operator="equal">
      <formula>1</formula>
    </cfRule>
  </conditionalFormatting>
  <pageMargins left="0.7" right="0.7" top="0.75" bottom="0.75" header="0.3" footer="0.3"/>
  <pageSetup paperSize="9" orientation="portrait" r:id="rId8"/>
  <drawing r:id="rId9"/>
</worksheet>
</file>

<file path=xl/worksheets/sheet1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rgb="FFFFC000"/>
    <pageSetUpPr fitToPage="1"/>
  </sheetPr>
  <dimension ref="A1:G270"/>
  <sheetViews>
    <sheetView workbookViewId="0">
      <pane ySplit="1" topLeftCell="A2" activePane="bottomLeft" state="frozen"/>
      <selection pane="bottomLeft" activeCell="D8" sqref="D8"/>
    </sheetView>
  </sheetViews>
  <sheetFormatPr baseColWidth="10" defaultColWidth="9.28515625" defaultRowHeight="12.75" outlineLevelCol="1" x14ac:dyDescent="0.2"/>
  <cols>
    <col min="1" max="1" width="13" style="153" customWidth="1"/>
    <col min="2" max="2" width="29.28515625" style="70" customWidth="1"/>
    <col min="3" max="3" width="15.7109375" style="70" customWidth="1" outlineLevel="1"/>
    <col min="4" max="4" width="23.7109375" style="70" customWidth="1" outlineLevel="1"/>
    <col min="5" max="5" width="20.7109375" style="1" bestFit="1" customWidth="1"/>
    <col min="6" max="6" width="16.28515625" style="1" customWidth="1"/>
    <col min="7" max="7" width="17.28515625" style="1" customWidth="1"/>
    <col min="8" max="16384" width="9.28515625" style="1"/>
  </cols>
  <sheetData>
    <row r="1" spans="1:7" s="3" customFormat="1" ht="30.75" customHeight="1" x14ac:dyDescent="0.25">
      <c r="A1" s="152" t="s">
        <v>119</v>
      </c>
      <c r="B1" s="143" t="s">
        <v>120</v>
      </c>
      <c r="C1" s="143" t="s">
        <v>121</v>
      </c>
      <c r="D1" s="144" t="s">
        <v>407</v>
      </c>
      <c r="E1" s="144" t="s">
        <v>408</v>
      </c>
      <c r="F1" s="144" t="s">
        <v>409</v>
      </c>
      <c r="G1" s="192" t="s">
        <v>711</v>
      </c>
    </row>
    <row r="9" spans="1:7" ht="15" x14ac:dyDescent="0.2">
      <c r="B9" s="234"/>
    </row>
    <row r="10" spans="1:7" ht="15" x14ac:dyDescent="0.2">
      <c r="B10" s="234"/>
    </row>
    <row r="11" spans="1:7" ht="15" x14ac:dyDescent="0.2">
      <c r="B11" s="234"/>
    </row>
    <row r="12" spans="1:7" ht="15" x14ac:dyDescent="0.2">
      <c r="B12" s="233"/>
    </row>
    <row r="13" spans="1:7" ht="15" x14ac:dyDescent="0.2">
      <c r="B13" s="233"/>
    </row>
    <row r="14" spans="1:7" ht="15" x14ac:dyDescent="0.2">
      <c r="B14" s="233"/>
    </row>
    <row r="47" spans="2:2" ht="15" x14ac:dyDescent="0.2">
      <c r="B47" s="233"/>
    </row>
    <row r="48" spans="2:2" ht="15" x14ac:dyDescent="0.2">
      <c r="B48" s="233"/>
    </row>
    <row r="49" spans="2:2" ht="15" x14ac:dyDescent="0.2">
      <c r="B49" s="233"/>
    </row>
    <row r="51" spans="2:2" ht="15" x14ac:dyDescent="0.2">
      <c r="B51" s="234"/>
    </row>
    <row r="52" spans="2:2" ht="15" x14ac:dyDescent="0.2">
      <c r="B52" s="234"/>
    </row>
    <row r="53" spans="2:2" ht="15" x14ac:dyDescent="0.2">
      <c r="B53" s="234"/>
    </row>
    <row r="56" spans="2:2" ht="12.75" customHeight="1" x14ac:dyDescent="0.25">
      <c r="B56"/>
    </row>
    <row r="57" spans="2:2" ht="15" x14ac:dyDescent="0.2">
      <c r="B57" s="233"/>
    </row>
    <row r="58" spans="2:2" ht="15" x14ac:dyDescent="0.2">
      <c r="B58" s="233"/>
    </row>
    <row r="59" spans="2:2" ht="15" x14ac:dyDescent="0.2">
      <c r="B59" s="233"/>
    </row>
    <row r="64" spans="2:2" ht="15" x14ac:dyDescent="0.2">
      <c r="B64" s="233"/>
    </row>
    <row r="65" spans="2:2" ht="15" x14ac:dyDescent="0.2">
      <c r="B65" s="233"/>
    </row>
    <row r="66" spans="2:2" ht="15" x14ac:dyDescent="0.2">
      <c r="B66" s="233"/>
    </row>
    <row r="67" spans="2:2" ht="15" x14ac:dyDescent="0.2">
      <c r="B67" s="233"/>
    </row>
    <row r="68" spans="2:2" ht="15" x14ac:dyDescent="0.2">
      <c r="B68" s="233"/>
    </row>
    <row r="69" spans="2:2" ht="15" x14ac:dyDescent="0.2">
      <c r="B69" s="233"/>
    </row>
    <row r="70" spans="2:2" ht="15" x14ac:dyDescent="0.2">
      <c r="B70" s="233"/>
    </row>
    <row r="71" spans="2:2" ht="15" x14ac:dyDescent="0.2">
      <c r="B71" s="233"/>
    </row>
    <row r="72" spans="2:2" ht="15" x14ac:dyDescent="0.2">
      <c r="B72" s="233"/>
    </row>
    <row r="73" spans="2:2" ht="15" x14ac:dyDescent="0.2">
      <c r="B73" s="233"/>
    </row>
    <row r="74" spans="2:2" ht="15" x14ac:dyDescent="0.2">
      <c r="B74" s="233"/>
    </row>
    <row r="75" spans="2:2" ht="15" x14ac:dyDescent="0.2">
      <c r="B75" s="233"/>
    </row>
    <row r="76" spans="2:2" ht="15" x14ac:dyDescent="0.2">
      <c r="B76" s="233"/>
    </row>
    <row r="77" spans="2:2" ht="15" x14ac:dyDescent="0.2">
      <c r="B77" s="233"/>
    </row>
    <row r="78" spans="2:2" ht="15" x14ac:dyDescent="0.2">
      <c r="B78" s="233"/>
    </row>
    <row r="92" spans="2:2" ht="15" x14ac:dyDescent="0.2">
      <c r="B92" s="233"/>
    </row>
    <row r="93" spans="2:2" ht="15" x14ac:dyDescent="0.2">
      <c r="B93" s="233"/>
    </row>
    <row r="94" spans="2:2" ht="15" x14ac:dyDescent="0.2">
      <c r="B94" s="233"/>
    </row>
    <row r="95" spans="2:2" ht="15" x14ac:dyDescent="0.2">
      <c r="B95" s="233"/>
    </row>
    <row r="96" spans="2:2" ht="15" x14ac:dyDescent="0.2">
      <c r="B96" s="233"/>
    </row>
    <row r="97" spans="2:2" ht="15" x14ac:dyDescent="0.2">
      <c r="B97" s="233"/>
    </row>
    <row r="98" spans="2:2" ht="15" x14ac:dyDescent="0.2">
      <c r="B98" s="233"/>
    </row>
    <row r="99" spans="2:2" ht="15" x14ac:dyDescent="0.2">
      <c r="B99" s="233"/>
    </row>
    <row r="100" spans="2:2" ht="15" x14ac:dyDescent="0.2">
      <c r="B100" s="233"/>
    </row>
    <row r="103" spans="2:2" ht="15" x14ac:dyDescent="0.2">
      <c r="B103" s="233"/>
    </row>
    <row r="104" spans="2:2" ht="15" x14ac:dyDescent="0.2">
      <c r="B104" s="233"/>
    </row>
    <row r="105" spans="2:2" ht="15" x14ac:dyDescent="0.2">
      <c r="B105" s="233"/>
    </row>
    <row r="106" spans="2:2" ht="15" x14ac:dyDescent="0.2">
      <c r="B106" s="233"/>
    </row>
    <row r="107" spans="2:2" ht="15" x14ac:dyDescent="0.2">
      <c r="B107" s="233"/>
    </row>
    <row r="108" spans="2:2" ht="15" x14ac:dyDescent="0.2">
      <c r="B108" s="233"/>
    </row>
    <row r="128" spans="2:2" ht="15" x14ac:dyDescent="0.2">
      <c r="B128" s="233"/>
    </row>
    <row r="129" spans="2:2" ht="15" x14ac:dyDescent="0.2">
      <c r="B129" s="233"/>
    </row>
    <row r="130" spans="2:2" ht="15" x14ac:dyDescent="0.2">
      <c r="B130" s="233"/>
    </row>
    <row r="149" spans="2:2" ht="15" x14ac:dyDescent="0.2">
      <c r="B149" s="233"/>
    </row>
    <row r="150" spans="2:2" ht="15" x14ac:dyDescent="0.2">
      <c r="B150" s="233"/>
    </row>
    <row r="151" spans="2:2" ht="15" x14ac:dyDescent="0.2">
      <c r="B151" s="233"/>
    </row>
    <row r="154" spans="2:2" ht="15" x14ac:dyDescent="0.2">
      <c r="B154" s="233"/>
    </row>
    <row r="155" spans="2:2" ht="15" x14ac:dyDescent="0.2">
      <c r="B155" s="233"/>
    </row>
    <row r="156" spans="2:2" ht="15" x14ac:dyDescent="0.2">
      <c r="B156" s="233"/>
    </row>
    <row r="168" spans="2:2" ht="15" x14ac:dyDescent="0.2">
      <c r="B168" s="233"/>
    </row>
    <row r="169" spans="2:2" ht="15" x14ac:dyDescent="0.2">
      <c r="B169" s="233"/>
    </row>
    <row r="170" spans="2:2" ht="15" x14ac:dyDescent="0.2">
      <c r="B170" s="233"/>
    </row>
    <row r="171" spans="2:2" ht="15" x14ac:dyDescent="0.2">
      <c r="B171" s="234"/>
    </row>
    <row r="172" spans="2:2" ht="15" x14ac:dyDescent="0.2">
      <c r="B172" s="234"/>
    </row>
    <row r="173" spans="2:2" ht="15" x14ac:dyDescent="0.2">
      <c r="B173" s="234"/>
    </row>
    <row r="177" spans="2:2" ht="15" x14ac:dyDescent="0.2">
      <c r="B177" s="234"/>
    </row>
    <row r="178" spans="2:2" ht="15" x14ac:dyDescent="0.2">
      <c r="B178" s="234"/>
    </row>
    <row r="179" spans="2:2" ht="15" customHeight="1" x14ac:dyDescent="0.2">
      <c r="B179" s="234"/>
    </row>
    <row r="180" spans="2:2" ht="15" x14ac:dyDescent="0.2">
      <c r="B180" s="234"/>
    </row>
    <row r="181" spans="2:2" ht="15" x14ac:dyDescent="0.2">
      <c r="B181" s="234"/>
    </row>
    <row r="182" spans="2:2" ht="15" x14ac:dyDescent="0.2">
      <c r="B182" s="234"/>
    </row>
    <row r="202" spans="2:2" ht="15" x14ac:dyDescent="0.2">
      <c r="B202" s="233"/>
    </row>
    <row r="203" spans="2:2" ht="15" x14ac:dyDescent="0.2">
      <c r="B203" s="233"/>
    </row>
    <row r="204" spans="2:2" ht="15" x14ac:dyDescent="0.2">
      <c r="B204" s="233"/>
    </row>
    <row r="210" spans="2:2" ht="15" x14ac:dyDescent="0.2">
      <c r="B210" s="234"/>
    </row>
    <row r="211" spans="2:2" ht="15" x14ac:dyDescent="0.2">
      <c r="B211" s="234"/>
    </row>
    <row r="212" spans="2:2" ht="15" x14ac:dyDescent="0.2">
      <c r="B212" s="234"/>
    </row>
    <row r="215" spans="2:2" ht="15" x14ac:dyDescent="0.2">
      <c r="B215" s="233"/>
    </row>
    <row r="216" spans="2:2" ht="15" x14ac:dyDescent="0.2">
      <c r="B216" s="233"/>
    </row>
    <row r="217" spans="2:2" ht="15" x14ac:dyDescent="0.2">
      <c r="B217" s="233"/>
    </row>
    <row r="218" spans="2:2" ht="15" x14ac:dyDescent="0.2">
      <c r="B218" s="234"/>
    </row>
    <row r="219" spans="2:2" ht="15" x14ac:dyDescent="0.2">
      <c r="B219" s="234"/>
    </row>
    <row r="220" spans="2:2" ht="15" x14ac:dyDescent="0.2">
      <c r="B220" s="234"/>
    </row>
    <row r="221" spans="2:2" ht="15" x14ac:dyDescent="0.2">
      <c r="B221" s="234"/>
    </row>
    <row r="222" spans="2:2" ht="15" x14ac:dyDescent="0.2">
      <c r="B222" s="234"/>
    </row>
    <row r="223" spans="2:2" ht="15" x14ac:dyDescent="0.2">
      <c r="B223" s="234"/>
    </row>
    <row r="231" spans="2:2" ht="15" x14ac:dyDescent="0.2">
      <c r="B231" s="234"/>
    </row>
    <row r="232" spans="2:2" ht="15" x14ac:dyDescent="0.2">
      <c r="B232" s="234"/>
    </row>
    <row r="233" spans="2:2" ht="15" x14ac:dyDescent="0.2">
      <c r="B233" s="234"/>
    </row>
    <row r="239" spans="2:2" ht="15" x14ac:dyDescent="0.2">
      <c r="B239" s="234"/>
    </row>
    <row r="240" spans="2:2" ht="15" x14ac:dyDescent="0.2">
      <c r="B240" s="234"/>
    </row>
    <row r="241" spans="2:2" ht="15" x14ac:dyDescent="0.2">
      <c r="B241" s="234"/>
    </row>
    <row r="242" spans="2:2" ht="15" x14ac:dyDescent="0.2">
      <c r="B242" s="233"/>
    </row>
    <row r="243" spans="2:2" ht="15" x14ac:dyDescent="0.2">
      <c r="B243" s="233"/>
    </row>
    <row r="244" spans="2:2" ht="15" x14ac:dyDescent="0.2">
      <c r="B244" s="233"/>
    </row>
    <row r="252" spans="2:2" ht="15" x14ac:dyDescent="0.2">
      <c r="B252" s="233"/>
    </row>
    <row r="253" spans="2:2" ht="15" x14ac:dyDescent="0.2">
      <c r="B253" s="233"/>
    </row>
    <row r="254" spans="2:2" ht="15" x14ac:dyDescent="0.2">
      <c r="B254" s="233"/>
    </row>
    <row r="256" spans="2:2" ht="15" x14ac:dyDescent="0.2">
      <c r="B256" s="233"/>
    </row>
    <row r="257" spans="2:2" ht="15" x14ac:dyDescent="0.2">
      <c r="B257" s="233"/>
    </row>
    <row r="258" spans="2:2" ht="15" x14ac:dyDescent="0.2">
      <c r="B258" s="233"/>
    </row>
    <row r="268" spans="2:2" ht="15" x14ac:dyDescent="0.2">
      <c r="B268" s="233"/>
    </row>
    <row r="269" spans="2:2" ht="15" x14ac:dyDescent="0.2">
      <c r="B269" s="233"/>
    </row>
    <row r="270" spans="2:2" ht="15" x14ac:dyDescent="0.2">
      <c r="B270" s="233"/>
    </row>
  </sheetData>
  <autoFilter ref="A1:F281">
    <sortState ref="A2:F283">
      <sortCondition ref="B1:B281"/>
    </sortState>
  </autoFilter>
  <dataConsolidate/>
  <customSheetViews>
    <customSheetView guid="{15592DE5-C7FF-4B56-A77E-D45893415718}" fitToPage="1" showAutoFilter="1">
      <selection activeCell="E43" sqref="E43"/>
      <pageMargins left="0.7" right="0.7" top="0.75" bottom="0.75" header="0.3" footer="0.3"/>
      <pageSetup paperSize="9" scale="73" fitToHeight="0" orientation="landscape" r:id="rId1"/>
      <autoFilter ref="A1:F2">
        <sortState ref="A2:F66">
          <sortCondition ref="B1:B2"/>
        </sortState>
      </autoFilter>
    </customSheetView>
    <customSheetView guid="{434B6855-F13B-4702-8F4C-6D02421A3BDD}" fitToPage="1" showAutoFilter="1">
      <pane ySplit="1" topLeftCell="A2" activePane="bottomLeft" state="frozen"/>
      <selection pane="bottomLeft" activeCell="B43" sqref="B43"/>
      <pageMargins left="0.7" right="0.7" top="0.75" bottom="0.75" header="0.3" footer="0.3"/>
      <pageSetup paperSize="9" scale="73" fitToHeight="0" orientation="landscape" r:id="rId2"/>
      <autoFilter ref="A1:F2">
        <sortState ref="A3:F10">
          <sortCondition descending="1" ref="B1:B26"/>
        </sortState>
      </autoFilter>
    </customSheetView>
    <customSheetView guid="{3ED02DA8-0013-4C86-B822-FF604B55B0EE}" fitToPage="1" showAutoFilter="1">
      <pane ySplit="1" topLeftCell="A2" activePane="bottomLeft" state="frozen"/>
      <selection pane="bottomLeft" activeCell="B43" sqref="B43"/>
      <pageMargins left="0.7" right="0.7" top="0.75" bottom="0.75" header="0.3" footer="0.3"/>
      <pageSetup paperSize="9" scale="73" fitToHeight="0" orientation="landscape" r:id="rId3"/>
      <autoFilter ref="A1:F2">
        <sortState ref="A3:F10">
          <sortCondition descending="1" ref="B1:B26"/>
        </sortState>
      </autoFilter>
    </customSheetView>
    <customSheetView guid="{A0EEC314-16F1-4DF3-8165-656D359AD9BA}" fitToPage="1" showAutoFilter="1">
      <pane ySplit="1" topLeftCell="A2" activePane="bottomLeft" state="frozen"/>
      <selection pane="bottomLeft" activeCell="F19" sqref="F19"/>
      <pageMargins left="0.7" right="0.7" top="0.75" bottom="0.75" header="0.3" footer="0.3"/>
      <pageSetup paperSize="9" scale="73" fitToHeight="0" orientation="landscape" r:id="rId4"/>
      <autoFilter ref="A1:F26">
        <sortState ref="A2:F27">
          <sortCondition descending="1" ref="B1:B26"/>
        </sortState>
      </autoFilter>
    </customSheetView>
    <customSheetView guid="{16A98541-5EA7-4645-8B9E-63DA44C6390C}" fitToPage="1" showAutoFilter="1">
      <pane ySplit="1" topLeftCell="A2" activePane="bottomLeft" state="frozen"/>
      <selection pane="bottomLeft" activeCell="F19" sqref="F19"/>
      <pageMargins left="0.7" right="0.7" top="0.75" bottom="0.75" header="0.3" footer="0.3"/>
      <pageSetup paperSize="9" scale="73" fitToHeight="0" orientation="landscape" r:id="rId5"/>
      <autoFilter ref="A1:F26">
        <sortState ref="A2:F27">
          <sortCondition descending="1" ref="B1:B26"/>
        </sortState>
      </autoFilter>
    </customSheetView>
    <customSheetView guid="{AC76C8A2-0565-4A7F-A8B3-3D24073F25D1}" fitToPage="1" showAutoFilter="1">
      <pane ySplit="1" topLeftCell="A2" activePane="bottomLeft" state="frozen"/>
      <selection pane="bottomLeft" activeCell="B43" sqref="B43"/>
      <pageMargins left="0.7" right="0.7" top="0.75" bottom="0.75" header="0.3" footer="0.3"/>
      <pageSetup paperSize="9" scale="73" fitToHeight="0" orientation="landscape" r:id="rId6"/>
      <autoFilter ref="A1:F2">
        <sortState ref="A3:F10">
          <sortCondition descending="1" ref="B1:B26"/>
        </sortState>
      </autoFilter>
    </customSheetView>
    <customSheetView guid="{4FF0261A-279D-430C-B2DD-E54ED988E313}" fitToPage="1" showAutoFilter="1">
      <pane ySplit="1" topLeftCell="A32" activePane="bottomLeft" state="frozen"/>
      <selection pane="bottomLeft" activeCell="E43" sqref="E43"/>
      <pageMargins left="0.7" right="0.7" top="0.75" bottom="0.75" header="0.3" footer="0.3"/>
      <pageSetup paperSize="9" scale="73" fitToHeight="0" orientation="landscape" r:id="rId7"/>
      <autoFilter ref="A1:F66">
        <sortState ref="A2:F66">
          <sortCondition ref="B1:B2"/>
        </sortState>
      </autoFilter>
    </customSheetView>
  </customSheetViews>
  <conditionalFormatting sqref="F25:F28 F46:F74 F77 F80 F97 F1:F2 F104:F105 F5:F16 F107:F150 F163:F169 F171:F279 F282:F285 F291 F298:F300 F304 F312:F1048576">
    <cfRule type="containsText" dxfId="59" priority="60" operator="containsText" text="Non">
      <formula>NOT(ISERROR(SEARCH("Non",F1)))</formula>
    </cfRule>
  </conditionalFormatting>
  <conditionalFormatting sqref="F19:F24">
    <cfRule type="containsText" dxfId="58" priority="59" operator="containsText" text="Non">
      <formula>NOT(ISERROR(SEARCH("Non",F19)))</formula>
    </cfRule>
  </conditionalFormatting>
  <conditionalFormatting sqref="F29">
    <cfRule type="containsText" dxfId="57" priority="58" operator="containsText" text="Non">
      <formula>NOT(ISERROR(SEARCH("Non",F29)))</formula>
    </cfRule>
  </conditionalFormatting>
  <conditionalFormatting sqref="F30:F32">
    <cfRule type="containsText" dxfId="56" priority="57" operator="containsText" text="Non">
      <formula>NOT(ISERROR(SEARCH("Non",F30)))</formula>
    </cfRule>
  </conditionalFormatting>
  <conditionalFormatting sqref="F33">
    <cfRule type="containsText" dxfId="55" priority="56" operator="containsText" text="Non">
      <formula>NOT(ISERROR(SEARCH("Non",F33)))</formula>
    </cfRule>
  </conditionalFormatting>
  <conditionalFormatting sqref="F34:F37">
    <cfRule type="containsText" dxfId="54" priority="55" operator="containsText" text="Non">
      <formula>NOT(ISERROR(SEARCH("Non",F34)))</formula>
    </cfRule>
  </conditionalFormatting>
  <conditionalFormatting sqref="F38">
    <cfRule type="containsText" dxfId="53" priority="54" operator="containsText" text="Non">
      <formula>NOT(ISERROR(SEARCH("Non",F38)))</formula>
    </cfRule>
  </conditionalFormatting>
  <conditionalFormatting sqref="F39:F41">
    <cfRule type="containsText" dxfId="52" priority="53" operator="containsText" text="Non">
      <formula>NOT(ISERROR(SEARCH("Non",F39)))</formula>
    </cfRule>
  </conditionalFormatting>
  <conditionalFormatting sqref="F42">
    <cfRule type="containsText" dxfId="51" priority="52" operator="containsText" text="Non">
      <formula>NOT(ISERROR(SEARCH("Non",F42)))</formula>
    </cfRule>
  </conditionalFormatting>
  <conditionalFormatting sqref="F43:F45">
    <cfRule type="containsText" dxfId="50" priority="51" operator="containsText" text="Non">
      <formula>NOT(ISERROR(SEARCH("Non",F43)))</formula>
    </cfRule>
  </conditionalFormatting>
  <conditionalFormatting sqref="F75">
    <cfRule type="containsText" dxfId="49" priority="50" operator="containsText" text="Non">
      <formula>NOT(ISERROR(SEARCH("Non",F75)))</formula>
    </cfRule>
  </conditionalFormatting>
  <conditionalFormatting sqref="F76">
    <cfRule type="containsText" dxfId="48" priority="49" operator="containsText" text="Non">
      <formula>NOT(ISERROR(SEARCH("Non",F76)))</formula>
    </cfRule>
  </conditionalFormatting>
  <conditionalFormatting sqref="F78">
    <cfRule type="containsText" dxfId="47" priority="48" operator="containsText" text="Non">
      <formula>NOT(ISERROR(SEARCH("Non",F78)))</formula>
    </cfRule>
  </conditionalFormatting>
  <conditionalFormatting sqref="F79">
    <cfRule type="containsText" dxfId="46" priority="47" operator="containsText" text="Non">
      <formula>NOT(ISERROR(SEARCH("Non",F79)))</formula>
    </cfRule>
  </conditionalFormatting>
  <conditionalFormatting sqref="F81:F85">
    <cfRule type="containsText" dxfId="45" priority="46" operator="containsText" text="Non">
      <formula>NOT(ISERROR(SEARCH("Non",F81)))</formula>
    </cfRule>
  </conditionalFormatting>
  <conditionalFormatting sqref="F86">
    <cfRule type="containsText" dxfId="44" priority="45" operator="containsText" text="Non">
      <formula>NOT(ISERROR(SEARCH("Non",F86)))</formula>
    </cfRule>
  </conditionalFormatting>
  <conditionalFormatting sqref="F87">
    <cfRule type="containsText" dxfId="43" priority="44" operator="containsText" text="Non">
      <formula>NOT(ISERROR(SEARCH("Non",F87)))</formula>
    </cfRule>
  </conditionalFormatting>
  <conditionalFormatting sqref="F88">
    <cfRule type="containsText" dxfId="42" priority="43" operator="containsText" text="Non">
      <formula>NOT(ISERROR(SEARCH("Non",F88)))</formula>
    </cfRule>
  </conditionalFormatting>
  <conditionalFormatting sqref="F89">
    <cfRule type="containsText" dxfId="41" priority="42" operator="containsText" text="Non">
      <formula>NOT(ISERROR(SEARCH("Non",F89)))</formula>
    </cfRule>
  </conditionalFormatting>
  <conditionalFormatting sqref="F90">
    <cfRule type="containsText" dxfId="40" priority="41" operator="containsText" text="Non">
      <formula>NOT(ISERROR(SEARCH("Non",F90)))</formula>
    </cfRule>
  </conditionalFormatting>
  <conditionalFormatting sqref="F91">
    <cfRule type="containsText" dxfId="39" priority="40" operator="containsText" text="Non">
      <formula>NOT(ISERROR(SEARCH("Non",F91)))</formula>
    </cfRule>
  </conditionalFormatting>
  <conditionalFormatting sqref="F92">
    <cfRule type="containsText" dxfId="38" priority="39" operator="containsText" text="Non">
      <formula>NOT(ISERROR(SEARCH("Non",F92)))</formula>
    </cfRule>
  </conditionalFormatting>
  <conditionalFormatting sqref="F93">
    <cfRule type="containsText" dxfId="37" priority="38" operator="containsText" text="Non">
      <formula>NOT(ISERROR(SEARCH("Non",F93)))</formula>
    </cfRule>
  </conditionalFormatting>
  <conditionalFormatting sqref="F94">
    <cfRule type="containsText" dxfId="36" priority="37" operator="containsText" text="Non">
      <formula>NOT(ISERROR(SEARCH("Non",F94)))</formula>
    </cfRule>
  </conditionalFormatting>
  <conditionalFormatting sqref="F95">
    <cfRule type="containsText" dxfId="35" priority="36" operator="containsText" text="Non">
      <formula>NOT(ISERROR(SEARCH("Non",F95)))</formula>
    </cfRule>
  </conditionalFormatting>
  <conditionalFormatting sqref="F96">
    <cfRule type="containsText" dxfId="34" priority="35" operator="containsText" text="Non">
      <formula>NOT(ISERROR(SEARCH("Non",F96)))</formula>
    </cfRule>
  </conditionalFormatting>
  <conditionalFormatting sqref="F98">
    <cfRule type="containsText" dxfId="33" priority="34" operator="containsText" text="Non">
      <formula>NOT(ISERROR(SEARCH("Non",F98)))</formula>
    </cfRule>
  </conditionalFormatting>
  <conditionalFormatting sqref="F99">
    <cfRule type="containsText" dxfId="32" priority="33" operator="containsText" text="Non">
      <formula>NOT(ISERROR(SEARCH("Non",F99)))</formula>
    </cfRule>
  </conditionalFormatting>
  <conditionalFormatting sqref="F100">
    <cfRule type="containsText" dxfId="31" priority="32" operator="containsText" text="Non">
      <formula>NOT(ISERROR(SEARCH("Non",F100)))</formula>
    </cfRule>
  </conditionalFormatting>
  <conditionalFormatting sqref="F101">
    <cfRule type="containsText" dxfId="30" priority="31" operator="containsText" text="Non">
      <formula>NOT(ISERROR(SEARCH("Non",F101)))</formula>
    </cfRule>
  </conditionalFormatting>
  <conditionalFormatting sqref="F102">
    <cfRule type="containsText" dxfId="29" priority="30" operator="containsText" text="Non">
      <formula>NOT(ISERROR(SEARCH("Non",F102)))</formula>
    </cfRule>
  </conditionalFormatting>
  <conditionalFormatting sqref="F103">
    <cfRule type="containsText" dxfId="28" priority="29" operator="containsText" text="Non">
      <formula>NOT(ISERROR(SEARCH("Non",F103)))</formula>
    </cfRule>
  </conditionalFormatting>
  <conditionalFormatting sqref="F3">
    <cfRule type="containsText" dxfId="27" priority="28" operator="containsText" text="Non">
      <formula>NOT(ISERROR(SEARCH("Non",F3)))</formula>
    </cfRule>
  </conditionalFormatting>
  <conditionalFormatting sqref="F4">
    <cfRule type="containsText" dxfId="26" priority="27" operator="containsText" text="Non">
      <formula>NOT(ISERROR(SEARCH("Non",F4)))</formula>
    </cfRule>
  </conditionalFormatting>
  <conditionalFormatting sqref="F18">
    <cfRule type="containsText" dxfId="25" priority="26" operator="containsText" text="Non">
      <formula>NOT(ISERROR(SEARCH("Non",F18)))</formula>
    </cfRule>
  </conditionalFormatting>
  <conditionalFormatting sqref="F17">
    <cfRule type="containsText" dxfId="24" priority="25" operator="containsText" text="Non">
      <formula>NOT(ISERROR(SEARCH("Non",F17)))</formula>
    </cfRule>
  </conditionalFormatting>
  <conditionalFormatting sqref="F106">
    <cfRule type="containsText" dxfId="23" priority="24" operator="containsText" text="Non">
      <formula>NOT(ISERROR(SEARCH("Non",F106)))</formula>
    </cfRule>
  </conditionalFormatting>
  <conditionalFormatting sqref="F151:F152">
    <cfRule type="containsText" dxfId="22" priority="23" operator="containsText" text="Non">
      <formula>NOT(ISERROR(SEARCH("Non",F151)))</formula>
    </cfRule>
  </conditionalFormatting>
  <conditionalFormatting sqref="F156:F157">
    <cfRule type="containsText" dxfId="21" priority="22" operator="containsText" text="Non">
      <formula>NOT(ISERROR(SEARCH("Non",F156)))</formula>
    </cfRule>
  </conditionalFormatting>
  <conditionalFormatting sqref="F155">
    <cfRule type="containsText" dxfId="20" priority="21" operator="containsText" text="Non">
      <formula>NOT(ISERROR(SEARCH("Non",F155)))</formula>
    </cfRule>
  </conditionalFormatting>
  <conditionalFormatting sqref="F153:F154">
    <cfRule type="containsText" dxfId="19" priority="20" operator="containsText" text="Non">
      <formula>NOT(ISERROR(SEARCH("Non",F153)))</formula>
    </cfRule>
  </conditionalFormatting>
  <conditionalFormatting sqref="F161:F162">
    <cfRule type="containsText" dxfId="18" priority="19" operator="containsText" text="Non">
      <formula>NOT(ISERROR(SEARCH("Non",F161)))</formula>
    </cfRule>
  </conditionalFormatting>
  <conditionalFormatting sqref="F160">
    <cfRule type="containsText" dxfId="17" priority="18" operator="containsText" text="Non">
      <formula>NOT(ISERROR(SEARCH("Non",F160)))</formula>
    </cfRule>
  </conditionalFormatting>
  <conditionalFormatting sqref="F158:F159">
    <cfRule type="containsText" dxfId="16" priority="17" operator="containsText" text="Non">
      <formula>NOT(ISERROR(SEARCH("Non",F158)))</formula>
    </cfRule>
  </conditionalFormatting>
  <conditionalFormatting sqref="F170">
    <cfRule type="containsText" dxfId="15" priority="16" operator="containsText" text="Non">
      <formula>NOT(ISERROR(SEARCH("Non",F170)))</formula>
    </cfRule>
  </conditionalFormatting>
  <conditionalFormatting sqref="F280">
    <cfRule type="containsText" dxfId="14" priority="15" operator="containsText" text="Non">
      <formula>NOT(ISERROR(SEARCH("Non",F280)))</formula>
    </cfRule>
  </conditionalFormatting>
  <conditionalFormatting sqref="F281">
    <cfRule type="containsText" dxfId="13" priority="14" operator="containsText" text="Non">
      <formula>NOT(ISERROR(SEARCH("Non",F281)))</formula>
    </cfRule>
  </conditionalFormatting>
  <conditionalFormatting sqref="F286">
    <cfRule type="containsText" dxfId="12" priority="13" operator="containsText" text="Non">
      <formula>NOT(ISERROR(SEARCH("Non",F286)))</formula>
    </cfRule>
  </conditionalFormatting>
  <conditionalFormatting sqref="F287">
    <cfRule type="containsText" dxfId="11" priority="12" operator="containsText" text="Non">
      <formula>NOT(ISERROR(SEARCH("Non",F287)))</formula>
    </cfRule>
  </conditionalFormatting>
  <conditionalFormatting sqref="F288">
    <cfRule type="containsText" dxfId="10" priority="11" operator="containsText" text="Non">
      <formula>NOT(ISERROR(SEARCH("Non",F288)))</formula>
    </cfRule>
  </conditionalFormatting>
  <conditionalFormatting sqref="F289">
    <cfRule type="containsText" dxfId="9" priority="10" operator="containsText" text="Non">
      <formula>NOT(ISERROR(SEARCH("Non",F289)))</formula>
    </cfRule>
  </conditionalFormatting>
  <conditionalFormatting sqref="F290">
    <cfRule type="containsText" dxfId="8" priority="9" operator="containsText" text="Non">
      <formula>NOT(ISERROR(SEARCH("Non",F290)))</formula>
    </cfRule>
  </conditionalFormatting>
  <conditionalFormatting sqref="F292">
    <cfRule type="containsText" dxfId="7" priority="8" operator="containsText" text="Non">
      <formula>NOT(ISERROR(SEARCH("Non",F292)))</formula>
    </cfRule>
  </conditionalFormatting>
  <conditionalFormatting sqref="F293">
    <cfRule type="containsText" dxfId="6" priority="7" operator="containsText" text="Non">
      <formula>NOT(ISERROR(SEARCH("Non",F293)))</formula>
    </cfRule>
  </conditionalFormatting>
  <conditionalFormatting sqref="F294">
    <cfRule type="containsText" dxfId="5" priority="6" operator="containsText" text="Non">
      <formula>NOT(ISERROR(SEARCH("Non",F294)))</formula>
    </cfRule>
  </conditionalFormatting>
  <conditionalFormatting sqref="F295">
    <cfRule type="containsText" dxfId="4" priority="5" operator="containsText" text="Non">
      <formula>NOT(ISERROR(SEARCH("Non",F295)))</formula>
    </cfRule>
  </conditionalFormatting>
  <conditionalFormatting sqref="F296">
    <cfRule type="containsText" dxfId="3" priority="4" operator="containsText" text="Non">
      <formula>NOT(ISERROR(SEARCH("Non",F296)))</formula>
    </cfRule>
  </conditionalFormatting>
  <conditionalFormatting sqref="F297">
    <cfRule type="containsText" dxfId="2" priority="3" operator="containsText" text="Non">
      <formula>NOT(ISERROR(SEARCH("Non",F297)))</formula>
    </cfRule>
  </conditionalFormatting>
  <conditionalFormatting sqref="F301:F303">
    <cfRule type="containsText" dxfId="1" priority="2" operator="containsText" text="Non">
      <formula>NOT(ISERROR(SEARCH("Non",F301)))</formula>
    </cfRule>
  </conditionalFormatting>
  <conditionalFormatting sqref="F305:F311">
    <cfRule type="containsText" dxfId="0" priority="1" operator="containsText" text="Non">
      <formula>NOT(ISERROR(SEARCH("Non",F305)))</formula>
    </cfRule>
  </conditionalFormatting>
  <dataValidations count="5">
    <dataValidation type="list" errorStyle="warning" allowBlank="1" showInputMessage="1" showErrorMessage="1" errorTitle="Attention donnée non valide" error="Le nom que vous essayez d'enter ne figure pas dans la liste des personnels. Utilisez la liste déroulante ou contacter l'administrateur pour mettre à jour le document." sqref="B2:B1048576">
      <formula1>Personnel_PF</formula1>
    </dataValidation>
    <dataValidation type="list" allowBlank="1" showInputMessage="1" showErrorMessage="1" sqref="C2:C1048576">
      <formula1>Contrats</formula1>
    </dataValidation>
    <dataValidation type="list" allowBlank="1" showInputMessage="1" showErrorMessage="1" sqref="D2:D1048576">
      <formula1>Controleurs_Qualite</formula1>
    </dataValidation>
    <dataValidation type="list" allowBlank="1" showInputMessage="1" showErrorMessage="1" sqref="E1:E1048576">
      <formula1>Modules_Qualite</formula1>
    </dataValidation>
    <dataValidation type="list" allowBlank="1" showInputMessage="1" showErrorMessage="1" sqref="F1:F1048576">
      <formula1>"Oui, Non"</formula1>
    </dataValidation>
  </dataValidations>
  <pageMargins left="0.7" right="0.7" top="0.75" bottom="0.75" header="0.3" footer="0.3"/>
  <pageSetup paperSize="9" scale="73" fitToHeight="0" orientation="landscape" r:id="rId8"/>
  <legacyDrawing r:id="rId9"/>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theme="0" tint="-0.499984740745262"/>
    <pageSetUpPr fitToPage="1"/>
  </sheetPr>
  <dimension ref="A1:I4598"/>
  <sheetViews>
    <sheetView topLeftCell="B16" zoomScaleNormal="100" zoomScalePageLayoutView="70" workbookViewId="0">
      <selection activeCell="D41" sqref="D41"/>
    </sheetView>
  </sheetViews>
  <sheetFormatPr baseColWidth="10" defaultColWidth="11.42578125" defaultRowHeight="12.75" x14ac:dyDescent="0.2"/>
  <cols>
    <col min="1" max="1" width="4.28515625" style="80" customWidth="1"/>
    <col min="2" max="2" width="15.42578125" style="1" bestFit="1" customWidth="1"/>
    <col min="3" max="3" width="49" style="1" customWidth="1"/>
    <col min="4" max="4" width="43.5703125" style="1" bestFit="1" customWidth="1"/>
    <col min="5" max="5" width="7.7109375" style="1" bestFit="1" customWidth="1"/>
    <col min="6" max="6" width="4.7109375" style="80" customWidth="1"/>
    <col min="7" max="7" width="17.28515625" style="1" bestFit="1" customWidth="1"/>
    <col min="8" max="8" width="23" style="1" bestFit="1" customWidth="1"/>
    <col min="9" max="9" width="4.7109375" style="80" customWidth="1"/>
    <col min="10" max="16384" width="11.42578125" style="1"/>
  </cols>
  <sheetData>
    <row r="1" spans="1:9" x14ac:dyDescent="0.2">
      <c r="A1" s="82"/>
      <c r="B1" s="5" t="s">
        <v>415</v>
      </c>
      <c r="C1" s="5" t="s">
        <v>416</v>
      </c>
      <c r="D1" s="5" t="s">
        <v>417</v>
      </c>
      <c r="E1" s="5" t="s">
        <v>418</v>
      </c>
      <c r="F1" s="83"/>
      <c r="G1" s="83" t="s">
        <v>419</v>
      </c>
      <c r="H1" s="83" t="s">
        <v>420</v>
      </c>
      <c r="I1" s="85"/>
    </row>
    <row r="2" spans="1:9" x14ac:dyDescent="0.2">
      <c r="A2" s="82"/>
      <c r="B2" s="8" t="s">
        <v>421</v>
      </c>
      <c r="C2" s="8" t="s">
        <v>422</v>
      </c>
      <c r="D2" s="7" t="s">
        <v>423</v>
      </c>
      <c r="E2" s="7" t="s">
        <v>424</v>
      </c>
      <c r="F2" s="84"/>
      <c r="G2" s="82" t="s">
        <v>425</v>
      </c>
      <c r="H2" s="145" t="s">
        <v>426</v>
      </c>
      <c r="I2" s="82"/>
    </row>
    <row r="3" spans="1:9" x14ac:dyDescent="0.2">
      <c r="A3" s="82"/>
      <c r="B3" s="8" t="s">
        <v>421</v>
      </c>
      <c r="C3" s="8" t="s">
        <v>422</v>
      </c>
      <c r="D3" s="7" t="s">
        <v>427</v>
      </c>
      <c r="E3" s="7" t="s">
        <v>428</v>
      </c>
      <c r="F3" s="84"/>
      <c r="G3" s="82" t="s">
        <v>429</v>
      </c>
      <c r="H3" s="145" t="s">
        <v>430</v>
      </c>
      <c r="I3" s="82"/>
    </row>
    <row r="4" spans="1:9" x14ac:dyDescent="0.2">
      <c r="A4" s="82"/>
      <c r="B4" s="8" t="s">
        <v>421</v>
      </c>
      <c r="C4" s="8" t="s">
        <v>422</v>
      </c>
      <c r="D4" s="7" t="s">
        <v>431</v>
      </c>
      <c r="E4" s="7" t="s">
        <v>432</v>
      </c>
      <c r="F4" s="84"/>
      <c r="G4" s="82" t="s">
        <v>433</v>
      </c>
      <c r="H4" s="145" t="s">
        <v>434</v>
      </c>
      <c r="I4" s="82"/>
    </row>
    <row r="5" spans="1:9" x14ac:dyDescent="0.2">
      <c r="A5" s="82"/>
      <c r="B5" s="10" t="s">
        <v>413</v>
      </c>
      <c r="C5" s="6" t="s">
        <v>435</v>
      </c>
      <c r="D5" s="7" t="s">
        <v>436</v>
      </c>
      <c r="E5" s="7" t="s">
        <v>437</v>
      </c>
      <c r="F5" s="84"/>
      <c r="G5" s="82" t="s">
        <v>438</v>
      </c>
      <c r="H5" s="146" t="s">
        <v>439</v>
      </c>
      <c r="I5" s="82"/>
    </row>
    <row r="6" spans="1:9" x14ac:dyDescent="0.2">
      <c r="A6" s="82"/>
      <c r="B6" s="10" t="s">
        <v>440</v>
      </c>
      <c r="C6" s="8" t="s">
        <v>441</v>
      </c>
      <c r="D6" s="9" t="s">
        <v>442</v>
      </c>
      <c r="E6" s="7" t="s">
        <v>443</v>
      </c>
      <c r="F6" s="84"/>
      <c r="G6" s="82" t="s">
        <v>444</v>
      </c>
      <c r="H6" s="146" t="s">
        <v>413</v>
      </c>
      <c r="I6" s="82"/>
    </row>
    <row r="7" spans="1:9" x14ac:dyDescent="0.2">
      <c r="A7" s="82"/>
      <c r="B7" s="10" t="s">
        <v>440</v>
      </c>
      <c r="C7" s="8" t="s">
        <v>441</v>
      </c>
      <c r="D7" s="9" t="s">
        <v>445</v>
      </c>
      <c r="E7" s="7" t="s">
        <v>446</v>
      </c>
      <c r="F7" s="84"/>
      <c r="H7" s="146" t="s">
        <v>753</v>
      </c>
      <c r="I7" s="82"/>
    </row>
    <row r="8" spans="1:9" x14ac:dyDescent="0.2">
      <c r="A8" s="82"/>
      <c r="B8" s="10" t="s">
        <v>440</v>
      </c>
      <c r="C8" s="8" t="s">
        <v>441</v>
      </c>
      <c r="D8" s="9" t="s">
        <v>447</v>
      </c>
      <c r="E8" s="7" t="s">
        <v>448</v>
      </c>
      <c r="F8" s="84"/>
      <c r="H8" s="146" t="s">
        <v>449</v>
      </c>
      <c r="I8" s="82"/>
    </row>
    <row r="9" spans="1:9" x14ac:dyDescent="0.2">
      <c r="A9" s="82"/>
      <c r="B9" s="10" t="s">
        <v>440</v>
      </c>
      <c r="C9" s="8" t="s">
        <v>441</v>
      </c>
      <c r="D9" s="9" t="s">
        <v>450</v>
      </c>
      <c r="E9" s="7" t="s">
        <v>451</v>
      </c>
      <c r="F9" s="84"/>
      <c r="H9" s="146" t="s">
        <v>410</v>
      </c>
      <c r="I9" s="82"/>
    </row>
    <row r="10" spans="1:9" x14ac:dyDescent="0.2">
      <c r="A10" s="82"/>
      <c r="B10" s="10" t="s">
        <v>440</v>
      </c>
      <c r="C10" s="8" t="s">
        <v>441</v>
      </c>
      <c r="D10" s="7" t="s">
        <v>452</v>
      </c>
      <c r="E10" s="7" t="s">
        <v>453</v>
      </c>
      <c r="F10" s="84"/>
      <c r="H10" s="146" t="s">
        <v>454</v>
      </c>
      <c r="I10" s="82"/>
    </row>
    <row r="11" spans="1:9" x14ac:dyDescent="0.2">
      <c r="A11" s="82"/>
      <c r="B11" s="10" t="s">
        <v>440</v>
      </c>
      <c r="C11" s="8" t="s">
        <v>441</v>
      </c>
      <c r="D11" s="9" t="s">
        <v>455</v>
      </c>
      <c r="E11" s="7" t="s">
        <v>456</v>
      </c>
      <c r="F11" s="84"/>
      <c r="H11" s="146" t="s">
        <v>411</v>
      </c>
      <c r="I11" s="82"/>
    </row>
    <row r="12" spans="1:9" x14ac:dyDescent="0.2">
      <c r="A12" s="82"/>
      <c r="B12" s="10" t="s">
        <v>440</v>
      </c>
      <c r="C12" s="8" t="s">
        <v>441</v>
      </c>
      <c r="D12" s="7" t="s">
        <v>457</v>
      </c>
      <c r="E12" s="7" t="s">
        <v>458</v>
      </c>
      <c r="F12" s="84"/>
      <c r="H12" s="146" t="s">
        <v>459</v>
      </c>
      <c r="I12" s="82"/>
    </row>
    <row r="13" spans="1:9" x14ac:dyDescent="0.2">
      <c r="A13" s="82"/>
      <c r="B13" s="10" t="s">
        <v>440</v>
      </c>
      <c r="C13" s="8" t="s">
        <v>441</v>
      </c>
      <c r="D13" s="9" t="s">
        <v>460</v>
      </c>
      <c r="E13" s="7" t="s">
        <v>461</v>
      </c>
      <c r="F13" s="84"/>
      <c r="H13" s="146" t="s">
        <v>716</v>
      </c>
      <c r="I13" s="82"/>
    </row>
    <row r="14" spans="1:9" x14ac:dyDescent="0.2">
      <c r="A14" s="82"/>
      <c r="B14" s="10" t="s">
        <v>440</v>
      </c>
      <c r="C14" s="8" t="s">
        <v>441</v>
      </c>
      <c r="D14" s="7" t="s">
        <v>462</v>
      </c>
      <c r="E14" s="7" t="s">
        <v>439</v>
      </c>
      <c r="F14" s="84"/>
      <c r="H14" s="146" t="s">
        <v>463</v>
      </c>
      <c r="I14" s="82"/>
    </row>
    <row r="15" spans="1:9" x14ac:dyDescent="0.2">
      <c r="A15" s="82"/>
      <c r="B15" s="10" t="s">
        <v>449</v>
      </c>
      <c r="C15" s="8" t="s">
        <v>422</v>
      </c>
      <c r="D15" s="7" t="s">
        <v>464</v>
      </c>
      <c r="E15" s="7" t="s">
        <v>465</v>
      </c>
      <c r="F15" s="84"/>
      <c r="H15" s="146" t="s">
        <v>917</v>
      </c>
      <c r="I15" s="82"/>
    </row>
    <row r="16" spans="1:9" x14ac:dyDescent="0.2">
      <c r="A16" s="82"/>
      <c r="B16" s="10" t="s">
        <v>449</v>
      </c>
      <c r="C16" s="8" t="s">
        <v>422</v>
      </c>
      <c r="D16" s="7" t="s">
        <v>466</v>
      </c>
      <c r="E16" s="7" t="s">
        <v>467</v>
      </c>
      <c r="F16" s="84"/>
      <c r="H16" s="146" t="s">
        <v>412</v>
      </c>
      <c r="I16" s="82"/>
    </row>
    <row r="17" spans="1:9" x14ac:dyDescent="0.2">
      <c r="A17" s="82"/>
      <c r="B17" s="10" t="s">
        <v>410</v>
      </c>
      <c r="C17" s="6" t="s">
        <v>435</v>
      </c>
      <c r="D17" s="7" t="s">
        <v>469</v>
      </c>
      <c r="E17" s="7" t="s">
        <v>465</v>
      </c>
      <c r="F17" s="84"/>
      <c r="H17" s="146" t="s">
        <v>699</v>
      </c>
      <c r="I17" s="82"/>
    </row>
    <row r="18" spans="1:9" x14ac:dyDescent="0.2">
      <c r="A18" s="82"/>
      <c r="B18" s="10" t="s">
        <v>410</v>
      </c>
      <c r="C18" s="6" t="s">
        <v>435</v>
      </c>
      <c r="D18" s="7" t="s">
        <v>466</v>
      </c>
      <c r="E18" s="7" t="s">
        <v>467</v>
      </c>
      <c r="F18" s="84"/>
      <c r="H18" s="146" t="s">
        <v>700</v>
      </c>
      <c r="I18" s="82"/>
    </row>
    <row r="19" spans="1:9" x14ac:dyDescent="0.2">
      <c r="A19" s="82"/>
      <c r="B19" s="10" t="s">
        <v>454</v>
      </c>
      <c r="C19" s="6" t="s">
        <v>435</v>
      </c>
      <c r="D19" s="7" t="s">
        <v>442</v>
      </c>
      <c r="E19" s="7" t="s">
        <v>443</v>
      </c>
      <c r="F19" s="84"/>
      <c r="H19" s="82" t="s">
        <v>468</v>
      </c>
      <c r="I19" s="82"/>
    </row>
    <row r="20" spans="1:9" x14ac:dyDescent="0.2">
      <c r="A20" s="82"/>
      <c r="B20" s="10" t="s">
        <v>454</v>
      </c>
      <c r="C20" s="6" t="s">
        <v>435</v>
      </c>
      <c r="D20" s="7" t="s">
        <v>471</v>
      </c>
      <c r="E20" s="7" t="s">
        <v>446</v>
      </c>
      <c r="F20" s="84"/>
      <c r="H20" s="82" t="s">
        <v>470</v>
      </c>
      <c r="I20" s="82"/>
    </row>
    <row r="21" spans="1:9" x14ac:dyDescent="0.2">
      <c r="A21" s="82"/>
      <c r="B21" s="10" t="s">
        <v>454</v>
      </c>
      <c r="C21" s="6" t="s">
        <v>435</v>
      </c>
      <c r="D21" s="7" t="s">
        <v>472</v>
      </c>
      <c r="E21" s="7" t="s">
        <v>473</v>
      </c>
      <c r="F21" s="84"/>
      <c r="I21" s="82"/>
    </row>
    <row r="22" spans="1:9" ht="15" x14ac:dyDescent="0.25">
      <c r="A22" s="82"/>
      <c r="B22" s="10" t="s">
        <v>411</v>
      </c>
      <c r="C22" s="6" t="s">
        <v>435</v>
      </c>
      <c r="D22" s="7" t="s">
        <v>442</v>
      </c>
      <c r="E22" s="7" t="s">
        <v>443</v>
      </c>
      <c r="F22" s="84"/>
      <c r="I22" s="86"/>
    </row>
    <row r="23" spans="1:9" ht="15" x14ac:dyDescent="0.25">
      <c r="A23" s="82"/>
      <c r="B23" s="10" t="s">
        <v>411</v>
      </c>
      <c r="C23" s="6" t="s">
        <v>435</v>
      </c>
      <c r="D23" s="7" t="s">
        <v>474</v>
      </c>
      <c r="E23" s="7" t="s">
        <v>475</v>
      </c>
      <c r="F23" s="84"/>
      <c r="I23" s="86"/>
    </row>
    <row r="24" spans="1:9" ht="15" x14ac:dyDescent="0.25">
      <c r="A24" s="82"/>
      <c r="B24" s="10" t="s">
        <v>459</v>
      </c>
      <c r="C24" s="6" t="s">
        <v>435</v>
      </c>
      <c r="D24" s="7" t="s">
        <v>476</v>
      </c>
      <c r="E24" s="7" t="s">
        <v>477</v>
      </c>
      <c r="F24" s="84"/>
      <c r="I24" s="86"/>
    </row>
    <row r="25" spans="1:9" ht="15" x14ac:dyDescent="0.25">
      <c r="A25" s="82"/>
      <c r="B25" s="10" t="s">
        <v>414</v>
      </c>
      <c r="C25" s="6" t="s">
        <v>435</v>
      </c>
      <c r="D25" s="7" t="s">
        <v>478</v>
      </c>
      <c r="E25" s="7" t="s">
        <v>479</v>
      </c>
      <c r="F25" s="84"/>
      <c r="I25" s="86"/>
    </row>
    <row r="26" spans="1:9" ht="15" x14ac:dyDescent="0.25">
      <c r="A26" s="82"/>
      <c r="B26" s="10" t="s">
        <v>463</v>
      </c>
      <c r="C26" s="6" t="s">
        <v>480</v>
      </c>
      <c r="D26" s="7" t="s">
        <v>481</v>
      </c>
      <c r="E26" s="7" t="s">
        <v>482</v>
      </c>
      <c r="F26" s="84"/>
      <c r="I26" s="86"/>
    </row>
    <row r="27" spans="1:9" ht="15" x14ac:dyDescent="0.25">
      <c r="A27" s="82"/>
      <c r="B27" s="10" t="s">
        <v>463</v>
      </c>
      <c r="C27" s="6" t="s">
        <v>480</v>
      </c>
      <c r="D27" s="7" t="s">
        <v>483</v>
      </c>
      <c r="E27" s="7" t="s">
        <v>484</v>
      </c>
      <c r="F27" s="84"/>
      <c r="I27" s="86"/>
    </row>
    <row r="28" spans="1:9" ht="15" x14ac:dyDescent="0.25">
      <c r="A28" s="82"/>
      <c r="B28" s="10" t="s">
        <v>463</v>
      </c>
      <c r="C28" s="6" t="s">
        <v>480</v>
      </c>
      <c r="D28" s="7" t="s">
        <v>485</v>
      </c>
      <c r="E28" s="7" t="s">
        <v>486</v>
      </c>
      <c r="F28" s="84"/>
      <c r="H28"/>
      <c r="I28" s="86"/>
    </row>
    <row r="29" spans="1:9" ht="15" x14ac:dyDescent="0.25">
      <c r="A29" s="82"/>
      <c r="B29" s="10" t="s">
        <v>463</v>
      </c>
      <c r="C29" s="6" t="s">
        <v>480</v>
      </c>
      <c r="D29" s="7" t="s">
        <v>487</v>
      </c>
      <c r="E29" s="7" t="s">
        <v>488</v>
      </c>
      <c r="F29" s="84"/>
      <c r="H29"/>
      <c r="I29" s="86"/>
    </row>
    <row r="30" spans="1:9" ht="15" x14ac:dyDescent="0.25">
      <c r="A30" s="82"/>
      <c r="B30" s="10" t="s">
        <v>463</v>
      </c>
      <c r="C30" s="6" t="s">
        <v>480</v>
      </c>
      <c r="D30" s="7" t="s">
        <v>462</v>
      </c>
      <c r="E30" s="7" t="s">
        <v>489</v>
      </c>
      <c r="F30" s="84"/>
      <c r="H30"/>
      <c r="I30" s="86"/>
    </row>
    <row r="31" spans="1:9" ht="15" x14ac:dyDescent="0.25">
      <c r="A31" s="82"/>
      <c r="B31" s="10" t="s">
        <v>463</v>
      </c>
      <c r="C31" s="6" t="s">
        <v>480</v>
      </c>
      <c r="D31" s="7" t="s">
        <v>442</v>
      </c>
      <c r="E31" s="7" t="s">
        <v>443</v>
      </c>
      <c r="F31" s="84"/>
      <c r="H31"/>
      <c r="I31" s="86"/>
    </row>
    <row r="32" spans="1:9" ht="15" x14ac:dyDescent="0.25">
      <c r="A32" s="82"/>
      <c r="B32" s="10" t="s">
        <v>463</v>
      </c>
      <c r="C32" s="6" t="s">
        <v>480</v>
      </c>
      <c r="D32" s="7" t="s">
        <v>490</v>
      </c>
      <c r="E32" s="7" t="s">
        <v>491</v>
      </c>
      <c r="F32" s="84"/>
      <c r="H32"/>
      <c r="I32" s="86"/>
    </row>
    <row r="33" spans="1:9" ht="15" x14ac:dyDescent="0.25">
      <c r="A33" s="82"/>
      <c r="B33" s="10" t="s">
        <v>463</v>
      </c>
      <c r="C33" s="6" t="s">
        <v>480</v>
      </c>
      <c r="D33" s="7" t="s">
        <v>466</v>
      </c>
      <c r="E33" s="7" t="s">
        <v>467</v>
      </c>
      <c r="F33" s="84"/>
      <c r="H33"/>
      <c r="I33" s="86"/>
    </row>
    <row r="34" spans="1:9" ht="15" x14ac:dyDescent="0.25">
      <c r="A34" s="82"/>
      <c r="B34" s="10" t="s">
        <v>439</v>
      </c>
      <c r="C34" s="6" t="s">
        <v>435</v>
      </c>
      <c r="D34" s="7" t="s">
        <v>462</v>
      </c>
      <c r="E34" s="7" t="s">
        <v>439</v>
      </c>
      <c r="F34" s="84"/>
      <c r="H34"/>
      <c r="I34" s="86"/>
    </row>
    <row r="35" spans="1:9" ht="15" x14ac:dyDescent="0.25">
      <c r="A35" s="82"/>
      <c r="B35" s="10" t="s">
        <v>412</v>
      </c>
      <c r="C35" s="6" t="s">
        <v>435</v>
      </c>
      <c r="D35" s="7" t="s">
        <v>492</v>
      </c>
      <c r="E35" s="7" t="s">
        <v>493</v>
      </c>
      <c r="F35" s="84"/>
      <c r="H35"/>
      <c r="I35" s="86"/>
    </row>
    <row r="36" spans="1:9" ht="15" x14ac:dyDescent="0.25">
      <c r="A36" s="82"/>
      <c r="B36" s="10" t="s">
        <v>412</v>
      </c>
      <c r="C36" s="6" t="s">
        <v>435</v>
      </c>
      <c r="D36" s="7" t="s">
        <v>481</v>
      </c>
      <c r="E36" s="7" t="s">
        <v>482</v>
      </c>
      <c r="F36" s="84"/>
      <c r="H36"/>
      <c r="I36" s="86"/>
    </row>
    <row r="37" spans="1:9" ht="15" x14ac:dyDescent="0.25">
      <c r="A37" s="82"/>
      <c r="B37" s="10" t="s">
        <v>412</v>
      </c>
      <c r="C37" s="6" t="s">
        <v>435</v>
      </c>
      <c r="D37" s="7" t="s">
        <v>483</v>
      </c>
      <c r="E37" s="7" t="s">
        <v>484</v>
      </c>
      <c r="F37" s="84"/>
      <c r="H37"/>
      <c r="I37" s="86"/>
    </row>
    <row r="38" spans="1:9" ht="15" x14ac:dyDescent="0.25">
      <c r="A38" s="82"/>
      <c r="B38" s="10" t="s">
        <v>412</v>
      </c>
      <c r="C38" s="6" t="s">
        <v>435</v>
      </c>
      <c r="D38" s="7" t="s">
        <v>485</v>
      </c>
      <c r="E38" s="7" t="s">
        <v>486</v>
      </c>
      <c r="F38" s="84"/>
      <c r="H38"/>
      <c r="I38" s="86"/>
    </row>
    <row r="39" spans="1:9" ht="15" x14ac:dyDescent="0.25">
      <c r="A39" s="82"/>
      <c r="B39" s="10" t="s">
        <v>412</v>
      </c>
      <c r="C39" s="6" t="s">
        <v>435</v>
      </c>
      <c r="D39" s="7" t="s">
        <v>494</v>
      </c>
      <c r="E39" s="7" t="s">
        <v>495</v>
      </c>
      <c r="F39" s="84"/>
      <c r="H39"/>
      <c r="I39" s="86"/>
    </row>
    <row r="40" spans="1:9" ht="15" x14ac:dyDescent="0.25">
      <c r="A40" s="82"/>
      <c r="B40" s="10" t="s">
        <v>412</v>
      </c>
      <c r="C40" s="6" t="s">
        <v>435</v>
      </c>
      <c r="D40" s="7" t="s">
        <v>442</v>
      </c>
      <c r="E40" s="7" t="s">
        <v>443</v>
      </c>
      <c r="F40" s="84"/>
      <c r="H40"/>
      <c r="I40" s="86"/>
    </row>
    <row r="41" spans="1:9" ht="15" x14ac:dyDescent="0.25">
      <c r="A41" s="82"/>
      <c r="B41" s="10" t="s">
        <v>412</v>
      </c>
      <c r="C41" s="6" t="s">
        <v>435</v>
      </c>
      <c r="D41" s="7" t="s">
        <v>490</v>
      </c>
      <c r="E41" s="7" t="s">
        <v>491</v>
      </c>
      <c r="F41" s="84"/>
      <c r="H41"/>
      <c r="I41" s="86"/>
    </row>
    <row r="42" spans="1:9" ht="15" x14ac:dyDescent="0.25">
      <c r="A42" s="82"/>
      <c r="F42" s="82"/>
      <c r="H42"/>
      <c r="I42" s="86"/>
    </row>
    <row r="43" spans="1:9" ht="15" x14ac:dyDescent="0.25">
      <c r="A43" s="82"/>
      <c r="F43" s="82"/>
      <c r="H43"/>
      <c r="I43" s="86"/>
    </row>
    <row r="44" spans="1:9" ht="15" x14ac:dyDescent="0.25">
      <c r="A44" s="82"/>
      <c r="F44" s="82"/>
      <c r="H44"/>
      <c r="I44" s="86"/>
    </row>
    <row r="45" spans="1:9" ht="15" x14ac:dyDescent="0.25">
      <c r="A45" s="82"/>
      <c r="F45" s="82"/>
      <c r="H45"/>
      <c r="I45" s="86"/>
    </row>
    <row r="46" spans="1:9" ht="15" x14ac:dyDescent="0.25">
      <c r="A46" s="82"/>
      <c r="F46" s="82"/>
      <c r="H46"/>
      <c r="I46" s="86"/>
    </row>
    <row r="47" spans="1:9" ht="15" x14ac:dyDescent="0.25">
      <c r="A47" s="82"/>
      <c r="F47" s="82"/>
      <c r="H47"/>
      <c r="I47" s="86"/>
    </row>
    <row r="48" spans="1:9" ht="15" x14ac:dyDescent="0.25">
      <c r="A48" s="82"/>
      <c r="F48" s="82"/>
      <c r="H48"/>
      <c r="I48" s="86"/>
    </row>
    <row r="49" spans="1:9" ht="15" x14ac:dyDescent="0.25">
      <c r="A49" s="82"/>
      <c r="F49" s="82"/>
      <c r="H49"/>
      <c r="I49" s="86"/>
    </row>
    <row r="50" spans="1:9" ht="15" x14ac:dyDescent="0.25">
      <c r="A50" s="82"/>
      <c r="F50" s="82"/>
      <c r="H50"/>
      <c r="I50" s="86"/>
    </row>
    <row r="51" spans="1:9" ht="15" x14ac:dyDescent="0.25">
      <c r="A51" s="82"/>
      <c r="F51" s="82"/>
      <c r="H51"/>
      <c r="I51" s="86"/>
    </row>
    <row r="52" spans="1:9" ht="15" x14ac:dyDescent="0.25">
      <c r="A52" s="82"/>
      <c r="F52" s="82"/>
      <c r="H52"/>
      <c r="I52" s="86"/>
    </row>
    <row r="53" spans="1:9" ht="15" x14ac:dyDescent="0.25">
      <c r="A53" s="82"/>
      <c r="F53" s="82"/>
      <c r="H53"/>
      <c r="I53" s="86"/>
    </row>
    <row r="54" spans="1:9" ht="15" x14ac:dyDescent="0.25">
      <c r="A54" s="82"/>
      <c r="F54" s="82"/>
      <c r="H54"/>
      <c r="I54" s="86"/>
    </row>
    <row r="55" spans="1:9" ht="15" x14ac:dyDescent="0.25">
      <c r="A55" s="82"/>
      <c r="F55" s="82"/>
      <c r="H55"/>
      <c r="I55" s="86"/>
    </row>
    <row r="56" spans="1:9" ht="15" x14ac:dyDescent="0.25">
      <c r="A56" s="82"/>
      <c r="F56" s="82"/>
      <c r="H56"/>
      <c r="I56" s="86"/>
    </row>
    <row r="57" spans="1:9" ht="15" x14ac:dyDescent="0.25">
      <c r="A57" s="82"/>
      <c r="F57" s="82"/>
      <c r="H57"/>
      <c r="I57" s="86"/>
    </row>
    <row r="58" spans="1:9" ht="15" x14ac:dyDescent="0.25">
      <c r="A58" s="82"/>
      <c r="F58" s="82"/>
      <c r="H58"/>
      <c r="I58" s="86"/>
    </row>
    <row r="59" spans="1:9" ht="15" x14ac:dyDescent="0.25">
      <c r="A59" s="82"/>
      <c r="F59" s="82"/>
      <c r="H59"/>
      <c r="I59" s="86"/>
    </row>
    <row r="60" spans="1:9" ht="15" x14ac:dyDescent="0.25">
      <c r="A60" s="82"/>
      <c r="F60" s="82"/>
      <c r="H60"/>
      <c r="I60" s="86"/>
    </row>
    <row r="61" spans="1:9" ht="15" x14ac:dyDescent="0.25">
      <c r="A61" s="82"/>
      <c r="F61" s="82"/>
      <c r="H61"/>
      <c r="I61" s="86"/>
    </row>
    <row r="62" spans="1:9" ht="15" x14ac:dyDescent="0.25">
      <c r="A62" s="82"/>
      <c r="F62" s="82"/>
      <c r="H62"/>
      <c r="I62" s="86"/>
    </row>
    <row r="63" spans="1:9" ht="15" x14ac:dyDescent="0.25">
      <c r="A63" s="82"/>
      <c r="F63" s="82"/>
      <c r="H63"/>
      <c r="I63" s="86"/>
    </row>
    <row r="64" spans="1:9" ht="15" x14ac:dyDescent="0.25">
      <c r="A64" s="82"/>
      <c r="F64" s="82"/>
      <c r="H64"/>
      <c r="I64" s="86"/>
    </row>
    <row r="65" spans="1:9" ht="15" x14ac:dyDescent="0.25">
      <c r="A65" s="82"/>
      <c r="F65" s="82"/>
      <c r="H65"/>
      <c r="I65" s="86"/>
    </row>
    <row r="66" spans="1:9" ht="15" x14ac:dyDescent="0.25">
      <c r="A66" s="82"/>
      <c r="F66" s="82"/>
      <c r="H66"/>
      <c r="I66" s="86"/>
    </row>
    <row r="67" spans="1:9" ht="15" x14ac:dyDescent="0.25">
      <c r="A67" s="82"/>
      <c r="F67" s="82"/>
      <c r="H67"/>
      <c r="I67" s="86"/>
    </row>
    <row r="68" spans="1:9" ht="15" x14ac:dyDescent="0.25">
      <c r="H68"/>
      <c r="I68" s="81"/>
    </row>
    <row r="69" spans="1:9" s="80" customFormat="1" ht="15" x14ac:dyDescent="0.25">
      <c r="H69"/>
      <c r="I69" s="81"/>
    </row>
    <row r="70" spans="1:9" s="80" customFormat="1" ht="15" x14ac:dyDescent="0.25">
      <c r="H70"/>
      <c r="I70" s="81"/>
    </row>
    <row r="71" spans="1:9" s="80" customFormat="1" ht="15" x14ac:dyDescent="0.25">
      <c r="H71"/>
      <c r="I71" s="81"/>
    </row>
    <row r="72" spans="1:9" s="80" customFormat="1" ht="15" x14ac:dyDescent="0.25">
      <c r="H72"/>
      <c r="I72" s="81"/>
    </row>
    <row r="73" spans="1:9" s="80" customFormat="1" ht="15" x14ac:dyDescent="0.25">
      <c r="H73"/>
      <c r="I73" s="81"/>
    </row>
    <row r="74" spans="1:9" s="80" customFormat="1" ht="15" x14ac:dyDescent="0.25">
      <c r="H74"/>
      <c r="I74" s="81"/>
    </row>
    <row r="75" spans="1:9" s="80" customFormat="1" ht="15" x14ac:dyDescent="0.25">
      <c r="H75" s="81"/>
      <c r="I75" s="81"/>
    </row>
    <row r="76" spans="1:9" s="80" customFormat="1" ht="15" x14ac:dyDescent="0.25">
      <c r="H76" s="81"/>
      <c r="I76" s="81"/>
    </row>
    <row r="77" spans="1:9" s="80" customFormat="1" ht="15" x14ac:dyDescent="0.25">
      <c r="H77" s="81"/>
      <c r="I77" s="81"/>
    </row>
    <row r="78" spans="1:9" s="80" customFormat="1" ht="15" x14ac:dyDescent="0.25">
      <c r="H78" s="81"/>
      <c r="I78" s="81"/>
    </row>
    <row r="79" spans="1:9" s="80" customFormat="1" ht="15" x14ac:dyDescent="0.25">
      <c r="H79" s="81"/>
      <c r="I79" s="81"/>
    </row>
    <row r="80" spans="1:9" s="80" customFormat="1" ht="15" x14ac:dyDescent="0.25">
      <c r="H80" s="81"/>
      <c r="I80" s="81"/>
    </row>
    <row r="81" spans="8:9" s="80" customFormat="1" ht="15" x14ac:dyDescent="0.25">
      <c r="H81" s="81"/>
      <c r="I81" s="81"/>
    </row>
    <row r="82" spans="8:9" s="80" customFormat="1" ht="15" x14ac:dyDescent="0.25">
      <c r="H82" s="81"/>
      <c r="I82" s="81"/>
    </row>
    <row r="83" spans="8:9" s="80" customFormat="1" ht="15" x14ac:dyDescent="0.25">
      <c r="H83" s="81"/>
      <c r="I83" s="81"/>
    </row>
    <row r="84" spans="8:9" s="80" customFormat="1" ht="15" x14ac:dyDescent="0.25">
      <c r="H84" s="81"/>
      <c r="I84" s="81"/>
    </row>
    <row r="85" spans="8:9" s="80" customFormat="1" ht="15" x14ac:dyDescent="0.25">
      <c r="H85" s="81"/>
      <c r="I85" s="81"/>
    </row>
    <row r="86" spans="8:9" s="80" customFormat="1" ht="15" x14ac:dyDescent="0.25">
      <c r="H86" s="81"/>
      <c r="I86" s="81"/>
    </row>
    <row r="87" spans="8:9" s="80" customFormat="1" ht="15" x14ac:dyDescent="0.25">
      <c r="H87" s="81"/>
      <c r="I87" s="81"/>
    </row>
    <row r="88" spans="8:9" s="80" customFormat="1" ht="15" x14ac:dyDescent="0.25">
      <c r="H88" s="81"/>
      <c r="I88" s="81"/>
    </row>
    <row r="89" spans="8:9" s="80" customFormat="1" ht="15" x14ac:dyDescent="0.25">
      <c r="H89" s="81"/>
      <c r="I89" s="81"/>
    </row>
    <row r="90" spans="8:9" s="80" customFormat="1" ht="15" x14ac:dyDescent="0.25">
      <c r="H90" s="81"/>
      <c r="I90" s="81"/>
    </row>
    <row r="91" spans="8:9" s="80" customFormat="1" ht="15" x14ac:dyDescent="0.25">
      <c r="H91" s="81"/>
      <c r="I91" s="81"/>
    </row>
    <row r="92" spans="8:9" s="80" customFormat="1" ht="15" x14ac:dyDescent="0.25">
      <c r="H92" s="81"/>
      <c r="I92" s="81"/>
    </row>
    <row r="93" spans="8:9" s="80" customFormat="1" ht="15" x14ac:dyDescent="0.25">
      <c r="H93" s="81"/>
      <c r="I93" s="81"/>
    </row>
    <row r="94" spans="8:9" s="80" customFormat="1" ht="15" x14ac:dyDescent="0.25">
      <c r="H94" s="81"/>
      <c r="I94" s="81"/>
    </row>
    <row r="95" spans="8:9" s="80" customFormat="1" ht="15" x14ac:dyDescent="0.25">
      <c r="H95" s="81"/>
      <c r="I95" s="81"/>
    </row>
    <row r="96" spans="8:9" s="80" customFormat="1" ht="15" x14ac:dyDescent="0.25">
      <c r="H96" s="81"/>
      <c r="I96" s="81"/>
    </row>
    <row r="97" spans="8:9" s="80" customFormat="1" ht="15" x14ac:dyDescent="0.25">
      <c r="H97" s="81"/>
      <c r="I97" s="81"/>
    </row>
    <row r="98" spans="8:9" s="80" customFormat="1" ht="15" x14ac:dyDescent="0.25">
      <c r="H98" s="81"/>
      <c r="I98" s="81"/>
    </row>
    <row r="99" spans="8:9" s="80" customFormat="1" ht="15" x14ac:dyDescent="0.25">
      <c r="H99" s="81"/>
      <c r="I99" s="81"/>
    </row>
    <row r="100" spans="8:9" s="80" customFormat="1" ht="15" x14ac:dyDescent="0.25">
      <c r="H100" s="81"/>
      <c r="I100" s="81"/>
    </row>
    <row r="101" spans="8:9" s="80" customFormat="1" ht="15" x14ac:dyDescent="0.25">
      <c r="H101" s="81"/>
      <c r="I101" s="81"/>
    </row>
    <row r="102" spans="8:9" s="80" customFormat="1" ht="15" x14ac:dyDescent="0.25">
      <c r="H102" s="81"/>
      <c r="I102" s="81"/>
    </row>
    <row r="103" spans="8:9" s="80" customFormat="1" ht="15" x14ac:dyDescent="0.25">
      <c r="H103" s="81"/>
      <c r="I103" s="81"/>
    </row>
    <row r="104" spans="8:9" s="80" customFormat="1" ht="15" x14ac:dyDescent="0.25">
      <c r="H104" s="81"/>
      <c r="I104" s="81"/>
    </row>
    <row r="105" spans="8:9" s="80" customFormat="1" ht="15" x14ac:dyDescent="0.25">
      <c r="H105" s="81"/>
      <c r="I105" s="81"/>
    </row>
    <row r="106" spans="8:9" s="80" customFormat="1" ht="15" x14ac:dyDescent="0.25">
      <c r="H106" s="81"/>
      <c r="I106" s="81"/>
    </row>
    <row r="107" spans="8:9" s="80" customFormat="1" ht="15" x14ac:dyDescent="0.25">
      <c r="H107" s="81"/>
      <c r="I107" s="81"/>
    </row>
    <row r="108" spans="8:9" s="80" customFormat="1" ht="15" x14ac:dyDescent="0.25">
      <c r="H108" s="81"/>
      <c r="I108" s="81"/>
    </row>
    <row r="109" spans="8:9" s="80" customFormat="1" ht="15" x14ac:dyDescent="0.25">
      <c r="H109" s="81"/>
      <c r="I109" s="81"/>
    </row>
    <row r="110" spans="8:9" s="80" customFormat="1" ht="15" x14ac:dyDescent="0.25">
      <c r="H110" s="81"/>
      <c r="I110" s="81"/>
    </row>
    <row r="111" spans="8:9" s="80" customFormat="1" ht="15" x14ac:dyDescent="0.25">
      <c r="H111" s="81"/>
      <c r="I111" s="81"/>
    </row>
    <row r="112" spans="8:9" s="80" customFormat="1" ht="15" x14ac:dyDescent="0.25">
      <c r="H112" s="81"/>
      <c r="I112" s="81"/>
    </row>
    <row r="113" spans="8:9" s="80" customFormat="1" ht="15" x14ac:dyDescent="0.25">
      <c r="H113" s="81"/>
      <c r="I113" s="81"/>
    </row>
    <row r="114" spans="8:9" s="80" customFormat="1" ht="15" x14ac:dyDescent="0.25">
      <c r="H114" s="81"/>
      <c r="I114" s="81"/>
    </row>
    <row r="115" spans="8:9" s="80" customFormat="1" ht="15" x14ac:dyDescent="0.25">
      <c r="H115" s="81"/>
      <c r="I115" s="81"/>
    </row>
    <row r="116" spans="8:9" s="80" customFormat="1" ht="15" x14ac:dyDescent="0.25">
      <c r="H116" s="81"/>
      <c r="I116" s="81"/>
    </row>
    <row r="117" spans="8:9" s="80" customFormat="1" ht="15" x14ac:dyDescent="0.25">
      <c r="H117" s="81"/>
      <c r="I117" s="81"/>
    </row>
    <row r="118" spans="8:9" s="80" customFormat="1" ht="15" x14ac:dyDescent="0.25">
      <c r="H118" s="81"/>
      <c r="I118" s="81"/>
    </row>
    <row r="119" spans="8:9" s="80" customFormat="1" ht="15" x14ac:dyDescent="0.25">
      <c r="H119" s="81"/>
      <c r="I119" s="81"/>
    </row>
    <row r="120" spans="8:9" s="80" customFormat="1" ht="15" x14ac:dyDescent="0.25">
      <c r="H120" s="81"/>
      <c r="I120" s="81"/>
    </row>
    <row r="121" spans="8:9" s="80" customFormat="1" ht="15" x14ac:dyDescent="0.25">
      <c r="H121" s="81"/>
      <c r="I121" s="81"/>
    </row>
    <row r="122" spans="8:9" s="80" customFormat="1" ht="15" x14ac:dyDescent="0.25">
      <c r="H122" s="81"/>
      <c r="I122" s="81"/>
    </row>
    <row r="123" spans="8:9" s="80" customFormat="1" ht="15" x14ac:dyDescent="0.25">
      <c r="H123" s="81"/>
      <c r="I123" s="81"/>
    </row>
    <row r="124" spans="8:9" s="80" customFormat="1" ht="15" x14ac:dyDescent="0.25">
      <c r="H124" s="81"/>
      <c r="I124" s="81"/>
    </row>
    <row r="125" spans="8:9" s="80" customFormat="1" ht="15" x14ac:dyDescent="0.25">
      <c r="H125" s="81"/>
      <c r="I125" s="81"/>
    </row>
    <row r="126" spans="8:9" s="80" customFormat="1" ht="15" x14ac:dyDescent="0.25">
      <c r="H126" s="81"/>
      <c r="I126" s="81"/>
    </row>
    <row r="127" spans="8:9" s="80" customFormat="1" ht="15" x14ac:dyDescent="0.25">
      <c r="H127" s="81"/>
      <c r="I127" s="81"/>
    </row>
    <row r="128" spans="8:9" s="80" customFormat="1" ht="15" x14ac:dyDescent="0.25">
      <c r="H128" s="81"/>
      <c r="I128" s="81"/>
    </row>
    <row r="129" spans="8:9" s="80" customFormat="1" ht="15" x14ac:dyDescent="0.25">
      <c r="H129" s="81"/>
      <c r="I129" s="81"/>
    </row>
    <row r="130" spans="8:9" s="80" customFormat="1" ht="15" x14ac:dyDescent="0.25">
      <c r="H130" s="81"/>
      <c r="I130" s="81"/>
    </row>
    <row r="131" spans="8:9" s="80" customFormat="1" ht="15" x14ac:dyDescent="0.25">
      <c r="H131" s="81"/>
      <c r="I131" s="81"/>
    </row>
    <row r="132" spans="8:9" s="80" customFormat="1" ht="15" x14ac:dyDescent="0.25">
      <c r="H132" s="81"/>
      <c r="I132" s="81"/>
    </row>
    <row r="133" spans="8:9" s="80" customFormat="1" ht="15" x14ac:dyDescent="0.25">
      <c r="H133" s="81"/>
      <c r="I133" s="81"/>
    </row>
    <row r="134" spans="8:9" s="80" customFormat="1" ht="15" x14ac:dyDescent="0.25">
      <c r="H134" s="81"/>
      <c r="I134" s="81"/>
    </row>
    <row r="135" spans="8:9" s="80" customFormat="1" ht="15" x14ac:dyDescent="0.25">
      <c r="H135" s="81"/>
      <c r="I135" s="81"/>
    </row>
    <row r="136" spans="8:9" s="80" customFormat="1" ht="15" x14ac:dyDescent="0.25">
      <c r="H136" s="81"/>
      <c r="I136" s="81"/>
    </row>
    <row r="137" spans="8:9" s="80" customFormat="1" ht="15" x14ac:dyDescent="0.25">
      <c r="H137" s="81"/>
      <c r="I137" s="81"/>
    </row>
    <row r="138" spans="8:9" s="80" customFormat="1" ht="15" x14ac:dyDescent="0.25">
      <c r="H138" s="81"/>
      <c r="I138" s="81"/>
    </row>
    <row r="139" spans="8:9" s="80" customFormat="1" ht="15" x14ac:dyDescent="0.25">
      <c r="H139" s="81"/>
      <c r="I139" s="81"/>
    </row>
    <row r="140" spans="8:9" s="80" customFormat="1" ht="15" x14ac:dyDescent="0.25">
      <c r="H140" s="81"/>
      <c r="I140" s="81"/>
    </row>
    <row r="141" spans="8:9" s="80" customFormat="1" ht="15" x14ac:dyDescent="0.25">
      <c r="H141" s="81"/>
      <c r="I141" s="81"/>
    </row>
    <row r="142" spans="8:9" s="80" customFormat="1" ht="15" x14ac:dyDescent="0.25">
      <c r="H142" s="81"/>
      <c r="I142" s="81"/>
    </row>
    <row r="143" spans="8:9" s="80" customFormat="1" ht="15" x14ac:dyDescent="0.25">
      <c r="H143" s="81"/>
      <c r="I143" s="81"/>
    </row>
    <row r="144" spans="8:9" s="80" customFormat="1" ht="15" x14ac:dyDescent="0.25">
      <c r="H144" s="81"/>
      <c r="I144" s="81"/>
    </row>
    <row r="145" spans="8:9" s="80" customFormat="1" ht="15" x14ac:dyDescent="0.25">
      <c r="H145" s="81"/>
      <c r="I145" s="81"/>
    </row>
    <row r="146" spans="8:9" s="80" customFormat="1" ht="15" x14ac:dyDescent="0.25">
      <c r="H146" s="81"/>
      <c r="I146" s="81"/>
    </row>
    <row r="147" spans="8:9" s="80" customFormat="1" ht="15" x14ac:dyDescent="0.25">
      <c r="H147" s="81"/>
      <c r="I147" s="81"/>
    </row>
    <row r="148" spans="8:9" s="80" customFormat="1" ht="15" x14ac:dyDescent="0.25">
      <c r="H148" s="81"/>
      <c r="I148" s="81"/>
    </row>
    <row r="149" spans="8:9" s="80" customFormat="1" ht="15" x14ac:dyDescent="0.25">
      <c r="H149" s="81"/>
      <c r="I149" s="81"/>
    </row>
    <row r="150" spans="8:9" s="80" customFormat="1" ht="15" x14ac:dyDescent="0.25">
      <c r="H150" s="81"/>
      <c r="I150" s="81"/>
    </row>
    <row r="151" spans="8:9" s="80" customFormat="1" ht="15" x14ac:dyDescent="0.25">
      <c r="H151" s="81"/>
      <c r="I151" s="81"/>
    </row>
    <row r="152" spans="8:9" s="80" customFormat="1" ht="15" x14ac:dyDescent="0.25">
      <c r="H152" s="81"/>
      <c r="I152" s="81"/>
    </row>
    <row r="153" spans="8:9" s="80" customFormat="1" ht="15" x14ac:dyDescent="0.25">
      <c r="H153" s="81"/>
      <c r="I153" s="81"/>
    </row>
    <row r="154" spans="8:9" s="80" customFormat="1" ht="15" x14ac:dyDescent="0.25">
      <c r="H154" s="81"/>
      <c r="I154" s="81"/>
    </row>
    <row r="155" spans="8:9" s="80" customFormat="1" ht="15" x14ac:dyDescent="0.25">
      <c r="H155" s="81"/>
      <c r="I155" s="81"/>
    </row>
    <row r="156" spans="8:9" s="80" customFormat="1" ht="15" x14ac:dyDescent="0.25">
      <c r="H156" s="81"/>
      <c r="I156" s="81"/>
    </row>
    <row r="157" spans="8:9" s="80" customFormat="1" ht="15" x14ac:dyDescent="0.25">
      <c r="H157" s="81"/>
      <c r="I157" s="81"/>
    </row>
    <row r="158" spans="8:9" s="80" customFormat="1" ht="15" x14ac:dyDescent="0.25">
      <c r="H158" s="81"/>
      <c r="I158" s="81"/>
    </row>
    <row r="159" spans="8:9" s="80" customFormat="1" ht="15" x14ac:dyDescent="0.25">
      <c r="H159" s="81"/>
      <c r="I159" s="81"/>
    </row>
    <row r="160" spans="8:9" s="80" customFormat="1" ht="15" x14ac:dyDescent="0.25">
      <c r="H160" s="81"/>
      <c r="I160" s="81"/>
    </row>
    <row r="161" spans="8:9" s="80" customFormat="1" ht="15" x14ac:dyDescent="0.25">
      <c r="H161" s="81"/>
      <c r="I161" s="81"/>
    </row>
    <row r="162" spans="8:9" s="80" customFormat="1" ht="15" x14ac:dyDescent="0.25">
      <c r="H162" s="81"/>
      <c r="I162" s="81"/>
    </row>
    <row r="163" spans="8:9" s="80" customFormat="1" ht="15" x14ac:dyDescent="0.25">
      <c r="H163" s="81"/>
      <c r="I163" s="81"/>
    </row>
    <row r="164" spans="8:9" s="80" customFormat="1" ht="15" x14ac:dyDescent="0.25">
      <c r="H164" s="81"/>
      <c r="I164" s="81"/>
    </row>
    <row r="165" spans="8:9" s="80" customFormat="1" ht="15" x14ac:dyDescent="0.25">
      <c r="H165" s="81"/>
      <c r="I165" s="81"/>
    </row>
    <row r="166" spans="8:9" s="80" customFormat="1" ht="15" x14ac:dyDescent="0.25">
      <c r="H166" s="81"/>
      <c r="I166" s="81"/>
    </row>
    <row r="167" spans="8:9" s="80" customFormat="1" ht="15" x14ac:dyDescent="0.25">
      <c r="H167" s="81"/>
      <c r="I167" s="81"/>
    </row>
    <row r="168" spans="8:9" s="80" customFormat="1" ht="15" x14ac:dyDescent="0.25">
      <c r="H168" s="81"/>
      <c r="I168" s="81"/>
    </row>
    <row r="169" spans="8:9" s="80" customFormat="1" ht="15" x14ac:dyDescent="0.25">
      <c r="H169" s="81"/>
      <c r="I169" s="81"/>
    </row>
    <row r="170" spans="8:9" s="80" customFormat="1" ht="15" x14ac:dyDescent="0.25">
      <c r="H170" s="81"/>
      <c r="I170" s="81"/>
    </row>
    <row r="171" spans="8:9" s="80" customFormat="1" ht="15" x14ac:dyDescent="0.25">
      <c r="H171" s="81"/>
      <c r="I171" s="81"/>
    </row>
    <row r="172" spans="8:9" s="80" customFormat="1" ht="15" x14ac:dyDescent="0.25">
      <c r="H172" s="81"/>
      <c r="I172" s="81"/>
    </row>
    <row r="173" spans="8:9" s="80" customFormat="1" ht="15" x14ac:dyDescent="0.25">
      <c r="H173" s="81"/>
      <c r="I173" s="81"/>
    </row>
    <row r="174" spans="8:9" s="80" customFormat="1" ht="15" x14ac:dyDescent="0.25">
      <c r="H174" s="81"/>
      <c r="I174" s="81"/>
    </row>
    <row r="175" spans="8:9" s="80" customFormat="1" ht="15" x14ac:dyDescent="0.25">
      <c r="H175" s="81"/>
      <c r="I175" s="81"/>
    </row>
    <row r="176" spans="8:9" s="80" customFormat="1" ht="15" x14ac:dyDescent="0.25">
      <c r="H176" s="81"/>
      <c r="I176" s="81"/>
    </row>
    <row r="177" spans="8:9" s="80" customFormat="1" ht="15" x14ac:dyDescent="0.25">
      <c r="H177" s="81"/>
      <c r="I177" s="81"/>
    </row>
    <row r="178" spans="8:9" s="80" customFormat="1" ht="15" x14ac:dyDescent="0.25">
      <c r="H178" s="81"/>
      <c r="I178" s="81"/>
    </row>
    <row r="179" spans="8:9" s="80" customFormat="1" ht="15" x14ac:dyDescent="0.25">
      <c r="H179" s="81"/>
      <c r="I179" s="81"/>
    </row>
    <row r="180" spans="8:9" s="80" customFormat="1" ht="15" x14ac:dyDescent="0.25">
      <c r="H180" s="81"/>
      <c r="I180" s="81"/>
    </row>
    <row r="181" spans="8:9" s="80" customFormat="1" ht="15" x14ac:dyDescent="0.25">
      <c r="H181" s="81"/>
      <c r="I181" s="81"/>
    </row>
    <row r="182" spans="8:9" s="80" customFormat="1" ht="15" x14ac:dyDescent="0.25">
      <c r="H182" s="81"/>
      <c r="I182" s="81"/>
    </row>
    <row r="183" spans="8:9" s="80" customFormat="1" ht="15" x14ac:dyDescent="0.25">
      <c r="H183" s="81"/>
      <c r="I183" s="81"/>
    </row>
    <row r="184" spans="8:9" s="80" customFormat="1" ht="15" x14ac:dyDescent="0.25">
      <c r="H184" s="81"/>
      <c r="I184" s="81"/>
    </row>
    <row r="185" spans="8:9" s="80" customFormat="1" ht="15" x14ac:dyDescent="0.25">
      <c r="H185" s="81"/>
      <c r="I185" s="81"/>
    </row>
    <row r="186" spans="8:9" s="80" customFormat="1" ht="15" x14ac:dyDescent="0.25">
      <c r="H186" s="81"/>
      <c r="I186" s="81"/>
    </row>
    <row r="187" spans="8:9" s="80" customFormat="1" ht="15" x14ac:dyDescent="0.25">
      <c r="H187" s="81"/>
      <c r="I187" s="81"/>
    </row>
    <row r="188" spans="8:9" s="80" customFormat="1" ht="15" x14ac:dyDescent="0.25">
      <c r="H188" s="81"/>
      <c r="I188" s="81"/>
    </row>
    <row r="189" spans="8:9" s="80" customFormat="1" ht="15" x14ac:dyDescent="0.25">
      <c r="H189" s="81"/>
      <c r="I189" s="81"/>
    </row>
    <row r="190" spans="8:9" s="80" customFormat="1" ht="15" x14ac:dyDescent="0.25">
      <c r="H190" s="81"/>
      <c r="I190" s="81"/>
    </row>
    <row r="191" spans="8:9" s="80" customFormat="1" ht="15" x14ac:dyDescent="0.25">
      <c r="H191" s="81"/>
      <c r="I191" s="81"/>
    </row>
    <row r="192" spans="8:9" s="80" customFormat="1" ht="15" x14ac:dyDescent="0.25">
      <c r="H192" s="81"/>
      <c r="I192" s="81"/>
    </row>
    <row r="193" spans="8:9" s="80" customFormat="1" ht="15" x14ac:dyDescent="0.25">
      <c r="H193" s="81"/>
      <c r="I193" s="81"/>
    </row>
    <row r="194" spans="8:9" s="80" customFormat="1" ht="15" x14ac:dyDescent="0.25">
      <c r="H194" s="81"/>
      <c r="I194" s="81"/>
    </row>
    <row r="195" spans="8:9" s="80" customFormat="1" ht="15" x14ac:dyDescent="0.25">
      <c r="H195" s="81"/>
      <c r="I195" s="81"/>
    </row>
    <row r="196" spans="8:9" s="80" customFormat="1" ht="15" x14ac:dyDescent="0.25">
      <c r="H196" s="81"/>
      <c r="I196" s="81"/>
    </row>
    <row r="197" spans="8:9" s="80" customFormat="1" ht="15" x14ac:dyDescent="0.25">
      <c r="H197" s="81"/>
      <c r="I197" s="81"/>
    </row>
    <row r="198" spans="8:9" s="80" customFormat="1" ht="15" x14ac:dyDescent="0.25">
      <c r="H198" s="81"/>
      <c r="I198" s="81"/>
    </row>
    <row r="199" spans="8:9" s="80" customFormat="1" ht="15" x14ac:dyDescent="0.25">
      <c r="H199" s="81"/>
      <c r="I199" s="81"/>
    </row>
    <row r="200" spans="8:9" s="80" customFormat="1" ht="15" x14ac:dyDescent="0.25">
      <c r="H200" s="81"/>
      <c r="I200" s="81"/>
    </row>
    <row r="201" spans="8:9" s="80" customFormat="1" ht="15" x14ac:dyDescent="0.25">
      <c r="H201" s="81"/>
      <c r="I201" s="81"/>
    </row>
    <row r="202" spans="8:9" s="80" customFormat="1" ht="15" x14ac:dyDescent="0.25">
      <c r="H202" s="81"/>
      <c r="I202" s="81"/>
    </row>
    <row r="203" spans="8:9" s="80" customFormat="1" ht="15" x14ac:dyDescent="0.25">
      <c r="H203" s="81"/>
      <c r="I203" s="81"/>
    </row>
    <row r="204" spans="8:9" s="80" customFormat="1" ht="15" x14ac:dyDescent="0.25">
      <c r="H204" s="81"/>
      <c r="I204" s="81"/>
    </row>
    <row r="205" spans="8:9" s="80" customFormat="1" ht="15" x14ac:dyDescent="0.25">
      <c r="H205" s="81"/>
      <c r="I205" s="81"/>
    </row>
    <row r="206" spans="8:9" s="80" customFormat="1" ht="15" x14ac:dyDescent="0.25">
      <c r="H206" s="81"/>
      <c r="I206" s="81"/>
    </row>
    <row r="207" spans="8:9" s="80" customFormat="1" ht="15" x14ac:dyDescent="0.25">
      <c r="H207" s="81"/>
      <c r="I207" s="81"/>
    </row>
    <row r="208" spans="8:9" s="80" customFormat="1" ht="15" x14ac:dyDescent="0.25">
      <c r="H208" s="81"/>
      <c r="I208" s="81"/>
    </row>
    <row r="209" spans="8:9" s="80" customFormat="1" ht="15" x14ac:dyDescent="0.25">
      <c r="H209" s="81"/>
      <c r="I209" s="81"/>
    </row>
    <row r="210" spans="8:9" s="80" customFormat="1" ht="15" x14ac:dyDescent="0.25">
      <c r="H210" s="81"/>
      <c r="I210" s="81"/>
    </row>
    <row r="211" spans="8:9" s="80" customFormat="1" ht="15" x14ac:dyDescent="0.25">
      <c r="H211" s="81"/>
      <c r="I211" s="81"/>
    </row>
    <row r="212" spans="8:9" s="80" customFormat="1" ht="15" x14ac:dyDescent="0.25">
      <c r="H212" s="81"/>
      <c r="I212" s="81"/>
    </row>
    <row r="213" spans="8:9" s="80" customFormat="1" ht="15" x14ac:dyDescent="0.25">
      <c r="H213" s="81"/>
      <c r="I213" s="81"/>
    </row>
    <row r="214" spans="8:9" s="80" customFormat="1" ht="15" x14ac:dyDescent="0.25">
      <c r="H214" s="81"/>
      <c r="I214" s="81"/>
    </row>
    <row r="215" spans="8:9" s="80" customFormat="1" ht="15" x14ac:dyDescent="0.25">
      <c r="H215" s="81"/>
      <c r="I215" s="81"/>
    </row>
    <row r="216" spans="8:9" s="80" customFormat="1" ht="15" x14ac:dyDescent="0.25">
      <c r="H216" s="81"/>
      <c r="I216" s="81"/>
    </row>
    <row r="217" spans="8:9" s="80" customFormat="1" ht="15" x14ac:dyDescent="0.25">
      <c r="H217" s="81"/>
      <c r="I217" s="81"/>
    </row>
    <row r="218" spans="8:9" s="80" customFormat="1" ht="15" x14ac:dyDescent="0.25">
      <c r="H218" s="81"/>
      <c r="I218" s="81"/>
    </row>
    <row r="219" spans="8:9" s="80" customFormat="1" ht="15" x14ac:dyDescent="0.25">
      <c r="H219" s="81"/>
      <c r="I219" s="81"/>
    </row>
    <row r="220" spans="8:9" s="80" customFormat="1" ht="15" x14ac:dyDescent="0.25">
      <c r="H220" s="81"/>
      <c r="I220" s="81"/>
    </row>
    <row r="221" spans="8:9" s="80" customFormat="1" ht="15" x14ac:dyDescent="0.25">
      <c r="H221" s="81"/>
      <c r="I221" s="81"/>
    </row>
    <row r="222" spans="8:9" s="80" customFormat="1" ht="15" x14ac:dyDescent="0.25">
      <c r="H222" s="81"/>
      <c r="I222" s="81"/>
    </row>
    <row r="223" spans="8:9" s="80" customFormat="1" ht="15" x14ac:dyDescent="0.25">
      <c r="H223" s="81"/>
      <c r="I223" s="81"/>
    </row>
    <row r="224" spans="8:9" s="80" customFormat="1" ht="15" x14ac:dyDescent="0.25">
      <c r="H224" s="81"/>
      <c r="I224" s="81"/>
    </row>
    <row r="225" spans="8:9" s="80" customFormat="1" ht="15" x14ac:dyDescent="0.25">
      <c r="H225" s="81"/>
      <c r="I225" s="81"/>
    </row>
    <row r="226" spans="8:9" s="80" customFormat="1" ht="15" x14ac:dyDescent="0.25">
      <c r="H226" s="81"/>
      <c r="I226" s="81"/>
    </row>
    <row r="227" spans="8:9" s="80" customFormat="1" ht="15" x14ac:dyDescent="0.25">
      <c r="H227" s="81"/>
      <c r="I227" s="81"/>
    </row>
    <row r="228" spans="8:9" s="80" customFormat="1" ht="15" x14ac:dyDescent="0.25">
      <c r="H228" s="81"/>
      <c r="I228" s="81"/>
    </row>
    <row r="229" spans="8:9" s="80" customFormat="1" ht="15" x14ac:dyDescent="0.25">
      <c r="H229" s="81"/>
      <c r="I229" s="81"/>
    </row>
    <row r="230" spans="8:9" s="80" customFormat="1" ht="15" x14ac:dyDescent="0.25">
      <c r="H230" s="81"/>
      <c r="I230" s="81"/>
    </row>
    <row r="231" spans="8:9" s="80" customFormat="1" ht="15" x14ac:dyDescent="0.25">
      <c r="H231" s="81"/>
      <c r="I231" s="81"/>
    </row>
    <row r="232" spans="8:9" s="80" customFormat="1" ht="15" x14ac:dyDescent="0.25">
      <c r="H232" s="81"/>
      <c r="I232" s="81"/>
    </row>
    <row r="233" spans="8:9" s="80" customFormat="1" ht="15" x14ac:dyDescent="0.25">
      <c r="H233" s="81"/>
      <c r="I233" s="81"/>
    </row>
    <row r="234" spans="8:9" s="80" customFormat="1" ht="15" x14ac:dyDescent="0.25">
      <c r="H234" s="81"/>
      <c r="I234" s="81"/>
    </row>
    <row r="235" spans="8:9" s="80" customFormat="1" ht="15" x14ac:dyDescent="0.25">
      <c r="H235" s="81"/>
      <c r="I235" s="81"/>
    </row>
    <row r="236" spans="8:9" s="80" customFormat="1" ht="15" x14ac:dyDescent="0.25">
      <c r="H236" s="81"/>
      <c r="I236" s="81"/>
    </row>
    <row r="237" spans="8:9" s="80" customFormat="1" ht="15" x14ac:dyDescent="0.25">
      <c r="H237" s="81"/>
      <c r="I237" s="81"/>
    </row>
    <row r="238" spans="8:9" s="80" customFormat="1" ht="15" x14ac:dyDescent="0.25">
      <c r="H238" s="81"/>
      <c r="I238" s="81"/>
    </row>
    <row r="239" spans="8:9" s="80" customFormat="1" ht="15" x14ac:dyDescent="0.25">
      <c r="H239" s="81"/>
      <c r="I239" s="81"/>
    </row>
    <row r="240" spans="8:9" s="80" customFormat="1" ht="15" x14ac:dyDescent="0.25">
      <c r="H240" s="81"/>
      <c r="I240" s="81"/>
    </row>
    <row r="241" spans="8:9" s="80" customFormat="1" ht="15" x14ac:dyDescent="0.25">
      <c r="H241" s="81"/>
      <c r="I241" s="81"/>
    </row>
    <row r="242" spans="8:9" s="80" customFormat="1" ht="15" x14ac:dyDescent="0.25">
      <c r="H242" s="81"/>
      <c r="I242" s="81"/>
    </row>
    <row r="243" spans="8:9" s="80" customFormat="1" ht="15" x14ac:dyDescent="0.25">
      <c r="H243" s="81"/>
      <c r="I243" s="81"/>
    </row>
    <row r="244" spans="8:9" s="80" customFormat="1" ht="15" x14ac:dyDescent="0.25">
      <c r="H244" s="81"/>
      <c r="I244" s="81"/>
    </row>
    <row r="245" spans="8:9" s="80" customFormat="1" ht="15" x14ac:dyDescent="0.25">
      <c r="H245" s="81"/>
      <c r="I245" s="81"/>
    </row>
    <row r="246" spans="8:9" s="80" customFormat="1" ht="15" x14ac:dyDescent="0.25">
      <c r="H246" s="81"/>
      <c r="I246" s="81"/>
    </row>
    <row r="247" spans="8:9" s="80" customFormat="1" ht="15" x14ac:dyDescent="0.25">
      <c r="H247" s="81"/>
      <c r="I247" s="81"/>
    </row>
    <row r="248" spans="8:9" s="80" customFormat="1" ht="15" x14ac:dyDescent="0.25">
      <c r="H248" s="81"/>
      <c r="I248" s="81"/>
    </row>
    <row r="249" spans="8:9" s="80" customFormat="1" ht="15" x14ac:dyDescent="0.25">
      <c r="H249" s="81"/>
      <c r="I249" s="81"/>
    </row>
    <row r="250" spans="8:9" s="80" customFormat="1" ht="15" x14ac:dyDescent="0.25">
      <c r="H250" s="81"/>
      <c r="I250" s="81"/>
    </row>
    <row r="251" spans="8:9" s="80" customFormat="1" ht="15" x14ac:dyDescent="0.25">
      <c r="H251" s="81"/>
      <c r="I251" s="81"/>
    </row>
    <row r="252" spans="8:9" s="80" customFormat="1" ht="15" x14ac:dyDescent="0.25">
      <c r="H252" s="81"/>
      <c r="I252" s="81"/>
    </row>
    <row r="253" spans="8:9" s="80" customFormat="1" ht="15" x14ac:dyDescent="0.25">
      <c r="H253" s="81"/>
      <c r="I253" s="81"/>
    </row>
    <row r="254" spans="8:9" s="80" customFormat="1" ht="15" x14ac:dyDescent="0.25">
      <c r="H254" s="81"/>
      <c r="I254" s="81"/>
    </row>
    <row r="255" spans="8:9" s="80" customFormat="1" ht="15" x14ac:dyDescent="0.25">
      <c r="H255" s="81"/>
      <c r="I255" s="81"/>
    </row>
    <row r="256" spans="8:9" s="80" customFormat="1" ht="15" x14ac:dyDescent="0.25">
      <c r="H256" s="81"/>
      <c r="I256" s="81"/>
    </row>
    <row r="257" spans="8:9" s="80" customFormat="1" ht="15" x14ac:dyDescent="0.25">
      <c r="H257" s="81"/>
      <c r="I257" s="81"/>
    </row>
    <row r="258" spans="8:9" s="80" customFormat="1" ht="15" x14ac:dyDescent="0.25">
      <c r="H258" s="81"/>
      <c r="I258" s="81"/>
    </row>
    <row r="259" spans="8:9" s="80" customFormat="1" ht="15" x14ac:dyDescent="0.25">
      <c r="H259" s="81"/>
      <c r="I259" s="81"/>
    </row>
    <row r="260" spans="8:9" s="80" customFormat="1" ht="15" x14ac:dyDescent="0.25">
      <c r="H260" s="81"/>
      <c r="I260" s="81"/>
    </row>
    <row r="261" spans="8:9" s="80" customFormat="1" ht="15" x14ac:dyDescent="0.25">
      <c r="H261" s="81"/>
      <c r="I261" s="81"/>
    </row>
    <row r="262" spans="8:9" s="80" customFormat="1" ht="15" x14ac:dyDescent="0.25">
      <c r="H262" s="81"/>
      <c r="I262" s="81"/>
    </row>
    <row r="263" spans="8:9" s="80" customFormat="1" ht="15" x14ac:dyDescent="0.25">
      <c r="H263" s="81"/>
      <c r="I263" s="81"/>
    </row>
    <row r="264" spans="8:9" s="80" customFormat="1" ht="15" x14ac:dyDescent="0.25">
      <c r="H264" s="81"/>
      <c r="I264" s="81"/>
    </row>
    <row r="265" spans="8:9" s="80" customFormat="1" ht="15" x14ac:dyDescent="0.25">
      <c r="H265" s="81"/>
      <c r="I265" s="81"/>
    </row>
    <row r="266" spans="8:9" s="80" customFormat="1" ht="15" x14ac:dyDescent="0.25">
      <c r="H266" s="81"/>
      <c r="I266" s="81"/>
    </row>
    <row r="267" spans="8:9" s="80" customFormat="1" ht="15" x14ac:dyDescent="0.25">
      <c r="H267" s="81"/>
      <c r="I267" s="81"/>
    </row>
    <row r="268" spans="8:9" s="80" customFormat="1" ht="15" x14ac:dyDescent="0.25">
      <c r="H268" s="81"/>
      <c r="I268" s="81"/>
    </row>
    <row r="269" spans="8:9" s="80" customFormat="1" ht="15" x14ac:dyDescent="0.25">
      <c r="H269" s="81"/>
      <c r="I269" s="81"/>
    </row>
    <row r="270" spans="8:9" s="80" customFormat="1" ht="15" x14ac:dyDescent="0.25">
      <c r="H270" s="81"/>
      <c r="I270" s="81"/>
    </row>
    <row r="271" spans="8:9" s="80" customFormat="1" ht="15" x14ac:dyDescent="0.25">
      <c r="H271" s="81"/>
      <c r="I271" s="81"/>
    </row>
    <row r="272" spans="8:9" s="80" customFormat="1" ht="15" x14ac:dyDescent="0.25">
      <c r="H272" s="81"/>
      <c r="I272" s="81"/>
    </row>
    <row r="273" spans="8:9" s="80" customFormat="1" ht="15" x14ac:dyDescent="0.25">
      <c r="H273" s="81"/>
      <c r="I273" s="81"/>
    </row>
    <row r="274" spans="8:9" s="80" customFormat="1" ht="15" x14ac:dyDescent="0.25">
      <c r="H274" s="81"/>
      <c r="I274" s="81"/>
    </row>
    <row r="275" spans="8:9" s="80" customFormat="1" ht="15" x14ac:dyDescent="0.25">
      <c r="H275" s="81"/>
      <c r="I275" s="81"/>
    </row>
    <row r="276" spans="8:9" s="80" customFormat="1" ht="15" x14ac:dyDescent="0.25">
      <c r="H276" s="81"/>
      <c r="I276" s="81"/>
    </row>
    <row r="277" spans="8:9" s="80" customFormat="1" ht="15" x14ac:dyDescent="0.25">
      <c r="H277" s="81"/>
      <c r="I277" s="81"/>
    </row>
    <row r="278" spans="8:9" s="80" customFormat="1" ht="15" x14ac:dyDescent="0.25">
      <c r="H278" s="81"/>
      <c r="I278" s="81"/>
    </row>
    <row r="279" spans="8:9" s="80" customFormat="1" ht="15" x14ac:dyDescent="0.25">
      <c r="H279" s="81"/>
      <c r="I279" s="81"/>
    </row>
    <row r="280" spans="8:9" s="80" customFormat="1" ht="15" x14ac:dyDescent="0.25">
      <c r="H280" s="81"/>
      <c r="I280" s="81"/>
    </row>
    <row r="281" spans="8:9" s="80" customFormat="1" ht="15" x14ac:dyDescent="0.25">
      <c r="H281" s="81"/>
      <c r="I281" s="81"/>
    </row>
    <row r="282" spans="8:9" s="80" customFormat="1" ht="15" x14ac:dyDescent="0.25">
      <c r="H282" s="81"/>
      <c r="I282" s="81"/>
    </row>
    <row r="283" spans="8:9" s="80" customFormat="1" ht="15" x14ac:dyDescent="0.25">
      <c r="H283" s="81"/>
      <c r="I283" s="81"/>
    </row>
    <row r="284" spans="8:9" s="80" customFormat="1" ht="15" x14ac:dyDescent="0.25">
      <c r="H284" s="81"/>
      <c r="I284" s="81"/>
    </row>
    <row r="285" spans="8:9" s="80" customFormat="1" ht="15" x14ac:dyDescent="0.25">
      <c r="H285" s="81"/>
      <c r="I285" s="81"/>
    </row>
    <row r="286" spans="8:9" s="80" customFormat="1" ht="15" x14ac:dyDescent="0.25">
      <c r="H286" s="81"/>
      <c r="I286" s="81"/>
    </row>
    <row r="287" spans="8:9" s="80" customFormat="1" ht="15" x14ac:dyDescent="0.25">
      <c r="H287" s="81"/>
      <c r="I287" s="81"/>
    </row>
    <row r="288" spans="8:9" s="80" customFormat="1" ht="15" x14ac:dyDescent="0.25">
      <c r="H288" s="81"/>
      <c r="I288" s="81"/>
    </row>
    <row r="289" spans="8:9" s="80" customFormat="1" ht="15" x14ac:dyDescent="0.25">
      <c r="H289" s="81"/>
      <c r="I289" s="81"/>
    </row>
    <row r="290" spans="8:9" s="80" customFormat="1" ht="15" x14ac:dyDescent="0.25">
      <c r="H290" s="81"/>
      <c r="I290" s="81"/>
    </row>
    <row r="291" spans="8:9" s="80" customFormat="1" ht="15" x14ac:dyDescent="0.25">
      <c r="H291" s="81"/>
      <c r="I291" s="81"/>
    </row>
    <row r="292" spans="8:9" s="80" customFormat="1" ht="15" x14ac:dyDescent="0.25">
      <c r="H292" s="81"/>
      <c r="I292" s="81"/>
    </row>
    <row r="293" spans="8:9" s="80" customFormat="1" ht="15" x14ac:dyDescent="0.25">
      <c r="H293" s="81"/>
      <c r="I293" s="81"/>
    </row>
    <row r="294" spans="8:9" s="80" customFormat="1" ht="15" x14ac:dyDescent="0.25">
      <c r="H294" s="81"/>
      <c r="I294" s="81"/>
    </row>
    <row r="295" spans="8:9" s="80" customFormat="1" ht="15" x14ac:dyDescent="0.25">
      <c r="H295" s="81"/>
      <c r="I295" s="81"/>
    </row>
    <row r="296" spans="8:9" s="80" customFormat="1" ht="15" x14ac:dyDescent="0.25">
      <c r="H296" s="81"/>
      <c r="I296" s="81"/>
    </row>
    <row r="297" spans="8:9" s="80" customFormat="1" ht="15" x14ac:dyDescent="0.25">
      <c r="H297" s="81"/>
      <c r="I297" s="81"/>
    </row>
    <row r="298" spans="8:9" s="80" customFormat="1" ht="15" x14ac:dyDescent="0.25">
      <c r="H298" s="81"/>
      <c r="I298" s="81"/>
    </row>
    <row r="299" spans="8:9" s="80" customFormat="1" ht="15" x14ac:dyDescent="0.25">
      <c r="H299" s="81"/>
      <c r="I299" s="81"/>
    </row>
    <row r="300" spans="8:9" s="80" customFormat="1" ht="15" x14ac:dyDescent="0.25">
      <c r="H300" s="81"/>
      <c r="I300" s="81"/>
    </row>
    <row r="301" spans="8:9" s="80" customFormat="1" ht="15" x14ac:dyDescent="0.25">
      <c r="H301" s="81"/>
      <c r="I301" s="81"/>
    </row>
    <row r="302" spans="8:9" s="80" customFormat="1" ht="15" x14ac:dyDescent="0.25">
      <c r="H302" s="81"/>
      <c r="I302" s="81"/>
    </row>
    <row r="303" spans="8:9" s="80" customFormat="1" ht="15" x14ac:dyDescent="0.25">
      <c r="H303" s="81"/>
      <c r="I303" s="81"/>
    </row>
    <row r="304" spans="8:9" s="80" customFormat="1" ht="15" x14ac:dyDescent="0.25">
      <c r="H304" s="81"/>
      <c r="I304" s="81"/>
    </row>
    <row r="305" spans="8:9" s="80" customFormat="1" ht="15" x14ac:dyDescent="0.25">
      <c r="H305" s="81"/>
      <c r="I305" s="81"/>
    </row>
    <row r="306" spans="8:9" s="80" customFormat="1" ht="15" x14ac:dyDescent="0.25">
      <c r="H306" s="81"/>
      <c r="I306" s="81"/>
    </row>
    <row r="307" spans="8:9" s="80" customFormat="1" ht="15" x14ac:dyDescent="0.25">
      <c r="H307" s="81"/>
      <c r="I307" s="81"/>
    </row>
    <row r="308" spans="8:9" s="80" customFormat="1" ht="15" x14ac:dyDescent="0.25">
      <c r="H308" s="81"/>
      <c r="I308" s="81"/>
    </row>
    <row r="309" spans="8:9" s="80" customFormat="1" ht="15" x14ac:dyDescent="0.25">
      <c r="H309" s="81"/>
      <c r="I309" s="81"/>
    </row>
    <row r="310" spans="8:9" s="80" customFormat="1" ht="15" x14ac:dyDescent="0.25">
      <c r="H310" s="81"/>
      <c r="I310" s="81"/>
    </row>
    <row r="311" spans="8:9" s="80" customFormat="1" ht="15" x14ac:dyDescent="0.25">
      <c r="H311" s="81"/>
      <c r="I311" s="81"/>
    </row>
    <row r="312" spans="8:9" s="80" customFormat="1" ht="15" x14ac:dyDescent="0.25">
      <c r="H312" s="81"/>
      <c r="I312" s="81"/>
    </row>
    <row r="313" spans="8:9" s="80" customFormat="1" ht="15" x14ac:dyDescent="0.25">
      <c r="H313" s="81"/>
      <c r="I313" s="81"/>
    </row>
    <row r="314" spans="8:9" s="80" customFormat="1" ht="15" x14ac:dyDescent="0.25">
      <c r="H314" s="81"/>
      <c r="I314" s="81"/>
    </row>
    <row r="315" spans="8:9" s="80" customFormat="1" ht="15" x14ac:dyDescent="0.25">
      <c r="H315" s="81"/>
      <c r="I315" s="81"/>
    </row>
    <row r="316" spans="8:9" s="80" customFormat="1" ht="15" x14ac:dyDescent="0.25">
      <c r="H316" s="81"/>
      <c r="I316" s="81"/>
    </row>
    <row r="317" spans="8:9" s="80" customFormat="1" ht="15" x14ac:dyDescent="0.25">
      <c r="H317" s="81"/>
      <c r="I317" s="81"/>
    </row>
    <row r="318" spans="8:9" s="80" customFormat="1" ht="15" x14ac:dyDescent="0.25">
      <c r="H318" s="81"/>
      <c r="I318" s="81"/>
    </row>
    <row r="319" spans="8:9" s="80" customFormat="1" ht="15" x14ac:dyDescent="0.25">
      <c r="H319" s="81"/>
      <c r="I319" s="81"/>
    </row>
    <row r="320" spans="8:9" s="80" customFormat="1" ht="15" x14ac:dyDescent="0.25">
      <c r="H320" s="81"/>
      <c r="I320" s="81"/>
    </row>
    <row r="321" spans="8:9" s="80" customFormat="1" ht="15" x14ac:dyDescent="0.25">
      <c r="H321" s="81"/>
      <c r="I321" s="81"/>
    </row>
    <row r="322" spans="8:9" s="80" customFormat="1" ht="15" x14ac:dyDescent="0.25">
      <c r="H322" s="81"/>
      <c r="I322" s="81"/>
    </row>
    <row r="323" spans="8:9" s="80" customFormat="1" ht="15" x14ac:dyDescent="0.25">
      <c r="H323" s="81"/>
      <c r="I323" s="81"/>
    </row>
    <row r="324" spans="8:9" s="80" customFormat="1" ht="15" x14ac:dyDescent="0.25">
      <c r="H324" s="81"/>
      <c r="I324" s="81"/>
    </row>
    <row r="325" spans="8:9" s="80" customFormat="1" ht="15" x14ac:dyDescent="0.25">
      <c r="H325" s="81"/>
      <c r="I325" s="81"/>
    </row>
    <row r="326" spans="8:9" s="80" customFormat="1" ht="15" x14ac:dyDescent="0.25">
      <c r="H326" s="81"/>
      <c r="I326" s="81"/>
    </row>
    <row r="327" spans="8:9" s="80" customFormat="1" ht="15" x14ac:dyDescent="0.25">
      <c r="H327" s="81"/>
      <c r="I327" s="81"/>
    </row>
    <row r="328" spans="8:9" s="80" customFormat="1" ht="15" x14ac:dyDescent="0.25">
      <c r="H328" s="81"/>
      <c r="I328" s="81"/>
    </row>
    <row r="329" spans="8:9" s="80" customFormat="1" ht="15" x14ac:dyDescent="0.25">
      <c r="H329" s="81"/>
      <c r="I329" s="81"/>
    </row>
    <row r="330" spans="8:9" s="80" customFormat="1" ht="15" x14ac:dyDescent="0.25">
      <c r="H330" s="81"/>
      <c r="I330" s="81"/>
    </row>
    <row r="331" spans="8:9" s="80" customFormat="1" ht="15" x14ac:dyDescent="0.25">
      <c r="H331" s="81"/>
      <c r="I331" s="81"/>
    </row>
    <row r="332" spans="8:9" s="80" customFormat="1" ht="15" x14ac:dyDescent="0.25">
      <c r="H332" s="81"/>
      <c r="I332" s="81"/>
    </row>
    <row r="333" spans="8:9" s="80" customFormat="1" ht="15" x14ac:dyDescent="0.25">
      <c r="H333" s="81"/>
      <c r="I333" s="81"/>
    </row>
    <row r="334" spans="8:9" s="80" customFormat="1" ht="15" x14ac:dyDescent="0.25">
      <c r="H334" s="81"/>
      <c r="I334" s="81"/>
    </row>
    <row r="335" spans="8:9" s="80" customFormat="1" ht="15" x14ac:dyDescent="0.25">
      <c r="H335" s="81"/>
      <c r="I335" s="81"/>
    </row>
    <row r="336" spans="8:9" s="80" customFormat="1" ht="15" x14ac:dyDescent="0.25">
      <c r="H336" s="81"/>
      <c r="I336" s="81"/>
    </row>
    <row r="337" spans="8:9" s="80" customFormat="1" ht="15" x14ac:dyDescent="0.25">
      <c r="H337" s="81"/>
      <c r="I337" s="81"/>
    </row>
    <row r="338" spans="8:9" s="80" customFormat="1" ht="15" x14ac:dyDescent="0.25">
      <c r="H338" s="81"/>
      <c r="I338" s="81"/>
    </row>
    <row r="339" spans="8:9" s="80" customFormat="1" ht="15" x14ac:dyDescent="0.25">
      <c r="H339" s="81"/>
      <c r="I339" s="81"/>
    </row>
    <row r="340" spans="8:9" s="80" customFormat="1" ht="15" x14ac:dyDescent="0.25">
      <c r="H340" s="81"/>
      <c r="I340" s="81"/>
    </row>
    <row r="341" spans="8:9" s="80" customFormat="1" ht="15" x14ac:dyDescent="0.25">
      <c r="H341" s="81"/>
      <c r="I341" s="81"/>
    </row>
    <row r="342" spans="8:9" s="80" customFormat="1" ht="15" x14ac:dyDescent="0.25">
      <c r="H342" s="81"/>
      <c r="I342" s="81"/>
    </row>
    <row r="343" spans="8:9" s="80" customFormat="1" ht="15" x14ac:dyDescent="0.25">
      <c r="H343" s="81"/>
      <c r="I343" s="81"/>
    </row>
    <row r="344" spans="8:9" s="80" customFormat="1" ht="15" x14ac:dyDescent="0.25">
      <c r="H344" s="81"/>
      <c r="I344" s="81"/>
    </row>
    <row r="345" spans="8:9" s="80" customFormat="1" ht="15" x14ac:dyDescent="0.25">
      <c r="H345" s="81"/>
      <c r="I345" s="81"/>
    </row>
    <row r="346" spans="8:9" s="80" customFormat="1" ht="15" x14ac:dyDescent="0.25">
      <c r="H346" s="81"/>
      <c r="I346" s="81"/>
    </row>
    <row r="347" spans="8:9" s="80" customFormat="1" ht="15" x14ac:dyDescent="0.25">
      <c r="H347" s="81"/>
      <c r="I347" s="81"/>
    </row>
    <row r="348" spans="8:9" s="80" customFormat="1" ht="15" x14ac:dyDescent="0.25">
      <c r="H348" s="81"/>
      <c r="I348" s="81"/>
    </row>
    <row r="349" spans="8:9" s="80" customFormat="1" ht="15" x14ac:dyDescent="0.25">
      <c r="H349" s="81"/>
      <c r="I349" s="81"/>
    </row>
    <row r="350" spans="8:9" s="80" customFormat="1" ht="15" x14ac:dyDescent="0.25">
      <c r="H350" s="81"/>
      <c r="I350" s="81"/>
    </row>
    <row r="351" spans="8:9" s="80" customFormat="1" ht="15" x14ac:dyDescent="0.25">
      <c r="H351" s="81"/>
      <c r="I351" s="81"/>
    </row>
    <row r="352" spans="8:9" s="80" customFormat="1" ht="15" x14ac:dyDescent="0.25">
      <c r="H352" s="81"/>
      <c r="I352" s="81"/>
    </row>
    <row r="353" spans="8:9" s="80" customFormat="1" ht="15" x14ac:dyDescent="0.25">
      <c r="H353" s="81"/>
      <c r="I353" s="81"/>
    </row>
    <row r="354" spans="8:9" s="80" customFormat="1" ht="15" x14ac:dyDescent="0.25">
      <c r="H354" s="81"/>
      <c r="I354" s="81"/>
    </row>
    <row r="355" spans="8:9" s="80" customFormat="1" ht="15" x14ac:dyDescent="0.25">
      <c r="H355" s="81"/>
      <c r="I355" s="81"/>
    </row>
    <row r="356" spans="8:9" s="80" customFormat="1" ht="15" x14ac:dyDescent="0.25">
      <c r="H356" s="81"/>
      <c r="I356" s="81"/>
    </row>
    <row r="357" spans="8:9" s="80" customFormat="1" ht="15" x14ac:dyDescent="0.25">
      <c r="H357" s="81"/>
      <c r="I357" s="81"/>
    </row>
    <row r="358" spans="8:9" s="80" customFormat="1" ht="15" x14ac:dyDescent="0.25">
      <c r="H358" s="81"/>
      <c r="I358" s="81"/>
    </row>
    <row r="359" spans="8:9" s="80" customFormat="1" ht="15" x14ac:dyDescent="0.25">
      <c r="H359" s="81"/>
      <c r="I359" s="81"/>
    </row>
    <row r="360" spans="8:9" s="80" customFormat="1" ht="15" x14ac:dyDescent="0.25">
      <c r="H360" s="81"/>
      <c r="I360" s="81"/>
    </row>
    <row r="361" spans="8:9" s="80" customFormat="1" ht="15" x14ac:dyDescent="0.25">
      <c r="H361" s="81"/>
      <c r="I361" s="81"/>
    </row>
    <row r="362" spans="8:9" s="80" customFormat="1" ht="15" x14ac:dyDescent="0.25">
      <c r="H362" s="81"/>
      <c r="I362" s="81"/>
    </row>
    <row r="363" spans="8:9" s="80" customFormat="1" ht="15" x14ac:dyDescent="0.25">
      <c r="H363" s="81"/>
      <c r="I363" s="81"/>
    </row>
    <row r="364" spans="8:9" s="80" customFormat="1" ht="15" x14ac:dyDescent="0.25">
      <c r="H364" s="81"/>
      <c r="I364" s="81"/>
    </row>
    <row r="365" spans="8:9" s="80" customFormat="1" ht="15" x14ac:dyDescent="0.25">
      <c r="H365" s="81"/>
      <c r="I365" s="81"/>
    </row>
    <row r="366" spans="8:9" s="80" customFormat="1" ht="15" x14ac:dyDescent="0.25">
      <c r="H366" s="81"/>
      <c r="I366" s="81"/>
    </row>
    <row r="367" spans="8:9" s="80" customFormat="1" ht="15" x14ac:dyDescent="0.25">
      <c r="H367" s="81"/>
      <c r="I367" s="81"/>
    </row>
    <row r="368" spans="8:9" s="80" customFormat="1" ht="15" x14ac:dyDescent="0.25">
      <c r="H368" s="81"/>
      <c r="I368" s="81"/>
    </row>
    <row r="369" spans="8:9" s="80" customFormat="1" ht="15" x14ac:dyDescent="0.25">
      <c r="H369" s="81"/>
      <c r="I369" s="81"/>
    </row>
    <row r="370" spans="8:9" s="80" customFormat="1" ht="15" x14ac:dyDescent="0.25">
      <c r="H370" s="81"/>
      <c r="I370" s="81"/>
    </row>
    <row r="371" spans="8:9" s="80" customFormat="1" ht="15" x14ac:dyDescent="0.25">
      <c r="H371" s="81"/>
      <c r="I371" s="81"/>
    </row>
    <row r="372" spans="8:9" s="80" customFormat="1" ht="15" x14ac:dyDescent="0.25">
      <c r="H372" s="81"/>
      <c r="I372" s="81"/>
    </row>
    <row r="373" spans="8:9" s="80" customFormat="1" ht="15" x14ac:dyDescent="0.25">
      <c r="H373" s="81"/>
      <c r="I373" s="81"/>
    </row>
    <row r="374" spans="8:9" s="80" customFormat="1" ht="15" x14ac:dyDescent="0.25">
      <c r="H374" s="81"/>
      <c r="I374" s="81"/>
    </row>
    <row r="375" spans="8:9" s="80" customFormat="1" ht="15" x14ac:dyDescent="0.25">
      <c r="H375" s="81"/>
      <c r="I375" s="81"/>
    </row>
    <row r="376" spans="8:9" s="80" customFormat="1" ht="15" x14ac:dyDescent="0.25">
      <c r="H376" s="81"/>
      <c r="I376" s="81"/>
    </row>
    <row r="377" spans="8:9" s="80" customFormat="1" ht="15" x14ac:dyDescent="0.25">
      <c r="H377" s="81"/>
      <c r="I377" s="81"/>
    </row>
    <row r="378" spans="8:9" s="80" customFormat="1" ht="15" x14ac:dyDescent="0.25">
      <c r="H378" s="81"/>
      <c r="I378" s="81"/>
    </row>
    <row r="379" spans="8:9" s="80" customFormat="1" ht="15" x14ac:dyDescent="0.25">
      <c r="H379" s="81"/>
      <c r="I379" s="81"/>
    </row>
    <row r="380" spans="8:9" s="80" customFormat="1" ht="15" x14ac:dyDescent="0.25">
      <c r="H380" s="81"/>
      <c r="I380" s="81"/>
    </row>
    <row r="381" spans="8:9" s="80" customFormat="1" ht="15" x14ac:dyDescent="0.25">
      <c r="H381" s="81"/>
      <c r="I381" s="81"/>
    </row>
    <row r="382" spans="8:9" s="80" customFormat="1" ht="15" x14ac:dyDescent="0.25">
      <c r="H382" s="81"/>
      <c r="I382" s="81"/>
    </row>
    <row r="383" spans="8:9" s="80" customFormat="1" ht="15" x14ac:dyDescent="0.25">
      <c r="H383" s="81"/>
      <c r="I383" s="81"/>
    </row>
    <row r="384" spans="8:9" s="80" customFormat="1" ht="15" x14ac:dyDescent="0.25">
      <c r="H384" s="81"/>
      <c r="I384" s="81"/>
    </row>
    <row r="385" spans="8:9" s="80" customFormat="1" ht="15" x14ac:dyDescent="0.25">
      <c r="H385" s="81"/>
      <c r="I385" s="81"/>
    </row>
    <row r="386" spans="8:9" s="80" customFormat="1" ht="15" x14ac:dyDescent="0.25">
      <c r="H386" s="81"/>
      <c r="I386" s="81"/>
    </row>
    <row r="387" spans="8:9" s="80" customFormat="1" ht="15" x14ac:dyDescent="0.25">
      <c r="H387" s="81"/>
      <c r="I387" s="81"/>
    </row>
    <row r="388" spans="8:9" s="80" customFormat="1" ht="15" x14ac:dyDescent="0.25">
      <c r="H388" s="81"/>
      <c r="I388" s="81"/>
    </row>
    <row r="389" spans="8:9" s="80" customFormat="1" ht="15" x14ac:dyDescent="0.25">
      <c r="H389" s="81"/>
      <c r="I389" s="81"/>
    </row>
    <row r="390" spans="8:9" s="80" customFormat="1" ht="15" x14ac:dyDescent="0.25">
      <c r="H390" s="81"/>
      <c r="I390" s="81"/>
    </row>
    <row r="391" spans="8:9" s="80" customFormat="1" ht="15" x14ac:dyDescent="0.25">
      <c r="H391" s="81"/>
      <c r="I391" s="81"/>
    </row>
    <row r="392" spans="8:9" s="80" customFormat="1" ht="15" x14ac:dyDescent="0.25">
      <c r="H392" s="81"/>
      <c r="I392" s="81"/>
    </row>
    <row r="393" spans="8:9" s="80" customFormat="1" ht="15" x14ac:dyDescent="0.25">
      <c r="H393" s="81"/>
      <c r="I393" s="81"/>
    </row>
    <row r="394" spans="8:9" s="80" customFormat="1" ht="15" x14ac:dyDescent="0.25">
      <c r="H394" s="81"/>
      <c r="I394" s="81"/>
    </row>
    <row r="395" spans="8:9" s="80" customFormat="1" ht="15" x14ac:dyDescent="0.25">
      <c r="H395" s="81"/>
      <c r="I395" s="81"/>
    </row>
    <row r="396" spans="8:9" s="80" customFormat="1" ht="15" x14ac:dyDescent="0.25">
      <c r="H396" s="81"/>
      <c r="I396" s="81"/>
    </row>
    <row r="397" spans="8:9" s="80" customFormat="1" ht="15" x14ac:dyDescent="0.25">
      <c r="H397" s="81"/>
      <c r="I397" s="81"/>
    </row>
    <row r="398" spans="8:9" s="80" customFormat="1" ht="15" x14ac:dyDescent="0.25">
      <c r="H398" s="81"/>
      <c r="I398" s="81"/>
    </row>
    <row r="399" spans="8:9" s="80" customFormat="1" ht="15" x14ac:dyDescent="0.25">
      <c r="H399" s="81"/>
      <c r="I399" s="81"/>
    </row>
    <row r="400" spans="8:9" s="80" customFormat="1" ht="15" x14ac:dyDescent="0.25">
      <c r="H400" s="81"/>
      <c r="I400" s="81"/>
    </row>
    <row r="401" spans="8:9" s="80" customFormat="1" ht="15" x14ac:dyDescent="0.25">
      <c r="H401" s="81"/>
      <c r="I401" s="81"/>
    </row>
    <row r="402" spans="8:9" s="80" customFormat="1" ht="15" x14ac:dyDescent="0.25">
      <c r="H402" s="81"/>
      <c r="I402" s="81"/>
    </row>
    <row r="403" spans="8:9" s="80" customFormat="1" ht="15" x14ac:dyDescent="0.25">
      <c r="H403" s="81"/>
      <c r="I403" s="81"/>
    </row>
    <row r="404" spans="8:9" s="80" customFormat="1" ht="15" x14ac:dyDescent="0.25">
      <c r="H404" s="81"/>
      <c r="I404" s="81"/>
    </row>
    <row r="405" spans="8:9" s="80" customFormat="1" ht="15" x14ac:dyDescent="0.25">
      <c r="H405" s="81"/>
      <c r="I405" s="81"/>
    </row>
    <row r="406" spans="8:9" s="80" customFormat="1" ht="15" x14ac:dyDescent="0.25">
      <c r="H406" s="81"/>
      <c r="I406" s="81"/>
    </row>
    <row r="407" spans="8:9" s="80" customFormat="1" ht="15" x14ac:dyDescent="0.25">
      <c r="H407" s="81"/>
      <c r="I407" s="81"/>
    </row>
    <row r="408" spans="8:9" s="80" customFormat="1" ht="15" x14ac:dyDescent="0.25">
      <c r="H408" s="81"/>
      <c r="I408" s="81"/>
    </row>
    <row r="409" spans="8:9" s="80" customFormat="1" ht="15" x14ac:dyDescent="0.25">
      <c r="H409" s="81"/>
      <c r="I409" s="81"/>
    </row>
    <row r="410" spans="8:9" s="80" customFormat="1" ht="15" x14ac:dyDescent="0.25">
      <c r="H410" s="81"/>
      <c r="I410" s="81"/>
    </row>
    <row r="411" spans="8:9" s="80" customFormat="1" ht="15" x14ac:dyDescent="0.25">
      <c r="H411" s="81"/>
      <c r="I411" s="81"/>
    </row>
    <row r="412" spans="8:9" s="80" customFormat="1" ht="15" x14ac:dyDescent="0.25">
      <c r="H412" s="81"/>
      <c r="I412" s="81"/>
    </row>
    <row r="413" spans="8:9" s="80" customFormat="1" ht="15" x14ac:dyDescent="0.25">
      <c r="H413" s="81"/>
      <c r="I413" s="81"/>
    </row>
    <row r="414" spans="8:9" s="80" customFormat="1" ht="15" x14ac:dyDescent="0.25">
      <c r="H414" s="81"/>
      <c r="I414" s="81"/>
    </row>
    <row r="415" spans="8:9" s="80" customFormat="1" ht="15" x14ac:dyDescent="0.25">
      <c r="H415" s="81"/>
      <c r="I415" s="81"/>
    </row>
    <row r="416" spans="8:9" s="80" customFormat="1" ht="15" x14ac:dyDescent="0.25">
      <c r="H416" s="81"/>
      <c r="I416" s="81"/>
    </row>
    <row r="417" spans="8:9" s="80" customFormat="1" ht="15" x14ac:dyDescent="0.25">
      <c r="H417" s="81"/>
      <c r="I417" s="81"/>
    </row>
    <row r="418" spans="8:9" s="80" customFormat="1" ht="15" x14ac:dyDescent="0.25">
      <c r="H418" s="81"/>
      <c r="I418" s="81"/>
    </row>
    <row r="419" spans="8:9" s="80" customFormat="1" ht="15" x14ac:dyDescent="0.25">
      <c r="H419" s="81"/>
      <c r="I419" s="81"/>
    </row>
    <row r="420" spans="8:9" s="80" customFormat="1" ht="15" x14ac:dyDescent="0.25">
      <c r="H420" s="81"/>
      <c r="I420" s="81"/>
    </row>
    <row r="421" spans="8:9" s="80" customFormat="1" ht="15" x14ac:dyDescent="0.25">
      <c r="H421" s="81"/>
      <c r="I421" s="81"/>
    </row>
    <row r="422" spans="8:9" s="80" customFormat="1" ht="15" x14ac:dyDescent="0.25">
      <c r="H422" s="81"/>
      <c r="I422" s="81"/>
    </row>
    <row r="423" spans="8:9" s="80" customFormat="1" ht="15" x14ac:dyDescent="0.25">
      <c r="H423" s="81"/>
      <c r="I423" s="81"/>
    </row>
    <row r="424" spans="8:9" s="80" customFormat="1" ht="15" x14ac:dyDescent="0.25">
      <c r="H424" s="81"/>
      <c r="I424" s="81"/>
    </row>
    <row r="425" spans="8:9" s="80" customFormat="1" ht="15" x14ac:dyDescent="0.25">
      <c r="H425" s="81"/>
      <c r="I425" s="81"/>
    </row>
    <row r="426" spans="8:9" s="80" customFormat="1" ht="15" x14ac:dyDescent="0.25">
      <c r="H426" s="81"/>
      <c r="I426" s="81"/>
    </row>
    <row r="427" spans="8:9" s="80" customFormat="1" ht="15" x14ac:dyDescent="0.25">
      <c r="H427" s="81"/>
      <c r="I427" s="81"/>
    </row>
    <row r="428" spans="8:9" s="80" customFormat="1" ht="15" x14ac:dyDescent="0.25">
      <c r="H428" s="81"/>
      <c r="I428" s="81"/>
    </row>
    <row r="429" spans="8:9" s="80" customFormat="1" ht="15" x14ac:dyDescent="0.25">
      <c r="H429" s="81"/>
      <c r="I429" s="81"/>
    </row>
    <row r="430" spans="8:9" s="80" customFormat="1" ht="15" x14ac:dyDescent="0.25">
      <c r="H430" s="81"/>
      <c r="I430" s="81"/>
    </row>
    <row r="431" spans="8:9" s="80" customFormat="1" ht="15" x14ac:dyDescent="0.25">
      <c r="H431" s="81"/>
      <c r="I431" s="81"/>
    </row>
    <row r="432" spans="8:9" s="80" customFormat="1" ht="15" x14ac:dyDescent="0.25">
      <c r="H432" s="81"/>
      <c r="I432" s="81"/>
    </row>
    <row r="433" spans="8:9" s="80" customFormat="1" ht="15" x14ac:dyDescent="0.25">
      <c r="H433" s="81"/>
      <c r="I433" s="81"/>
    </row>
    <row r="434" spans="8:9" s="80" customFormat="1" ht="15" x14ac:dyDescent="0.25">
      <c r="H434" s="81"/>
      <c r="I434" s="81"/>
    </row>
    <row r="435" spans="8:9" s="80" customFormat="1" ht="15" x14ac:dyDescent="0.25">
      <c r="H435" s="81"/>
      <c r="I435" s="81"/>
    </row>
    <row r="436" spans="8:9" s="80" customFormat="1" ht="15" x14ac:dyDescent="0.25">
      <c r="H436" s="81"/>
      <c r="I436" s="81"/>
    </row>
    <row r="437" spans="8:9" s="80" customFormat="1" ht="15" x14ac:dyDescent="0.25">
      <c r="H437" s="81"/>
      <c r="I437" s="81"/>
    </row>
    <row r="438" spans="8:9" s="80" customFormat="1" ht="15" x14ac:dyDescent="0.25">
      <c r="H438" s="81"/>
      <c r="I438" s="81"/>
    </row>
    <row r="439" spans="8:9" s="80" customFormat="1" ht="15" x14ac:dyDescent="0.25">
      <c r="H439" s="81"/>
      <c r="I439" s="81"/>
    </row>
    <row r="440" spans="8:9" s="80" customFormat="1" ht="15" x14ac:dyDescent="0.25">
      <c r="H440" s="81"/>
      <c r="I440" s="81"/>
    </row>
    <row r="441" spans="8:9" s="80" customFormat="1" ht="15" x14ac:dyDescent="0.25">
      <c r="H441" s="81"/>
      <c r="I441" s="81"/>
    </row>
    <row r="442" spans="8:9" s="80" customFormat="1" ht="15" x14ac:dyDescent="0.25">
      <c r="H442" s="81"/>
      <c r="I442" s="81"/>
    </row>
    <row r="443" spans="8:9" s="80" customFormat="1" ht="15" x14ac:dyDescent="0.25">
      <c r="H443" s="81"/>
      <c r="I443" s="81"/>
    </row>
    <row r="444" spans="8:9" s="80" customFormat="1" ht="15" x14ac:dyDescent="0.25">
      <c r="H444" s="81"/>
      <c r="I444" s="81"/>
    </row>
    <row r="445" spans="8:9" s="80" customFormat="1" ht="15" x14ac:dyDescent="0.25">
      <c r="H445" s="81"/>
      <c r="I445" s="81"/>
    </row>
    <row r="446" spans="8:9" s="80" customFormat="1" ht="15" x14ac:dyDescent="0.25">
      <c r="H446" s="81"/>
      <c r="I446" s="81"/>
    </row>
    <row r="447" spans="8:9" s="80" customFormat="1" ht="15" x14ac:dyDescent="0.25">
      <c r="H447" s="81"/>
      <c r="I447" s="81"/>
    </row>
    <row r="448" spans="8:9" s="80" customFormat="1" ht="15" x14ac:dyDescent="0.25">
      <c r="H448" s="81"/>
      <c r="I448" s="81"/>
    </row>
    <row r="449" spans="8:9" s="80" customFormat="1" ht="15" x14ac:dyDescent="0.25">
      <c r="H449" s="81"/>
      <c r="I449" s="81"/>
    </row>
    <row r="450" spans="8:9" s="80" customFormat="1" ht="15" x14ac:dyDescent="0.25">
      <c r="H450" s="81"/>
      <c r="I450" s="81"/>
    </row>
    <row r="451" spans="8:9" s="80" customFormat="1" ht="15" x14ac:dyDescent="0.25">
      <c r="H451" s="81"/>
      <c r="I451" s="81"/>
    </row>
    <row r="452" spans="8:9" s="80" customFormat="1" ht="15" x14ac:dyDescent="0.25">
      <c r="H452" s="81"/>
      <c r="I452" s="81"/>
    </row>
    <row r="453" spans="8:9" s="80" customFormat="1" ht="15" x14ac:dyDescent="0.25">
      <c r="H453" s="81"/>
      <c r="I453" s="81"/>
    </row>
    <row r="454" spans="8:9" s="80" customFormat="1" ht="15" x14ac:dyDescent="0.25">
      <c r="H454" s="81"/>
      <c r="I454" s="81"/>
    </row>
    <row r="455" spans="8:9" s="80" customFormat="1" ht="15" x14ac:dyDescent="0.25">
      <c r="H455" s="81"/>
      <c r="I455" s="81"/>
    </row>
    <row r="456" spans="8:9" s="80" customFormat="1" ht="15" x14ac:dyDescent="0.25">
      <c r="H456" s="81"/>
      <c r="I456" s="81"/>
    </row>
    <row r="457" spans="8:9" s="80" customFormat="1" ht="15" x14ac:dyDescent="0.25">
      <c r="H457" s="81"/>
      <c r="I457" s="81"/>
    </row>
    <row r="458" spans="8:9" s="80" customFormat="1" ht="15" x14ac:dyDescent="0.25">
      <c r="H458" s="81"/>
      <c r="I458" s="81"/>
    </row>
    <row r="459" spans="8:9" s="80" customFormat="1" ht="15" x14ac:dyDescent="0.25">
      <c r="H459" s="81"/>
      <c r="I459" s="81"/>
    </row>
    <row r="460" spans="8:9" s="80" customFormat="1" ht="15" x14ac:dyDescent="0.25">
      <c r="H460" s="81"/>
      <c r="I460" s="81"/>
    </row>
    <row r="461" spans="8:9" s="80" customFormat="1" ht="15" x14ac:dyDescent="0.25">
      <c r="H461" s="81"/>
      <c r="I461" s="81"/>
    </row>
    <row r="462" spans="8:9" s="80" customFormat="1" ht="15" x14ac:dyDescent="0.25">
      <c r="H462" s="81"/>
      <c r="I462" s="81"/>
    </row>
    <row r="463" spans="8:9" s="80" customFormat="1" ht="15" x14ac:dyDescent="0.25">
      <c r="H463" s="81"/>
      <c r="I463" s="81"/>
    </row>
    <row r="464" spans="8:9" s="80" customFormat="1" ht="15" x14ac:dyDescent="0.25">
      <c r="H464" s="81"/>
      <c r="I464" s="81"/>
    </row>
    <row r="465" spans="8:9" s="80" customFormat="1" ht="15" x14ac:dyDescent="0.25">
      <c r="H465" s="81"/>
      <c r="I465" s="81"/>
    </row>
    <row r="466" spans="8:9" s="80" customFormat="1" ht="15" x14ac:dyDescent="0.25">
      <c r="H466" s="81"/>
      <c r="I466" s="81"/>
    </row>
    <row r="467" spans="8:9" s="80" customFormat="1" ht="15" x14ac:dyDescent="0.25">
      <c r="H467" s="81"/>
      <c r="I467" s="81"/>
    </row>
    <row r="468" spans="8:9" s="80" customFormat="1" ht="15" x14ac:dyDescent="0.25">
      <c r="H468" s="81"/>
      <c r="I468" s="81"/>
    </row>
    <row r="469" spans="8:9" s="80" customFormat="1" ht="15" x14ac:dyDescent="0.25">
      <c r="H469" s="81"/>
      <c r="I469" s="81"/>
    </row>
    <row r="470" spans="8:9" s="80" customFormat="1" ht="15" x14ac:dyDescent="0.25">
      <c r="H470" s="81"/>
      <c r="I470" s="81"/>
    </row>
    <row r="471" spans="8:9" s="80" customFormat="1" ht="15" x14ac:dyDescent="0.25">
      <c r="H471" s="81"/>
      <c r="I471" s="81"/>
    </row>
    <row r="472" spans="8:9" s="80" customFormat="1" ht="15" x14ac:dyDescent="0.25">
      <c r="H472" s="81"/>
      <c r="I472" s="81"/>
    </row>
    <row r="473" spans="8:9" s="80" customFormat="1" ht="15" x14ac:dyDescent="0.25">
      <c r="H473" s="81"/>
      <c r="I473" s="81"/>
    </row>
    <row r="474" spans="8:9" s="80" customFormat="1" ht="15" x14ac:dyDescent="0.25">
      <c r="H474" s="81"/>
      <c r="I474" s="81"/>
    </row>
    <row r="475" spans="8:9" s="80" customFormat="1" ht="15" x14ac:dyDescent="0.25">
      <c r="H475" s="81"/>
      <c r="I475" s="81"/>
    </row>
    <row r="476" spans="8:9" s="80" customFormat="1" ht="15" x14ac:dyDescent="0.25">
      <c r="H476" s="81"/>
      <c r="I476" s="81"/>
    </row>
    <row r="477" spans="8:9" s="80" customFormat="1" ht="15" x14ac:dyDescent="0.25">
      <c r="H477" s="81"/>
      <c r="I477" s="81"/>
    </row>
    <row r="478" spans="8:9" s="80" customFormat="1" ht="15" x14ac:dyDescent="0.25">
      <c r="H478" s="81"/>
      <c r="I478" s="81"/>
    </row>
    <row r="479" spans="8:9" s="80" customFormat="1" ht="15" x14ac:dyDescent="0.25">
      <c r="H479" s="81"/>
      <c r="I479" s="81"/>
    </row>
    <row r="480" spans="8:9" s="80" customFormat="1" ht="15" x14ac:dyDescent="0.25">
      <c r="H480" s="81"/>
      <c r="I480" s="81"/>
    </row>
    <row r="481" spans="8:9" s="80" customFormat="1" ht="15" x14ac:dyDescent="0.25">
      <c r="H481" s="81"/>
      <c r="I481" s="81"/>
    </row>
    <row r="482" spans="8:9" s="80" customFormat="1" ht="15" x14ac:dyDescent="0.25">
      <c r="H482" s="81"/>
      <c r="I482" s="81"/>
    </row>
    <row r="483" spans="8:9" s="80" customFormat="1" ht="15" x14ac:dyDescent="0.25">
      <c r="H483" s="81"/>
      <c r="I483" s="81"/>
    </row>
    <row r="484" spans="8:9" s="80" customFormat="1" ht="15" x14ac:dyDescent="0.25">
      <c r="H484" s="81"/>
      <c r="I484" s="81"/>
    </row>
    <row r="485" spans="8:9" s="80" customFormat="1" ht="15" x14ac:dyDescent="0.25">
      <c r="H485" s="81"/>
      <c r="I485" s="81"/>
    </row>
    <row r="486" spans="8:9" s="80" customFormat="1" ht="15" x14ac:dyDescent="0.25">
      <c r="H486" s="81"/>
      <c r="I486" s="81"/>
    </row>
    <row r="487" spans="8:9" s="80" customFormat="1" ht="15" x14ac:dyDescent="0.25">
      <c r="H487" s="81"/>
      <c r="I487" s="81"/>
    </row>
    <row r="488" spans="8:9" s="80" customFormat="1" ht="15" x14ac:dyDescent="0.25">
      <c r="H488" s="81"/>
      <c r="I488" s="81"/>
    </row>
    <row r="489" spans="8:9" s="80" customFormat="1" ht="15" x14ac:dyDescent="0.25">
      <c r="H489" s="81"/>
      <c r="I489" s="81"/>
    </row>
    <row r="490" spans="8:9" s="80" customFormat="1" ht="15" x14ac:dyDescent="0.25">
      <c r="H490" s="81"/>
      <c r="I490" s="81"/>
    </row>
    <row r="491" spans="8:9" s="80" customFormat="1" ht="15" x14ac:dyDescent="0.25">
      <c r="H491" s="81"/>
      <c r="I491" s="81"/>
    </row>
    <row r="492" spans="8:9" s="80" customFormat="1" ht="15" x14ac:dyDescent="0.25">
      <c r="H492" s="81"/>
      <c r="I492" s="81"/>
    </row>
    <row r="493" spans="8:9" s="80" customFormat="1" ht="15" x14ac:dyDescent="0.25">
      <c r="H493" s="81"/>
      <c r="I493" s="81"/>
    </row>
    <row r="494" spans="8:9" s="80" customFormat="1" ht="15" x14ac:dyDescent="0.25">
      <c r="H494" s="81"/>
      <c r="I494" s="81"/>
    </row>
    <row r="495" spans="8:9" s="80" customFormat="1" ht="15" x14ac:dyDescent="0.25">
      <c r="H495" s="81"/>
      <c r="I495" s="81"/>
    </row>
    <row r="496" spans="8:9" s="80" customFormat="1" ht="15" x14ac:dyDescent="0.25">
      <c r="H496" s="81"/>
      <c r="I496" s="81"/>
    </row>
    <row r="497" spans="8:9" s="80" customFormat="1" ht="15" x14ac:dyDescent="0.25">
      <c r="H497" s="81"/>
      <c r="I497" s="81"/>
    </row>
    <row r="498" spans="8:9" s="80" customFormat="1" ht="15" x14ac:dyDescent="0.25">
      <c r="H498" s="81"/>
      <c r="I498" s="81"/>
    </row>
    <row r="499" spans="8:9" s="80" customFormat="1" ht="15" x14ac:dyDescent="0.25">
      <c r="H499" s="81"/>
      <c r="I499" s="81"/>
    </row>
    <row r="500" spans="8:9" s="80" customFormat="1" ht="15" x14ac:dyDescent="0.25">
      <c r="H500" s="81"/>
      <c r="I500" s="81"/>
    </row>
    <row r="501" spans="8:9" s="80" customFormat="1" ht="15" x14ac:dyDescent="0.25">
      <c r="H501" s="81"/>
      <c r="I501" s="81"/>
    </row>
    <row r="502" spans="8:9" s="80" customFormat="1" ht="15" x14ac:dyDescent="0.25">
      <c r="H502" s="81"/>
      <c r="I502" s="81"/>
    </row>
    <row r="503" spans="8:9" s="80" customFormat="1" ht="15" x14ac:dyDescent="0.25">
      <c r="H503" s="81"/>
      <c r="I503" s="81"/>
    </row>
    <row r="504" spans="8:9" s="80" customFormat="1" ht="15" x14ac:dyDescent="0.25">
      <c r="H504" s="81"/>
      <c r="I504" s="81"/>
    </row>
    <row r="505" spans="8:9" s="80" customFormat="1" ht="15" x14ac:dyDescent="0.25">
      <c r="H505" s="81"/>
      <c r="I505" s="81"/>
    </row>
    <row r="506" spans="8:9" s="80" customFormat="1" ht="15" x14ac:dyDescent="0.25">
      <c r="H506" s="81"/>
      <c r="I506" s="81"/>
    </row>
    <row r="507" spans="8:9" s="80" customFormat="1" ht="15" x14ac:dyDescent="0.25">
      <c r="H507" s="81"/>
      <c r="I507" s="81"/>
    </row>
    <row r="508" spans="8:9" s="80" customFormat="1" ht="15" x14ac:dyDescent="0.25">
      <c r="H508" s="81"/>
      <c r="I508" s="81"/>
    </row>
    <row r="509" spans="8:9" s="80" customFormat="1" ht="15" x14ac:dyDescent="0.25">
      <c r="H509" s="81"/>
      <c r="I509" s="81"/>
    </row>
    <row r="510" spans="8:9" s="80" customFormat="1" ht="15" x14ac:dyDescent="0.25">
      <c r="H510" s="81"/>
      <c r="I510" s="81"/>
    </row>
    <row r="511" spans="8:9" s="80" customFormat="1" ht="15" x14ac:dyDescent="0.25">
      <c r="H511" s="81"/>
      <c r="I511" s="81"/>
    </row>
    <row r="512" spans="8:9" s="80" customFormat="1" ht="15" x14ac:dyDescent="0.25">
      <c r="H512" s="81"/>
      <c r="I512" s="81"/>
    </row>
    <row r="513" spans="8:9" s="80" customFormat="1" ht="15" x14ac:dyDescent="0.25">
      <c r="H513" s="81"/>
      <c r="I513" s="81"/>
    </row>
    <row r="514" spans="8:9" s="80" customFormat="1" ht="15" x14ac:dyDescent="0.25">
      <c r="H514" s="81"/>
      <c r="I514" s="81"/>
    </row>
    <row r="515" spans="8:9" s="80" customFormat="1" ht="15" x14ac:dyDescent="0.25">
      <c r="H515" s="81"/>
      <c r="I515" s="81"/>
    </row>
    <row r="516" spans="8:9" s="80" customFormat="1" ht="15" x14ac:dyDescent="0.25">
      <c r="H516" s="81"/>
      <c r="I516" s="81"/>
    </row>
    <row r="517" spans="8:9" s="80" customFormat="1" ht="15" x14ac:dyDescent="0.25">
      <c r="H517" s="81"/>
      <c r="I517" s="81"/>
    </row>
    <row r="518" spans="8:9" s="80" customFormat="1" ht="15" x14ac:dyDescent="0.25">
      <c r="H518" s="81"/>
      <c r="I518" s="81"/>
    </row>
    <row r="519" spans="8:9" s="80" customFormat="1" ht="15" x14ac:dyDescent="0.25">
      <c r="H519" s="81"/>
      <c r="I519" s="81"/>
    </row>
    <row r="520" spans="8:9" s="80" customFormat="1" ht="15" x14ac:dyDescent="0.25">
      <c r="H520" s="81"/>
      <c r="I520" s="81"/>
    </row>
    <row r="521" spans="8:9" s="80" customFormat="1" ht="15" x14ac:dyDescent="0.25">
      <c r="H521" s="81"/>
      <c r="I521" s="81"/>
    </row>
    <row r="522" spans="8:9" s="80" customFormat="1" ht="15" x14ac:dyDescent="0.25">
      <c r="H522" s="81"/>
      <c r="I522" s="81"/>
    </row>
    <row r="523" spans="8:9" s="80" customFormat="1" ht="15" x14ac:dyDescent="0.25">
      <c r="H523" s="81"/>
      <c r="I523" s="81"/>
    </row>
    <row r="524" spans="8:9" s="80" customFormat="1" ht="15" x14ac:dyDescent="0.25">
      <c r="H524" s="81"/>
      <c r="I524" s="81"/>
    </row>
    <row r="525" spans="8:9" s="80" customFormat="1" ht="15" x14ac:dyDescent="0.25">
      <c r="H525" s="81"/>
      <c r="I525" s="81"/>
    </row>
    <row r="526" spans="8:9" s="80" customFormat="1" ht="15" x14ac:dyDescent="0.25">
      <c r="H526" s="81"/>
      <c r="I526" s="81"/>
    </row>
    <row r="527" spans="8:9" s="80" customFormat="1" ht="15" x14ac:dyDescent="0.25">
      <c r="H527" s="81"/>
      <c r="I527" s="81"/>
    </row>
    <row r="528" spans="8:9" s="80" customFormat="1" ht="15" x14ac:dyDescent="0.25">
      <c r="H528" s="81"/>
      <c r="I528" s="81"/>
    </row>
    <row r="529" spans="8:9" s="80" customFormat="1" ht="15" x14ac:dyDescent="0.25">
      <c r="H529" s="81"/>
      <c r="I529" s="81"/>
    </row>
    <row r="530" spans="8:9" s="80" customFormat="1" ht="15" x14ac:dyDescent="0.25">
      <c r="H530" s="81"/>
      <c r="I530" s="81"/>
    </row>
    <row r="531" spans="8:9" s="80" customFormat="1" ht="15" x14ac:dyDescent="0.25">
      <c r="H531" s="81"/>
      <c r="I531" s="81"/>
    </row>
    <row r="532" spans="8:9" s="80" customFormat="1" ht="15" x14ac:dyDescent="0.25">
      <c r="H532" s="81"/>
      <c r="I532" s="81"/>
    </row>
    <row r="533" spans="8:9" s="80" customFormat="1" ht="15" x14ac:dyDescent="0.25">
      <c r="H533" s="81"/>
      <c r="I533" s="81"/>
    </row>
    <row r="534" spans="8:9" s="80" customFormat="1" ht="15" x14ac:dyDescent="0.25">
      <c r="H534" s="81"/>
      <c r="I534" s="81"/>
    </row>
    <row r="535" spans="8:9" s="80" customFormat="1" ht="15" x14ac:dyDescent="0.25">
      <c r="H535" s="81"/>
      <c r="I535" s="81"/>
    </row>
    <row r="536" spans="8:9" s="80" customFormat="1" ht="15" x14ac:dyDescent="0.25">
      <c r="H536" s="81"/>
      <c r="I536" s="81"/>
    </row>
    <row r="537" spans="8:9" s="80" customFormat="1" ht="15" x14ac:dyDescent="0.25">
      <c r="H537" s="81"/>
      <c r="I537" s="81"/>
    </row>
    <row r="538" spans="8:9" s="80" customFormat="1" ht="15" x14ac:dyDescent="0.25">
      <c r="H538" s="81"/>
      <c r="I538" s="81"/>
    </row>
    <row r="539" spans="8:9" s="80" customFormat="1" ht="15" x14ac:dyDescent="0.25">
      <c r="H539" s="81"/>
      <c r="I539" s="81"/>
    </row>
    <row r="540" spans="8:9" s="80" customFormat="1" ht="15" x14ac:dyDescent="0.25">
      <c r="H540" s="81"/>
      <c r="I540" s="81"/>
    </row>
    <row r="541" spans="8:9" s="80" customFormat="1" ht="15" x14ac:dyDescent="0.25">
      <c r="H541" s="81"/>
      <c r="I541" s="81"/>
    </row>
    <row r="542" spans="8:9" s="80" customFormat="1" ht="15" x14ac:dyDescent="0.25">
      <c r="H542" s="81"/>
      <c r="I542" s="81"/>
    </row>
    <row r="543" spans="8:9" s="80" customFormat="1" ht="15" x14ac:dyDescent="0.25">
      <c r="H543" s="81"/>
      <c r="I543" s="81"/>
    </row>
    <row r="544" spans="8:9" s="80" customFormat="1" ht="15" x14ac:dyDescent="0.25">
      <c r="H544" s="81"/>
      <c r="I544" s="81"/>
    </row>
    <row r="545" spans="8:9" s="80" customFormat="1" ht="15" x14ac:dyDescent="0.25">
      <c r="H545" s="81"/>
      <c r="I545" s="81"/>
    </row>
    <row r="546" spans="8:9" s="80" customFormat="1" ht="15" x14ac:dyDescent="0.25">
      <c r="H546" s="81"/>
      <c r="I546" s="81"/>
    </row>
    <row r="547" spans="8:9" s="80" customFormat="1" ht="15" x14ac:dyDescent="0.25">
      <c r="H547" s="81"/>
      <c r="I547" s="81"/>
    </row>
    <row r="548" spans="8:9" s="80" customFormat="1" ht="15" x14ac:dyDescent="0.25">
      <c r="H548" s="81"/>
      <c r="I548" s="81"/>
    </row>
    <row r="549" spans="8:9" s="80" customFormat="1" ht="15" x14ac:dyDescent="0.25">
      <c r="H549" s="81"/>
      <c r="I549" s="81"/>
    </row>
    <row r="550" spans="8:9" s="80" customFormat="1" ht="15" x14ac:dyDescent="0.25">
      <c r="H550" s="81"/>
      <c r="I550" s="81"/>
    </row>
    <row r="551" spans="8:9" s="80" customFormat="1" ht="15" x14ac:dyDescent="0.25">
      <c r="H551" s="81"/>
      <c r="I551" s="81"/>
    </row>
    <row r="552" spans="8:9" s="80" customFormat="1" ht="15" x14ac:dyDescent="0.25">
      <c r="H552" s="81"/>
      <c r="I552" s="81"/>
    </row>
    <row r="553" spans="8:9" s="80" customFormat="1" ht="15" x14ac:dyDescent="0.25">
      <c r="H553" s="81"/>
      <c r="I553" s="81"/>
    </row>
    <row r="554" spans="8:9" s="80" customFormat="1" ht="15" x14ac:dyDescent="0.25">
      <c r="H554" s="81"/>
      <c r="I554" s="81"/>
    </row>
    <row r="555" spans="8:9" s="80" customFormat="1" ht="15" x14ac:dyDescent="0.25">
      <c r="H555" s="81"/>
      <c r="I555" s="81"/>
    </row>
    <row r="556" spans="8:9" s="80" customFormat="1" ht="15" x14ac:dyDescent="0.25">
      <c r="H556" s="81"/>
      <c r="I556" s="81"/>
    </row>
    <row r="557" spans="8:9" s="80" customFormat="1" ht="15" x14ac:dyDescent="0.25">
      <c r="H557" s="81"/>
      <c r="I557" s="81"/>
    </row>
    <row r="558" spans="8:9" s="80" customFormat="1" ht="15" x14ac:dyDescent="0.25">
      <c r="H558" s="81"/>
      <c r="I558" s="81"/>
    </row>
    <row r="559" spans="8:9" s="80" customFormat="1" ht="15" x14ac:dyDescent="0.25">
      <c r="H559" s="81"/>
      <c r="I559" s="81"/>
    </row>
    <row r="560" spans="8:9" s="80" customFormat="1" ht="15" x14ac:dyDescent="0.25">
      <c r="H560" s="81"/>
      <c r="I560" s="81"/>
    </row>
    <row r="561" spans="8:9" s="80" customFormat="1" ht="15" x14ac:dyDescent="0.25">
      <c r="H561" s="81"/>
      <c r="I561" s="81"/>
    </row>
    <row r="562" spans="8:9" s="80" customFormat="1" ht="15" x14ac:dyDescent="0.25">
      <c r="H562" s="81"/>
      <c r="I562" s="81"/>
    </row>
    <row r="563" spans="8:9" s="80" customFormat="1" ht="15" x14ac:dyDescent="0.25">
      <c r="H563" s="81"/>
      <c r="I563" s="81"/>
    </row>
    <row r="564" spans="8:9" s="80" customFormat="1" ht="15" x14ac:dyDescent="0.25">
      <c r="H564" s="81"/>
      <c r="I564" s="81"/>
    </row>
    <row r="565" spans="8:9" s="80" customFormat="1" ht="15" x14ac:dyDescent="0.25">
      <c r="H565" s="81"/>
      <c r="I565" s="81"/>
    </row>
    <row r="566" spans="8:9" s="80" customFormat="1" ht="15" x14ac:dyDescent="0.25">
      <c r="H566" s="81"/>
      <c r="I566" s="81"/>
    </row>
    <row r="567" spans="8:9" s="80" customFormat="1" ht="15" x14ac:dyDescent="0.25">
      <c r="H567" s="81"/>
      <c r="I567" s="81"/>
    </row>
    <row r="568" spans="8:9" s="80" customFormat="1" ht="15" x14ac:dyDescent="0.25">
      <c r="H568" s="81"/>
      <c r="I568" s="81"/>
    </row>
    <row r="569" spans="8:9" s="80" customFormat="1" ht="15" x14ac:dyDescent="0.25">
      <c r="H569" s="81"/>
      <c r="I569" s="81"/>
    </row>
    <row r="570" spans="8:9" s="80" customFormat="1" ht="15" x14ac:dyDescent="0.25">
      <c r="H570" s="81"/>
      <c r="I570" s="81"/>
    </row>
    <row r="571" spans="8:9" s="80" customFormat="1" ht="15" x14ac:dyDescent="0.25">
      <c r="H571" s="81"/>
      <c r="I571" s="81"/>
    </row>
    <row r="572" spans="8:9" s="80" customFormat="1" ht="15" x14ac:dyDescent="0.25">
      <c r="H572" s="81"/>
      <c r="I572" s="81"/>
    </row>
    <row r="573" spans="8:9" s="80" customFormat="1" ht="15" x14ac:dyDescent="0.25">
      <c r="H573" s="81"/>
      <c r="I573" s="81"/>
    </row>
    <row r="574" spans="8:9" s="80" customFormat="1" ht="15" x14ac:dyDescent="0.25">
      <c r="H574" s="81"/>
      <c r="I574" s="81"/>
    </row>
    <row r="575" spans="8:9" s="80" customFormat="1" ht="15" x14ac:dyDescent="0.25">
      <c r="H575" s="81"/>
      <c r="I575" s="81"/>
    </row>
    <row r="576" spans="8:9" s="80" customFormat="1" ht="15" x14ac:dyDescent="0.25">
      <c r="H576" s="81"/>
      <c r="I576" s="81"/>
    </row>
    <row r="577" spans="8:9" s="80" customFormat="1" ht="15" x14ac:dyDescent="0.25">
      <c r="H577" s="81"/>
      <c r="I577" s="81"/>
    </row>
    <row r="578" spans="8:9" s="80" customFormat="1" ht="15" x14ac:dyDescent="0.25">
      <c r="H578" s="81"/>
      <c r="I578" s="81"/>
    </row>
    <row r="579" spans="8:9" s="80" customFormat="1" ht="15" x14ac:dyDescent="0.25">
      <c r="H579" s="81"/>
      <c r="I579" s="81"/>
    </row>
    <row r="580" spans="8:9" s="80" customFormat="1" ht="15" x14ac:dyDescent="0.25">
      <c r="H580" s="81"/>
      <c r="I580" s="81"/>
    </row>
    <row r="581" spans="8:9" s="80" customFormat="1" ht="15" x14ac:dyDescent="0.25">
      <c r="H581" s="81"/>
      <c r="I581" s="81"/>
    </row>
    <row r="582" spans="8:9" s="80" customFormat="1" ht="15" x14ac:dyDescent="0.25">
      <c r="H582" s="81"/>
      <c r="I582" s="81"/>
    </row>
    <row r="583" spans="8:9" s="80" customFormat="1" ht="15" x14ac:dyDescent="0.25">
      <c r="H583" s="81"/>
      <c r="I583" s="81"/>
    </row>
    <row r="584" spans="8:9" s="80" customFormat="1" ht="15" x14ac:dyDescent="0.25">
      <c r="H584" s="81"/>
      <c r="I584" s="81"/>
    </row>
    <row r="585" spans="8:9" s="80" customFormat="1" ht="15" x14ac:dyDescent="0.25">
      <c r="H585" s="81"/>
      <c r="I585" s="81"/>
    </row>
    <row r="586" spans="8:9" s="80" customFormat="1" ht="15" x14ac:dyDescent="0.25">
      <c r="H586" s="81"/>
      <c r="I586" s="81"/>
    </row>
    <row r="587" spans="8:9" s="80" customFormat="1" ht="15" x14ac:dyDescent="0.25">
      <c r="H587" s="81"/>
      <c r="I587" s="81"/>
    </row>
    <row r="588" spans="8:9" s="80" customFormat="1" ht="15" x14ac:dyDescent="0.25">
      <c r="H588" s="81"/>
      <c r="I588" s="81"/>
    </row>
    <row r="589" spans="8:9" s="80" customFormat="1" ht="15" x14ac:dyDescent="0.25">
      <c r="H589" s="81"/>
      <c r="I589" s="81"/>
    </row>
    <row r="590" spans="8:9" s="80" customFormat="1" ht="15" x14ac:dyDescent="0.25">
      <c r="H590" s="81"/>
      <c r="I590" s="81"/>
    </row>
    <row r="591" spans="8:9" s="80" customFormat="1" ht="15" x14ac:dyDescent="0.25">
      <c r="H591" s="81"/>
      <c r="I591" s="81"/>
    </row>
    <row r="592" spans="8:9" s="80" customFormat="1" ht="15" x14ac:dyDescent="0.25">
      <c r="H592" s="81"/>
      <c r="I592" s="81"/>
    </row>
    <row r="593" spans="8:9" s="80" customFormat="1" ht="15" x14ac:dyDescent="0.25">
      <c r="H593" s="81"/>
      <c r="I593" s="81"/>
    </row>
    <row r="594" spans="8:9" s="80" customFormat="1" ht="15" x14ac:dyDescent="0.25">
      <c r="H594" s="81"/>
      <c r="I594" s="81"/>
    </row>
    <row r="595" spans="8:9" s="80" customFormat="1" ht="15" x14ac:dyDescent="0.25">
      <c r="H595" s="81"/>
      <c r="I595" s="81"/>
    </row>
    <row r="596" spans="8:9" s="80" customFormat="1" ht="15" x14ac:dyDescent="0.25">
      <c r="H596" s="81"/>
      <c r="I596" s="81"/>
    </row>
    <row r="597" spans="8:9" s="80" customFormat="1" ht="15" x14ac:dyDescent="0.25">
      <c r="H597" s="81"/>
      <c r="I597" s="81"/>
    </row>
    <row r="598" spans="8:9" s="80" customFormat="1" ht="15" x14ac:dyDescent="0.25">
      <c r="H598" s="81"/>
      <c r="I598" s="81"/>
    </row>
    <row r="599" spans="8:9" s="80" customFormat="1" ht="15" x14ac:dyDescent="0.25">
      <c r="H599" s="81"/>
      <c r="I599" s="81"/>
    </row>
    <row r="600" spans="8:9" s="80" customFormat="1" ht="15" x14ac:dyDescent="0.25">
      <c r="H600" s="81"/>
      <c r="I600" s="81"/>
    </row>
    <row r="601" spans="8:9" s="80" customFormat="1" ht="15" x14ac:dyDescent="0.25">
      <c r="H601" s="81"/>
      <c r="I601" s="81"/>
    </row>
    <row r="602" spans="8:9" s="80" customFormat="1" ht="15" x14ac:dyDescent="0.25">
      <c r="H602" s="81"/>
      <c r="I602" s="81"/>
    </row>
    <row r="603" spans="8:9" s="80" customFormat="1" ht="15" x14ac:dyDescent="0.25">
      <c r="H603" s="81"/>
      <c r="I603" s="81"/>
    </row>
    <row r="604" spans="8:9" s="80" customFormat="1" ht="15" x14ac:dyDescent="0.25">
      <c r="H604" s="81"/>
      <c r="I604" s="81"/>
    </row>
    <row r="605" spans="8:9" s="80" customFormat="1" ht="15" x14ac:dyDescent="0.25">
      <c r="H605" s="81"/>
      <c r="I605" s="81"/>
    </row>
    <row r="606" spans="8:9" s="80" customFormat="1" ht="15" x14ac:dyDescent="0.25">
      <c r="H606" s="81"/>
      <c r="I606" s="81"/>
    </row>
    <row r="607" spans="8:9" s="80" customFormat="1" ht="15" x14ac:dyDescent="0.25">
      <c r="H607" s="81"/>
      <c r="I607" s="81"/>
    </row>
    <row r="608" spans="8:9" s="80" customFormat="1" ht="15" x14ac:dyDescent="0.25">
      <c r="H608" s="81"/>
      <c r="I608" s="81"/>
    </row>
    <row r="609" spans="8:9" s="80" customFormat="1" ht="15" x14ac:dyDescent="0.25">
      <c r="H609" s="81"/>
      <c r="I609" s="81"/>
    </row>
    <row r="610" spans="8:9" s="80" customFormat="1" ht="15" x14ac:dyDescent="0.25">
      <c r="H610" s="81"/>
      <c r="I610" s="81"/>
    </row>
    <row r="611" spans="8:9" s="80" customFormat="1" ht="15" x14ac:dyDescent="0.25">
      <c r="H611" s="81"/>
      <c r="I611" s="81"/>
    </row>
    <row r="612" spans="8:9" s="80" customFormat="1" ht="15" x14ac:dyDescent="0.25">
      <c r="H612" s="81"/>
      <c r="I612" s="81"/>
    </row>
    <row r="613" spans="8:9" s="80" customFormat="1" ht="15" x14ac:dyDescent="0.25">
      <c r="H613" s="81"/>
      <c r="I613" s="81"/>
    </row>
    <row r="614" spans="8:9" s="80" customFormat="1" ht="15" x14ac:dyDescent="0.25">
      <c r="H614" s="81"/>
      <c r="I614" s="81"/>
    </row>
    <row r="615" spans="8:9" s="80" customFormat="1" ht="15" x14ac:dyDescent="0.25">
      <c r="H615" s="81"/>
      <c r="I615" s="81"/>
    </row>
    <row r="616" spans="8:9" s="80" customFormat="1" ht="15" x14ac:dyDescent="0.25">
      <c r="H616" s="81"/>
      <c r="I616" s="81"/>
    </row>
    <row r="617" spans="8:9" s="80" customFormat="1" ht="15" x14ac:dyDescent="0.25">
      <c r="H617" s="81"/>
      <c r="I617" s="81"/>
    </row>
    <row r="618" spans="8:9" s="80" customFormat="1" ht="15" x14ac:dyDescent="0.25">
      <c r="H618" s="81"/>
      <c r="I618" s="81"/>
    </row>
    <row r="619" spans="8:9" s="80" customFormat="1" ht="15" x14ac:dyDescent="0.25">
      <c r="H619" s="81"/>
      <c r="I619" s="81"/>
    </row>
    <row r="620" spans="8:9" s="80" customFormat="1" ht="15" x14ac:dyDescent="0.25">
      <c r="H620" s="81"/>
      <c r="I620" s="81"/>
    </row>
    <row r="621" spans="8:9" s="80" customFormat="1" ht="15" x14ac:dyDescent="0.25">
      <c r="H621" s="81"/>
      <c r="I621" s="81"/>
    </row>
    <row r="622" spans="8:9" s="80" customFormat="1" ht="15" x14ac:dyDescent="0.25">
      <c r="H622" s="81"/>
      <c r="I622" s="81"/>
    </row>
    <row r="623" spans="8:9" s="80" customFormat="1" ht="15" x14ac:dyDescent="0.25">
      <c r="H623" s="81"/>
      <c r="I623" s="81"/>
    </row>
    <row r="624" spans="8:9" s="80" customFormat="1" ht="15" x14ac:dyDescent="0.25">
      <c r="H624" s="81"/>
      <c r="I624" s="81"/>
    </row>
    <row r="625" spans="8:9" s="80" customFormat="1" ht="15" x14ac:dyDescent="0.25">
      <c r="H625" s="81"/>
      <c r="I625" s="81"/>
    </row>
    <row r="626" spans="8:9" s="80" customFormat="1" ht="15" x14ac:dyDescent="0.25">
      <c r="H626" s="81"/>
      <c r="I626" s="81"/>
    </row>
    <row r="627" spans="8:9" s="80" customFormat="1" ht="15" x14ac:dyDescent="0.25">
      <c r="H627" s="81"/>
      <c r="I627" s="81"/>
    </row>
    <row r="628" spans="8:9" s="80" customFormat="1" ht="15" x14ac:dyDescent="0.25">
      <c r="H628" s="81"/>
      <c r="I628" s="81"/>
    </row>
    <row r="629" spans="8:9" s="80" customFormat="1" ht="15" x14ac:dyDescent="0.25">
      <c r="H629" s="81"/>
      <c r="I629" s="81"/>
    </row>
    <row r="630" spans="8:9" s="80" customFormat="1" ht="15" x14ac:dyDescent="0.25">
      <c r="H630" s="81"/>
      <c r="I630" s="81"/>
    </row>
    <row r="631" spans="8:9" s="80" customFormat="1" ht="15" x14ac:dyDescent="0.25">
      <c r="H631" s="81"/>
      <c r="I631" s="81"/>
    </row>
    <row r="632" spans="8:9" s="80" customFormat="1" ht="15" x14ac:dyDescent="0.25">
      <c r="H632" s="81"/>
      <c r="I632" s="81"/>
    </row>
    <row r="633" spans="8:9" s="80" customFormat="1" ht="15" x14ac:dyDescent="0.25">
      <c r="H633" s="81"/>
      <c r="I633" s="81"/>
    </row>
    <row r="634" spans="8:9" s="80" customFormat="1" ht="15" x14ac:dyDescent="0.25">
      <c r="H634" s="81"/>
      <c r="I634" s="81"/>
    </row>
    <row r="635" spans="8:9" s="80" customFormat="1" ht="15" x14ac:dyDescent="0.25">
      <c r="H635" s="81"/>
      <c r="I635" s="81"/>
    </row>
    <row r="636" spans="8:9" s="80" customFormat="1" ht="15" x14ac:dyDescent="0.25">
      <c r="H636" s="81"/>
      <c r="I636" s="81"/>
    </row>
    <row r="637" spans="8:9" s="80" customFormat="1" ht="15" x14ac:dyDescent="0.25">
      <c r="H637" s="81"/>
      <c r="I637" s="81"/>
    </row>
    <row r="638" spans="8:9" s="80" customFormat="1" ht="15" x14ac:dyDescent="0.25">
      <c r="H638" s="81"/>
      <c r="I638" s="81"/>
    </row>
    <row r="639" spans="8:9" s="80" customFormat="1" ht="15" x14ac:dyDescent="0.25">
      <c r="H639" s="81"/>
      <c r="I639" s="81"/>
    </row>
    <row r="640" spans="8:9" s="80" customFormat="1" ht="15" x14ac:dyDescent="0.25">
      <c r="H640" s="81"/>
      <c r="I640" s="81"/>
    </row>
    <row r="641" spans="8:9" s="80" customFormat="1" ht="15" x14ac:dyDescent="0.25">
      <c r="H641" s="81"/>
      <c r="I641" s="81"/>
    </row>
    <row r="642" spans="8:9" s="80" customFormat="1" ht="15" x14ac:dyDescent="0.25">
      <c r="H642" s="81"/>
      <c r="I642" s="81"/>
    </row>
    <row r="643" spans="8:9" s="80" customFormat="1" ht="15" x14ac:dyDescent="0.25">
      <c r="H643" s="81"/>
      <c r="I643" s="81"/>
    </row>
    <row r="644" spans="8:9" s="80" customFormat="1" ht="15" x14ac:dyDescent="0.25">
      <c r="H644" s="81"/>
      <c r="I644" s="81"/>
    </row>
    <row r="645" spans="8:9" s="80" customFormat="1" ht="15" x14ac:dyDescent="0.25">
      <c r="H645" s="81"/>
      <c r="I645" s="81"/>
    </row>
    <row r="646" spans="8:9" s="80" customFormat="1" ht="15" x14ac:dyDescent="0.25">
      <c r="H646" s="81"/>
      <c r="I646" s="81"/>
    </row>
    <row r="647" spans="8:9" s="80" customFormat="1" ht="15" x14ac:dyDescent="0.25">
      <c r="H647" s="81"/>
      <c r="I647" s="81"/>
    </row>
    <row r="648" spans="8:9" s="80" customFormat="1" ht="15" x14ac:dyDescent="0.25">
      <c r="H648" s="81"/>
      <c r="I648" s="81"/>
    </row>
    <row r="649" spans="8:9" s="80" customFormat="1" ht="15" x14ac:dyDescent="0.25">
      <c r="H649" s="81"/>
      <c r="I649" s="81"/>
    </row>
    <row r="650" spans="8:9" s="80" customFormat="1" ht="15" x14ac:dyDescent="0.25">
      <c r="H650" s="81"/>
      <c r="I650" s="81"/>
    </row>
    <row r="651" spans="8:9" s="80" customFormat="1" ht="15" x14ac:dyDescent="0.25">
      <c r="H651" s="81"/>
      <c r="I651" s="81"/>
    </row>
    <row r="652" spans="8:9" s="80" customFormat="1" ht="15" x14ac:dyDescent="0.25">
      <c r="H652" s="81"/>
      <c r="I652" s="81"/>
    </row>
    <row r="653" spans="8:9" s="80" customFormat="1" ht="15" x14ac:dyDescent="0.25">
      <c r="H653" s="81"/>
      <c r="I653" s="81"/>
    </row>
    <row r="654" spans="8:9" s="80" customFormat="1" ht="15" x14ac:dyDescent="0.25">
      <c r="H654" s="81"/>
      <c r="I654" s="81"/>
    </row>
    <row r="655" spans="8:9" s="80" customFormat="1" ht="15" x14ac:dyDescent="0.25">
      <c r="H655" s="81"/>
      <c r="I655" s="81"/>
    </row>
    <row r="656" spans="8:9" s="80" customFormat="1" ht="15" x14ac:dyDescent="0.25">
      <c r="H656" s="81"/>
      <c r="I656" s="81"/>
    </row>
    <row r="657" spans="8:9" s="80" customFormat="1" ht="15" x14ac:dyDescent="0.25">
      <c r="H657" s="81"/>
      <c r="I657" s="81"/>
    </row>
    <row r="658" spans="8:9" s="80" customFormat="1" ht="15" x14ac:dyDescent="0.25">
      <c r="H658" s="81"/>
      <c r="I658" s="81"/>
    </row>
    <row r="659" spans="8:9" s="80" customFormat="1" ht="15" x14ac:dyDescent="0.25">
      <c r="H659" s="81"/>
      <c r="I659" s="81"/>
    </row>
    <row r="660" spans="8:9" s="80" customFormat="1" ht="15" x14ac:dyDescent="0.25">
      <c r="H660" s="81"/>
      <c r="I660" s="81"/>
    </row>
    <row r="661" spans="8:9" s="80" customFormat="1" ht="15" x14ac:dyDescent="0.25">
      <c r="H661" s="81"/>
      <c r="I661" s="81"/>
    </row>
    <row r="662" spans="8:9" s="80" customFormat="1" ht="15" x14ac:dyDescent="0.25">
      <c r="H662" s="81"/>
      <c r="I662" s="81"/>
    </row>
    <row r="663" spans="8:9" s="80" customFormat="1" ht="15" x14ac:dyDescent="0.25">
      <c r="H663" s="81"/>
      <c r="I663" s="81"/>
    </row>
    <row r="664" spans="8:9" s="80" customFormat="1" ht="15" x14ac:dyDescent="0.25">
      <c r="H664" s="81"/>
      <c r="I664" s="81"/>
    </row>
    <row r="665" spans="8:9" s="80" customFormat="1" ht="15" x14ac:dyDescent="0.25">
      <c r="H665" s="81"/>
      <c r="I665" s="81"/>
    </row>
    <row r="666" spans="8:9" s="80" customFormat="1" ht="15" x14ac:dyDescent="0.25">
      <c r="H666" s="81"/>
      <c r="I666" s="81"/>
    </row>
    <row r="667" spans="8:9" s="80" customFormat="1" ht="15" x14ac:dyDescent="0.25">
      <c r="H667" s="81"/>
      <c r="I667" s="81"/>
    </row>
    <row r="668" spans="8:9" s="80" customFormat="1" ht="15" x14ac:dyDescent="0.25">
      <c r="H668" s="81"/>
      <c r="I668" s="81"/>
    </row>
    <row r="669" spans="8:9" s="80" customFormat="1" ht="15" x14ac:dyDescent="0.25">
      <c r="H669" s="81"/>
      <c r="I669" s="81"/>
    </row>
    <row r="670" spans="8:9" s="80" customFormat="1" ht="15" x14ac:dyDescent="0.25">
      <c r="H670" s="81"/>
      <c r="I670" s="81"/>
    </row>
    <row r="671" spans="8:9" s="80" customFormat="1" ht="15" x14ac:dyDescent="0.25">
      <c r="H671" s="81"/>
      <c r="I671" s="81"/>
    </row>
    <row r="672" spans="8:9" s="80" customFormat="1" ht="15" x14ac:dyDescent="0.25">
      <c r="H672" s="81"/>
      <c r="I672" s="81"/>
    </row>
    <row r="673" spans="8:9" s="80" customFormat="1" ht="15" x14ac:dyDescent="0.25">
      <c r="H673" s="81"/>
      <c r="I673" s="81"/>
    </row>
    <row r="674" spans="8:9" s="80" customFormat="1" ht="15" x14ac:dyDescent="0.25">
      <c r="H674" s="81"/>
      <c r="I674" s="81"/>
    </row>
    <row r="675" spans="8:9" s="80" customFormat="1" ht="15" x14ac:dyDescent="0.25">
      <c r="H675" s="81"/>
      <c r="I675" s="81"/>
    </row>
    <row r="676" spans="8:9" s="80" customFormat="1" ht="15" x14ac:dyDescent="0.25">
      <c r="H676" s="81"/>
      <c r="I676" s="81"/>
    </row>
    <row r="677" spans="8:9" s="80" customFormat="1" ht="15" x14ac:dyDescent="0.25">
      <c r="H677" s="81"/>
      <c r="I677" s="81"/>
    </row>
    <row r="678" spans="8:9" s="80" customFormat="1" ht="15" x14ac:dyDescent="0.25">
      <c r="H678" s="81"/>
      <c r="I678" s="81"/>
    </row>
    <row r="679" spans="8:9" s="80" customFormat="1" ht="15" x14ac:dyDescent="0.25">
      <c r="H679" s="81"/>
      <c r="I679" s="81"/>
    </row>
    <row r="680" spans="8:9" s="80" customFormat="1" ht="15" x14ac:dyDescent="0.25">
      <c r="H680" s="81"/>
      <c r="I680" s="81"/>
    </row>
    <row r="681" spans="8:9" s="80" customFormat="1" ht="15" x14ac:dyDescent="0.25">
      <c r="H681" s="81"/>
      <c r="I681" s="81"/>
    </row>
    <row r="682" spans="8:9" s="80" customFormat="1" ht="15" x14ac:dyDescent="0.25">
      <c r="H682" s="81"/>
      <c r="I682" s="81"/>
    </row>
    <row r="683" spans="8:9" s="80" customFormat="1" ht="15" x14ac:dyDescent="0.25">
      <c r="H683" s="81"/>
      <c r="I683" s="81"/>
    </row>
    <row r="684" spans="8:9" s="80" customFormat="1" ht="15" x14ac:dyDescent="0.25">
      <c r="H684" s="81"/>
      <c r="I684" s="81"/>
    </row>
    <row r="685" spans="8:9" s="80" customFormat="1" ht="15" x14ac:dyDescent="0.25">
      <c r="H685" s="81"/>
      <c r="I685" s="81"/>
    </row>
    <row r="686" spans="8:9" s="80" customFormat="1" ht="15" x14ac:dyDescent="0.25">
      <c r="H686" s="81"/>
      <c r="I686" s="81"/>
    </row>
    <row r="687" spans="8:9" s="80" customFormat="1" ht="15" x14ac:dyDescent="0.25">
      <c r="H687" s="81"/>
      <c r="I687" s="81"/>
    </row>
    <row r="688" spans="8:9" s="80" customFormat="1" ht="15" x14ac:dyDescent="0.25">
      <c r="H688" s="81"/>
      <c r="I688" s="81"/>
    </row>
    <row r="689" spans="8:9" s="80" customFormat="1" ht="15" x14ac:dyDescent="0.25">
      <c r="H689" s="81"/>
      <c r="I689" s="81"/>
    </row>
    <row r="690" spans="8:9" s="80" customFormat="1" ht="15" x14ac:dyDescent="0.25">
      <c r="H690" s="81"/>
      <c r="I690" s="81"/>
    </row>
    <row r="691" spans="8:9" s="80" customFormat="1" ht="15" x14ac:dyDescent="0.25">
      <c r="H691" s="81"/>
      <c r="I691" s="81"/>
    </row>
    <row r="692" spans="8:9" s="80" customFormat="1" ht="15" x14ac:dyDescent="0.25">
      <c r="H692" s="81"/>
      <c r="I692" s="81"/>
    </row>
    <row r="693" spans="8:9" s="80" customFormat="1" ht="15" x14ac:dyDescent="0.25">
      <c r="H693" s="81"/>
      <c r="I693" s="81"/>
    </row>
    <row r="694" spans="8:9" s="80" customFormat="1" ht="15" x14ac:dyDescent="0.25">
      <c r="H694" s="81"/>
      <c r="I694" s="81"/>
    </row>
    <row r="695" spans="8:9" s="80" customFormat="1" ht="15" x14ac:dyDescent="0.25">
      <c r="H695" s="81"/>
      <c r="I695" s="81"/>
    </row>
    <row r="696" spans="8:9" s="80" customFormat="1" ht="15" x14ac:dyDescent="0.25">
      <c r="H696" s="81"/>
      <c r="I696" s="81"/>
    </row>
    <row r="697" spans="8:9" s="80" customFormat="1" ht="15" x14ac:dyDescent="0.25">
      <c r="H697" s="81"/>
      <c r="I697" s="81"/>
    </row>
    <row r="698" spans="8:9" s="80" customFormat="1" ht="15" x14ac:dyDescent="0.25">
      <c r="H698" s="81"/>
      <c r="I698" s="81"/>
    </row>
    <row r="699" spans="8:9" s="80" customFormat="1" ht="15" x14ac:dyDescent="0.25">
      <c r="H699" s="81"/>
      <c r="I699" s="81"/>
    </row>
    <row r="700" spans="8:9" s="80" customFormat="1" ht="15" x14ac:dyDescent="0.25">
      <c r="H700" s="81"/>
      <c r="I700" s="81"/>
    </row>
    <row r="701" spans="8:9" s="80" customFormat="1" ht="15" x14ac:dyDescent="0.25">
      <c r="H701" s="81"/>
      <c r="I701" s="81"/>
    </row>
    <row r="702" spans="8:9" s="80" customFormat="1" ht="15" x14ac:dyDescent="0.25">
      <c r="H702" s="81"/>
      <c r="I702" s="81"/>
    </row>
    <row r="703" spans="8:9" s="80" customFormat="1" ht="15" x14ac:dyDescent="0.25">
      <c r="H703" s="81"/>
      <c r="I703" s="81"/>
    </row>
    <row r="704" spans="8:9" s="80" customFormat="1" ht="15" x14ac:dyDescent="0.25">
      <c r="H704" s="81"/>
      <c r="I704" s="81"/>
    </row>
    <row r="705" spans="8:9" s="80" customFormat="1" ht="15" x14ac:dyDescent="0.25">
      <c r="H705" s="81"/>
      <c r="I705" s="81"/>
    </row>
    <row r="706" spans="8:9" s="80" customFormat="1" ht="15" x14ac:dyDescent="0.25">
      <c r="H706" s="81"/>
      <c r="I706" s="81"/>
    </row>
    <row r="707" spans="8:9" s="80" customFormat="1" ht="15" x14ac:dyDescent="0.25">
      <c r="H707" s="81"/>
      <c r="I707" s="81"/>
    </row>
    <row r="708" spans="8:9" s="80" customFormat="1" ht="15" x14ac:dyDescent="0.25">
      <c r="H708" s="81"/>
      <c r="I708" s="81"/>
    </row>
    <row r="709" spans="8:9" s="80" customFormat="1" ht="15" x14ac:dyDescent="0.25">
      <c r="H709" s="81"/>
      <c r="I709" s="81"/>
    </row>
    <row r="710" spans="8:9" s="80" customFormat="1" ht="15" x14ac:dyDescent="0.25">
      <c r="H710" s="81"/>
      <c r="I710" s="81"/>
    </row>
    <row r="711" spans="8:9" s="80" customFormat="1" ht="15" x14ac:dyDescent="0.25">
      <c r="H711" s="81"/>
      <c r="I711" s="81"/>
    </row>
    <row r="712" spans="8:9" s="80" customFormat="1" ht="15" x14ac:dyDescent="0.25">
      <c r="H712" s="81"/>
      <c r="I712" s="81"/>
    </row>
    <row r="713" spans="8:9" s="80" customFormat="1" ht="15" x14ac:dyDescent="0.25">
      <c r="H713" s="81"/>
      <c r="I713" s="81"/>
    </row>
    <row r="714" spans="8:9" s="80" customFormat="1" ht="15" x14ac:dyDescent="0.25">
      <c r="H714" s="81"/>
      <c r="I714" s="81"/>
    </row>
    <row r="715" spans="8:9" s="80" customFormat="1" ht="15" x14ac:dyDescent="0.25">
      <c r="H715" s="81"/>
      <c r="I715" s="81"/>
    </row>
    <row r="716" spans="8:9" s="80" customFormat="1" ht="15" x14ac:dyDescent="0.25">
      <c r="H716" s="81"/>
      <c r="I716" s="81"/>
    </row>
    <row r="717" spans="8:9" s="80" customFormat="1" ht="15" x14ac:dyDescent="0.25">
      <c r="H717" s="81"/>
      <c r="I717" s="81"/>
    </row>
    <row r="718" spans="8:9" s="80" customFormat="1" ht="15" x14ac:dyDescent="0.25">
      <c r="H718" s="81"/>
      <c r="I718" s="81"/>
    </row>
    <row r="719" spans="8:9" s="80" customFormat="1" ht="15" x14ac:dyDescent="0.25">
      <c r="H719" s="81"/>
      <c r="I719" s="81"/>
    </row>
    <row r="720" spans="8:9" s="80" customFormat="1" ht="15" x14ac:dyDescent="0.25">
      <c r="H720" s="81"/>
      <c r="I720" s="81"/>
    </row>
    <row r="721" spans="8:9" s="80" customFormat="1" ht="15" x14ac:dyDescent="0.25">
      <c r="H721" s="81"/>
      <c r="I721" s="81"/>
    </row>
    <row r="722" spans="8:9" s="80" customFormat="1" ht="15" x14ac:dyDescent="0.25">
      <c r="H722" s="81"/>
      <c r="I722" s="81"/>
    </row>
    <row r="723" spans="8:9" s="80" customFormat="1" ht="15" x14ac:dyDescent="0.25">
      <c r="H723" s="81"/>
      <c r="I723" s="81"/>
    </row>
    <row r="724" spans="8:9" s="80" customFormat="1" ht="15" x14ac:dyDescent="0.25">
      <c r="H724" s="81"/>
      <c r="I724" s="81"/>
    </row>
    <row r="725" spans="8:9" s="80" customFormat="1" ht="15" x14ac:dyDescent="0.25">
      <c r="H725" s="81"/>
      <c r="I725" s="81"/>
    </row>
    <row r="726" spans="8:9" s="80" customFormat="1" ht="15" x14ac:dyDescent="0.25">
      <c r="H726" s="81"/>
      <c r="I726" s="81"/>
    </row>
    <row r="727" spans="8:9" s="80" customFormat="1" ht="15" x14ac:dyDescent="0.25">
      <c r="H727" s="81"/>
      <c r="I727" s="81"/>
    </row>
    <row r="728" spans="8:9" s="80" customFormat="1" ht="15" x14ac:dyDescent="0.25">
      <c r="H728" s="81"/>
      <c r="I728" s="81"/>
    </row>
    <row r="729" spans="8:9" s="80" customFormat="1" ht="15" x14ac:dyDescent="0.25">
      <c r="H729" s="81"/>
      <c r="I729" s="81"/>
    </row>
    <row r="730" spans="8:9" s="80" customFormat="1" ht="15" x14ac:dyDescent="0.25">
      <c r="H730" s="81"/>
      <c r="I730" s="81"/>
    </row>
    <row r="731" spans="8:9" s="80" customFormat="1" ht="15" x14ac:dyDescent="0.25">
      <c r="H731" s="81"/>
      <c r="I731" s="81"/>
    </row>
    <row r="732" spans="8:9" s="80" customFormat="1" ht="15" x14ac:dyDescent="0.25">
      <c r="H732" s="81"/>
      <c r="I732" s="81"/>
    </row>
    <row r="733" spans="8:9" s="80" customFormat="1" ht="15" x14ac:dyDescent="0.25">
      <c r="H733" s="81"/>
      <c r="I733" s="81"/>
    </row>
    <row r="734" spans="8:9" s="80" customFormat="1" ht="15" x14ac:dyDescent="0.25">
      <c r="H734" s="81"/>
      <c r="I734" s="81"/>
    </row>
    <row r="735" spans="8:9" s="80" customFormat="1" ht="15" x14ac:dyDescent="0.25">
      <c r="H735" s="81"/>
      <c r="I735" s="81"/>
    </row>
    <row r="736" spans="8:9" s="80" customFormat="1" ht="15" x14ac:dyDescent="0.25">
      <c r="H736" s="81"/>
      <c r="I736" s="81"/>
    </row>
    <row r="737" spans="8:9" s="80" customFormat="1" ht="15" x14ac:dyDescent="0.25">
      <c r="H737" s="81"/>
      <c r="I737" s="81"/>
    </row>
    <row r="738" spans="8:9" s="80" customFormat="1" ht="15" x14ac:dyDescent="0.25">
      <c r="H738" s="81"/>
      <c r="I738" s="81"/>
    </row>
    <row r="739" spans="8:9" s="80" customFormat="1" ht="15" x14ac:dyDescent="0.25">
      <c r="H739" s="81"/>
      <c r="I739" s="81"/>
    </row>
    <row r="740" spans="8:9" s="80" customFormat="1" ht="15" x14ac:dyDescent="0.25">
      <c r="H740" s="81"/>
      <c r="I740" s="81"/>
    </row>
    <row r="741" spans="8:9" s="80" customFormat="1" ht="15" x14ac:dyDescent="0.25">
      <c r="H741" s="81"/>
      <c r="I741" s="81"/>
    </row>
    <row r="742" spans="8:9" s="80" customFormat="1" ht="15" x14ac:dyDescent="0.25">
      <c r="H742" s="81"/>
      <c r="I742" s="81"/>
    </row>
    <row r="743" spans="8:9" s="80" customFormat="1" ht="15" x14ac:dyDescent="0.25">
      <c r="H743" s="81"/>
      <c r="I743" s="81"/>
    </row>
    <row r="744" spans="8:9" s="80" customFormat="1" ht="15" x14ac:dyDescent="0.25">
      <c r="H744" s="81"/>
      <c r="I744" s="81"/>
    </row>
    <row r="745" spans="8:9" s="80" customFormat="1" ht="15" x14ac:dyDescent="0.25">
      <c r="H745" s="81"/>
      <c r="I745" s="81"/>
    </row>
    <row r="746" spans="8:9" s="80" customFormat="1" ht="15" x14ac:dyDescent="0.25">
      <c r="H746" s="81"/>
      <c r="I746" s="81"/>
    </row>
    <row r="747" spans="8:9" s="80" customFormat="1" ht="15" x14ac:dyDescent="0.25">
      <c r="H747" s="81"/>
      <c r="I747" s="81"/>
    </row>
    <row r="748" spans="8:9" s="80" customFormat="1" ht="15" x14ac:dyDescent="0.25">
      <c r="H748" s="81"/>
      <c r="I748" s="81"/>
    </row>
    <row r="749" spans="8:9" s="80" customFormat="1" ht="15" x14ac:dyDescent="0.25">
      <c r="H749" s="81"/>
      <c r="I749" s="81"/>
    </row>
    <row r="750" spans="8:9" s="80" customFormat="1" ht="15" x14ac:dyDescent="0.25">
      <c r="H750" s="81"/>
      <c r="I750" s="81"/>
    </row>
    <row r="751" spans="8:9" s="80" customFormat="1" ht="15" x14ac:dyDescent="0.25">
      <c r="H751" s="81"/>
      <c r="I751" s="81"/>
    </row>
    <row r="752" spans="8:9" s="80" customFormat="1" ht="15" x14ac:dyDescent="0.25">
      <c r="H752" s="81"/>
      <c r="I752" s="81"/>
    </row>
    <row r="753" spans="8:9" s="80" customFormat="1" ht="15" x14ac:dyDescent="0.25">
      <c r="H753" s="81"/>
      <c r="I753" s="81"/>
    </row>
    <row r="754" spans="8:9" s="80" customFormat="1" ht="15" x14ac:dyDescent="0.25">
      <c r="H754" s="81"/>
      <c r="I754" s="81"/>
    </row>
    <row r="755" spans="8:9" s="80" customFormat="1" ht="15" x14ac:dyDescent="0.25">
      <c r="H755" s="81"/>
      <c r="I755" s="81"/>
    </row>
    <row r="756" spans="8:9" s="80" customFormat="1" ht="15" x14ac:dyDescent="0.25">
      <c r="H756" s="81"/>
      <c r="I756" s="81"/>
    </row>
    <row r="757" spans="8:9" s="80" customFormat="1" ht="15" x14ac:dyDescent="0.25">
      <c r="H757" s="81"/>
      <c r="I757" s="81"/>
    </row>
    <row r="758" spans="8:9" s="80" customFormat="1" ht="15" x14ac:dyDescent="0.25">
      <c r="H758" s="81"/>
      <c r="I758" s="81"/>
    </row>
    <row r="759" spans="8:9" s="80" customFormat="1" ht="15" x14ac:dyDescent="0.25">
      <c r="H759" s="81"/>
      <c r="I759" s="81"/>
    </row>
    <row r="760" spans="8:9" s="80" customFormat="1" ht="15" x14ac:dyDescent="0.25">
      <c r="H760" s="81"/>
      <c r="I760" s="81"/>
    </row>
    <row r="761" spans="8:9" s="80" customFormat="1" ht="15" x14ac:dyDescent="0.25">
      <c r="H761" s="81"/>
      <c r="I761" s="81"/>
    </row>
    <row r="762" spans="8:9" s="80" customFormat="1" ht="15" x14ac:dyDescent="0.25">
      <c r="H762" s="81"/>
      <c r="I762" s="81"/>
    </row>
    <row r="763" spans="8:9" s="80" customFormat="1" ht="15" x14ac:dyDescent="0.25">
      <c r="H763" s="81"/>
      <c r="I763" s="81"/>
    </row>
    <row r="764" spans="8:9" s="80" customFormat="1" ht="15" x14ac:dyDescent="0.25">
      <c r="H764" s="81"/>
      <c r="I764" s="81"/>
    </row>
    <row r="765" spans="8:9" s="80" customFormat="1" ht="15" x14ac:dyDescent="0.25">
      <c r="H765" s="81"/>
      <c r="I765" s="81"/>
    </row>
    <row r="766" spans="8:9" s="80" customFormat="1" ht="15" x14ac:dyDescent="0.25">
      <c r="H766" s="81"/>
      <c r="I766" s="81"/>
    </row>
    <row r="767" spans="8:9" s="80" customFormat="1" ht="15" x14ac:dyDescent="0.25">
      <c r="H767" s="81"/>
      <c r="I767" s="81"/>
    </row>
    <row r="768" spans="8:9" s="80" customFormat="1" ht="15" x14ac:dyDescent="0.25">
      <c r="H768" s="81"/>
      <c r="I768" s="81"/>
    </row>
    <row r="769" spans="8:9" s="80" customFormat="1" ht="15" x14ac:dyDescent="0.25">
      <c r="H769" s="81"/>
      <c r="I769" s="81"/>
    </row>
    <row r="770" spans="8:9" s="80" customFormat="1" ht="15" x14ac:dyDescent="0.25">
      <c r="H770" s="81"/>
      <c r="I770" s="81"/>
    </row>
    <row r="771" spans="8:9" s="80" customFormat="1" ht="15" x14ac:dyDescent="0.25">
      <c r="H771" s="81"/>
      <c r="I771" s="81"/>
    </row>
    <row r="772" spans="8:9" s="80" customFormat="1" ht="15" x14ac:dyDescent="0.25">
      <c r="H772" s="81"/>
      <c r="I772" s="81"/>
    </row>
    <row r="773" spans="8:9" s="80" customFormat="1" ht="15" x14ac:dyDescent="0.25">
      <c r="H773" s="81"/>
      <c r="I773" s="81"/>
    </row>
    <row r="774" spans="8:9" s="80" customFormat="1" ht="15" x14ac:dyDescent="0.25">
      <c r="H774" s="81"/>
      <c r="I774" s="81"/>
    </row>
    <row r="775" spans="8:9" s="80" customFormat="1" ht="15" x14ac:dyDescent="0.25">
      <c r="H775" s="81"/>
      <c r="I775" s="81"/>
    </row>
    <row r="776" spans="8:9" s="80" customFormat="1" ht="15" x14ac:dyDescent="0.25">
      <c r="H776" s="81"/>
      <c r="I776" s="81"/>
    </row>
    <row r="777" spans="8:9" s="80" customFormat="1" ht="15" x14ac:dyDescent="0.25">
      <c r="H777" s="81"/>
      <c r="I777" s="81"/>
    </row>
    <row r="778" spans="8:9" s="80" customFormat="1" ht="15" x14ac:dyDescent="0.25">
      <c r="H778" s="81"/>
      <c r="I778" s="81"/>
    </row>
    <row r="779" spans="8:9" s="80" customFormat="1" ht="15" x14ac:dyDescent="0.25">
      <c r="H779" s="81"/>
      <c r="I779" s="81"/>
    </row>
    <row r="780" spans="8:9" s="80" customFormat="1" ht="15" x14ac:dyDescent="0.25">
      <c r="H780" s="81"/>
      <c r="I780" s="81"/>
    </row>
    <row r="781" spans="8:9" s="80" customFormat="1" ht="15" x14ac:dyDescent="0.25">
      <c r="H781" s="81"/>
      <c r="I781" s="81"/>
    </row>
    <row r="782" spans="8:9" s="80" customFormat="1" ht="15" x14ac:dyDescent="0.25">
      <c r="H782" s="81"/>
      <c r="I782" s="81"/>
    </row>
    <row r="783" spans="8:9" s="80" customFormat="1" ht="15" x14ac:dyDescent="0.25">
      <c r="H783" s="81"/>
      <c r="I783" s="81"/>
    </row>
    <row r="784" spans="8:9" s="80" customFormat="1" ht="15" x14ac:dyDescent="0.25">
      <c r="H784" s="81"/>
      <c r="I784" s="81"/>
    </row>
    <row r="785" spans="8:9" s="80" customFormat="1" ht="15" x14ac:dyDescent="0.25">
      <c r="H785" s="81"/>
      <c r="I785" s="81"/>
    </row>
    <row r="786" spans="8:9" s="80" customFormat="1" ht="15" x14ac:dyDescent="0.25">
      <c r="H786" s="81"/>
      <c r="I786" s="81"/>
    </row>
    <row r="787" spans="8:9" s="80" customFormat="1" ht="15" x14ac:dyDescent="0.25">
      <c r="H787" s="81"/>
      <c r="I787" s="81"/>
    </row>
    <row r="788" spans="8:9" s="80" customFormat="1" ht="15" x14ac:dyDescent="0.25">
      <c r="H788" s="81"/>
      <c r="I788" s="81"/>
    </row>
    <row r="789" spans="8:9" s="80" customFormat="1" ht="15" x14ac:dyDescent="0.25">
      <c r="H789" s="81"/>
      <c r="I789" s="81"/>
    </row>
    <row r="790" spans="8:9" s="80" customFormat="1" ht="15" x14ac:dyDescent="0.25">
      <c r="H790" s="81"/>
      <c r="I790" s="81"/>
    </row>
    <row r="791" spans="8:9" s="80" customFormat="1" ht="15" x14ac:dyDescent="0.25">
      <c r="H791" s="81"/>
      <c r="I791" s="81"/>
    </row>
    <row r="792" spans="8:9" s="80" customFormat="1" ht="15" x14ac:dyDescent="0.25">
      <c r="H792" s="81"/>
      <c r="I792" s="81"/>
    </row>
    <row r="793" spans="8:9" s="80" customFormat="1" ht="15" x14ac:dyDescent="0.25">
      <c r="H793" s="81"/>
      <c r="I793" s="81"/>
    </row>
    <row r="794" spans="8:9" s="80" customFormat="1" ht="15" x14ac:dyDescent="0.25">
      <c r="H794" s="81"/>
      <c r="I794" s="81"/>
    </row>
    <row r="795" spans="8:9" s="80" customFormat="1" ht="15" x14ac:dyDescent="0.25">
      <c r="H795" s="81"/>
      <c r="I795" s="81"/>
    </row>
    <row r="796" spans="8:9" s="80" customFormat="1" ht="15" x14ac:dyDescent="0.25">
      <c r="H796" s="81"/>
      <c r="I796" s="81"/>
    </row>
    <row r="797" spans="8:9" s="80" customFormat="1" ht="15" x14ac:dyDescent="0.25">
      <c r="H797" s="81"/>
      <c r="I797" s="81"/>
    </row>
    <row r="798" spans="8:9" s="80" customFormat="1" ht="15" x14ac:dyDescent="0.25">
      <c r="H798" s="81"/>
      <c r="I798" s="81"/>
    </row>
    <row r="799" spans="8:9" s="80" customFormat="1" ht="15" x14ac:dyDescent="0.25">
      <c r="H799" s="81"/>
      <c r="I799" s="81"/>
    </row>
    <row r="800" spans="8:9" s="80" customFormat="1" ht="15" x14ac:dyDescent="0.25">
      <c r="H800" s="81"/>
      <c r="I800" s="81"/>
    </row>
    <row r="801" spans="8:9" s="80" customFormat="1" ht="15" x14ac:dyDescent="0.25">
      <c r="H801" s="81"/>
      <c r="I801" s="81"/>
    </row>
    <row r="802" spans="8:9" s="80" customFormat="1" ht="15" x14ac:dyDescent="0.25">
      <c r="H802" s="81"/>
      <c r="I802" s="81"/>
    </row>
    <row r="803" spans="8:9" s="80" customFormat="1" ht="15" x14ac:dyDescent="0.25">
      <c r="H803" s="81"/>
      <c r="I803" s="81"/>
    </row>
    <row r="804" spans="8:9" s="80" customFormat="1" ht="15" x14ac:dyDescent="0.25">
      <c r="H804" s="81"/>
      <c r="I804" s="81"/>
    </row>
    <row r="805" spans="8:9" s="80" customFormat="1" ht="15" x14ac:dyDescent="0.25">
      <c r="H805" s="81"/>
      <c r="I805" s="81"/>
    </row>
    <row r="806" spans="8:9" s="80" customFormat="1" ht="15" x14ac:dyDescent="0.25">
      <c r="H806" s="81"/>
      <c r="I806" s="81"/>
    </row>
    <row r="807" spans="8:9" s="80" customFormat="1" ht="15" x14ac:dyDescent="0.25">
      <c r="H807" s="81"/>
      <c r="I807" s="81"/>
    </row>
    <row r="808" spans="8:9" s="80" customFormat="1" ht="15" x14ac:dyDescent="0.25">
      <c r="H808" s="81"/>
      <c r="I808" s="81"/>
    </row>
    <row r="809" spans="8:9" s="80" customFormat="1" ht="15" x14ac:dyDescent="0.25">
      <c r="H809" s="81"/>
      <c r="I809" s="81"/>
    </row>
    <row r="810" spans="8:9" s="80" customFormat="1" ht="15" x14ac:dyDescent="0.25">
      <c r="H810" s="81"/>
      <c r="I810" s="81"/>
    </row>
    <row r="811" spans="8:9" s="80" customFormat="1" ht="15" x14ac:dyDescent="0.25">
      <c r="H811" s="81"/>
      <c r="I811" s="81"/>
    </row>
    <row r="812" spans="8:9" s="80" customFormat="1" ht="15" x14ac:dyDescent="0.25">
      <c r="H812" s="81"/>
      <c r="I812" s="81"/>
    </row>
    <row r="813" spans="8:9" s="80" customFormat="1" ht="15" x14ac:dyDescent="0.25">
      <c r="H813" s="81"/>
      <c r="I813" s="81"/>
    </row>
    <row r="814" spans="8:9" s="80" customFormat="1" ht="15" x14ac:dyDescent="0.25">
      <c r="H814" s="81"/>
      <c r="I814" s="81"/>
    </row>
    <row r="815" spans="8:9" s="80" customFormat="1" ht="15" x14ac:dyDescent="0.25">
      <c r="H815" s="81"/>
      <c r="I815" s="81"/>
    </row>
    <row r="816" spans="8:9" s="80" customFormat="1" ht="15" x14ac:dyDescent="0.25">
      <c r="H816" s="81"/>
      <c r="I816" s="81"/>
    </row>
    <row r="817" spans="8:9" s="80" customFormat="1" ht="15" x14ac:dyDescent="0.25">
      <c r="H817" s="81"/>
      <c r="I817" s="81"/>
    </row>
    <row r="818" spans="8:9" s="80" customFormat="1" ht="15" x14ac:dyDescent="0.25">
      <c r="H818" s="81"/>
      <c r="I818" s="81"/>
    </row>
    <row r="819" spans="8:9" s="80" customFormat="1" ht="15" x14ac:dyDescent="0.25">
      <c r="H819" s="81"/>
      <c r="I819" s="81"/>
    </row>
    <row r="820" spans="8:9" s="80" customFormat="1" ht="15" x14ac:dyDescent="0.25">
      <c r="H820" s="81"/>
      <c r="I820" s="81"/>
    </row>
    <row r="821" spans="8:9" s="80" customFormat="1" ht="15" x14ac:dyDescent="0.25">
      <c r="H821" s="81"/>
      <c r="I821" s="81"/>
    </row>
    <row r="822" spans="8:9" s="80" customFormat="1" ht="15" x14ac:dyDescent="0.25">
      <c r="H822" s="81"/>
      <c r="I822" s="81"/>
    </row>
    <row r="823" spans="8:9" s="80" customFormat="1" ht="15" x14ac:dyDescent="0.25">
      <c r="H823" s="81"/>
      <c r="I823" s="81"/>
    </row>
    <row r="824" spans="8:9" s="80" customFormat="1" ht="15" x14ac:dyDescent="0.25">
      <c r="H824" s="81"/>
      <c r="I824" s="81"/>
    </row>
    <row r="825" spans="8:9" s="80" customFormat="1" ht="15" x14ac:dyDescent="0.25">
      <c r="H825" s="81"/>
      <c r="I825" s="81"/>
    </row>
    <row r="826" spans="8:9" s="80" customFormat="1" ht="15" x14ac:dyDescent="0.25">
      <c r="H826" s="81"/>
      <c r="I826" s="81"/>
    </row>
    <row r="827" spans="8:9" s="80" customFormat="1" ht="15" x14ac:dyDescent="0.25">
      <c r="H827" s="81"/>
      <c r="I827" s="81"/>
    </row>
    <row r="828" spans="8:9" s="80" customFormat="1" ht="15" x14ac:dyDescent="0.25">
      <c r="H828" s="81"/>
      <c r="I828" s="81"/>
    </row>
    <row r="829" spans="8:9" s="80" customFormat="1" ht="15" x14ac:dyDescent="0.25">
      <c r="H829" s="81"/>
      <c r="I829" s="81"/>
    </row>
    <row r="830" spans="8:9" s="80" customFormat="1" ht="15" x14ac:dyDescent="0.25">
      <c r="H830" s="81"/>
      <c r="I830" s="81"/>
    </row>
    <row r="831" spans="8:9" s="80" customFormat="1" ht="15" x14ac:dyDescent="0.25">
      <c r="H831" s="81"/>
      <c r="I831" s="81"/>
    </row>
    <row r="832" spans="8:9" s="80" customFormat="1" ht="15" x14ac:dyDescent="0.25">
      <c r="H832" s="81"/>
      <c r="I832" s="81"/>
    </row>
    <row r="833" spans="8:9" s="80" customFormat="1" ht="15" x14ac:dyDescent="0.25">
      <c r="H833" s="81"/>
      <c r="I833" s="81"/>
    </row>
    <row r="834" spans="8:9" s="80" customFormat="1" ht="15" x14ac:dyDescent="0.25">
      <c r="H834" s="81"/>
      <c r="I834" s="81"/>
    </row>
    <row r="835" spans="8:9" s="80" customFormat="1" ht="15" x14ac:dyDescent="0.25">
      <c r="H835" s="81"/>
      <c r="I835" s="81"/>
    </row>
    <row r="836" spans="8:9" s="80" customFormat="1" ht="15" x14ac:dyDescent="0.25">
      <c r="H836" s="81"/>
      <c r="I836" s="81"/>
    </row>
    <row r="837" spans="8:9" s="80" customFormat="1" ht="15" x14ac:dyDescent="0.25">
      <c r="H837" s="81"/>
      <c r="I837" s="81"/>
    </row>
    <row r="838" spans="8:9" s="80" customFormat="1" ht="15" x14ac:dyDescent="0.25">
      <c r="H838" s="81"/>
      <c r="I838" s="81"/>
    </row>
    <row r="839" spans="8:9" s="80" customFormat="1" ht="15" x14ac:dyDescent="0.25">
      <c r="H839" s="81"/>
      <c r="I839" s="81"/>
    </row>
    <row r="840" spans="8:9" s="80" customFormat="1" ht="15" x14ac:dyDescent="0.25">
      <c r="H840" s="81"/>
      <c r="I840" s="81"/>
    </row>
    <row r="841" spans="8:9" s="80" customFormat="1" ht="15" x14ac:dyDescent="0.25">
      <c r="H841" s="81"/>
      <c r="I841" s="81"/>
    </row>
    <row r="842" spans="8:9" s="80" customFormat="1" ht="15" x14ac:dyDescent="0.25">
      <c r="H842" s="81"/>
      <c r="I842" s="81"/>
    </row>
    <row r="843" spans="8:9" s="80" customFormat="1" ht="15" x14ac:dyDescent="0.25">
      <c r="H843" s="81"/>
      <c r="I843" s="81"/>
    </row>
    <row r="844" spans="8:9" s="80" customFormat="1" ht="15" x14ac:dyDescent="0.25">
      <c r="H844" s="81"/>
      <c r="I844" s="81"/>
    </row>
    <row r="845" spans="8:9" s="80" customFormat="1" ht="15" x14ac:dyDescent="0.25">
      <c r="H845" s="81"/>
      <c r="I845" s="81"/>
    </row>
    <row r="846" spans="8:9" s="80" customFormat="1" ht="15" x14ac:dyDescent="0.25">
      <c r="H846" s="81"/>
      <c r="I846" s="81"/>
    </row>
    <row r="847" spans="8:9" s="80" customFormat="1" ht="15" x14ac:dyDescent="0.25">
      <c r="H847" s="81"/>
      <c r="I847" s="81"/>
    </row>
    <row r="848" spans="8:9" s="80" customFormat="1" ht="15" x14ac:dyDescent="0.25">
      <c r="H848" s="81"/>
      <c r="I848" s="81"/>
    </row>
    <row r="849" spans="8:9" s="80" customFormat="1" ht="15" x14ac:dyDescent="0.25">
      <c r="H849" s="81"/>
      <c r="I849" s="81"/>
    </row>
    <row r="850" spans="8:9" s="80" customFormat="1" ht="15" x14ac:dyDescent="0.25">
      <c r="H850" s="81"/>
      <c r="I850" s="81"/>
    </row>
    <row r="851" spans="8:9" s="80" customFormat="1" ht="15" x14ac:dyDescent="0.25">
      <c r="H851" s="81"/>
      <c r="I851" s="81"/>
    </row>
    <row r="852" spans="8:9" s="80" customFormat="1" ht="15" x14ac:dyDescent="0.25">
      <c r="H852" s="81"/>
      <c r="I852" s="81"/>
    </row>
    <row r="853" spans="8:9" s="80" customFormat="1" ht="15" x14ac:dyDescent="0.25">
      <c r="H853" s="81"/>
      <c r="I853" s="81"/>
    </row>
    <row r="854" spans="8:9" s="80" customFormat="1" ht="15" x14ac:dyDescent="0.25">
      <c r="H854" s="81"/>
      <c r="I854" s="81"/>
    </row>
    <row r="855" spans="8:9" s="80" customFormat="1" ht="15" x14ac:dyDescent="0.25">
      <c r="H855" s="81"/>
      <c r="I855" s="81"/>
    </row>
    <row r="856" spans="8:9" s="80" customFormat="1" ht="15" x14ac:dyDescent="0.25">
      <c r="H856" s="81"/>
      <c r="I856" s="81"/>
    </row>
    <row r="857" spans="8:9" s="80" customFormat="1" ht="15" x14ac:dyDescent="0.25">
      <c r="H857" s="81"/>
      <c r="I857" s="81"/>
    </row>
    <row r="858" spans="8:9" s="80" customFormat="1" ht="15" x14ac:dyDescent="0.25">
      <c r="H858" s="81"/>
      <c r="I858" s="81"/>
    </row>
    <row r="859" spans="8:9" s="80" customFormat="1" ht="15" x14ac:dyDescent="0.25">
      <c r="H859" s="81"/>
      <c r="I859" s="81"/>
    </row>
    <row r="860" spans="8:9" s="80" customFormat="1" ht="15" x14ac:dyDescent="0.25">
      <c r="H860" s="81"/>
      <c r="I860" s="81"/>
    </row>
    <row r="861" spans="8:9" s="80" customFormat="1" ht="15" x14ac:dyDescent="0.25">
      <c r="H861" s="81"/>
      <c r="I861" s="81"/>
    </row>
    <row r="862" spans="8:9" s="80" customFormat="1" ht="15" x14ac:dyDescent="0.25">
      <c r="H862" s="81"/>
      <c r="I862" s="81"/>
    </row>
    <row r="863" spans="8:9" s="80" customFormat="1" ht="15" x14ac:dyDescent="0.25">
      <c r="H863" s="81"/>
      <c r="I863" s="81"/>
    </row>
    <row r="864" spans="8:9" s="80" customFormat="1" ht="15" x14ac:dyDescent="0.25">
      <c r="H864" s="81"/>
      <c r="I864" s="81"/>
    </row>
    <row r="865" spans="8:9" s="80" customFormat="1" ht="15" x14ac:dyDescent="0.25">
      <c r="H865" s="81"/>
      <c r="I865" s="81"/>
    </row>
    <row r="866" spans="8:9" s="80" customFormat="1" ht="15" x14ac:dyDescent="0.25">
      <c r="H866" s="81"/>
      <c r="I866" s="81"/>
    </row>
    <row r="867" spans="8:9" s="80" customFormat="1" ht="15" x14ac:dyDescent="0.25">
      <c r="H867" s="81"/>
      <c r="I867" s="81"/>
    </row>
    <row r="868" spans="8:9" s="80" customFormat="1" ht="15" x14ac:dyDescent="0.25">
      <c r="H868" s="81"/>
      <c r="I868" s="81"/>
    </row>
    <row r="869" spans="8:9" s="80" customFormat="1" ht="15" x14ac:dyDescent="0.25">
      <c r="H869" s="81"/>
      <c r="I869" s="81"/>
    </row>
    <row r="870" spans="8:9" s="80" customFormat="1" ht="15" x14ac:dyDescent="0.25">
      <c r="H870" s="81"/>
      <c r="I870" s="81"/>
    </row>
    <row r="871" spans="8:9" s="80" customFormat="1" ht="15" x14ac:dyDescent="0.25">
      <c r="H871" s="81"/>
      <c r="I871" s="81"/>
    </row>
    <row r="872" spans="8:9" s="80" customFormat="1" ht="15" x14ac:dyDescent="0.25">
      <c r="H872" s="81"/>
      <c r="I872" s="81"/>
    </row>
    <row r="873" spans="8:9" s="80" customFormat="1" ht="15" x14ac:dyDescent="0.25">
      <c r="H873" s="81"/>
      <c r="I873" s="81"/>
    </row>
    <row r="874" spans="8:9" s="80" customFormat="1" ht="15" x14ac:dyDescent="0.25">
      <c r="H874" s="81"/>
      <c r="I874" s="81"/>
    </row>
    <row r="875" spans="8:9" s="80" customFormat="1" ht="15" x14ac:dyDescent="0.25">
      <c r="H875" s="81"/>
      <c r="I875" s="81"/>
    </row>
    <row r="876" spans="8:9" s="80" customFormat="1" ht="15" x14ac:dyDescent="0.25">
      <c r="H876" s="81"/>
      <c r="I876" s="81"/>
    </row>
    <row r="877" spans="8:9" s="80" customFormat="1" ht="15" x14ac:dyDescent="0.25">
      <c r="H877" s="81"/>
      <c r="I877" s="81"/>
    </row>
    <row r="878" spans="8:9" s="80" customFormat="1" ht="15" x14ac:dyDescent="0.25">
      <c r="H878" s="81"/>
      <c r="I878" s="81"/>
    </row>
    <row r="879" spans="8:9" s="80" customFormat="1" ht="15" x14ac:dyDescent="0.25">
      <c r="H879" s="81"/>
      <c r="I879" s="81"/>
    </row>
    <row r="880" spans="8:9" s="80" customFormat="1" ht="15" x14ac:dyDescent="0.25">
      <c r="H880" s="81"/>
      <c r="I880" s="81"/>
    </row>
    <row r="881" spans="8:9" s="80" customFormat="1" ht="15" x14ac:dyDescent="0.25">
      <c r="H881" s="81"/>
      <c r="I881" s="81"/>
    </row>
    <row r="882" spans="8:9" s="80" customFormat="1" ht="15" x14ac:dyDescent="0.25">
      <c r="H882" s="81"/>
      <c r="I882" s="81"/>
    </row>
    <row r="883" spans="8:9" s="80" customFormat="1" ht="15" x14ac:dyDescent="0.25">
      <c r="H883" s="81"/>
      <c r="I883" s="81"/>
    </row>
    <row r="884" spans="8:9" s="80" customFormat="1" ht="15" x14ac:dyDescent="0.25">
      <c r="H884" s="81"/>
      <c r="I884" s="81"/>
    </row>
    <row r="885" spans="8:9" s="80" customFormat="1" ht="15" x14ac:dyDescent="0.25">
      <c r="H885" s="81"/>
      <c r="I885" s="81"/>
    </row>
    <row r="886" spans="8:9" s="80" customFormat="1" ht="15" x14ac:dyDescent="0.25">
      <c r="H886" s="81"/>
      <c r="I886" s="81"/>
    </row>
    <row r="887" spans="8:9" s="80" customFormat="1" ht="15" x14ac:dyDescent="0.25">
      <c r="H887" s="81"/>
      <c r="I887" s="81"/>
    </row>
    <row r="888" spans="8:9" s="80" customFormat="1" ht="15" x14ac:dyDescent="0.25">
      <c r="H888" s="81"/>
      <c r="I888" s="81"/>
    </row>
    <row r="889" spans="8:9" s="80" customFormat="1" ht="15" x14ac:dyDescent="0.25">
      <c r="H889" s="81"/>
      <c r="I889" s="81"/>
    </row>
    <row r="890" spans="8:9" s="80" customFormat="1" ht="15" x14ac:dyDescent="0.25">
      <c r="H890" s="81"/>
      <c r="I890" s="81"/>
    </row>
    <row r="891" spans="8:9" s="80" customFormat="1" ht="15" x14ac:dyDescent="0.25">
      <c r="H891" s="81"/>
      <c r="I891" s="81"/>
    </row>
    <row r="892" spans="8:9" s="80" customFormat="1" ht="15" x14ac:dyDescent="0.25">
      <c r="H892" s="81"/>
      <c r="I892" s="81"/>
    </row>
    <row r="893" spans="8:9" s="80" customFormat="1" ht="15" x14ac:dyDescent="0.25">
      <c r="H893" s="81"/>
      <c r="I893" s="81"/>
    </row>
    <row r="894" spans="8:9" s="80" customFormat="1" ht="15" x14ac:dyDescent="0.25">
      <c r="H894" s="81"/>
      <c r="I894" s="81"/>
    </row>
    <row r="895" spans="8:9" s="80" customFormat="1" ht="15" x14ac:dyDescent="0.25">
      <c r="H895" s="81"/>
      <c r="I895" s="81"/>
    </row>
    <row r="896" spans="8:9" s="80" customFormat="1" ht="15" x14ac:dyDescent="0.25">
      <c r="H896" s="81"/>
      <c r="I896" s="81"/>
    </row>
    <row r="897" spans="8:9" s="80" customFormat="1" ht="15" x14ac:dyDescent="0.25">
      <c r="H897" s="81"/>
      <c r="I897" s="81"/>
    </row>
    <row r="898" spans="8:9" s="80" customFormat="1" ht="15" x14ac:dyDescent="0.25">
      <c r="H898" s="81"/>
      <c r="I898" s="81"/>
    </row>
    <row r="899" spans="8:9" s="80" customFormat="1" ht="15" x14ac:dyDescent="0.25">
      <c r="H899" s="81"/>
      <c r="I899" s="81"/>
    </row>
    <row r="900" spans="8:9" s="80" customFormat="1" ht="15" x14ac:dyDescent="0.25">
      <c r="H900" s="81"/>
      <c r="I900" s="81"/>
    </row>
    <row r="901" spans="8:9" s="80" customFormat="1" ht="15" x14ac:dyDescent="0.25">
      <c r="H901" s="81"/>
      <c r="I901" s="81"/>
    </row>
    <row r="902" spans="8:9" s="80" customFormat="1" ht="15" x14ac:dyDescent="0.25">
      <c r="H902" s="81"/>
      <c r="I902" s="81"/>
    </row>
    <row r="903" spans="8:9" s="80" customFormat="1" ht="15" x14ac:dyDescent="0.25">
      <c r="H903" s="81"/>
      <c r="I903" s="81"/>
    </row>
    <row r="904" spans="8:9" s="80" customFormat="1" ht="15" x14ac:dyDescent="0.25">
      <c r="H904" s="81"/>
      <c r="I904" s="81"/>
    </row>
    <row r="905" spans="8:9" s="80" customFormat="1" ht="15" x14ac:dyDescent="0.25">
      <c r="H905" s="81"/>
      <c r="I905" s="81"/>
    </row>
    <row r="906" spans="8:9" s="80" customFormat="1" ht="15" x14ac:dyDescent="0.25">
      <c r="H906" s="81"/>
      <c r="I906" s="81"/>
    </row>
    <row r="907" spans="8:9" s="80" customFormat="1" ht="15" x14ac:dyDescent="0.25">
      <c r="H907" s="81"/>
      <c r="I907" s="81"/>
    </row>
    <row r="908" spans="8:9" s="80" customFormat="1" ht="15" x14ac:dyDescent="0.25">
      <c r="H908" s="81"/>
      <c r="I908" s="81"/>
    </row>
    <row r="909" spans="8:9" s="80" customFormat="1" ht="15" x14ac:dyDescent="0.25">
      <c r="H909" s="81"/>
      <c r="I909" s="81"/>
    </row>
    <row r="910" spans="8:9" s="80" customFormat="1" ht="15" x14ac:dyDescent="0.25">
      <c r="H910" s="81"/>
      <c r="I910" s="81"/>
    </row>
    <row r="911" spans="8:9" s="80" customFormat="1" ht="15" x14ac:dyDescent="0.25">
      <c r="H911" s="81"/>
      <c r="I911" s="81"/>
    </row>
    <row r="912" spans="8:9" s="80" customFormat="1" ht="15" x14ac:dyDescent="0.25">
      <c r="H912" s="81"/>
      <c r="I912" s="81"/>
    </row>
    <row r="913" spans="8:9" s="80" customFormat="1" ht="15" x14ac:dyDescent="0.25">
      <c r="H913" s="81"/>
      <c r="I913" s="81"/>
    </row>
    <row r="914" spans="8:9" s="80" customFormat="1" ht="15" x14ac:dyDescent="0.25">
      <c r="H914" s="81"/>
      <c r="I914" s="81"/>
    </row>
    <row r="915" spans="8:9" s="80" customFormat="1" ht="15" x14ac:dyDescent="0.25">
      <c r="H915" s="81"/>
      <c r="I915" s="81"/>
    </row>
    <row r="916" spans="8:9" s="80" customFormat="1" ht="15" x14ac:dyDescent="0.25">
      <c r="H916" s="81"/>
      <c r="I916" s="81"/>
    </row>
    <row r="917" spans="8:9" s="80" customFormat="1" ht="15" x14ac:dyDescent="0.25">
      <c r="H917" s="81"/>
      <c r="I917" s="81"/>
    </row>
    <row r="918" spans="8:9" s="80" customFormat="1" ht="15" x14ac:dyDescent="0.25">
      <c r="H918" s="81"/>
      <c r="I918" s="81"/>
    </row>
    <row r="919" spans="8:9" s="80" customFormat="1" ht="15" x14ac:dyDescent="0.25">
      <c r="H919" s="81"/>
      <c r="I919" s="81"/>
    </row>
    <row r="920" spans="8:9" s="80" customFormat="1" ht="15" x14ac:dyDescent="0.25">
      <c r="H920" s="81"/>
      <c r="I920" s="81"/>
    </row>
    <row r="921" spans="8:9" s="80" customFormat="1" ht="15" x14ac:dyDescent="0.25">
      <c r="H921" s="81"/>
      <c r="I921" s="81"/>
    </row>
    <row r="922" spans="8:9" s="80" customFormat="1" ht="15" x14ac:dyDescent="0.25">
      <c r="H922" s="81"/>
      <c r="I922" s="81"/>
    </row>
    <row r="923" spans="8:9" s="80" customFormat="1" ht="15" x14ac:dyDescent="0.25">
      <c r="H923" s="81"/>
      <c r="I923" s="81"/>
    </row>
    <row r="924" spans="8:9" s="80" customFormat="1" ht="15" x14ac:dyDescent="0.25">
      <c r="H924" s="81"/>
      <c r="I924" s="81"/>
    </row>
    <row r="925" spans="8:9" s="80" customFormat="1" ht="15" x14ac:dyDescent="0.25">
      <c r="H925" s="81"/>
      <c r="I925" s="81"/>
    </row>
    <row r="926" spans="8:9" s="80" customFormat="1" ht="15" x14ac:dyDescent="0.25">
      <c r="H926" s="81"/>
      <c r="I926" s="81"/>
    </row>
    <row r="927" spans="8:9" s="80" customFormat="1" ht="15" x14ac:dyDescent="0.25">
      <c r="H927" s="81"/>
      <c r="I927" s="81"/>
    </row>
    <row r="928" spans="8:9" s="80" customFormat="1" ht="15" x14ac:dyDescent="0.25">
      <c r="H928" s="81"/>
      <c r="I928" s="81"/>
    </row>
    <row r="929" spans="8:9" s="80" customFormat="1" ht="15" x14ac:dyDescent="0.25">
      <c r="H929" s="81"/>
      <c r="I929" s="81"/>
    </row>
    <row r="930" spans="8:9" s="80" customFormat="1" ht="15" x14ac:dyDescent="0.25">
      <c r="H930" s="81"/>
      <c r="I930" s="81"/>
    </row>
    <row r="931" spans="8:9" s="80" customFormat="1" ht="15" x14ac:dyDescent="0.25">
      <c r="H931" s="81"/>
      <c r="I931" s="81"/>
    </row>
    <row r="932" spans="8:9" s="80" customFormat="1" ht="15" x14ac:dyDescent="0.25">
      <c r="H932" s="81"/>
      <c r="I932" s="81"/>
    </row>
    <row r="933" spans="8:9" s="80" customFormat="1" ht="15" x14ac:dyDescent="0.25">
      <c r="H933" s="81"/>
      <c r="I933" s="81"/>
    </row>
    <row r="934" spans="8:9" s="80" customFormat="1" ht="15" x14ac:dyDescent="0.25">
      <c r="H934" s="81"/>
      <c r="I934" s="81"/>
    </row>
    <row r="935" spans="8:9" s="80" customFormat="1" ht="15" x14ac:dyDescent="0.25">
      <c r="H935" s="81"/>
      <c r="I935" s="81"/>
    </row>
    <row r="936" spans="8:9" s="80" customFormat="1" ht="15" x14ac:dyDescent="0.25">
      <c r="H936" s="81"/>
      <c r="I936" s="81"/>
    </row>
    <row r="937" spans="8:9" s="80" customFormat="1" ht="15" x14ac:dyDescent="0.25">
      <c r="H937" s="81"/>
      <c r="I937" s="81"/>
    </row>
    <row r="938" spans="8:9" s="80" customFormat="1" ht="15" x14ac:dyDescent="0.25">
      <c r="H938" s="81"/>
      <c r="I938" s="81"/>
    </row>
    <row r="939" spans="8:9" s="80" customFormat="1" ht="15" x14ac:dyDescent="0.25">
      <c r="H939" s="81"/>
      <c r="I939" s="81"/>
    </row>
    <row r="940" spans="8:9" s="80" customFormat="1" ht="15" x14ac:dyDescent="0.25">
      <c r="H940" s="81"/>
      <c r="I940" s="81"/>
    </row>
    <row r="941" spans="8:9" s="80" customFormat="1" ht="15" x14ac:dyDescent="0.25">
      <c r="H941" s="81"/>
      <c r="I941" s="81"/>
    </row>
    <row r="942" spans="8:9" s="80" customFormat="1" ht="15" x14ac:dyDescent="0.25">
      <c r="H942" s="81"/>
      <c r="I942" s="81"/>
    </row>
    <row r="943" spans="8:9" s="80" customFormat="1" ht="15" x14ac:dyDescent="0.25">
      <c r="H943" s="81"/>
      <c r="I943" s="81"/>
    </row>
    <row r="944" spans="8:9" s="80" customFormat="1" ht="15" x14ac:dyDescent="0.25">
      <c r="H944" s="81"/>
      <c r="I944" s="81"/>
    </row>
    <row r="945" spans="8:9" s="80" customFormat="1" ht="15" x14ac:dyDescent="0.25">
      <c r="H945" s="81"/>
      <c r="I945" s="81"/>
    </row>
    <row r="946" spans="8:9" s="80" customFormat="1" ht="15" x14ac:dyDescent="0.25">
      <c r="H946" s="81"/>
      <c r="I946" s="81"/>
    </row>
    <row r="947" spans="8:9" s="80" customFormat="1" ht="15" x14ac:dyDescent="0.25">
      <c r="H947" s="81"/>
      <c r="I947" s="81"/>
    </row>
    <row r="948" spans="8:9" s="80" customFormat="1" ht="15" x14ac:dyDescent="0.25">
      <c r="H948" s="81"/>
      <c r="I948" s="81"/>
    </row>
    <row r="949" spans="8:9" s="80" customFormat="1" ht="15" x14ac:dyDescent="0.25">
      <c r="H949" s="81"/>
      <c r="I949" s="81"/>
    </row>
    <row r="950" spans="8:9" s="80" customFormat="1" ht="15" x14ac:dyDescent="0.25">
      <c r="H950" s="81"/>
      <c r="I950" s="81"/>
    </row>
    <row r="951" spans="8:9" s="80" customFormat="1" ht="15" x14ac:dyDescent="0.25">
      <c r="H951" s="81"/>
      <c r="I951" s="81"/>
    </row>
    <row r="952" spans="8:9" s="80" customFormat="1" ht="15" x14ac:dyDescent="0.25">
      <c r="H952" s="81"/>
      <c r="I952" s="81"/>
    </row>
    <row r="953" spans="8:9" s="80" customFormat="1" ht="15" x14ac:dyDescent="0.25">
      <c r="H953" s="81"/>
      <c r="I953" s="81"/>
    </row>
    <row r="954" spans="8:9" s="80" customFormat="1" ht="15" x14ac:dyDescent="0.25">
      <c r="H954" s="81"/>
      <c r="I954" s="81"/>
    </row>
    <row r="955" spans="8:9" s="80" customFormat="1" ht="15" x14ac:dyDescent="0.25">
      <c r="H955" s="81"/>
      <c r="I955" s="81"/>
    </row>
    <row r="956" spans="8:9" s="80" customFormat="1" ht="15" x14ac:dyDescent="0.25">
      <c r="H956" s="81"/>
      <c r="I956" s="81"/>
    </row>
    <row r="957" spans="8:9" s="80" customFormat="1" ht="15" x14ac:dyDescent="0.25">
      <c r="H957" s="81"/>
      <c r="I957" s="81"/>
    </row>
    <row r="958" spans="8:9" s="80" customFormat="1" ht="15" x14ac:dyDescent="0.25">
      <c r="H958" s="81"/>
      <c r="I958" s="81"/>
    </row>
    <row r="959" spans="8:9" s="80" customFormat="1" ht="15" x14ac:dyDescent="0.25">
      <c r="H959" s="81"/>
      <c r="I959" s="81"/>
    </row>
    <row r="960" spans="8:9" s="80" customFormat="1" ht="15" x14ac:dyDescent="0.25">
      <c r="H960" s="81"/>
      <c r="I960" s="81"/>
    </row>
    <row r="961" spans="8:9" s="80" customFormat="1" ht="15" x14ac:dyDescent="0.25">
      <c r="H961" s="81"/>
      <c r="I961" s="81"/>
    </row>
    <row r="962" spans="8:9" s="80" customFormat="1" ht="15" x14ac:dyDescent="0.25">
      <c r="H962" s="81"/>
      <c r="I962" s="81"/>
    </row>
    <row r="963" spans="8:9" s="80" customFormat="1" ht="15" x14ac:dyDescent="0.25">
      <c r="H963" s="81"/>
      <c r="I963" s="81"/>
    </row>
    <row r="964" spans="8:9" s="80" customFormat="1" ht="15" x14ac:dyDescent="0.25">
      <c r="H964" s="81"/>
      <c r="I964" s="81"/>
    </row>
    <row r="965" spans="8:9" s="80" customFormat="1" ht="15" x14ac:dyDescent="0.25">
      <c r="H965" s="81"/>
      <c r="I965" s="81"/>
    </row>
    <row r="966" spans="8:9" s="80" customFormat="1" ht="15" x14ac:dyDescent="0.25">
      <c r="H966" s="81"/>
      <c r="I966" s="81"/>
    </row>
    <row r="967" spans="8:9" s="80" customFormat="1" ht="15" x14ac:dyDescent="0.25">
      <c r="H967" s="81"/>
      <c r="I967" s="81"/>
    </row>
    <row r="968" spans="8:9" s="80" customFormat="1" ht="15" x14ac:dyDescent="0.25">
      <c r="H968" s="81"/>
      <c r="I968" s="81"/>
    </row>
    <row r="969" spans="8:9" s="80" customFormat="1" ht="15" x14ac:dyDescent="0.25">
      <c r="H969" s="81"/>
      <c r="I969" s="81"/>
    </row>
    <row r="970" spans="8:9" s="80" customFormat="1" ht="15" x14ac:dyDescent="0.25">
      <c r="H970" s="81"/>
      <c r="I970" s="81"/>
    </row>
    <row r="971" spans="8:9" s="80" customFormat="1" ht="15" x14ac:dyDescent="0.25">
      <c r="H971" s="81"/>
      <c r="I971" s="81"/>
    </row>
    <row r="972" spans="8:9" s="80" customFormat="1" ht="15" x14ac:dyDescent="0.25">
      <c r="H972" s="81"/>
      <c r="I972" s="81"/>
    </row>
    <row r="973" spans="8:9" s="80" customFormat="1" ht="15" x14ac:dyDescent="0.25">
      <c r="H973" s="81"/>
      <c r="I973" s="81"/>
    </row>
    <row r="974" spans="8:9" s="80" customFormat="1" ht="15" x14ac:dyDescent="0.25">
      <c r="H974" s="81"/>
      <c r="I974" s="81"/>
    </row>
    <row r="975" spans="8:9" s="80" customFormat="1" ht="15" x14ac:dyDescent="0.25">
      <c r="H975" s="81"/>
      <c r="I975" s="81"/>
    </row>
    <row r="976" spans="8:9" s="80" customFormat="1" ht="15" x14ac:dyDescent="0.25">
      <c r="H976" s="81"/>
      <c r="I976" s="81"/>
    </row>
    <row r="977" spans="8:9" s="80" customFormat="1" ht="15" x14ac:dyDescent="0.25">
      <c r="H977" s="81"/>
      <c r="I977" s="81"/>
    </row>
    <row r="978" spans="8:9" s="80" customFormat="1" ht="15" x14ac:dyDescent="0.25">
      <c r="H978" s="81"/>
      <c r="I978" s="81"/>
    </row>
    <row r="979" spans="8:9" s="80" customFormat="1" ht="15" x14ac:dyDescent="0.25">
      <c r="H979" s="81"/>
      <c r="I979" s="81"/>
    </row>
    <row r="980" spans="8:9" s="80" customFormat="1" ht="15" x14ac:dyDescent="0.25">
      <c r="H980" s="81"/>
      <c r="I980" s="81"/>
    </row>
    <row r="981" spans="8:9" s="80" customFormat="1" ht="15" x14ac:dyDescent="0.25">
      <c r="H981" s="81"/>
      <c r="I981" s="81"/>
    </row>
    <row r="982" spans="8:9" s="80" customFormat="1" ht="15" x14ac:dyDescent="0.25">
      <c r="H982" s="81"/>
      <c r="I982" s="81"/>
    </row>
    <row r="983" spans="8:9" s="80" customFormat="1" ht="15" x14ac:dyDescent="0.25">
      <c r="H983" s="81"/>
      <c r="I983" s="81"/>
    </row>
    <row r="984" spans="8:9" s="80" customFormat="1" ht="15" x14ac:dyDescent="0.25">
      <c r="H984" s="81"/>
      <c r="I984" s="81"/>
    </row>
    <row r="985" spans="8:9" s="80" customFormat="1" ht="15" x14ac:dyDescent="0.25">
      <c r="H985" s="81"/>
      <c r="I985" s="81"/>
    </row>
    <row r="986" spans="8:9" s="80" customFormat="1" ht="15" x14ac:dyDescent="0.25">
      <c r="H986" s="81"/>
      <c r="I986" s="81"/>
    </row>
    <row r="987" spans="8:9" s="80" customFormat="1" ht="15" x14ac:dyDescent="0.25">
      <c r="H987" s="81"/>
      <c r="I987" s="81"/>
    </row>
    <row r="988" spans="8:9" s="80" customFormat="1" ht="15" x14ac:dyDescent="0.25">
      <c r="H988" s="81"/>
      <c r="I988" s="81"/>
    </row>
    <row r="989" spans="8:9" s="80" customFormat="1" ht="15" x14ac:dyDescent="0.25">
      <c r="H989" s="81"/>
      <c r="I989" s="81"/>
    </row>
    <row r="990" spans="8:9" s="80" customFormat="1" ht="15" x14ac:dyDescent="0.25">
      <c r="H990" s="81"/>
      <c r="I990" s="81"/>
    </row>
    <row r="991" spans="8:9" s="80" customFormat="1" ht="15" x14ac:dyDescent="0.25">
      <c r="H991" s="81"/>
      <c r="I991" s="81"/>
    </row>
    <row r="992" spans="8:9" s="80" customFormat="1" ht="15" x14ac:dyDescent="0.25">
      <c r="H992" s="81"/>
      <c r="I992" s="81"/>
    </row>
    <row r="993" spans="8:9" s="80" customFormat="1" ht="15" x14ac:dyDescent="0.25">
      <c r="H993" s="81"/>
      <c r="I993" s="81"/>
    </row>
    <row r="994" spans="8:9" s="80" customFormat="1" ht="15" x14ac:dyDescent="0.25">
      <c r="H994" s="81"/>
      <c r="I994" s="81"/>
    </row>
    <row r="995" spans="8:9" s="80" customFormat="1" ht="15" x14ac:dyDescent="0.25">
      <c r="H995" s="81"/>
      <c r="I995" s="81"/>
    </row>
    <row r="996" spans="8:9" s="80" customFormat="1" ht="15" x14ac:dyDescent="0.25">
      <c r="H996" s="81"/>
      <c r="I996" s="81"/>
    </row>
    <row r="997" spans="8:9" s="80" customFormat="1" ht="15" x14ac:dyDescent="0.25">
      <c r="H997" s="81"/>
      <c r="I997" s="81"/>
    </row>
    <row r="998" spans="8:9" s="80" customFormat="1" ht="15" x14ac:dyDescent="0.25">
      <c r="H998" s="81"/>
      <c r="I998" s="81"/>
    </row>
    <row r="999" spans="8:9" s="80" customFormat="1" ht="15" x14ac:dyDescent="0.25">
      <c r="H999" s="81"/>
      <c r="I999" s="81"/>
    </row>
    <row r="1000" spans="8:9" s="80" customFormat="1" ht="15" x14ac:dyDescent="0.25">
      <c r="H1000" s="81"/>
      <c r="I1000" s="81"/>
    </row>
    <row r="1001" spans="8:9" s="80" customFormat="1" ht="15" x14ac:dyDescent="0.25">
      <c r="H1001" s="81"/>
      <c r="I1001" s="81"/>
    </row>
    <row r="1002" spans="8:9" s="80" customFormat="1" ht="15" x14ac:dyDescent="0.25">
      <c r="H1002" s="81"/>
      <c r="I1002" s="81"/>
    </row>
    <row r="1003" spans="8:9" s="80" customFormat="1" ht="15" x14ac:dyDescent="0.25">
      <c r="H1003" s="81"/>
      <c r="I1003" s="81"/>
    </row>
    <row r="1004" spans="8:9" s="80" customFormat="1" ht="15" x14ac:dyDescent="0.25">
      <c r="H1004" s="81"/>
      <c r="I1004" s="81"/>
    </row>
    <row r="1005" spans="8:9" s="80" customFormat="1" ht="15" x14ac:dyDescent="0.25">
      <c r="H1005" s="81"/>
      <c r="I1005" s="81"/>
    </row>
    <row r="1006" spans="8:9" s="80" customFormat="1" ht="15" x14ac:dyDescent="0.25">
      <c r="H1006" s="81"/>
      <c r="I1006" s="81"/>
    </row>
    <row r="1007" spans="8:9" s="80" customFormat="1" ht="15" x14ac:dyDescent="0.25">
      <c r="H1007" s="81"/>
      <c r="I1007" s="81"/>
    </row>
    <row r="1008" spans="8:9" s="80" customFormat="1" ht="15" x14ac:dyDescent="0.25">
      <c r="H1008" s="81"/>
      <c r="I1008" s="81"/>
    </row>
    <row r="1009" spans="8:9" s="80" customFormat="1" ht="15" x14ac:dyDescent="0.25">
      <c r="H1009" s="81"/>
      <c r="I1009" s="81"/>
    </row>
    <row r="1010" spans="8:9" s="80" customFormat="1" ht="15" x14ac:dyDescent="0.25">
      <c r="H1010" s="81"/>
      <c r="I1010" s="81"/>
    </row>
    <row r="1011" spans="8:9" s="80" customFormat="1" ht="15" x14ac:dyDescent="0.25">
      <c r="H1011" s="81"/>
      <c r="I1011" s="81"/>
    </row>
    <row r="1012" spans="8:9" s="80" customFormat="1" ht="15" x14ac:dyDescent="0.25">
      <c r="H1012" s="81"/>
      <c r="I1012" s="81"/>
    </row>
    <row r="1013" spans="8:9" s="80" customFormat="1" ht="15" x14ac:dyDescent="0.25">
      <c r="H1013" s="81"/>
      <c r="I1013" s="81"/>
    </row>
    <row r="1014" spans="8:9" s="80" customFormat="1" ht="15" x14ac:dyDescent="0.25">
      <c r="H1014" s="81"/>
      <c r="I1014" s="81"/>
    </row>
    <row r="1015" spans="8:9" s="80" customFormat="1" ht="15" x14ac:dyDescent="0.25">
      <c r="H1015" s="81"/>
      <c r="I1015" s="81"/>
    </row>
    <row r="1016" spans="8:9" s="80" customFormat="1" ht="15" x14ac:dyDescent="0.25">
      <c r="H1016" s="81"/>
      <c r="I1016" s="81"/>
    </row>
    <row r="1017" spans="8:9" s="80" customFormat="1" ht="15" x14ac:dyDescent="0.25">
      <c r="H1017" s="81"/>
      <c r="I1017" s="81"/>
    </row>
    <row r="1018" spans="8:9" s="80" customFormat="1" ht="15" x14ac:dyDescent="0.25">
      <c r="H1018" s="81"/>
      <c r="I1018" s="81"/>
    </row>
    <row r="1019" spans="8:9" s="80" customFormat="1" ht="15" x14ac:dyDescent="0.25">
      <c r="H1019" s="81"/>
      <c r="I1019" s="81"/>
    </row>
    <row r="1020" spans="8:9" s="80" customFormat="1" ht="15" x14ac:dyDescent="0.25">
      <c r="H1020" s="81"/>
      <c r="I1020" s="81"/>
    </row>
    <row r="1021" spans="8:9" s="80" customFormat="1" ht="15" x14ac:dyDescent="0.25">
      <c r="H1021" s="81"/>
      <c r="I1021" s="81"/>
    </row>
    <row r="1022" spans="8:9" s="80" customFormat="1" ht="15" x14ac:dyDescent="0.25">
      <c r="H1022" s="81"/>
      <c r="I1022" s="81"/>
    </row>
    <row r="1023" spans="8:9" s="80" customFormat="1" ht="15" x14ac:dyDescent="0.25">
      <c r="H1023" s="81"/>
      <c r="I1023" s="81"/>
    </row>
    <row r="1024" spans="8:9" s="80" customFormat="1" ht="15" x14ac:dyDescent="0.25">
      <c r="H1024" s="81"/>
      <c r="I1024" s="81"/>
    </row>
    <row r="1025" spans="8:9" s="80" customFormat="1" ht="15" x14ac:dyDescent="0.25">
      <c r="H1025" s="81"/>
      <c r="I1025" s="81"/>
    </row>
    <row r="1026" spans="8:9" s="80" customFormat="1" ht="15" x14ac:dyDescent="0.25">
      <c r="H1026" s="81"/>
      <c r="I1026" s="81"/>
    </row>
    <row r="1027" spans="8:9" s="80" customFormat="1" ht="15" x14ac:dyDescent="0.25">
      <c r="H1027" s="81"/>
      <c r="I1027" s="81"/>
    </row>
    <row r="1028" spans="8:9" s="80" customFormat="1" ht="15" x14ac:dyDescent="0.25">
      <c r="H1028" s="81"/>
      <c r="I1028" s="81"/>
    </row>
    <row r="1029" spans="8:9" s="80" customFormat="1" ht="15" x14ac:dyDescent="0.25">
      <c r="H1029" s="81"/>
      <c r="I1029" s="81"/>
    </row>
    <row r="1030" spans="8:9" s="80" customFormat="1" ht="15" x14ac:dyDescent="0.25">
      <c r="H1030" s="81"/>
      <c r="I1030" s="81"/>
    </row>
    <row r="1031" spans="8:9" s="80" customFormat="1" ht="15" x14ac:dyDescent="0.25">
      <c r="H1031" s="81"/>
      <c r="I1031" s="81"/>
    </row>
    <row r="1032" spans="8:9" s="80" customFormat="1" ht="15" x14ac:dyDescent="0.25">
      <c r="H1032" s="81"/>
      <c r="I1032" s="81"/>
    </row>
    <row r="1033" spans="8:9" s="80" customFormat="1" ht="15" x14ac:dyDescent="0.25">
      <c r="H1033" s="81"/>
      <c r="I1033" s="81"/>
    </row>
    <row r="1034" spans="8:9" s="80" customFormat="1" ht="15" x14ac:dyDescent="0.25">
      <c r="H1034" s="81"/>
      <c r="I1034" s="81"/>
    </row>
    <row r="1035" spans="8:9" s="80" customFormat="1" ht="15" x14ac:dyDescent="0.25">
      <c r="H1035" s="81"/>
      <c r="I1035" s="81"/>
    </row>
    <row r="1036" spans="8:9" s="80" customFormat="1" ht="15" x14ac:dyDescent="0.25">
      <c r="H1036" s="81"/>
      <c r="I1036" s="81"/>
    </row>
    <row r="1037" spans="8:9" s="80" customFormat="1" ht="15" x14ac:dyDescent="0.25">
      <c r="H1037" s="81"/>
      <c r="I1037" s="81"/>
    </row>
    <row r="1038" spans="8:9" s="80" customFormat="1" ht="15" x14ac:dyDescent="0.25">
      <c r="H1038" s="81"/>
      <c r="I1038" s="81"/>
    </row>
    <row r="1039" spans="8:9" s="80" customFormat="1" ht="15" x14ac:dyDescent="0.25">
      <c r="H1039" s="81"/>
      <c r="I1039" s="81"/>
    </row>
    <row r="1040" spans="8:9" s="80" customFormat="1" ht="15" x14ac:dyDescent="0.25">
      <c r="H1040" s="81"/>
      <c r="I1040" s="81"/>
    </row>
    <row r="1041" spans="8:9" s="80" customFormat="1" ht="15" x14ac:dyDescent="0.25">
      <c r="H1041" s="81"/>
      <c r="I1041" s="81"/>
    </row>
    <row r="1042" spans="8:9" s="80" customFormat="1" ht="15" x14ac:dyDescent="0.25">
      <c r="H1042" s="81"/>
      <c r="I1042" s="81"/>
    </row>
    <row r="1043" spans="8:9" s="80" customFormat="1" ht="15" x14ac:dyDescent="0.25">
      <c r="H1043" s="81"/>
      <c r="I1043" s="81"/>
    </row>
    <row r="1044" spans="8:9" s="80" customFormat="1" ht="15" x14ac:dyDescent="0.25">
      <c r="H1044" s="81"/>
      <c r="I1044" s="81"/>
    </row>
    <row r="1045" spans="8:9" s="80" customFormat="1" ht="15" x14ac:dyDescent="0.25">
      <c r="H1045" s="81"/>
      <c r="I1045" s="81"/>
    </row>
    <row r="1046" spans="8:9" s="80" customFormat="1" ht="15" x14ac:dyDescent="0.25">
      <c r="H1046" s="81"/>
      <c r="I1046" s="81"/>
    </row>
    <row r="1047" spans="8:9" s="80" customFormat="1" ht="15" x14ac:dyDescent="0.25">
      <c r="H1047" s="81"/>
      <c r="I1047" s="81"/>
    </row>
    <row r="1048" spans="8:9" s="80" customFormat="1" ht="15" x14ac:dyDescent="0.25">
      <c r="H1048" s="81"/>
      <c r="I1048" s="81"/>
    </row>
    <row r="1049" spans="8:9" s="80" customFormat="1" ht="15" x14ac:dyDescent="0.25">
      <c r="H1049" s="81"/>
      <c r="I1049" s="81"/>
    </row>
    <row r="1050" spans="8:9" s="80" customFormat="1" ht="15" x14ac:dyDescent="0.25">
      <c r="H1050" s="81"/>
      <c r="I1050" s="81"/>
    </row>
    <row r="1051" spans="8:9" s="80" customFormat="1" ht="15" x14ac:dyDescent="0.25">
      <c r="H1051" s="81"/>
      <c r="I1051" s="81"/>
    </row>
    <row r="1052" spans="8:9" s="80" customFormat="1" ht="15" x14ac:dyDescent="0.25">
      <c r="H1052" s="81"/>
      <c r="I1052" s="81"/>
    </row>
    <row r="1053" spans="8:9" s="80" customFormat="1" ht="15" x14ac:dyDescent="0.25">
      <c r="H1053" s="81"/>
      <c r="I1053" s="81"/>
    </row>
    <row r="1054" spans="8:9" s="80" customFormat="1" ht="15" x14ac:dyDescent="0.25">
      <c r="H1054" s="81"/>
      <c r="I1054" s="81"/>
    </row>
    <row r="1055" spans="8:9" s="80" customFormat="1" ht="15" x14ac:dyDescent="0.25">
      <c r="H1055" s="81"/>
      <c r="I1055" s="81"/>
    </row>
    <row r="1056" spans="8:9" s="80" customFormat="1" ht="15" x14ac:dyDescent="0.25">
      <c r="H1056" s="81"/>
      <c r="I1056" s="81"/>
    </row>
    <row r="1057" spans="8:9" s="80" customFormat="1" ht="15" x14ac:dyDescent="0.25">
      <c r="H1057" s="81"/>
      <c r="I1057" s="81"/>
    </row>
    <row r="1058" spans="8:9" s="80" customFormat="1" ht="15" x14ac:dyDescent="0.25">
      <c r="H1058" s="81"/>
      <c r="I1058" s="81"/>
    </row>
    <row r="1059" spans="8:9" s="80" customFormat="1" ht="15" x14ac:dyDescent="0.25">
      <c r="H1059" s="81"/>
      <c r="I1059" s="81"/>
    </row>
    <row r="1060" spans="8:9" s="80" customFormat="1" ht="15" x14ac:dyDescent="0.25">
      <c r="H1060" s="81"/>
      <c r="I1060" s="81"/>
    </row>
    <row r="1061" spans="8:9" s="80" customFormat="1" ht="15" x14ac:dyDescent="0.25">
      <c r="H1061" s="81"/>
      <c r="I1061" s="81"/>
    </row>
    <row r="1062" spans="8:9" s="80" customFormat="1" ht="15" x14ac:dyDescent="0.25">
      <c r="H1062" s="81"/>
      <c r="I1062" s="81"/>
    </row>
    <row r="1063" spans="8:9" s="80" customFormat="1" ht="15" x14ac:dyDescent="0.25">
      <c r="H1063" s="81"/>
      <c r="I1063" s="81"/>
    </row>
    <row r="1064" spans="8:9" s="80" customFormat="1" ht="15" x14ac:dyDescent="0.25">
      <c r="H1064" s="81"/>
      <c r="I1064" s="81"/>
    </row>
    <row r="1065" spans="8:9" s="80" customFormat="1" ht="15" x14ac:dyDescent="0.25">
      <c r="H1065" s="81"/>
      <c r="I1065" s="81"/>
    </row>
    <row r="1066" spans="8:9" s="80" customFormat="1" ht="15" x14ac:dyDescent="0.25">
      <c r="H1066" s="81"/>
      <c r="I1066" s="81"/>
    </row>
    <row r="1067" spans="8:9" s="80" customFormat="1" ht="15" x14ac:dyDescent="0.25">
      <c r="H1067" s="81"/>
      <c r="I1067" s="81"/>
    </row>
    <row r="1068" spans="8:9" s="80" customFormat="1" ht="15" x14ac:dyDescent="0.25">
      <c r="H1068" s="81"/>
      <c r="I1068" s="81"/>
    </row>
    <row r="1069" spans="8:9" s="80" customFormat="1" ht="15" x14ac:dyDescent="0.25">
      <c r="H1069" s="81"/>
      <c r="I1069" s="81"/>
    </row>
    <row r="1070" spans="8:9" s="80" customFormat="1" ht="15" x14ac:dyDescent="0.25">
      <c r="H1070" s="81"/>
      <c r="I1070" s="81"/>
    </row>
    <row r="1071" spans="8:9" s="80" customFormat="1" ht="15" x14ac:dyDescent="0.25">
      <c r="H1071" s="81"/>
      <c r="I1071" s="81"/>
    </row>
    <row r="1072" spans="8:9" s="80" customFormat="1" ht="15" x14ac:dyDescent="0.25">
      <c r="H1072" s="81"/>
      <c r="I1072" s="81"/>
    </row>
    <row r="1073" spans="8:9" s="80" customFormat="1" ht="15" x14ac:dyDescent="0.25">
      <c r="H1073" s="81"/>
      <c r="I1073" s="81"/>
    </row>
    <row r="1074" spans="8:9" s="80" customFormat="1" ht="15" x14ac:dyDescent="0.25">
      <c r="H1074" s="81"/>
      <c r="I1074" s="81"/>
    </row>
    <row r="1075" spans="8:9" s="80" customFormat="1" ht="15" x14ac:dyDescent="0.25">
      <c r="H1075" s="81"/>
      <c r="I1075" s="81"/>
    </row>
    <row r="1076" spans="8:9" s="80" customFormat="1" ht="15" x14ac:dyDescent="0.25">
      <c r="H1076" s="81"/>
      <c r="I1076" s="81"/>
    </row>
    <row r="1077" spans="8:9" s="80" customFormat="1" ht="15" x14ac:dyDescent="0.25">
      <c r="H1077" s="81"/>
      <c r="I1077" s="81"/>
    </row>
    <row r="1078" spans="8:9" s="80" customFormat="1" ht="15" x14ac:dyDescent="0.25">
      <c r="H1078" s="81"/>
      <c r="I1078" s="81"/>
    </row>
    <row r="1079" spans="8:9" s="80" customFormat="1" ht="15" x14ac:dyDescent="0.25">
      <c r="H1079" s="81"/>
      <c r="I1079" s="81"/>
    </row>
    <row r="1080" spans="8:9" s="80" customFormat="1" ht="15" x14ac:dyDescent="0.25">
      <c r="H1080" s="81"/>
      <c r="I1080" s="81"/>
    </row>
    <row r="1081" spans="8:9" s="80" customFormat="1" ht="15" x14ac:dyDescent="0.25">
      <c r="H1081" s="81"/>
      <c r="I1081" s="81"/>
    </row>
    <row r="1082" spans="8:9" s="80" customFormat="1" ht="15" x14ac:dyDescent="0.25">
      <c r="H1082" s="81"/>
      <c r="I1082" s="81"/>
    </row>
    <row r="1083" spans="8:9" s="80" customFormat="1" ht="15" x14ac:dyDescent="0.25">
      <c r="H1083" s="81"/>
      <c r="I1083" s="81"/>
    </row>
    <row r="1084" spans="8:9" s="80" customFormat="1" ht="15" x14ac:dyDescent="0.25">
      <c r="H1084" s="81"/>
      <c r="I1084" s="81"/>
    </row>
    <row r="1085" spans="8:9" s="80" customFormat="1" ht="15" x14ac:dyDescent="0.25">
      <c r="H1085" s="81"/>
      <c r="I1085" s="81"/>
    </row>
    <row r="1086" spans="8:9" s="80" customFormat="1" ht="15" x14ac:dyDescent="0.25">
      <c r="H1086" s="81"/>
      <c r="I1086" s="81"/>
    </row>
    <row r="1087" spans="8:9" s="80" customFormat="1" ht="15" x14ac:dyDescent="0.25">
      <c r="H1087" s="81"/>
      <c r="I1087" s="81"/>
    </row>
    <row r="1088" spans="8:9" s="80" customFormat="1" ht="15" x14ac:dyDescent="0.25">
      <c r="H1088" s="81"/>
      <c r="I1088" s="81"/>
    </row>
    <row r="1089" spans="8:9" s="80" customFormat="1" ht="15" x14ac:dyDescent="0.25">
      <c r="H1089" s="81"/>
      <c r="I1089" s="81"/>
    </row>
    <row r="1090" spans="8:9" s="80" customFormat="1" ht="15" x14ac:dyDescent="0.25">
      <c r="H1090" s="81"/>
      <c r="I1090" s="81"/>
    </row>
    <row r="1091" spans="8:9" s="80" customFormat="1" ht="15" x14ac:dyDescent="0.25">
      <c r="H1091" s="81"/>
      <c r="I1091" s="81"/>
    </row>
    <row r="1092" spans="8:9" s="80" customFormat="1" ht="15" x14ac:dyDescent="0.25">
      <c r="H1092" s="81"/>
      <c r="I1092" s="81"/>
    </row>
    <row r="1093" spans="8:9" s="80" customFormat="1" ht="15" x14ac:dyDescent="0.25">
      <c r="H1093" s="81"/>
      <c r="I1093" s="81"/>
    </row>
    <row r="1094" spans="8:9" s="80" customFormat="1" ht="15" x14ac:dyDescent="0.25">
      <c r="H1094" s="81"/>
      <c r="I1094" s="81"/>
    </row>
    <row r="1095" spans="8:9" s="80" customFormat="1" ht="15" x14ac:dyDescent="0.25">
      <c r="H1095" s="81"/>
      <c r="I1095" s="81"/>
    </row>
    <row r="1096" spans="8:9" s="80" customFormat="1" ht="15" x14ac:dyDescent="0.25">
      <c r="H1096" s="81"/>
      <c r="I1096" s="81"/>
    </row>
    <row r="1097" spans="8:9" s="80" customFormat="1" ht="15" x14ac:dyDescent="0.25">
      <c r="H1097" s="81"/>
      <c r="I1097" s="81"/>
    </row>
    <row r="1098" spans="8:9" s="80" customFormat="1" ht="15" x14ac:dyDescent="0.25">
      <c r="H1098" s="81"/>
      <c r="I1098" s="81"/>
    </row>
    <row r="1099" spans="8:9" s="80" customFormat="1" ht="15" x14ac:dyDescent="0.25">
      <c r="H1099" s="81"/>
      <c r="I1099" s="81"/>
    </row>
    <row r="1100" spans="8:9" s="80" customFormat="1" ht="15" x14ac:dyDescent="0.25">
      <c r="H1100" s="81"/>
      <c r="I1100" s="81"/>
    </row>
    <row r="1101" spans="8:9" s="80" customFormat="1" ht="15" x14ac:dyDescent="0.25">
      <c r="H1101" s="81"/>
      <c r="I1101" s="81"/>
    </row>
    <row r="1102" spans="8:9" s="80" customFormat="1" ht="15" x14ac:dyDescent="0.25">
      <c r="H1102" s="81"/>
      <c r="I1102" s="81"/>
    </row>
    <row r="1103" spans="8:9" s="80" customFormat="1" ht="15" x14ac:dyDescent="0.25">
      <c r="H1103" s="81"/>
      <c r="I1103" s="81"/>
    </row>
    <row r="1104" spans="8:9" s="80" customFormat="1" ht="15" x14ac:dyDescent="0.25">
      <c r="H1104" s="81"/>
      <c r="I1104" s="81"/>
    </row>
    <row r="1105" spans="8:9" s="80" customFormat="1" ht="15" x14ac:dyDescent="0.25">
      <c r="H1105" s="81"/>
      <c r="I1105" s="81"/>
    </row>
    <row r="1106" spans="8:9" s="80" customFormat="1" ht="15" x14ac:dyDescent="0.25">
      <c r="H1106" s="81"/>
      <c r="I1106" s="81"/>
    </row>
    <row r="1107" spans="8:9" s="80" customFormat="1" ht="15" x14ac:dyDescent="0.25">
      <c r="H1107" s="81"/>
      <c r="I1107" s="81"/>
    </row>
    <row r="1108" spans="8:9" s="80" customFormat="1" ht="15" x14ac:dyDescent="0.25">
      <c r="H1108" s="81"/>
      <c r="I1108" s="81"/>
    </row>
    <row r="1109" spans="8:9" s="80" customFormat="1" ht="15" x14ac:dyDescent="0.25">
      <c r="H1109" s="81"/>
      <c r="I1109" s="81"/>
    </row>
    <row r="1110" spans="8:9" s="80" customFormat="1" ht="15" x14ac:dyDescent="0.25">
      <c r="H1110" s="81"/>
      <c r="I1110" s="81"/>
    </row>
    <row r="1111" spans="8:9" s="80" customFormat="1" ht="15" x14ac:dyDescent="0.25">
      <c r="H1111" s="81"/>
      <c r="I1111" s="81"/>
    </row>
    <row r="1112" spans="8:9" s="80" customFormat="1" ht="15" x14ac:dyDescent="0.25">
      <c r="H1112" s="81"/>
      <c r="I1112" s="81"/>
    </row>
    <row r="1113" spans="8:9" s="80" customFormat="1" ht="15" x14ac:dyDescent="0.25">
      <c r="H1113" s="81"/>
      <c r="I1113" s="81"/>
    </row>
    <row r="1114" spans="8:9" s="80" customFormat="1" ht="15" x14ac:dyDescent="0.25">
      <c r="H1114" s="81"/>
      <c r="I1114" s="81"/>
    </row>
    <row r="1115" spans="8:9" s="80" customFormat="1" ht="15" x14ac:dyDescent="0.25">
      <c r="H1115" s="81"/>
      <c r="I1115" s="81"/>
    </row>
    <row r="1116" spans="8:9" s="80" customFormat="1" ht="15" x14ac:dyDescent="0.25">
      <c r="H1116" s="81"/>
      <c r="I1116" s="81"/>
    </row>
    <row r="1117" spans="8:9" s="80" customFormat="1" ht="15" x14ac:dyDescent="0.25">
      <c r="H1117" s="81"/>
      <c r="I1117" s="81"/>
    </row>
    <row r="1118" spans="8:9" s="80" customFormat="1" ht="15" x14ac:dyDescent="0.25">
      <c r="H1118" s="81"/>
      <c r="I1118" s="81"/>
    </row>
    <row r="1119" spans="8:9" s="80" customFormat="1" ht="15" x14ac:dyDescent="0.25">
      <c r="H1119" s="81"/>
      <c r="I1119" s="81"/>
    </row>
    <row r="1120" spans="8:9" s="80" customFormat="1" ht="15" x14ac:dyDescent="0.25">
      <c r="H1120" s="81"/>
      <c r="I1120" s="81"/>
    </row>
    <row r="1121" spans="8:9" s="80" customFormat="1" ht="15" x14ac:dyDescent="0.25">
      <c r="H1121" s="81"/>
      <c r="I1121" s="81"/>
    </row>
    <row r="1122" spans="8:9" s="80" customFormat="1" ht="15" x14ac:dyDescent="0.25">
      <c r="H1122" s="81"/>
      <c r="I1122" s="81"/>
    </row>
    <row r="1123" spans="8:9" s="80" customFormat="1" ht="15" x14ac:dyDescent="0.25">
      <c r="H1123" s="81"/>
      <c r="I1123" s="81"/>
    </row>
    <row r="1124" spans="8:9" s="80" customFormat="1" ht="15" x14ac:dyDescent="0.25">
      <c r="H1124" s="81"/>
      <c r="I1124" s="81"/>
    </row>
    <row r="1125" spans="8:9" s="80" customFormat="1" ht="15" x14ac:dyDescent="0.25">
      <c r="H1125" s="81"/>
      <c r="I1125" s="81"/>
    </row>
    <row r="1126" spans="8:9" s="80" customFormat="1" ht="15" x14ac:dyDescent="0.25">
      <c r="H1126" s="81"/>
      <c r="I1126" s="81"/>
    </row>
    <row r="1127" spans="8:9" s="80" customFormat="1" ht="15" x14ac:dyDescent="0.25">
      <c r="H1127" s="81"/>
      <c r="I1127" s="81"/>
    </row>
    <row r="1128" spans="8:9" s="80" customFormat="1" ht="15" x14ac:dyDescent="0.25">
      <c r="H1128" s="81"/>
      <c r="I1128" s="81"/>
    </row>
    <row r="1129" spans="8:9" s="80" customFormat="1" ht="15" x14ac:dyDescent="0.25">
      <c r="H1129" s="81"/>
      <c r="I1129" s="81"/>
    </row>
    <row r="1130" spans="8:9" s="80" customFormat="1" ht="15" x14ac:dyDescent="0.25">
      <c r="H1130" s="81"/>
      <c r="I1130" s="81"/>
    </row>
    <row r="1131" spans="8:9" s="80" customFormat="1" ht="15" x14ac:dyDescent="0.25">
      <c r="H1131" s="81"/>
      <c r="I1131" s="81"/>
    </row>
    <row r="1132" spans="8:9" s="80" customFormat="1" ht="15" x14ac:dyDescent="0.25">
      <c r="H1132" s="81"/>
      <c r="I1132" s="81"/>
    </row>
    <row r="1133" spans="8:9" s="80" customFormat="1" ht="15" x14ac:dyDescent="0.25">
      <c r="H1133" s="81"/>
      <c r="I1133" s="81"/>
    </row>
    <row r="1134" spans="8:9" s="80" customFormat="1" ht="15" x14ac:dyDescent="0.25">
      <c r="H1134" s="81"/>
      <c r="I1134" s="81"/>
    </row>
    <row r="1135" spans="8:9" s="80" customFormat="1" ht="15" x14ac:dyDescent="0.25">
      <c r="H1135" s="81"/>
      <c r="I1135" s="81"/>
    </row>
    <row r="1136" spans="8:9" s="80" customFormat="1" ht="15" x14ac:dyDescent="0.25">
      <c r="H1136" s="81"/>
      <c r="I1136" s="81"/>
    </row>
    <row r="1137" spans="8:9" s="80" customFormat="1" ht="15" x14ac:dyDescent="0.25">
      <c r="H1137" s="81"/>
      <c r="I1137" s="81"/>
    </row>
    <row r="1138" spans="8:9" s="80" customFormat="1" ht="15" x14ac:dyDescent="0.25">
      <c r="H1138" s="81"/>
      <c r="I1138" s="81"/>
    </row>
    <row r="1139" spans="8:9" s="80" customFormat="1" ht="15" x14ac:dyDescent="0.25">
      <c r="H1139" s="81"/>
      <c r="I1139" s="81"/>
    </row>
    <row r="1140" spans="8:9" s="80" customFormat="1" ht="15" x14ac:dyDescent="0.25">
      <c r="H1140" s="81"/>
      <c r="I1140" s="81"/>
    </row>
    <row r="1141" spans="8:9" s="80" customFormat="1" ht="15" x14ac:dyDescent="0.25">
      <c r="H1141" s="81"/>
      <c r="I1141" s="81"/>
    </row>
    <row r="1142" spans="8:9" s="80" customFormat="1" ht="15" x14ac:dyDescent="0.25">
      <c r="H1142" s="81"/>
      <c r="I1142" s="81"/>
    </row>
    <row r="1143" spans="8:9" s="80" customFormat="1" ht="15" x14ac:dyDescent="0.25">
      <c r="H1143" s="81"/>
      <c r="I1143" s="81"/>
    </row>
    <row r="1144" spans="8:9" s="80" customFormat="1" ht="15" x14ac:dyDescent="0.25">
      <c r="H1144" s="81"/>
      <c r="I1144" s="81"/>
    </row>
    <row r="1145" spans="8:9" s="80" customFormat="1" ht="15" x14ac:dyDescent="0.25">
      <c r="H1145" s="81"/>
      <c r="I1145" s="81"/>
    </row>
    <row r="1146" spans="8:9" s="80" customFormat="1" ht="15" x14ac:dyDescent="0.25">
      <c r="H1146" s="81"/>
      <c r="I1146" s="81"/>
    </row>
    <row r="1147" spans="8:9" s="80" customFormat="1" ht="15" x14ac:dyDescent="0.25">
      <c r="H1147" s="81"/>
      <c r="I1147" s="81"/>
    </row>
    <row r="1148" spans="8:9" s="80" customFormat="1" ht="15" x14ac:dyDescent="0.25">
      <c r="H1148" s="81"/>
      <c r="I1148" s="81"/>
    </row>
    <row r="1149" spans="8:9" s="80" customFormat="1" ht="15" x14ac:dyDescent="0.25">
      <c r="H1149" s="81"/>
      <c r="I1149" s="81"/>
    </row>
    <row r="1150" spans="8:9" s="80" customFormat="1" ht="15" x14ac:dyDescent="0.25">
      <c r="H1150" s="81"/>
      <c r="I1150" s="81"/>
    </row>
    <row r="1151" spans="8:9" s="80" customFormat="1" ht="15" x14ac:dyDescent="0.25">
      <c r="H1151" s="81"/>
      <c r="I1151" s="81"/>
    </row>
    <row r="1152" spans="8:9" s="80" customFormat="1" ht="15" x14ac:dyDescent="0.25">
      <c r="H1152" s="81"/>
      <c r="I1152" s="81"/>
    </row>
    <row r="1153" spans="8:9" s="80" customFormat="1" ht="15" x14ac:dyDescent="0.25">
      <c r="H1153" s="81"/>
      <c r="I1153" s="81"/>
    </row>
    <row r="1154" spans="8:9" s="80" customFormat="1" ht="15" x14ac:dyDescent="0.25">
      <c r="H1154" s="81"/>
      <c r="I1154" s="81"/>
    </row>
    <row r="1155" spans="8:9" s="80" customFormat="1" ht="15" x14ac:dyDescent="0.25">
      <c r="H1155" s="81"/>
      <c r="I1155" s="81"/>
    </row>
    <row r="1156" spans="8:9" s="80" customFormat="1" ht="15" x14ac:dyDescent="0.25">
      <c r="H1156" s="81"/>
      <c r="I1156" s="81"/>
    </row>
    <row r="1157" spans="8:9" s="80" customFormat="1" ht="15" x14ac:dyDescent="0.25">
      <c r="H1157" s="81"/>
      <c r="I1157" s="81"/>
    </row>
    <row r="1158" spans="8:9" s="80" customFormat="1" ht="15" x14ac:dyDescent="0.25">
      <c r="H1158" s="81"/>
      <c r="I1158" s="81"/>
    </row>
    <row r="1159" spans="8:9" s="80" customFormat="1" ht="15" x14ac:dyDescent="0.25">
      <c r="H1159" s="81"/>
      <c r="I1159" s="81"/>
    </row>
    <row r="1160" spans="8:9" s="80" customFormat="1" ht="15" x14ac:dyDescent="0.25">
      <c r="H1160" s="81"/>
      <c r="I1160" s="81"/>
    </row>
    <row r="1161" spans="8:9" s="80" customFormat="1" ht="15" x14ac:dyDescent="0.25">
      <c r="H1161" s="81"/>
      <c r="I1161" s="81"/>
    </row>
    <row r="1162" spans="8:9" s="80" customFormat="1" ht="15" x14ac:dyDescent="0.25">
      <c r="H1162" s="81"/>
      <c r="I1162" s="81"/>
    </row>
    <row r="1163" spans="8:9" s="80" customFormat="1" ht="15" x14ac:dyDescent="0.25">
      <c r="H1163" s="81"/>
      <c r="I1163" s="81"/>
    </row>
    <row r="1164" spans="8:9" s="80" customFormat="1" ht="15" x14ac:dyDescent="0.25">
      <c r="H1164" s="81"/>
      <c r="I1164" s="81"/>
    </row>
    <row r="1165" spans="8:9" s="80" customFormat="1" ht="15" x14ac:dyDescent="0.25">
      <c r="H1165" s="81"/>
      <c r="I1165" s="81"/>
    </row>
    <row r="1166" spans="8:9" s="80" customFormat="1" ht="15" x14ac:dyDescent="0.25">
      <c r="H1166" s="81"/>
      <c r="I1166" s="81"/>
    </row>
    <row r="1167" spans="8:9" s="80" customFormat="1" ht="15" x14ac:dyDescent="0.25">
      <c r="H1167" s="81"/>
      <c r="I1167" s="81"/>
    </row>
    <row r="1168" spans="8:9" s="80" customFormat="1" ht="15" x14ac:dyDescent="0.25">
      <c r="H1168" s="81"/>
      <c r="I1168" s="81"/>
    </row>
    <row r="1169" spans="8:9" s="80" customFormat="1" ht="15" x14ac:dyDescent="0.25">
      <c r="H1169" s="81"/>
      <c r="I1169" s="81"/>
    </row>
    <row r="1170" spans="8:9" s="80" customFormat="1" ht="15" x14ac:dyDescent="0.25">
      <c r="H1170" s="81"/>
      <c r="I1170" s="81"/>
    </row>
    <row r="1171" spans="8:9" s="80" customFormat="1" ht="15" x14ac:dyDescent="0.25">
      <c r="H1171" s="81"/>
      <c r="I1171" s="81"/>
    </row>
    <row r="1172" spans="8:9" s="80" customFormat="1" ht="15" x14ac:dyDescent="0.25">
      <c r="H1172" s="81"/>
      <c r="I1172" s="81"/>
    </row>
    <row r="1173" spans="8:9" s="80" customFormat="1" ht="15" x14ac:dyDescent="0.25">
      <c r="H1173" s="81"/>
      <c r="I1173" s="81"/>
    </row>
    <row r="1174" spans="8:9" s="80" customFormat="1" ht="15" x14ac:dyDescent="0.25">
      <c r="H1174" s="81"/>
      <c r="I1174" s="81"/>
    </row>
    <row r="1175" spans="8:9" s="80" customFormat="1" ht="15" x14ac:dyDescent="0.25">
      <c r="H1175" s="81"/>
      <c r="I1175" s="81"/>
    </row>
    <row r="1176" spans="8:9" s="80" customFormat="1" ht="15" x14ac:dyDescent="0.25">
      <c r="H1176" s="81"/>
      <c r="I1176" s="81"/>
    </row>
    <row r="1177" spans="8:9" s="80" customFormat="1" ht="15" x14ac:dyDescent="0.25">
      <c r="H1177" s="81"/>
      <c r="I1177" s="81"/>
    </row>
    <row r="1178" spans="8:9" s="80" customFormat="1" ht="15" x14ac:dyDescent="0.25">
      <c r="H1178" s="81"/>
      <c r="I1178" s="81"/>
    </row>
    <row r="1179" spans="8:9" s="80" customFormat="1" ht="15" x14ac:dyDescent="0.25">
      <c r="H1179" s="81"/>
      <c r="I1179" s="81"/>
    </row>
    <row r="1180" spans="8:9" s="80" customFormat="1" ht="15" x14ac:dyDescent="0.25">
      <c r="H1180" s="81"/>
      <c r="I1180" s="81"/>
    </row>
    <row r="1181" spans="8:9" s="80" customFormat="1" ht="15" x14ac:dyDescent="0.25">
      <c r="H1181" s="81"/>
      <c r="I1181" s="81"/>
    </row>
    <row r="1182" spans="8:9" s="80" customFormat="1" ht="15" x14ac:dyDescent="0.25">
      <c r="H1182" s="81"/>
      <c r="I1182" s="81"/>
    </row>
    <row r="1183" spans="8:9" s="80" customFormat="1" ht="15" x14ac:dyDescent="0.25">
      <c r="H1183" s="81"/>
      <c r="I1183" s="81"/>
    </row>
    <row r="1184" spans="8:9" s="80" customFormat="1" ht="15" x14ac:dyDescent="0.25">
      <c r="H1184" s="81"/>
      <c r="I1184" s="81"/>
    </row>
    <row r="1185" spans="8:9" s="80" customFormat="1" ht="15" x14ac:dyDescent="0.25">
      <c r="H1185" s="81"/>
      <c r="I1185" s="81"/>
    </row>
    <row r="1186" spans="8:9" s="80" customFormat="1" ht="15" x14ac:dyDescent="0.25">
      <c r="H1186" s="81"/>
      <c r="I1186" s="81"/>
    </row>
    <row r="1187" spans="8:9" s="80" customFormat="1" ht="15" x14ac:dyDescent="0.25">
      <c r="H1187" s="81"/>
      <c r="I1187" s="81"/>
    </row>
    <row r="1188" spans="8:9" s="80" customFormat="1" ht="15" x14ac:dyDescent="0.25">
      <c r="H1188" s="81"/>
      <c r="I1188" s="81"/>
    </row>
    <row r="1189" spans="8:9" s="80" customFormat="1" ht="15" x14ac:dyDescent="0.25">
      <c r="H1189" s="81"/>
      <c r="I1189" s="81"/>
    </row>
    <row r="1190" spans="8:9" s="80" customFormat="1" ht="15" x14ac:dyDescent="0.25">
      <c r="H1190" s="81"/>
      <c r="I1190" s="81"/>
    </row>
    <row r="1191" spans="8:9" s="80" customFormat="1" ht="15" x14ac:dyDescent="0.25">
      <c r="H1191" s="81"/>
      <c r="I1191" s="81"/>
    </row>
    <row r="1192" spans="8:9" s="80" customFormat="1" ht="15" x14ac:dyDescent="0.25">
      <c r="H1192" s="81"/>
      <c r="I1192" s="81"/>
    </row>
    <row r="1193" spans="8:9" s="80" customFormat="1" ht="15" x14ac:dyDescent="0.25">
      <c r="H1193" s="81"/>
      <c r="I1193" s="81"/>
    </row>
    <row r="1194" spans="8:9" s="80" customFormat="1" ht="15" x14ac:dyDescent="0.25">
      <c r="H1194" s="81"/>
      <c r="I1194" s="81"/>
    </row>
    <row r="1195" spans="8:9" s="80" customFormat="1" ht="15" x14ac:dyDescent="0.25">
      <c r="H1195" s="81"/>
      <c r="I1195" s="81"/>
    </row>
    <row r="1196" spans="8:9" s="80" customFormat="1" ht="15" x14ac:dyDescent="0.25">
      <c r="H1196" s="81"/>
      <c r="I1196" s="81"/>
    </row>
    <row r="1197" spans="8:9" s="80" customFormat="1" ht="15" x14ac:dyDescent="0.25">
      <c r="H1197" s="81"/>
      <c r="I1197" s="81"/>
    </row>
    <row r="1198" spans="8:9" s="80" customFormat="1" ht="15" x14ac:dyDescent="0.25">
      <c r="H1198" s="81"/>
      <c r="I1198" s="81"/>
    </row>
    <row r="1199" spans="8:9" s="80" customFormat="1" ht="15" x14ac:dyDescent="0.25">
      <c r="H1199" s="81"/>
      <c r="I1199" s="81"/>
    </row>
    <row r="1200" spans="8:9" s="80" customFormat="1" ht="15" x14ac:dyDescent="0.25">
      <c r="H1200" s="81"/>
      <c r="I1200" s="81"/>
    </row>
    <row r="1201" spans="8:9" s="80" customFormat="1" ht="15" x14ac:dyDescent="0.25">
      <c r="H1201" s="81"/>
      <c r="I1201" s="81"/>
    </row>
    <row r="1202" spans="8:9" s="80" customFormat="1" ht="15" x14ac:dyDescent="0.25">
      <c r="H1202" s="81"/>
      <c r="I1202" s="81"/>
    </row>
    <row r="1203" spans="8:9" s="80" customFormat="1" ht="15" x14ac:dyDescent="0.25">
      <c r="H1203" s="81"/>
      <c r="I1203" s="81"/>
    </row>
    <row r="1204" spans="8:9" s="80" customFormat="1" ht="15" x14ac:dyDescent="0.25">
      <c r="H1204" s="81"/>
      <c r="I1204" s="81"/>
    </row>
    <row r="1205" spans="8:9" s="80" customFormat="1" ht="15" x14ac:dyDescent="0.25">
      <c r="H1205" s="81"/>
      <c r="I1205" s="81"/>
    </row>
    <row r="1206" spans="8:9" s="80" customFormat="1" ht="15" x14ac:dyDescent="0.25">
      <c r="H1206" s="81"/>
      <c r="I1206" s="81"/>
    </row>
    <row r="1207" spans="8:9" s="80" customFormat="1" ht="15" x14ac:dyDescent="0.25">
      <c r="H1207" s="81"/>
      <c r="I1207" s="81"/>
    </row>
    <row r="1208" spans="8:9" s="80" customFormat="1" ht="15" x14ac:dyDescent="0.25">
      <c r="H1208" s="81"/>
      <c r="I1208" s="81"/>
    </row>
    <row r="1209" spans="8:9" s="80" customFormat="1" ht="15" x14ac:dyDescent="0.25">
      <c r="H1209" s="81"/>
      <c r="I1209" s="81"/>
    </row>
    <row r="1210" spans="8:9" s="80" customFormat="1" ht="15" x14ac:dyDescent="0.25">
      <c r="H1210" s="81"/>
      <c r="I1210" s="81"/>
    </row>
    <row r="1211" spans="8:9" s="80" customFormat="1" ht="15" x14ac:dyDescent="0.25">
      <c r="H1211" s="81"/>
      <c r="I1211" s="81"/>
    </row>
    <row r="1212" spans="8:9" s="80" customFormat="1" ht="15" x14ac:dyDescent="0.25">
      <c r="H1212" s="81"/>
      <c r="I1212" s="81"/>
    </row>
    <row r="1213" spans="8:9" s="80" customFormat="1" ht="15" x14ac:dyDescent="0.25">
      <c r="H1213" s="81"/>
      <c r="I1213" s="81"/>
    </row>
    <row r="1214" spans="8:9" s="80" customFormat="1" ht="15" x14ac:dyDescent="0.25">
      <c r="H1214" s="81"/>
      <c r="I1214" s="81"/>
    </row>
    <row r="1215" spans="8:9" s="80" customFormat="1" ht="15" x14ac:dyDescent="0.25">
      <c r="H1215" s="81"/>
      <c r="I1215" s="81"/>
    </row>
    <row r="1216" spans="8:9" s="80" customFormat="1" ht="15" x14ac:dyDescent="0.25">
      <c r="H1216" s="81"/>
      <c r="I1216" s="81"/>
    </row>
    <row r="1217" spans="8:9" s="80" customFormat="1" ht="15" x14ac:dyDescent="0.25">
      <c r="H1217" s="81"/>
      <c r="I1217" s="81"/>
    </row>
    <row r="1218" spans="8:9" s="80" customFormat="1" ht="15" x14ac:dyDescent="0.25">
      <c r="H1218" s="81"/>
      <c r="I1218" s="81"/>
    </row>
    <row r="1219" spans="8:9" s="80" customFormat="1" ht="15" x14ac:dyDescent="0.25">
      <c r="H1219" s="81"/>
      <c r="I1219" s="81"/>
    </row>
    <row r="1220" spans="8:9" s="80" customFormat="1" ht="15" x14ac:dyDescent="0.25">
      <c r="H1220" s="81"/>
      <c r="I1220" s="81"/>
    </row>
    <row r="1221" spans="8:9" s="80" customFormat="1" ht="15" x14ac:dyDescent="0.25">
      <c r="H1221" s="81"/>
      <c r="I1221" s="81"/>
    </row>
    <row r="1222" spans="8:9" s="80" customFormat="1" ht="15" x14ac:dyDescent="0.25">
      <c r="H1222" s="81"/>
      <c r="I1222" s="81"/>
    </row>
    <row r="1223" spans="8:9" s="80" customFormat="1" ht="15" x14ac:dyDescent="0.25">
      <c r="H1223" s="81"/>
      <c r="I1223" s="81"/>
    </row>
    <row r="1224" spans="8:9" s="80" customFormat="1" ht="15" x14ac:dyDescent="0.25">
      <c r="H1224" s="81"/>
      <c r="I1224" s="81"/>
    </row>
    <row r="1225" spans="8:9" s="80" customFormat="1" ht="15" x14ac:dyDescent="0.25">
      <c r="H1225" s="81"/>
      <c r="I1225" s="81"/>
    </row>
    <row r="1226" spans="8:9" ht="15" x14ac:dyDescent="0.25">
      <c r="H1226" s="81"/>
      <c r="I1226" s="81"/>
    </row>
    <row r="1227" spans="8:9" ht="15" x14ac:dyDescent="0.25">
      <c r="H1227" s="81"/>
      <c r="I1227" s="81"/>
    </row>
    <row r="1228" spans="8:9" ht="15" x14ac:dyDescent="0.25">
      <c r="H1228" s="81"/>
      <c r="I1228" s="81"/>
    </row>
    <row r="1229" spans="8:9" ht="15" x14ac:dyDescent="0.25">
      <c r="H1229" s="81"/>
      <c r="I1229" s="81"/>
    </row>
    <row r="1230" spans="8:9" ht="15" x14ac:dyDescent="0.25">
      <c r="H1230" s="81"/>
      <c r="I1230" s="81"/>
    </row>
    <row r="1231" spans="8:9" ht="15" x14ac:dyDescent="0.25">
      <c r="H1231" s="81"/>
      <c r="I1231" s="81"/>
    </row>
    <row r="1232" spans="8:9" ht="15" x14ac:dyDescent="0.25">
      <c r="H1232"/>
      <c r="I1232" s="81"/>
    </row>
    <row r="1233" spans="8:9" ht="15" x14ac:dyDescent="0.25">
      <c r="H1233"/>
      <c r="I1233" s="81"/>
    </row>
    <row r="1234" spans="8:9" ht="15" x14ac:dyDescent="0.25">
      <c r="H1234"/>
      <c r="I1234" s="81"/>
    </row>
    <row r="1235" spans="8:9" ht="15" x14ac:dyDescent="0.25">
      <c r="H1235"/>
      <c r="I1235" s="81"/>
    </row>
    <row r="1236" spans="8:9" ht="15" x14ac:dyDescent="0.25">
      <c r="H1236"/>
      <c r="I1236" s="81"/>
    </row>
    <row r="1237" spans="8:9" ht="15" x14ac:dyDescent="0.25">
      <c r="H1237"/>
      <c r="I1237" s="81"/>
    </row>
    <row r="1238" spans="8:9" ht="15" x14ac:dyDescent="0.25">
      <c r="H1238"/>
      <c r="I1238" s="81"/>
    </row>
    <row r="1239" spans="8:9" ht="15" x14ac:dyDescent="0.25">
      <c r="H1239"/>
      <c r="I1239" s="81"/>
    </row>
    <row r="1240" spans="8:9" ht="15" x14ac:dyDescent="0.25">
      <c r="H1240"/>
      <c r="I1240" s="81"/>
    </row>
    <row r="1241" spans="8:9" ht="15" x14ac:dyDescent="0.25">
      <c r="H1241"/>
      <c r="I1241" s="81"/>
    </row>
    <row r="1242" spans="8:9" ht="15" x14ac:dyDescent="0.25">
      <c r="H1242"/>
      <c r="I1242" s="81"/>
    </row>
    <row r="1243" spans="8:9" ht="15" x14ac:dyDescent="0.25">
      <c r="H1243"/>
      <c r="I1243" s="81"/>
    </row>
    <row r="1244" spans="8:9" ht="15" x14ac:dyDescent="0.25">
      <c r="H1244"/>
      <c r="I1244" s="81"/>
    </row>
    <row r="1245" spans="8:9" ht="15" x14ac:dyDescent="0.25">
      <c r="H1245"/>
      <c r="I1245" s="81"/>
    </row>
    <row r="1246" spans="8:9" ht="15" x14ac:dyDescent="0.25">
      <c r="H1246"/>
      <c r="I1246" s="81"/>
    </row>
    <row r="1247" spans="8:9" ht="15" x14ac:dyDescent="0.25">
      <c r="H1247"/>
      <c r="I1247" s="81"/>
    </row>
    <row r="1248" spans="8:9" ht="15" x14ac:dyDescent="0.25">
      <c r="H1248"/>
      <c r="I1248" s="81"/>
    </row>
    <row r="1249" spans="8:9" ht="15" x14ac:dyDescent="0.25">
      <c r="H1249"/>
      <c r="I1249" s="81"/>
    </row>
    <row r="1250" spans="8:9" ht="15" x14ac:dyDescent="0.25">
      <c r="H1250"/>
      <c r="I1250" s="81"/>
    </row>
    <row r="1251" spans="8:9" ht="15" x14ac:dyDescent="0.25">
      <c r="H1251"/>
      <c r="I1251" s="81"/>
    </row>
    <row r="1252" spans="8:9" ht="15" x14ac:dyDescent="0.25">
      <c r="H1252"/>
      <c r="I1252" s="81"/>
    </row>
    <row r="1253" spans="8:9" ht="15" x14ac:dyDescent="0.25">
      <c r="H1253"/>
      <c r="I1253" s="81"/>
    </row>
    <row r="1254" spans="8:9" ht="15" x14ac:dyDescent="0.25">
      <c r="H1254"/>
      <c r="I1254" s="81"/>
    </row>
    <row r="1255" spans="8:9" ht="15" x14ac:dyDescent="0.25">
      <c r="H1255"/>
      <c r="I1255" s="81"/>
    </row>
    <row r="1256" spans="8:9" ht="15" x14ac:dyDescent="0.25">
      <c r="H1256"/>
      <c r="I1256" s="81"/>
    </row>
    <row r="1257" spans="8:9" ht="15" x14ac:dyDescent="0.25">
      <c r="H1257"/>
      <c r="I1257" s="81"/>
    </row>
    <row r="1258" spans="8:9" ht="15" x14ac:dyDescent="0.25">
      <c r="H1258"/>
      <c r="I1258" s="81"/>
    </row>
    <row r="1259" spans="8:9" ht="15" x14ac:dyDescent="0.25">
      <c r="H1259"/>
      <c r="I1259" s="81"/>
    </row>
    <row r="1260" spans="8:9" ht="15" x14ac:dyDescent="0.25">
      <c r="H1260"/>
      <c r="I1260" s="81"/>
    </row>
    <row r="1261" spans="8:9" ht="15" x14ac:dyDescent="0.25">
      <c r="H1261"/>
      <c r="I1261" s="81"/>
    </row>
    <row r="1262" spans="8:9" ht="15" x14ac:dyDescent="0.25">
      <c r="H1262"/>
      <c r="I1262" s="81"/>
    </row>
    <row r="1263" spans="8:9" ht="15" x14ac:dyDescent="0.25">
      <c r="H1263"/>
      <c r="I1263" s="81"/>
    </row>
    <row r="1264" spans="8:9" ht="15" x14ac:dyDescent="0.25">
      <c r="H1264"/>
      <c r="I1264" s="81"/>
    </row>
    <row r="1265" spans="8:9" ht="15" x14ac:dyDescent="0.25">
      <c r="H1265"/>
      <c r="I1265" s="81"/>
    </row>
    <row r="1266" spans="8:9" ht="15" x14ac:dyDescent="0.25">
      <c r="H1266"/>
      <c r="I1266" s="81"/>
    </row>
    <row r="1267" spans="8:9" ht="15" x14ac:dyDescent="0.25">
      <c r="H1267"/>
      <c r="I1267" s="81"/>
    </row>
    <row r="1268" spans="8:9" ht="15" x14ac:dyDescent="0.25">
      <c r="H1268"/>
      <c r="I1268" s="81"/>
    </row>
    <row r="1269" spans="8:9" ht="15" x14ac:dyDescent="0.25">
      <c r="H1269"/>
      <c r="I1269" s="81"/>
    </row>
    <row r="1270" spans="8:9" ht="15" x14ac:dyDescent="0.25">
      <c r="H1270"/>
      <c r="I1270" s="81"/>
    </row>
    <row r="1271" spans="8:9" ht="15" x14ac:dyDescent="0.25">
      <c r="H1271"/>
      <c r="I1271" s="81"/>
    </row>
    <row r="1272" spans="8:9" ht="15" x14ac:dyDescent="0.25">
      <c r="H1272"/>
      <c r="I1272" s="81"/>
    </row>
    <row r="1273" spans="8:9" ht="15" x14ac:dyDescent="0.25">
      <c r="H1273"/>
      <c r="I1273" s="81"/>
    </row>
    <row r="1274" spans="8:9" ht="15" x14ac:dyDescent="0.25">
      <c r="H1274"/>
      <c r="I1274" s="81"/>
    </row>
    <row r="1275" spans="8:9" ht="15" x14ac:dyDescent="0.25">
      <c r="H1275"/>
      <c r="I1275" s="81"/>
    </row>
    <row r="1276" spans="8:9" ht="15" x14ac:dyDescent="0.25">
      <c r="H1276"/>
      <c r="I1276" s="81"/>
    </row>
    <row r="1277" spans="8:9" ht="15" x14ac:dyDescent="0.25">
      <c r="H1277"/>
      <c r="I1277" s="81"/>
    </row>
    <row r="1278" spans="8:9" ht="15" x14ac:dyDescent="0.25">
      <c r="H1278"/>
      <c r="I1278" s="81"/>
    </row>
    <row r="1279" spans="8:9" ht="15" x14ac:dyDescent="0.25">
      <c r="H1279"/>
      <c r="I1279" s="81"/>
    </row>
    <row r="1280" spans="8:9" ht="15" x14ac:dyDescent="0.25">
      <c r="H1280"/>
      <c r="I1280" s="81"/>
    </row>
    <row r="1281" spans="8:9" ht="15" x14ac:dyDescent="0.25">
      <c r="H1281"/>
      <c r="I1281" s="81"/>
    </row>
    <row r="1282" spans="8:9" ht="15" x14ac:dyDescent="0.25">
      <c r="H1282"/>
      <c r="I1282" s="81"/>
    </row>
    <row r="1283" spans="8:9" ht="15" x14ac:dyDescent="0.25">
      <c r="H1283"/>
      <c r="I1283" s="81"/>
    </row>
    <row r="1284" spans="8:9" ht="15" x14ac:dyDescent="0.25">
      <c r="H1284"/>
      <c r="I1284" s="81"/>
    </row>
    <row r="1285" spans="8:9" ht="15" x14ac:dyDescent="0.25">
      <c r="H1285"/>
      <c r="I1285" s="81"/>
    </row>
    <row r="1286" spans="8:9" ht="15" x14ac:dyDescent="0.25">
      <c r="H1286"/>
      <c r="I1286" s="81"/>
    </row>
    <row r="1287" spans="8:9" ht="15" x14ac:dyDescent="0.25">
      <c r="H1287"/>
      <c r="I1287" s="81"/>
    </row>
    <row r="1288" spans="8:9" ht="15" x14ac:dyDescent="0.25">
      <c r="H1288"/>
      <c r="I1288" s="81"/>
    </row>
    <row r="1289" spans="8:9" ht="15" x14ac:dyDescent="0.25">
      <c r="H1289"/>
      <c r="I1289" s="81"/>
    </row>
    <row r="1290" spans="8:9" ht="15" x14ac:dyDescent="0.25">
      <c r="H1290"/>
      <c r="I1290" s="81"/>
    </row>
    <row r="1291" spans="8:9" ht="15" x14ac:dyDescent="0.25">
      <c r="H1291"/>
      <c r="I1291" s="81"/>
    </row>
    <row r="1292" spans="8:9" ht="15" x14ac:dyDescent="0.25">
      <c r="H1292"/>
      <c r="I1292" s="81"/>
    </row>
    <row r="1293" spans="8:9" ht="15" x14ac:dyDescent="0.25">
      <c r="H1293"/>
      <c r="I1293" s="81"/>
    </row>
    <row r="1294" spans="8:9" ht="15" x14ac:dyDescent="0.25">
      <c r="H1294"/>
      <c r="I1294" s="81"/>
    </row>
    <row r="1295" spans="8:9" ht="15" x14ac:dyDescent="0.25">
      <c r="H1295"/>
      <c r="I1295" s="81"/>
    </row>
    <row r="1296" spans="8:9" ht="15" x14ac:dyDescent="0.25">
      <c r="H1296"/>
      <c r="I1296" s="81"/>
    </row>
    <row r="1297" spans="8:9" ht="15" x14ac:dyDescent="0.25">
      <c r="H1297"/>
      <c r="I1297" s="81"/>
    </row>
    <row r="1298" spans="8:9" ht="15" x14ac:dyDescent="0.25">
      <c r="H1298"/>
      <c r="I1298" s="81"/>
    </row>
    <row r="1299" spans="8:9" ht="15" x14ac:dyDescent="0.25">
      <c r="H1299"/>
      <c r="I1299" s="81"/>
    </row>
    <row r="1300" spans="8:9" ht="15" x14ac:dyDescent="0.25">
      <c r="H1300"/>
      <c r="I1300" s="81"/>
    </row>
    <row r="1301" spans="8:9" ht="15" x14ac:dyDescent="0.25">
      <c r="H1301"/>
      <c r="I1301" s="81"/>
    </row>
    <row r="1302" spans="8:9" ht="15" x14ac:dyDescent="0.25">
      <c r="H1302"/>
      <c r="I1302" s="81"/>
    </row>
    <row r="1303" spans="8:9" ht="15" x14ac:dyDescent="0.25">
      <c r="H1303"/>
      <c r="I1303" s="81"/>
    </row>
    <row r="1304" spans="8:9" ht="15" x14ac:dyDescent="0.25">
      <c r="H1304"/>
      <c r="I1304" s="81"/>
    </row>
    <row r="1305" spans="8:9" ht="15" x14ac:dyDescent="0.25">
      <c r="H1305"/>
      <c r="I1305" s="81"/>
    </row>
    <row r="1306" spans="8:9" ht="15" x14ac:dyDescent="0.25">
      <c r="H1306"/>
      <c r="I1306" s="81"/>
    </row>
    <row r="1307" spans="8:9" ht="15" x14ac:dyDescent="0.25">
      <c r="H1307"/>
      <c r="I1307" s="81"/>
    </row>
    <row r="1308" spans="8:9" ht="15" x14ac:dyDescent="0.25">
      <c r="H1308"/>
      <c r="I1308" s="81"/>
    </row>
    <row r="1309" spans="8:9" ht="15" x14ac:dyDescent="0.25">
      <c r="H1309"/>
      <c r="I1309" s="81"/>
    </row>
    <row r="1310" spans="8:9" ht="15" x14ac:dyDescent="0.25">
      <c r="H1310"/>
      <c r="I1310" s="81"/>
    </row>
    <row r="1311" spans="8:9" ht="15" x14ac:dyDescent="0.25">
      <c r="H1311"/>
      <c r="I1311" s="81"/>
    </row>
    <row r="1312" spans="8:9" ht="15" x14ac:dyDescent="0.25">
      <c r="H1312"/>
      <c r="I1312" s="81"/>
    </row>
    <row r="1313" spans="8:9" ht="15" x14ac:dyDescent="0.25">
      <c r="H1313"/>
      <c r="I1313" s="81"/>
    </row>
    <row r="1314" spans="8:9" ht="15" x14ac:dyDescent="0.25">
      <c r="H1314"/>
      <c r="I1314" s="81"/>
    </row>
    <row r="1315" spans="8:9" ht="15" x14ac:dyDescent="0.25">
      <c r="H1315"/>
      <c r="I1315" s="81"/>
    </row>
    <row r="1316" spans="8:9" ht="15" x14ac:dyDescent="0.25">
      <c r="H1316"/>
      <c r="I1316" s="81"/>
    </row>
    <row r="1317" spans="8:9" ht="15" x14ac:dyDescent="0.25">
      <c r="H1317"/>
      <c r="I1317" s="81"/>
    </row>
    <row r="1318" spans="8:9" ht="15" x14ac:dyDescent="0.25">
      <c r="H1318"/>
      <c r="I1318" s="81"/>
    </row>
    <row r="1319" spans="8:9" ht="15" x14ac:dyDescent="0.25">
      <c r="H1319"/>
      <c r="I1319" s="81"/>
    </row>
    <row r="1320" spans="8:9" ht="15" x14ac:dyDescent="0.25">
      <c r="H1320"/>
      <c r="I1320" s="81"/>
    </row>
    <row r="1321" spans="8:9" ht="15" x14ac:dyDescent="0.25">
      <c r="H1321"/>
      <c r="I1321" s="81"/>
    </row>
    <row r="1322" spans="8:9" ht="15" x14ac:dyDescent="0.25">
      <c r="H1322"/>
      <c r="I1322" s="81"/>
    </row>
    <row r="1323" spans="8:9" ht="15" x14ac:dyDescent="0.25">
      <c r="H1323"/>
      <c r="I1323" s="81"/>
    </row>
    <row r="1324" spans="8:9" ht="15" x14ac:dyDescent="0.25">
      <c r="H1324"/>
      <c r="I1324" s="81"/>
    </row>
    <row r="1325" spans="8:9" ht="15" x14ac:dyDescent="0.25">
      <c r="H1325"/>
      <c r="I1325" s="81"/>
    </row>
    <row r="1326" spans="8:9" ht="15" x14ac:dyDescent="0.25">
      <c r="H1326"/>
      <c r="I1326" s="81"/>
    </row>
    <row r="1327" spans="8:9" ht="15" x14ac:dyDescent="0.25">
      <c r="H1327"/>
      <c r="I1327" s="81"/>
    </row>
    <row r="1328" spans="8:9" ht="15" x14ac:dyDescent="0.25">
      <c r="H1328"/>
      <c r="I1328" s="81"/>
    </row>
    <row r="1329" spans="8:9" ht="15" x14ac:dyDescent="0.25">
      <c r="H1329"/>
      <c r="I1329" s="81"/>
    </row>
    <row r="1330" spans="8:9" ht="15" x14ac:dyDescent="0.25">
      <c r="H1330"/>
      <c r="I1330" s="81"/>
    </row>
    <row r="1331" spans="8:9" ht="15" x14ac:dyDescent="0.25">
      <c r="H1331"/>
      <c r="I1331" s="81"/>
    </row>
    <row r="1332" spans="8:9" ht="15" x14ac:dyDescent="0.25">
      <c r="H1332"/>
      <c r="I1332" s="81"/>
    </row>
    <row r="1333" spans="8:9" ht="15" x14ac:dyDescent="0.25">
      <c r="H1333"/>
      <c r="I1333" s="81"/>
    </row>
    <row r="1334" spans="8:9" ht="15" x14ac:dyDescent="0.25">
      <c r="H1334"/>
      <c r="I1334" s="81"/>
    </row>
    <row r="1335" spans="8:9" ht="15" x14ac:dyDescent="0.25">
      <c r="H1335"/>
      <c r="I1335" s="81"/>
    </row>
    <row r="1336" spans="8:9" ht="15" x14ac:dyDescent="0.25">
      <c r="H1336"/>
      <c r="I1336" s="81"/>
    </row>
    <row r="1337" spans="8:9" ht="15" x14ac:dyDescent="0.25">
      <c r="H1337"/>
      <c r="I1337" s="81"/>
    </row>
    <row r="1338" spans="8:9" ht="15" x14ac:dyDescent="0.25">
      <c r="H1338"/>
      <c r="I1338" s="81"/>
    </row>
    <row r="1339" spans="8:9" ht="15" x14ac:dyDescent="0.25">
      <c r="H1339"/>
      <c r="I1339" s="81"/>
    </row>
    <row r="1340" spans="8:9" ht="15" x14ac:dyDescent="0.25">
      <c r="H1340"/>
      <c r="I1340" s="81"/>
    </row>
    <row r="1341" spans="8:9" ht="15" x14ac:dyDescent="0.25">
      <c r="H1341"/>
      <c r="I1341" s="81"/>
    </row>
    <row r="1342" spans="8:9" ht="15" x14ac:dyDescent="0.25">
      <c r="H1342"/>
      <c r="I1342" s="81"/>
    </row>
    <row r="1343" spans="8:9" ht="15" x14ac:dyDescent="0.25">
      <c r="H1343"/>
      <c r="I1343" s="81"/>
    </row>
    <row r="1344" spans="8:9" ht="15" x14ac:dyDescent="0.25">
      <c r="H1344"/>
      <c r="I1344" s="81"/>
    </row>
    <row r="1345" spans="8:9" ht="15" x14ac:dyDescent="0.25">
      <c r="H1345"/>
      <c r="I1345" s="81"/>
    </row>
    <row r="1346" spans="8:9" ht="15" x14ac:dyDescent="0.25">
      <c r="H1346"/>
      <c r="I1346" s="81"/>
    </row>
    <row r="1347" spans="8:9" ht="15" x14ac:dyDescent="0.25">
      <c r="H1347"/>
      <c r="I1347" s="81"/>
    </row>
    <row r="1348" spans="8:9" ht="15" x14ac:dyDescent="0.25">
      <c r="H1348"/>
      <c r="I1348" s="81"/>
    </row>
    <row r="1349" spans="8:9" ht="15" x14ac:dyDescent="0.25">
      <c r="H1349"/>
      <c r="I1349" s="81"/>
    </row>
    <row r="1350" spans="8:9" ht="15" x14ac:dyDescent="0.25">
      <c r="H1350"/>
      <c r="I1350" s="81"/>
    </row>
    <row r="1351" spans="8:9" ht="15" x14ac:dyDescent="0.25">
      <c r="H1351"/>
      <c r="I1351" s="81"/>
    </row>
    <row r="1352" spans="8:9" ht="15" x14ac:dyDescent="0.25">
      <c r="H1352"/>
      <c r="I1352" s="81"/>
    </row>
    <row r="1353" spans="8:9" ht="15" x14ac:dyDescent="0.25">
      <c r="H1353"/>
      <c r="I1353" s="81"/>
    </row>
    <row r="1354" spans="8:9" ht="15" x14ac:dyDescent="0.25">
      <c r="H1354"/>
      <c r="I1354" s="81"/>
    </row>
    <row r="1355" spans="8:9" ht="15" x14ac:dyDescent="0.25">
      <c r="H1355"/>
      <c r="I1355" s="81"/>
    </row>
    <row r="1356" spans="8:9" ht="15" x14ac:dyDescent="0.25">
      <c r="H1356"/>
      <c r="I1356" s="81"/>
    </row>
    <row r="1357" spans="8:9" ht="15" x14ac:dyDescent="0.25">
      <c r="H1357"/>
      <c r="I1357" s="81"/>
    </row>
    <row r="1358" spans="8:9" ht="15" x14ac:dyDescent="0.25">
      <c r="H1358"/>
      <c r="I1358" s="81"/>
    </row>
    <row r="1359" spans="8:9" ht="15" x14ac:dyDescent="0.25">
      <c r="H1359"/>
      <c r="I1359" s="81"/>
    </row>
    <row r="1360" spans="8:9" ht="15" x14ac:dyDescent="0.25">
      <c r="H1360"/>
      <c r="I1360" s="81"/>
    </row>
    <row r="1361" spans="8:9" ht="15" x14ac:dyDescent="0.25">
      <c r="H1361"/>
      <c r="I1361" s="81"/>
    </row>
    <row r="1362" spans="8:9" ht="15" x14ac:dyDescent="0.25">
      <c r="H1362"/>
      <c r="I1362" s="81"/>
    </row>
    <row r="1363" spans="8:9" ht="15" x14ac:dyDescent="0.25">
      <c r="H1363"/>
      <c r="I1363" s="81"/>
    </row>
    <row r="1364" spans="8:9" ht="15" x14ac:dyDescent="0.25">
      <c r="H1364"/>
      <c r="I1364" s="81"/>
    </row>
    <row r="1365" spans="8:9" ht="15" x14ac:dyDescent="0.25">
      <c r="H1365"/>
      <c r="I1365" s="81"/>
    </row>
    <row r="1366" spans="8:9" ht="15" x14ac:dyDescent="0.25">
      <c r="H1366"/>
      <c r="I1366" s="81"/>
    </row>
    <row r="1367" spans="8:9" ht="15" x14ac:dyDescent="0.25">
      <c r="H1367"/>
      <c r="I1367" s="81"/>
    </row>
    <row r="1368" spans="8:9" ht="15" x14ac:dyDescent="0.25">
      <c r="H1368"/>
      <c r="I1368" s="81"/>
    </row>
    <row r="1369" spans="8:9" ht="15" x14ac:dyDescent="0.25">
      <c r="H1369"/>
      <c r="I1369" s="81"/>
    </row>
    <row r="1370" spans="8:9" ht="15" x14ac:dyDescent="0.25">
      <c r="H1370"/>
      <c r="I1370" s="81"/>
    </row>
    <row r="1371" spans="8:9" ht="15" x14ac:dyDescent="0.25">
      <c r="H1371"/>
      <c r="I1371" s="81"/>
    </row>
    <row r="1372" spans="8:9" ht="15" x14ac:dyDescent="0.25">
      <c r="H1372"/>
      <c r="I1372" s="81"/>
    </row>
    <row r="1373" spans="8:9" ht="15" x14ac:dyDescent="0.25">
      <c r="H1373"/>
      <c r="I1373" s="81"/>
    </row>
    <row r="1374" spans="8:9" ht="15" x14ac:dyDescent="0.25">
      <c r="H1374"/>
      <c r="I1374" s="81"/>
    </row>
    <row r="1375" spans="8:9" ht="15" x14ac:dyDescent="0.25">
      <c r="H1375"/>
      <c r="I1375" s="81"/>
    </row>
    <row r="1376" spans="8:9" ht="15" x14ac:dyDescent="0.25">
      <c r="H1376"/>
      <c r="I1376" s="81"/>
    </row>
    <row r="1377" spans="8:9" ht="15" x14ac:dyDescent="0.25">
      <c r="H1377"/>
      <c r="I1377" s="81"/>
    </row>
    <row r="1378" spans="8:9" ht="15" x14ac:dyDescent="0.25">
      <c r="H1378"/>
      <c r="I1378" s="81"/>
    </row>
    <row r="1379" spans="8:9" ht="15" x14ac:dyDescent="0.25">
      <c r="H1379"/>
      <c r="I1379" s="81"/>
    </row>
    <row r="1380" spans="8:9" ht="15" x14ac:dyDescent="0.25">
      <c r="H1380"/>
      <c r="I1380" s="81"/>
    </row>
    <row r="1381" spans="8:9" ht="15" x14ac:dyDescent="0.25">
      <c r="H1381"/>
      <c r="I1381" s="81"/>
    </row>
    <row r="1382" spans="8:9" ht="15" x14ac:dyDescent="0.25">
      <c r="H1382"/>
      <c r="I1382" s="81"/>
    </row>
    <row r="1383" spans="8:9" ht="15" x14ac:dyDescent="0.25">
      <c r="H1383"/>
      <c r="I1383" s="81"/>
    </row>
    <row r="1384" spans="8:9" ht="15" x14ac:dyDescent="0.25">
      <c r="H1384"/>
      <c r="I1384" s="81"/>
    </row>
    <row r="1385" spans="8:9" ht="15" x14ac:dyDescent="0.25">
      <c r="H1385"/>
      <c r="I1385" s="81"/>
    </row>
    <row r="1386" spans="8:9" ht="15" x14ac:dyDescent="0.25">
      <c r="H1386"/>
      <c r="I1386" s="81"/>
    </row>
    <row r="1387" spans="8:9" ht="15" x14ac:dyDescent="0.25">
      <c r="H1387"/>
      <c r="I1387" s="81"/>
    </row>
    <row r="1388" spans="8:9" ht="15" x14ac:dyDescent="0.25">
      <c r="H1388"/>
      <c r="I1388" s="81"/>
    </row>
    <row r="1389" spans="8:9" ht="15" x14ac:dyDescent="0.25">
      <c r="H1389"/>
      <c r="I1389" s="81"/>
    </row>
    <row r="1390" spans="8:9" ht="15" x14ac:dyDescent="0.25">
      <c r="H1390"/>
      <c r="I1390" s="81"/>
    </row>
    <row r="1391" spans="8:9" ht="15" x14ac:dyDescent="0.25">
      <c r="H1391"/>
      <c r="I1391" s="81"/>
    </row>
    <row r="1392" spans="8:9" ht="15" x14ac:dyDescent="0.25">
      <c r="H1392"/>
      <c r="I1392" s="81"/>
    </row>
    <row r="1393" spans="8:9" ht="15" x14ac:dyDescent="0.25">
      <c r="H1393"/>
      <c r="I1393" s="81"/>
    </row>
    <row r="1394" spans="8:9" ht="15" x14ac:dyDescent="0.25">
      <c r="H1394"/>
      <c r="I1394" s="81"/>
    </row>
    <row r="1395" spans="8:9" ht="15" x14ac:dyDescent="0.25">
      <c r="H1395"/>
      <c r="I1395" s="81"/>
    </row>
    <row r="1396" spans="8:9" ht="15" x14ac:dyDescent="0.25">
      <c r="H1396"/>
      <c r="I1396" s="81"/>
    </row>
    <row r="1397" spans="8:9" ht="15" x14ac:dyDescent="0.25">
      <c r="H1397"/>
      <c r="I1397" s="81"/>
    </row>
    <row r="1398" spans="8:9" ht="15" x14ac:dyDescent="0.25">
      <c r="H1398"/>
      <c r="I1398" s="81"/>
    </row>
    <row r="1399" spans="8:9" ht="15" x14ac:dyDescent="0.25">
      <c r="H1399"/>
      <c r="I1399" s="81"/>
    </row>
    <row r="1400" spans="8:9" ht="15" x14ac:dyDescent="0.25">
      <c r="H1400"/>
      <c r="I1400" s="81"/>
    </row>
    <row r="1401" spans="8:9" ht="15" x14ac:dyDescent="0.25">
      <c r="H1401"/>
      <c r="I1401" s="81"/>
    </row>
    <row r="1402" spans="8:9" ht="15" x14ac:dyDescent="0.25">
      <c r="H1402"/>
      <c r="I1402" s="81"/>
    </row>
    <row r="1403" spans="8:9" ht="15" x14ac:dyDescent="0.25">
      <c r="H1403"/>
      <c r="I1403" s="81"/>
    </row>
    <row r="1404" spans="8:9" ht="15" x14ac:dyDescent="0.25">
      <c r="H1404"/>
      <c r="I1404" s="81"/>
    </row>
    <row r="1405" spans="8:9" ht="15" x14ac:dyDescent="0.25">
      <c r="H1405"/>
      <c r="I1405" s="81"/>
    </row>
    <row r="1406" spans="8:9" ht="15" x14ac:dyDescent="0.25">
      <c r="H1406"/>
      <c r="I1406" s="81"/>
    </row>
    <row r="1407" spans="8:9" ht="15" x14ac:dyDescent="0.25">
      <c r="H1407"/>
      <c r="I1407" s="81"/>
    </row>
    <row r="1408" spans="8:9" ht="15" x14ac:dyDescent="0.25">
      <c r="H1408"/>
      <c r="I1408" s="81"/>
    </row>
    <row r="1409" spans="8:9" ht="15" x14ac:dyDescent="0.25">
      <c r="H1409"/>
      <c r="I1409" s="81"/>
    </row>
    <row r="1410" spans="8:9" ht="15" x14ac:dyDescent="0.25">
      <c r="H1410"/>
      <c r="I1410" s="81"/>
    </row>
    <row r="1411" spans="8:9" ht="15" x14ac:dyDescent="0.25">
      <c r="H1411"/>
      <c r="I1411" s="81"/>
    </row>
    <row r="1412" spans="8:9" ht="15" x14ac:dyDescent="0.25">
      <c r="H1412"/>
      <c r="I1412" s="81"/>
    </row>
    <row r="1413" spans="8:9" ht="15" x14ac:dyDescent="0.25">
      <c r="H1413"/>
      <c r="I1413" s="81"/>
    </row>
    <row r="1414" spans="8:9" ht="15" x14ac:dyDescent="0.25">
      <c r="H1414"/>
      <c r="I1414" s="81"/>
    </row>
    <row r="1415" spans="8:9" ht="15" x14ac:dyDescent="0.25">
      <c r="H1415"/>
      <c r="I1415" s="81"/>
    </row>
    <row r="1416" spans="8:9" ht="15" x14ac:dyDescent="0.25">
      <c r="H1416"/>
      <c r="I1416" s="81"/>
    </row>
    <row r="1417" spans="8:9" ht="15" x14ac:dyDescent="0.25">
      <c r="H1417"/>
      <c r="I1417" s="81"/>
    </row>
    <row r="1418" spans="8:9" ht="15" x14ac:dyDescent="0.25">
      <c r="H1418"/>
      <c r="I1418" s="81"/>
    </row>
    <row r="1419" spans="8:9" ht="15" x14ac:dyDescent="0.25">
      <c r="H1419"/>
      <c r="I1419" s="81"/>
    </row>
    <row r="1420" spans="8:9" ht="15" x14ac:dyDescent="0.25">
      <c r="H1420"/>
      <c r="I1420" s="81"/>
    </row>
    <row r="1421" spans="8:9" ht="15" x14ac:dyDescent="0.25">
      <c r="H1421"/>
      <c r="I1421" s="81"/>
    </row>
    <row r="1422" spans="8:9" ht="15" x14ac:dyDescent="0.25">
      <c r="H1422"/>
      <c r="I1422" s="81"/>
    </row>
    <row r="1423" spans="8:9" ht="15" x14ac:dyDescent="0.25">
      <c r="H1423"/>
      <c r="I1423" s="81"/>
    </row>
    <row r="1424" spans="8:9" ht="15" x14ac:dyDescent="0.25">
      <c r="H1424"/>
      <c r="I1424" s="81"/>
    </row>
    <row r="1425" spans="8:9" ht="15" x14ac:dyDescent="0.25">
      <c r="H1425"/>
      <c r="I1425" s="81"/>
    </row>
    <row r="1426" spans="8:9" ht="15" x14ac:dyDescent="0.25">
      <c r="H1426"/>
      <c r="I1426" s="81"/>
    </row>
    <row r="1427" spans="8:9" ht="15" x14ac:dyDescent="0.25">
      <c r="H1427"/>
      <c r="I1427" s="81"/>
    </row>
    <row r="1428" spans="8:9" ht="15" x14ac:dyDescent="0.25">
      <c r="H1428"/>
      <c r="I1428" s="81"/>
    </row>
    <row r="1429" spans="8:9" ht="15" x14ac:dyDescent="0.25">
      <c r="H1429"/>
      <c r="I1429" s="81"/>
    </row>
    <row r="1430" spans="8:9" ht="15" x14ac:dyDescent="0.25">
      <c r="H1430"/>
      <c r="I1430" s="81"/>
    </row>
    <row r="1431" spans="8:9" ht="15" x14ac:dyDescent="0.25">
      <c r="H1431"/>
      <c r="I1431" s="81"/>
    </row>
    <row r="1432" spans="8:9" ht="15" x14ac:dyDescent="0.25">
      <c r="H1432"/>
      <c r="I1432" s="81"/>
    </row>
    <row r="1433" spans="8:9" ht="15" x14ac:dyDescent="0.25">
      <c r="H1433"/>
      <c r="I1433" s="81"/>
    </row>
    <row r="1434" spans="8:9" ht="15" x14ac:dyDescent="0.25">
      <c r="H1434"/>
      <c r="I1434" s="81"/>
    </row>
    <row r="1435" spans="8:9" ht="15" x14ac:dyDescent="0.25">
      <c r="H1435"/>
      <c r="I1435" s="81"/>
    </row>
    <row r="1436" spans="8:9" ht="15" x14ac:dyDescent="0.25">
      <c r="H1436"/>
      <c r="I1436" s="81"/>
    </row>
    <row r="1437" spans="8:9" ht="15" x14ac:dyDescent="0.25">
      <c r="H1437"/>
      <c r="I1437" s="81"/>
    </row>
    <row r="1438" spans="8:9" ht="15" x14ac:dyDescent="0.25">
      <c r="H1438"/>
      <c r="I1438" s="81"/>
    </row>
    <row r="1439" spans="8:9" ht="15" x14ac:dyDescent="0.25">
      <c r="H1439"/>
      <c r="I1439" s="81"/>
    </row>
    <row r="1440" spans="8:9" ht="15" x14ac:dyDescent="0.25">
      <c r="H1440"/>
      <c r="I1440" s="81"/>
    </row>
    <row r="1441" spans="8:9" ht="15" x14ac:dyDescent="0.25">
      <c r="H1441"/>
      <c r="I1441" s="81"/>
    </row>
    <row r="1442" spans="8:9" ht="15" x14ac:dyDescent="0.25">
      <c r="H1442"/>
      <c r="I1442" s="81"/>
    </row>
    <row r="1443" spans="8:9" ht="15" x14ac:dyDescent="0.25">
      <c r="H1443"/>
      <c r="I1443" s="81"/>
    </row>
    <row r="1444" spans="8:9" ht="15" x14ac:dyDescent="0.25">
      <c r="H1444"/>
      <c r="I1444" s="81"/>
    </row>
    <row r="1445" spans="8:9" ht="15" x14ac:dyDescent="0.25">
      <c r="H1445"/>
      <c r="I1445" s="81"/>
    </row>
    <row r="1446" spans="8:9" ht="15" x14ac:dyDescent="0.25">
      <c r="H1446"/>
      <c r="I1446" s="81"/>
    </row>
    <row r="1447" spans="8:9" ht="15" x14ac:dyDescent="0.25">
      <c r="H1447"/>
      <c r="I1447" s="81"/>
    </row>
    <row r="1448" spans="8:9" ht="15" x14ac:dyDescent="0.25">
      <c r="H1448"/>
      <c r="I1448" s="81"/>
    </row>
    <row r="1449" spans="8:9" ht="15" x14ac:dyDescent="0.25">
      <c r="H1449"/>
      <c r="I1449" s="81"/>
    </row>
    <row r="1450" spans="8:9" ht="15" x14ac:dyDescent="0.25">
      <c r="H1450"/>
      <c r="I1450" s="81"/>
    </row>
    <row r="1451" spans="8:9" ht="15" x14ac:dyDescent="0.25">
      <c r="H1451"/>
      <c r="I1451" s="81"/>
    </row>
    <row r="1452" spans="8:9" ht="15" x14ac:dyDescent="0.25">
      <c r="H1452"/>
      <c r="I1452" s="81"/>
    </row>
    <row r="1453" spans="8:9" ht="15" x14ac:dyDescent="0.25">
      <c r="H1453"/>
      <c r="I1453" s="81"/>
    </row>
    <row r="1454" spans="8:9" ht="15" x14ac:dyDescent="0.25">
      <c r="H1454"/>
      <c r="I1454" s="81"/>
    </row>
    <row r="1455" spans="8:9" ht="15" x14ac:dyDescent="0.25">
      <c r="H1455"/>
      <c r="I1455" s="81"/>
    </row>
    <row r="1456" spans="8:9" ht="15" x14ac:dyDescent="0.25">
      <c r="H1456"/>
      <c r="I1456" s="81"/>
    </row>
    <row r="1457" spans="8:9" ht="15" x14ac:dyDescent="0.25">
      <c r="H1457"/>
      <c r="I1457" s="81"/>
    </row>
    <row r="1458" spans="8:9" ht="15" x14ac:dyDescent="0.25">
      <c r="H1458"/>
      <c r="I1458" s="81"/>
    </row>
    <row r="1459" spans="8:9" ht="15" x14ac:dyDescent="0.25">
      <c r="H1459"/>
      <c r="I1459" s="81"/>
    </row>
    <row r="1460" spans="8:9" ht="15" x14ac:dyDescent="0.25">
      <c r="H1460"/>
      <c r="I1460" s="81"/>
    </row>
    <row r="1461" spans="8:9" ht="15" x14ac:dyDescent="0.25">
      <c r="H1461"/>
      <c r="I1461" s="81"/>
    </row>
    <row r="1462" spans="8:9" ht="15" x14ac:dyDescent="0.25">
      <c r="H1462"/>
      <c r="I1462" s="81"/>
    </row>
    <row r="1463" spans="8:9" ht="15" x14ac:dyDescent="0.25">
      <c r="H1463"/>
      <c r="I1463" s="81"/>
    </row>
    <row r="1464" spans="8:9" ht="15" x14ac:dyDescent="0.25">
      <c r="H1464"/>
      <c r="I1464" s="81"/>
    </row>
    <row r="1465" spans="8:9" ht="15" x14ac:dyDescent="0.25">
      <c r="H1465"/>
      <c r="I1465" s="81"/>
    </row>
    <row r="1466" spans="8:9" ht="15" x14ac:dyDescent="0.25">
      <c r="H1466"/>
      <c r="I1466" s="81"/>
    </row>
    <row r="1467" spans="8:9" ht="15" x14ac:dyDescent="0.25">
      <c r="H1467"/>
      <c r="I1467" s="81"/>
    </row>
    <row r="1468" spans="8:9" ht="15" x14ac:dyDescent="0.25">
      <c r="H1468"/>
      <c r="I1468" s="81"/>
    </row>
    <row r="1469" spans="8:9" ht="15" x14ac:dyDescent="0.25">
      <c r="H1469"/>
      <c r="I1469" s="81"/>
    </row>
    <row r="1470" spans="8:9" ht="15" x14ac:dyDescent="0.25">
      <c r="H1470"/>
      <c r="I1470" s="81"/>
    </row>
    <row r="1471" spans="8:9" ht="15" x14ac:dyDescent="0.25">
      <c r="H1471"/>
      <c r="I1471" s="81"/>
    </row>
    <row r="1472" spans="8:9" ht="15" x14ac:dyDescent="0.25">
      <c r="H1472"/>
      <c r="I1472" s="81"/>
    </row>
    <row r="1473" spans="8:9" ht="15" x14ac:dyDescent="0.25">
      <c r="H1473"/>
      <c r="I1473" s="81"/>
    </row>
    <row r="1474" spans="8:9" ht="15" x14ac:dyDescent="0.25">
      <c r="H1474"/>
      <c r="I1474" s="81"/>
    </row>
    <row r="1475" spans="8:9" ht="15" x14ac:dyDescent="0.25">
      <c r="H1475"/>
      <c r="I1475" s="81"/>
    </row>
    <row r="1476" spans="8:9" ht="15" x14ac:dyDescent="0.25">
      <c r="H1476"/>
      <c r="I1476" s="81"/>
    </row>
    <row r="1477" spans="8:9" ht="15" x14ac:dyDescent="0.25">
      <c r="H1477"/>
      <c r="I1477" s="81"/>
    </row>
    <row r="1478" spans="8:9" ht="15" x14ac:dyDescent="0.25">
      <c r="H1478"/>
      <c r="I1478" s="81"/>
    </row>
    <row r="1479" spans="8:9" ht="15" x14ac:dyDescent="0.25">
      <c r="H1479"/>
      <c r="I1479" s="81"/>
    </row>
    <row r="1480" spans="8:9" ht="15" x14ac:dyDescent="0.25">
      <c r="H1480"/>
      <c r="I1480" s="81"/>
    </row>
    <row r="1481" spans="8:9" ht="15" x14ac:dyDescent="0.25">
      <c r="H1481"/>
      <c r="I1481" s="81"/>
    </row>
    <row r="1482" spans="8:9" ht="15" x14ac:dyDescent="0.25">
      <c r="H1482"/>
      <c r="I1482" s="81"/>
    </row>
    <row r="1483" spans="8:9" ht="15" x14ac:dyDescent="0.25">
      <c r="H1483"/>
      <c r="I1483" s="81"/>
    </row>
    <row r="1484" spans="8:9" ht="15" x14ac:dyDescent="0.25">
      <c r="H1484"/>
      <c r="I1484" s="81"/>
    </row>
    <row r="1485" spans="8:9" ht="15" x14ac:dyDescent="0.25">
      <c r="H1485"/>
      <c r="I1485" s="81"/>
    </row>
    <row r="1486" spans="8:9" ht="15" x14ac:dyDescent="0.25">
      <c r="H1486"/>
      <c r="I1486" s="81"/>
    </row>
    <row r="1487" spans="8:9" ht="15" x14ac:dyDescent="0.25">
      <c r="H1487"/>
      <c r="I1487" s="81"/>
    </row>
    <row r="1488" spans="8:9" ht="15" x14ac:dyDescent="0.25">
      <c r="H1488"/>
      <c r="I1488" s="81"/>
    </row>
    <row r="1489" spans="8:9" ht="15" x14ac:dyDescent="0.25">
      <c r="H1489"/>
      <c r="I1489" s="81"/>
    </row>
    <row r="1490" spans="8:9" ht="15" x14ac:dyDescent="0.25">
      <c r="H1490"/>
      <c r="I1490" s="81"/>
    </row>
    <row r="1491" spans="8:9" ht="15" x14ac:dyDescent="0.25">
      <c r="H1491"/>
      <c r="I1491" s="81"/>
    </row>
    <row r="1492" spans="8:9" ht="15" x14ac:dyDescent="0.25">
      <c r="H1492"/>
      <c r="I1492" s="81"/>
    </row>
    <row r="1493" spans="8:9" ht="15" x14ac:dyDescent="0.25">
      <c r="H1493"/>
      <c r="I1493" s="81"/>
    </row>
    <row r="1494" spans="8:9" ht="15" x14ac:dyDescent="0.25">
      <c r="H1494"/>
      <c r="I1494" s="81"/>
    </row>
    <row r="1495" spans="8:9" ht="15" x14ac:dyDescent="0.25">
      <c r="H1495"/>
      <c r="I1495" s="81"/>
    </row>
    <row r="1496" spans="8:9" ht="15" x14ac:dyDescent="0.25">
      <c r="H1496"/>
      <c r="I1496" s="81"/>
    </row>
    <row r="1497" spans="8:9" ht="15" x14ac:dyDescent="0.25">
      <c r="H1497"/>
      <c r="I1497" s="81"/>
    </row>
    <row r="1498" spans="8:9" ht="15" x14ac:dyDescent="0.25">
      <c r="H1498"/>
      <c r="I1498" s="81"/>
    </row>
    <row r="1499" spans="8:9" ht="15" x14ac:dyDescent="0.25">
      <c r="H1499"/>
      <c r="I1499" s="81"/>
    </row>
    <row r="1500" spans="8:9" ht="15" x14ac:dyDescent="0.25">
      <c r="H1500"/>
      <c r="I1500" s="81"/>
    </row>
    <row r="1501" spans="8:9" ht="15" x14ac:dyDescent="0.25">
      <c r="H1501"/>
      <c r="I1501" s="81"/>
    </row>
    <row r="1502" spans="8:9" ht="15" x14ac:dyDescent="0.25">
      <c r="H1502"/>
      <c r="I1502" s="81"/>
    </row>
    <row r="1503" spans="8:9" ht="15" x14ac:dyDescent="0.25">
      <c r="H1503"/>
      <c r="I1503" s="81"/>
    </row>
    <row r="1504" spans="8:9" ht="15" x14ac:dyDescent="0.25">
      <c r="H1504"/>
      <c r="I1504" s="81"/>
    </row>
    <row r="1505" spans="8:9" ht="15" x14ac:dyDescent="0.25">
      <c r="H1505"/>
      <c r="I1505" s="81"/>
    </row>
    <row r="1506" spans="8:9" ht="15" x14ac:dyDescent="0.25">
      <c r="H1506"/>
      <c r="I1506" s="81"/>
    </row>
    <row r="1507" spans="8:9" ht="15" x14ac:dyDescent="0.25">
      <c r="H1507"/>
      <c r="I1507" s="81"/>
    </row>
    <row r="1508" spans="8:9" ht="15" x14ac:dyDescent="0.25">
      <c r="H1508"/>
      <c r="I1508" s="81"/>
    </row>
    <row r="1509" spans="8:9" ht="15" x14ac:dyDescent="0.25">
      <c r="H1509"/>
      <c r="I1509" s="81"/>
    </row>
    <row r="1510" spans="8:9" ht="15" x14ac:dyDescent="0.25">
      <c r="H1510"/>
      <c r="I1510" s="81"/>
    </row>
    <row r="1511" spans="8:9" ht="15" x14ac:dyDescent="0.25">
      <c r="H1511"/>
      <c r="I1511" s="81"/>
    </row>
    <row r="1512" spans="8:9" ht="15" x14ac:dyDescent="0.25">
      <c r="H1512"/>
      <c r="I1512" s="81"/>
    </row>
    <row r="1513" spans="8:9" ht="15" x14ac:dyDescent="0.25">
      <c r="H1513"/>
      <c r="I1513" s="81"/>
    </row>
    <row r="1514" spans="8:9" ht="15" x14ac:dyDescent="0.25">
      <c r="H1514"/>
      <c r="I1514" s="81"/>
    </row>
    <row r="1515" spans="8:9" ht="15" x14ac:dyDescent="0.25">
      <c r="H1515"/>
      <c r="I1515" s="81"/>
    </row>
    <row r="1516" spans="8:9" ht="15" x14ac:dyDescent="0.25">
      <c r="H1516"/>
      <c r="I1516" s="81"/>
    </row>
    <row r="1517" spans="8:9" ht="15" x14ac:dyDescent="0.25">
      <c r="H1517"/>
      <c r="I1517" s="81"/>
    </row>
    <row r="1518" spans="8:9" ht="15" x14ac:dyDescent="0.25">
      <c r="H1518"/>
      <c r="I1518" s="81"/>
    </row>
    <row r="1519" spans="8:9" ht="15" x14ac:dyDescent="0.25">
      <c r="H1519"/>
      <c r="I1519" s="81"/>
    </row>
    <row r="1520" spans="8:9" ht="15" x14ac:dyDescent="0.25">
      <c r="H1520"/>
      <c r="I1520" s="81"/>
    </row>
    <row r="1521" spans="8:9" ht="15" x14ac:dyDescent="0.25">
      <c r="H1521"/>
      <c r="I1521" s="81"/>
    </row>
    <row r="1522" spans="8:9" ht="15" x14ac:dyDescent="0.25">
      <c r="H1522"/>
      <c r="I1522" s="81"/>
    </row>
    <row r="1523" spans="8:9" ht="15" x14ac:dyDescent="0.25">
      <c r="H1523"/>
      <c r="I1523" s="81"/>
    </row>
    <row r="1524" spans="8:9" ht="15" x14ac:dyDescent="0.25">
      <c r="H1524"/>
      <c r="I1524" s="81"/>
    </row>
    <row r="1525" spans="8:9" ht="15" x14ac:dyDescent="0.25">
      <c r="H1525"/>
      <c r="I1525" s="81"/>
    </row>
    <row r="1526" spans="8:9" ht="15" x14ac:dyDescent="0.25">
      <c r="H1526"/>
      <c r="I1526" s="81"/>
    </row>
    <row r="1527" spans="8:9" ht="15" x14ac:dyDescent="0.25">
      <c r="H1527"/>
      <c r="I1527" s="81"/>
    </row>
    <row r="1528" spans="8:9" ht="15" x14ac:dyDescent="0.25">
      <c r="H1528"/>
      <c r="I1528" s="81"/>
    </row>
    <row r="1529" spans="8:9" ht="15" x14ac:dyDescent="0.25">
      <c r="H1529"/>
      <c r="I1529" s="81"/>
    </row>
    <row r="1530" spans="8:9" ht="15" x14ac:dyDescent="0.25">
      <c r="H1530"/>
      <c r="I1530" s="81"/>
    </row>
    <row r="1531" spans="8:9" ht="15" x14ac:dyDescent="0.25">
      <c r="H1531"/>
      <c r="I1531" s="81"/>
    </row>
    <row r="1532" spans="8:9" ht="15" x14ac:dyDescent="0.25">
      <c r="H1532"/>
      <c r="I1532" s="81"/>
    </row>
    <row r="1533" spans="8:9" ht="15" x14ac:dyDescent="0.25">
      <c r="H1533"/>
      <c r="I1533" s="81"/>
    </row>
    <row r="1534" spans="8:9" ht="15" x14ac:dyDescent="0.25">
      <c r="H1534"/>
      <c r="I1534" s="81"/>
    </row>
    <row r="1535" spans="8:9" ht="15" x14ac:dyDescent="0.25">
      <c r="H1535"/>
      <c r="I1535" s="81"/>
    </row>
    <row r="1536" spans="8:9" ht="15" x14ac:dyDescent="0.25">
      <c r="H1536"/>
      <c r="I1536" s="81"/>
    </row>
    <row r="1537" spans="8:9" ht="15" x14ac:dyDescent="0.25">
      <c r="H1537"/>
      <c r="I1537" s="81"/>
    </row>
    <row r="1538" spans="8:9" ht="15" x14ac:dyDescent="0.25">
      <c r="H1538"/>
      <c r="I1538" s="81"/>
    </row>
    <row r="1539" spans="8:9" ht="15" x14ac:dyDescent="0.25">
      <c r="H1539"/>
      <c r="I1539" s="81"/>
    </row>
    <row r="1540" spans="8:9" ht="15" x14ac:dyDescent="0.25">
      <c r="H1540"/>
      <c r="I1540" s="81"/>
    </row>
    <row r="1541" spans="8:9" ht="15" x14ac:dyDescent="0.25">
      <c r="H1541"/>
      <c r="I1541" s="81"/>
    </row>
    <row r="1542" spans="8:9" ht="15" x14ac:dyDescent="0.25">
      <c r="H1542"/>
      <c r="I1542" s="81"/>
    </row>
    <row r="1543" spans="8:9" ht="15" x14ac:dyDescent="0.25">
      <c r="H1543"/>
      <c r="I1543" s="81"/>
    </row>
    <row r="1544" spans="8:9" ht="15" x14ac:dyDescent="0.25">
      <c r="H1544"/>
      <c r="I1544" s="81"/>
    </row>
    <row r="1545" spans="8:9" ht="15" x14ac:dyDescent="0.25">
      <c r="H1545"/>
      <c r="I1545" s="81"/>
    </row>
    <row r="1546" spans="8:9" ht="15" x14ac:dyDescent="0.25">
      <c r="H1546"/>
      <c r="I1546" s="81"/>
    </row>
    <row r="1547" spans="8:9" ht="15" x14ac:dyDescent="0.25">
      <c r="H1547"/>
      <c r="I1547" s="81"/>
    </row>
    <row r="1548" spans="8:9" ht="15" x14ac:dyDescent="0.25">
      <c r="H1548"/>
      <c r="I1548" s="81"/>
    </row>
    <row r="1549" spans="8:9" ht="15" x14ac:dyDescent="0.25">
      <c r="H1549"/>
      <c r="I1549" s="81"/>
    </row>
    <row r="1550" spans="8:9" ht="15" x14ac:dyDescent="0.25">
      <c r="H1550"/>
      <c r="I1550" s="81"/>
    </row>
    <row r="1551" spans="8:9" ht="15" x14ac:dyDescent="0.25">
      <c r="H1551"/>
      <c r="I1551" s="81"/>
    </row>
    <row r="1552" spans="8:9" ht="15" x14ac:dyDescent="0.25">
      <c r="H1552"/>
      <c r="I1552" s="81"/>
    </row>
    <row r="1553" spans="8:9" ht="15" x14ac:dyDescent="0.25">
      <c r="H1553"/>
      <c r="I1553" s="81"/>
    </row>
    <row r="1554" spans="8:9" ht="15" x14ac:dyDescent="0.25">
      <c r="H1554"/>
      <c r="I1554" s="81"/>
    </row>
    <row r="1555" spans="8:9" ht="15" x14ac:dyDescent="0.25">
      <c r="H1555"/>
      <c r="I1555" s="81"/>
    </row>
    <row r="1556" spans="8:9" ht="15" x14ac:dyDescent="0.25">
      <c r="H1556"/>
      <c r="I1556" s="81"/>
    </row>
    <row r="1557" spans="8:9" ht="15" x14ac:dyDescent="0.25">
      <c r="H1557"/>
      <c r="I1557" s="81"/>
    </row>
    <row r="1558" spans="8:9" ht="15" x14ac:dyDescent="0.25">
      <c r="H1558"/>
      <c r="I1558" s="81"/>
    </row>
    <row r="1559" spans="8:9" ht="15" x14ac:dyDescent="0.25">
      <c r="H1559"/>
      <c r="I1559" s="81"/>
    </row>
    <row r="1560" spans="8:9" ht="15" x14ac:dyDescent="0.25">
      <c r="H1560"/>
      <c r="I1560" s="81"/>
    </row>
    <row r="1561" spans="8:9" ht="15" x14ac:dyDescent="0.25">
      <c r="H1561"/>
      <c r="I1561" s="81"/>
    </row>
    <row r="1562" spans="8:9" ht="15" x14ac:dyDescent="0.25">
      <c r="H1562"/>
      <c r="I1562" s="81"/>
    </row>
    <row r="1563" spans="8:9" ht="15" x14ac:dyDescent="0.25">
      <c r="H1563"/>
      <c r="I1563" s="81"/>
    </row>
    <row r="1564" spans="8:9" ht="15" x14ac:dyDescent="0.25">
      <c r="H1564"/>
      <c r="I1564" s="81"/>
    </row>
    <row r="1565" spans="8:9" ht="15" x14ac:dyDescent="0.25">
      <c r="H1565"/>
      <c r="I1565" s="81"/>
    </row>
    <row r="1566" spans="8:9" ht="15" x14ac:dyDescent="0.25">
      <c r="H1566"/>
      <c r="I1566" s="81"/>
    </row>
    <row r="1567" spans="8:9" ht="15" x14ac:dyDescent="0.25">
      <c r="H1567"/>
      <c r="I1567" s="81"/>
    </row>
    <row r="1568" spans="8:9" ht="15" x14ac:dyDescent="0.25">
      <c r="H1568"/>
      <c r="I1568" s="81"/>
    </row>
    <row r="1569" spans="8:9" ht="15" x14ac:dyDescent="0.25">
      <c r="H1569"/>
      <c r="I1569" s="81"/>
    </row>
    <row r="1570" spans="8:9" ht="15" x14ac:dyDescent="0.25">
      <c r="H1570"/>
      <c r="I1570" s="81"/>
    </row>
    <row r="1571" spans="8:9" ht="15" x14ac:dyDescent="0.25">
      <c r="H1571"/>
      <c r="I1571" s="81"/>
    </row>
    <row r="1572" spans="8:9" ht="15" x14ac:dyDescent="0.25">
      <c r="H1572"/>
      <c r="I1572" s="81"/>
    </row>
    <row r="1573" spans="8:9" ht="15" x14ac:dyDescent="0.25">
      <c r="H1573"/>
      <c r="I1573" s="81"/>
    </row>
    <row r="1574" spans="8:9" ht="15" x14ac:dyDescent="0.25">
      <c r="H1574"/>
      <c r="I1574" s="81"/>
    </row>
    <row r="1575" spans="8:9" ht="15" x14ac:dyDescent="0.25">
      <c r="H1575"/>
      <c r="I1575" s="81"/>
    </row>
    <row r="1576" spans="8:9" ht="15" x14ac:dyDescent="0.25">
      <c r="H1576"/>
      <c r="I1576" s="81"/>
    </row>
    <row r="1577" spans="8:9" ht="15" x14ac:dyDescent="0.25">
      <c r="H1577"/>
      <c r="I1577" s="81"/>
    </row>
    <row r="1578" spans="8:9" ht="15" x14ac:dyDescent="0.25">
      <c r="H1578"/>
      <c r="I1578" s="81"/>
    </row>
    <row r="1579" spans="8:9" ht="15" x14ac:dyDescent="0.25">
      <c r="H1579"/>
      <c r="I1579" s="81"/>
    </row>
    <row r="1580" spans="8:9" ht="15" x14ac:dyDescent="0.25">
      <c r="H1580"/>
      <c r="I1580" s="81"/>
    </row>
    <row r="1581" spans="8:9" ht="15" x14ac:dyDescent="0.25">
      <c r="H1581"/>
      <c r="I1581" s="81"/>
    </row>
    <row r="1582" spans="8:9" ht="15" x14ac:dyDescent="0.25">
      <c r="H1582"/>
      <c r="I1582" s="81"/>
    </row>
    <row r="1583" spans="8:9" ht="15" x14ac:dyDescent="0.25">
      <c r="H1583"/>
      <c r="I1583" s="81"/>
    </row>
    <row r="1584" spans="8:9" ht="15" x14ac:dyDescent="0.25">
      <c r="H1584"/>
      <c r="I1584" s="81"/>
    </row>
    <row r="1585" spans="8:9" ht="15" x14ac:dyDescent="0.25">
      <c r="H1585"/>
      <c r="I1585" s="81"/>
    </row>
    <row r="1586" spans="8:9" ht="15" x14ac:dyDescent="0.25">
      <c r="H1586"/>
      <c r="I1586" s="81"/>
    </row>
    <row r="1587" spans="8:9" ht="15" x14ac:dyDescent="0.25">
      <c r="H1587"/>
      <c r="I1587" s="81"/>
    </row>
    <row r="1588" spans="8:9" ht="15" x14ac:dyDescent="0.25">
      <c r="H1588"/>
      <c r="I1588" s="81"/>
    </row>
    <row r="1589" spans="8:9" ht="15" x14ac:dyDescent="0.25">
      <c r="H1589"/>
      <c r="I1589" s="81"/>
    </row>
    <row r="1590" spans="8:9" ht="15" x14ac:dyDescent="0.25">
      <c r="H1590"/>
      <c r="I1590" s="81"/>
    </row>
    <row r="1591" spans="8:9" ht="15" x14ac:dyDescent="0.25">
      <c r="H1591"/>
      <c r="I1591" s="81"/>
    </row>
    <row r="1592" spans="8:9" ht="15" x14ac:dyDescent="0.25">
      <c r="H1592"/>
      <c r="I1592" s="81"/>
    </row>
    <row r="1593" spans="8:9" ht="15" x14ac:dyDescent="0.25">
      <c r="H1593"/>
      <c r="I1593" s="81"/>
    </row>
    <row r="1594" spans="8:9" ht="15" x14ac:dyDescent="0.25">
      <c r="H1594"/>
      <c r="I1594" s="81"/>
    </row>
    <row r="1595" spans="8:9" ht="15" x14ac:dyDescent="0.25">
      <c r="H1595"/>
      <c r="I1595" s="81"/>
    </row>
    <row r="1596" spans="8:9" ht="15" x14ac:dyDescent="0.25">
      <c r="H1596"/>
      <c r="I1596" s="81"/>
    </row>
    <row r="1597" spans="8:9" ht="15" x14ac:dyDescent="0.25">
      <c r="H1597"/>
      <c r="I1597" s="81"/>
    </row>
    <row r="1598" spans="8:9" ht="15" x14ac:dyDescent="0.25">
      <c r="H1598"/>
      <c r="I1598" s="81"/>
    </row>
    <row r="1599" spans="8:9" ht="15" x14ac:dyDescent="0.25">
      <c r="H1599"/>
      <c r="I1599" s="81"/>
    </row>
    <row r="1600" spans="8:9" ht="15" x14ac:dyDescent="0.25">
      <c r="H1600"/>
      <c r="I1600" s="81"/>
    </row>
    <row r="1601" spans="8:9" ht="15" x14ac:dyDescent="0.25">
      <c r="H1601"/>
      <c r="I1601" s="81"/>
    </row>
    <row r="1602" spans="8:9" ht="15" x14ac:dyDescent="0.25">
      <c r="H1602"/>
      <c r="I1602" s="81"/>
    </row>
    <row r="1603" spans="8:9" ht="15" x14ac:dyDescent="0.25">
      <c r="H1603"/>
      <c r="I1603" s="81"/>
    </row>
    <row r="1604" spans="8:9" ht="15" x14ac:dyDescent="0.25">
      <c r="H1604"/>
      <c r="I1604" s="81"/>
    </row>
    <row r="1605" spans="8:9" ht="15" x14ac:dyDescent="0.25">
      <c r="H1605"/>
      <c r="I1605" s="81"/>
    </row>
    <row r="1606" spans="8:9" ht="15" x14ac:dyDescent="0.25">
      <c r="H1606"/>
      <c r="I1606" s="81"/>
    </row>
    <row r="1607" spans="8:9" ht="15" x14ac:dyDescent="0.25">
      <c r="H1607"/>
      <c r="I1607" s="81"/>
    </row>
    <row r="1608" spans="8:9" ht="15" x14ac:dyDescent="0.25">
      <c r="H1608"/>
      <c r="I1608" s="81"/>
    </row>
    <row r="1609" spans="8:9" ht="15" x14ac:dyDescent="0.25">
      <c r="H1609"/>
      <c r="I1609" s="81"/>
    </row>
    <row r="1610" spans="8:9" ht="15" x14ac:dyDescent="0.25">
      <c r="H1610"/>
      <c r="I1610" s="81"/>
    </row>
    <row r="1611" spans="8:9" ht="15" x14ac:dyDescent="0.25">
      <c r="H1611"/>
      <c r="I1611" s="81"/>
    </row>
    <row r="1612" spans="8:9" ht="15" x14ac:dyDescent="0.25">
      <c r="H1612"/>
      <c r="I1612" s="81"/>
    </row>
    <row r="1613" spans="8:9" ht="15" x14ac:dyDescent="0.25">
      <c r="H1613"/>
      <c r="I1613" s="81"/>
    </row>
    <row r="1614" spans="8:9" ht="15" x14ac:dyDescent="0.25">
      <c r="H1614"/>
      <c r="I1614" s="81"/>
    </row>
    <row r="1615" spans="8:9" ht="15" x14ac:dyDescent="0.25">
      <c r="H1615"/>
      <c r="I1615" s="81"/>
    </row>
    <row r="1616" spans="8:9" ht="15" x14ac:dyDescent="0.25">
      <c r="H1616"/>
      <c r="I1616" s="81"/>
    </row>
    <row r="1617" spans="8:9" ht="15" x14ac:dyDescent="0.25">
      <c r="H1617"/>
      <c r="I1617" s="81"/>
    </row>
    <row r="1618" spans="8:9" ht="15" x14ac:dyDescent="0.25">
      <c r="H1618"/>
      <c r="I1618" s="81"/>
    </row>
    <row r="1619" spans="8:9" ht="15" x14ac:dyDescent="0.25">
      <c r="H1619"/>
      <c r="I1619" s="81"/>
    </row>
    <row r="1620" spans="8:9" ht="15" x14ac:dyDescent="0.25">
      <c r="H1620"/>
      <c r="I1620" s="81"/>
    </row>
    <row r="1621" spans="8:9" ht="15" x14ac:dyDescent="0.25">
      <c r="H1621"/>
      <c r="I1621" s="81"/>
    </row>
    <row r="1622" spans="8:9" ht="15" x14ac:dyDescent="0.25">
      <c r="H1622"/>
      <c r="I1622" s="81"/>
    </row>
    <row r="1623" spans="8:9" ht="15" x14ac:dyDescent="0.25">
      <c r="H1623"/>
      <c r="I1623" s="81"/>
    </row>
    <row r="1624" spans="8:9" ht="15" x14ac:dyDescent="0.25">
      <c r="H1624"/>
      <c r="I1624" s="81"/>
    </row>
    <row r="1625" spans="8:9" ht="15" x14ac:dyDescent="0.25">
      <c r="H1625"/>
      <c r="I1625" s="81"/>
    </row>
    <row r="1626" spans="8:9" ht="15" x14ac:dyDescent="0.25">
      <c r="H1626"/>
      <c r="I1626" s="81"/>
    </row>
    <row r="1627" spans="8:9" ht="15" x14ac:dyDescent="0.25">
      <c r="H1627"/>
      <c r="I1627" s="81"/>
    </row>
    <row r="1628" spans="8:9" ht="15" x14ac:dyDescent="0.25">
      <c r="H1628"/>
      <c r="I1628" s="81"/>
    </row>
    <row r="1629" spans="8:9" ht="15" x14ac:dyDescent="0.25">
      <c r="H1629"/>
      <c r="I1629" s="81"/>
    </row>
    <row r="1630" spans="8:9" ht="15" x14ac:dyDescent="0.25">
      <c r="H1630"/>
      <c r="I1630" s="81"/>
    </row>
    <row r="1631" spans="8:9" ht="15" x14ac:dyDescent="0.25">
      <c r="H1631"/>
      <c r="I1631" s="81"/>
    </row>
    <row r="1632" spans="8:9" ht="15" x14ac:dyDescent="0.25">
      <c r="H1632"/>
      <c r="I1632" s="81"/>
    </row>
    <row r="1633" spans="8:9" ht="15" x14ac:dyDescent="0.25">
      <c r="H1633"/>
      <c r="I1633" s="81"/>
    </row>
    <row r="1634" spans="8:9" ht="15" x14ac:dyDescent="0.25">
      <c r="H1634"/>
      <c r="I1634" s="81"/>
    </row>
    <row r="1635" spans="8:9" ht="15" x14ac:dyDescent="0.25">
      <c r="H1635"/>
      <c r="I1635" s="81"/>
    </row>
    <row r="1636" spans="8:9" ht="15" x14ac:dyDescent="0.25">
      <c r="H1636"/>
      <c r="I1636" s="81"/>
    </row>
    <row r="1637" spans="8:9" ht="15" x14ac:dyDescent="0.25">
      <c r="H1637"/>
      <c r="I1637" s="81"/>
    </row>
    <row r="1638" spans="8:9" ht="15" x14ac:dyDescent="0.25">
      <c r="H1638"/>
      <c r="I1638" s="81"/>
    </row>
    <row r="1639" spans="8:9" ht="15" x14ac:dyDescent="0.25">
      <c r="H1639"/>
      <c r="I1639" s="81"/>
    </row>
    <row r="1640" spans="8:9" ht="15" x14ac:dyDescent="0.25">
      <c r="H1640"/>
      <c r="I1640" s="81"/>
    </row>
    <row r="1641" spans="8:9" ht="15" x14ac:dyDescent="0.25">
      <c r="H1641"/>
      <c r="I1641" s="81"/>
    </row>
    <row r="1642" spans="8:9" ht="15" x14ac:dyDescent="0.25">
      <c r="H1642"/>
      <c r="I1642" s="81"/>
    </row>
    <row r="1643" spans="8:9" ht="15" x14ac:dyDescent="0.25">
      <c r="H1643"/>
      <c r="I1643" s="81"/>
    </row>
    <row r="1644" spans="8:9" ht="15" x14ac:dyDescent="0.25">
      <c r="H1644"/>
      <c r="I1644" s="81"/>
    </row>
    <row r="1645" spans="8:9" ht="15" x14ac:dyDescent="0.25">
      <c r="H1645"/>
      <c r="I1645" s="81"/>
    </row>
    <row r="1646" spans="8:9" ht="15" x14ac:dyDescent="0.25">
      <c r="H1646"/>
      <c r="I1646" s="81"/>
    </row>
    <row r="1647" spans="8:9" ht="15" x14ac:dyDescent="0.25">
      <c r="H1647"/>
      <c r="I1647" s="81"/>
    </row>
    <row r="1648" spans="8:9" ht="15" x14ac:dyDescent="0.25">
      <c r="H1648"/>
      <c r="I1648" s="81"/>
    </row>
    <row r="1649" spans="8:9" ht="15" x14ac:dyDescent="0.25">
      <c r="H1649"/>
      <c r="I1649" s="81"/>
    </row>
    <row r="1650" spans="8:9" ht="15" x14ac:dyDescent="0.25">
      <c r="H1650"/>
      <c r="I1650" s="81"/>
    </row>
    <row r="1651" spans="8:9" ht="15" x14ac:dyDescent="0.25">
      <c r="H1651"/>
      <c r="I1651" s="81"/>
    </row>
    <row r="1652" spans="8:9" ht="15" x14ac:dyDescent="0.25">
      <c r="H1652"/>
      <c r="I1652" s="81"/>
    </row>
    <row r="1653" spans="8:9" ht="15" x14ac:dyDescent="0.25">
      <c r="H1653"/>
      <c r="I1653" s="81"/>
    </row>
    <row r="1654" spans="8:9" ht="15" x14ac:dyDescent="0.25">
      <c r="H1654"/>
      <c r="I1654" s="81"/>
    </row>
    <row r="1655" spans="8:9" ht="15" x14ac:dyDescent="0.25">
      <c r="H1655"/>
      <c r="I1655" s="81"/>
    </row>
    <row r="1656" spans="8:9" ht="15" x14ac:dyDescent="0.25">
      <c r="H1656"/>
      <c r="I1656" s="81"/>
    </row>
    <row r="1657" spans="8:9" ht="15" x14ac:dyDescent="0.25">
      <c r="H1657"/>
      <c r="I1657" s="81"/>
    </row>
    <row r="1658" spans="8:9" ht="15" x14ac:dyDescent="0.25">
      <c r="H1658"/>
      <c r="I1658" s="81"/>
    </row>
    <row r="1659" spans="8:9" ht="15" x14ac:dyDescent="0.25">
      <c r="H1659"/>
      <c r="I1659" s="81"/>
    </row>
    <row r="1660" spans="8:9" ht="15" x14ac:dyDescent="0.25">
      <c r="H1660"/>
      <c r="I1660" s="81"/>
    </row>
    <row r="1661" spans="8:9" ht="15" x14ac:dyDescent="0.25">
      <c r="H1661"/>
      <c r="I1661" s="81"/>
    </row>
    <row r="1662" spans="8:9" ht="15" x14ac:dyDescent="0.25">
      <c r="H1662"/>
      <c r="I1662" s="81"/>
    </row>
    <row r="1663" spans="8:9" ht="15" x14ac:dyDescent="0.25">
      <c r="H1663"/>
      <c r="I1663" s="81"/>
    </row>
    <row r="1664" spans="8:9" ht="15" x14ac:dyDescent="0.25">
      <c r="H1664"/>
      <c r="I1664" s="81"/>
    </row>
    <row r="1665" spans="8:9" ht="15" x14ac:dyDescent="0.25">
      <c r="H1665"/>
      <c r="I1665" s="81"/>
    </row>
    <row r="1666" spans="8:9" ht="15" x14ac:dyDescent="0.25">
      <c r="H1666"/>
      <c r="I1666" s="81"/>
    </row>
    <row r="1667" spans="8:9" ht="15" x14ac:dyDescent="0.25">
      <c r="H1667"/>
      <c r="I1667" s="81"/>
    </row>
    <row r="1668" spans="8:9" ht="15" x14ac:dyDescent="0.25">
      <c r="H1668"/>
      <c r="I1668" s="81"/>
    </row>
    <row r="1669" spans="8:9" ht="15" x14ac:dyDescent="0.25">
      <c r="H1669"/>
      <c r="I1669" s="81"/>
    </row>
    <row r="1670" spans="8:9" ht="15" x14ac:dyDescent="0.25">
      <c r="H1670"/>
      <c r="I1670" s="81"/>
    </row>
    <row r="1671" spans="8:9" ht="15" x14ac:dyDescent="0.25">
      <c r="H1671"/>
      <c r="I1671" s="81"/>
    </row>
    <row r="1672" spans="8:9" ht="15" x14ac:dyDescent="0.25">
      <c r="H1672"/>
      <c r="I1672" s="81"/>
    </row>
    <row r="1673" spans="8:9" ht="15" x14ac:dyDescent="0.25">
      <c r="H1673"/>
      <c r="I1673" s="81"/>
    </row>
    <row r="1674" spans="8:9" ht="15" x14ac:dyDescent="0.25">
      <c r="H1674"/>
      <c r="I1674" s="81"/>
    </row>
    <row r="1675" spans="8:9" ht="15" x14ac:dyDescent="0.25">
      <c r="H1675"/>
      <c r="I1675" s="81"/>
    </row>
    <row r="1676" spans="8:9" ht="15" x14ac:dyDescent="0.25">
      <c r="H1676"/>
      <c r="I1676" s="81"/>
    </row>
    <row r="1677" spans="8:9" ht="15" x14ac:dyDescent="0.25">
      <c r="H1677"/>
      <c r="I1677" s="81"/>
    </row>
    <row r="1678" spans="8:9" ht="15" x14ac:dyDescent="0.25">
      <c r="H1678"/>
      <c r="I1678" s="81"/>
    </row>
    <row r="1679" spans="8:9" ht="15" x14ac:dyDescent="0.25">
      <c r="H1679"/>
      <c r="I1679" s="81"/>
    </row>
    <row r="1680" spans="8:9" ht="15" x14ac:dyDescent="0.25">
      <c r="H1680"/>
      <c r="I1680" s="81"/>
    </row>
    <row r="1681" spans="8:9" ht="15" x14ac:dyDescent="0.25">
      <c r="H1681"/>
      <c r="I1681" s="81"/>
    </row>
    <row r="1682" spans="8:9" ht="15" x14ac:dyDescent="0.25">
      <c r="H1682"/>
      <c r="I1682" s="81"/>
    </row>
    <row r="1683" spans="8:9" ht="15" x14ac:dyDescent="0.25">
      <c r="H1683"/>
      <c r="I1683" s="81"/>
    </row>
    <row r="1684" spans="8:9" ht="15" x14ac:dyDescent="0.25">
      <c r="H1684"/>
      <c r="I1684" s="81"/>
    </row>
    <row r="1685" spans="8:9" ht="15" x14ac:dyDescent="0.25">
      <c r="H1685"/>
      <c r="I1685" s="81"/>
    </row>
    <row r="1686" spans="8:9" ht="15" x14ac:dyDescent="0.25">
      <c r="H1686"/>
      <c r="I1686" s="81"/>
    </row>
    <row r="1687" spans="8:9" ht="15" x14ac:dyDescent="0.25">
      <c r="H1687"/>
      <c r="I1687" s="81"/>
    </row>
    <row r="1688" spans="8:9" ht="15" x14ac:dyDescent="0.25">
      <c r="H1688"/>
      <c r="I1688" s="81"/>
    </row>
    <row r="1689" spans="8:9" ht="15" x14ac:dyDescent="0.25">
      <c r="H1689"/>
      <c r="I1689" s="81"/>
    </row>
    <row r="1690" spans="8:9" ht="15" x14ac:dyDescent="0.25">
      <c r="H1690"/>
      <c r="I1690" s="81"/>
    </row>
    <row r="1691" spans="8:9" ht="15" x14ac:dyDescent="0.25">
      <c r="H1691"/>
      <c r="I1691" s="81"/>
    </row>
    <row r="1692" spans="8:9" ht="15" x14ac:dyDescent="0.25">
      <c r="H1692"/>
      <c r="I1692" s="81"/>
    </row>
    <row r="1693" spans="8:9" ht="15" x14ac:dyDescent="0.25">
      <c r="H1693"/>
      <c r="I1693" s="81"/>
    </row>
    <row r="1694" spans="8:9" ht="15" x14ac:dyDescent="0.25">
      <c r="H1694"/>
      <c r="I1694" s="81"/>
    </row>
    <row r="1695" spans="8:9" ht="15" x14ac:dyDescent="0.25">
      <c r="H1695"/>
      <c r="I1695" s="81"/>
    </row>
    <row r="1696" spans="8:9" ht="15" x14ac:dyDescent="0.25">
      <c r="H1696"/>
      <c r="I1696" s="81"/>
    </row>
    <row r="1697" spans="8:9" ht="15" x14ac:dyDescent="0.25">
      <c r="H1697"/>
      <c r="I1697" s="81"/>
    </row>
    <row r="1698" spans="8:9" ht="15" x14ac:dyDescent="0.25">
      <c r="H1698"/>
      <c r="I1698" s="81"/>
    </row>
    <row r="1699" spans="8:9" ht="15" x14ac:dyDescent="0.25">
      <c r="H1699"/>
      <c r="I1699" s="81"/>
    </row>
    <row r="1700" spans="8:9" ht="15" x14ac:dyDescent="0.25">
      <c r="H1700"/>
      <c r="I1700" s="81"/>
    </row>
    <row r="1701" spans="8:9" ht="15" x14ac:dyDescent="0.25">
      <c r="H1701"/>
      <c r="I1701" s="81"/>
    </row>
    <row r="1702" spans="8:9" ht="15" x14ac:dyDescent="0.25">
      <c r="H1702"/>
      <c r="I1702" s="81"/>
    </row>
    <row r="1703" spans="8:9" ht="15" x14ac:dyDescent="0.25">
      <c r="H1703"/>
      <c r="I1703" s="81"/>
    </row>
    <row r="1704" spans="8:9" ht="15" x14ac:dyDescent="0.25">
      <c r="H1704"/>
      <c r="I1704" s="81"/>
    </row>
    <row r="1705" spans="8:9" ht="15" x14ac:dyDescent="0.25">
      <c r="H1705"/>
      <c r="I1705" s="81"/>
    </row>
    <row r="1706" spans="8:9" ht="15" x14ac:dyDescent="0.25">
      <c r="H1706"/>
      <c r="I1706" s="81"/>
    </row>
    <row r="1707" spans="8:9" ht="15" x14ac:dyDescent="0.25">
      <c r="H1707"/>
      <c r="I1707" s="81"/>
    </row>
    <row r="1708" spans="8:9" ht="15" x14ac:dyDescent="0.25">
      <c r="H1708"/>
      <c r="I1708" s="81"/>
    </row>
    <row r="1709" spans="8:9" ht="15" x14ac:dyDescent="0.25">
      <c r="H1709"/>
      <c r="I1709" s="81"/>
    </row>
    <row r="1710" spans="8:9" ht="15" x14ac:dyDescent="0.25">
      <c r="H1710"/>
      <c r="I1710" s="81"/>
    </row>
    <row r="1711" spans="8:9" ht="15" x14ac:dyDescent="0.25">
      <c r="H1711"/>
      <c r="I1711" s="81"/>
    </row>
    <row r="1712" spans="8:9" ht="15" x14ac:dyDescent="0.25">
      <c r="H1712"/>
      <c r="I1712" s="81"/>
    </row>
    <row r="1713" spans="8:9" ht="15" x14ac:dyDescent="0.25">
      <c r="H1713"/>
      <c r="I1713" s="81"/>
    </row>
    <row r="1714" spans="8:9" ht="15" x14ac:dyDescent="0.25">
      <c r="H1714"/>
      <c r="I1714" s="81"/>
    </row>
    <row r="1715" spans="8:9" ht="15" x14ac:dyDescent="0.25">
      <c r="H1715"/>
      <c r="I1715" s="81"/>
    </row>
    <row r="1716" spans="8:9" ht="15" x14ac:dyDescent="0.25">
      <c r="H1716"/>
      <c r="I1716" s="81"/>
    </row>
    <row r="1717" spans="8:9" ht="15" x14ac:dyDescent="0.25">
      <c r="H1717"/>
      <c r="I1717" s="81"/>
    </row>
    <row r="1718" spans="8:9" ht="15" x14ac:dyDescent="0.25">
      <c r="H1718"/>
      <c r="I1718" s="81"/>
    </row>
    <row r="1719" spans="8:9" ht="15" x14ac:dyDescent="0.25">
      <c r="H1719"/>
      <c r="I1719" s="81"/>
    </row>
    <row r="1720" spans="8:9" ht="15" x14ac:dyDescent="0.25">
      <c r="H1720"/>
      <c r="I1720" s="81"/>
    </row>
    <row r="1721" spans="8:9" ht="15" x14ac:dyDescent="0.25">
      <c r="H1721"/>
      <c r="I1721" s="81"/>
    </row>
    <row r="1722" spans="8:9" ht="15" x14ac:dyDescent="0.25">
      <c r="H1722"/>
      <c r="I1722" s="81"/>
    </row>
    <row r="1723" spans="8:9" ht="15" x14ac:dyDescent="0.25">
      <c r="H1723"/>
      <c r="I1723" s="81"/>
    </row>
    <row r="1724" spans="8:9" ht="15" x14ac:dyDescent="0.25">
      <c r="H1724"/>
      <c r="I1724" s="81"/>
    </row>
    <row r="1725" spans="8:9" ht="15" x14ac:dyDescent="0.25">
      <c r="H1725"/>
      <c r="I1725" s="81"/>
    </row>
    <row r="1726" spans="8:9" ht="15" x14ac:dyDescent="0.25">
      <c r="H1726"/>
      <c r="I1726" s="81"/>
    </row>
    <row r="1727" spans="8:9" ht="15" x14ac:dyDescent="0.25">
      <c r="H1727"/>
      <c r="I1727" s="81"/>
    </row>
    <row r="1728" spans="8:9" ht="15" x14ac:dyDescent="0.25">
      <c r="H1728"/>
      <c r="I1728" s="81"/>
    </row>
    <row r="1729" spans="8:9" ht="15" x14ac:dyDescent="0.25">
      <c r="H1729"/>
      <c r="I1729" s="81"/>
    </row>
    <row r="1730" spans="8:9" ht="15" x14ac:dyDescent="0.25">
      <c r="H1730"/>
      <c r="I1730" s="81"/>
    </row>
    <row r="1731" spans="8:9" ht="15" x14ac:dyDescent="0.25">
      <c r="H1731"/>
      <c r="I1731" s="81"/>
    </row>
    <row r="1732" spans="8:9" ht="15" x14ac:dyDescent="0.25">
      <c r="H1732"/>
      <c r="I1732" s="81"/>
    </row>
    <row r="1733" spans="8:9" ht="15" x14ac:dyDescent="0.25">
      <c r="H1733"/>
      <c r="I1733" s="81"/>
    </row>
    <row r="1734" spans="8:9" ht="15" x14ac:dyDescent="0.25">
      <c r="H1734"/>
      <c r="I1734" s="81"/>
    </row>
    <row r="1735" spans="8:9" ht="15" x14ac:dyDescent="0.25">
      <c r="H1735"/>
      <c r="I1735" s="81"/>
    </row>
    <row r="1736" spans="8:9" ht="15" x14ac:dyDescent="0.25">
      <c r="H1736"/>
      <c r="I1736" s="81"/>
    </row>
    <row r="1737" spans="8:9" ht="15" x14ac:dyDescent="0.25">
      <c r="H1737"/>
      <c r="I1737" s="81"/>
    </row>
    <row r="1738" spans="8:9" ht="15" x14ac:dyDescent="0.25">
      <c r="H1738"/>
      <c r="I1738" s="81"/>
    </row>
    <row r="1739" spans="8:9" ht="15" x14ac:dyDescent="0.25">
      <c r="H1739"/>
      <c r="I1739" s="81"/>
    </row>
    <row r="1740" spans="8:9" ht="15" x14ac:dyDescent="0.25">
      <c r="H1740"/>
      <c r="I1740" s="81"/>
    </row>
    <row r="1741" spans="8:9" ht="15" x14ac:dyDescent="0.25">
      <c r="H1741"/>
      <c r="I1741" s="81"/>
    </row>
    <row r="1742" spans="8:9" ht="15" x14ac:dyDescent="0.25">
      <c r="H1742"/>
      <c r="I1742" s="81"/>
    </row>
    <row r="1743" spans="8:9" ht="15" x14ac:dyDescent="0.25">
      <c r="H1743"/>
      <c r="I1743" s="81"/>
    </row>
    <row r="1744" spans="8:9" ht="15" x14ac:dyDescent="0.25">
      <c r="H1744"/>
      <c r="I1744" s="81"/>
    </row>
    <row r="1745" spans="8:9" ht="15" x14ac:dyDescent="0.25">
      <c r="H1745"/>
      <c r="I1745" s="81"/>
    </row>
    <row r="1746" spans="8:9" ht="15" x14ac:dyDescent="0.25">
      <c r="H1746"/>
      <c r="I1746" s="81"/>
    </row>
    <row r="1747" spans="8:9" ht="15" x14ac:dyDescent="0.25">
      <c r="H1747"/>
      <c r="I1747" s="81"/>
    </row>
    <row r="1748" spans="8:9" ht="15" x14ac:dyDescent="0.25">
      <c r="H1748"/>
      <c r="I1748" s="81"/>
    </row>
    <row r="1749" spans="8:9" ht="15" x14ac:dyDescent="0.25">
      <c r="H1749"/>
      <c r="I1749" s="81"/>
    </row>
    <row r="1750" spans="8:9" ht="15" x14ac:dyDescent="0.25">
      <c r="H1750"/>
      <c r="I1750" s="81"/>
    </row>
    <row r="1751" spans="8:9" ht="15" x14ac:dyDescent="0.25">
      <c r="H1751"/>
      <c r="I1751" s="81"/>
    </row>
    <row r="1752" spans="8:9" ht="15" x14ac:dyDescent="0.25">
      <c r="H1752"/>
      <c r="I1752" s="81"/>
    </row>
    <row r="1753" spans="8:9" ht="15" x14ac:dyDescent="0.25">
      <c r="H1753"/>
      <c r="I1753" s="81"/>
    </row>
    <row r="1754" spans="8:9" ht="15" x14ac:dyDescent="0.25">
      <c r="H1754"/>
      <c r="I1754" s="81"/>
    </row>
    <row r="1755" spans="8:9" ht="15" x14ac:dyDescent="0.25">
      <c r="H1755"/>
      <c r="I1755" s="81"/>
    </row>
    <row r="1756" spans="8:9" ht="15" x14ac:dyDescent="0.25">
      <c r="H1756"/>
      <c r="I1756" s="81"/>
    </row>
    <row r="1757" spans="8:9" ht="15" x14ac:dyDescent="0.25">
      <c r="H1757"/>
      <c r="I1757" s="81"/>
    </row>
    <row r="1758" spans="8:9" ht="15" x14ac:dyDescent="0.25">
      <c r="H1758"/>
      <c r="I1758" s="81"/>
    </row>
    <row r="1759" spans="8:9" ht="15" x14ac:dyDescent="0.25">
      <c r="H1759"/>
      <c r="I1759" s="81"/>
    </row>
    <row r="1760" spans="8:9" ht="15" x14ac:dyDescent="0.25">
      <c r="H1760"/>
      <c r="I1760" s="81"/>
    </row>
    <row r="1761" spans="8:9" ht="15" x14ac:dyDescent="0.25">
      <c r="H1761"/>
      <c r="I1761" s="81"/>
    </row>
    <row r="1762" spans="8:9" ht="15" x14ac:dyDescent="0.25">
      <c r="H1762"/>
      <c r="I1762" s="81"/>
    </row>
    <row r="1763" spans="8:9" ht="15" x14ac:dyDescent="0.25">
      <c r="H1763"/>
      <c r="I1763" s="81"/>
    </row>
    <row r="1764" spans="8:9" ht="15" x14ac:dyDescent="0.25">
      <c r="H1764"/>
      <c r="I1764" s="81"/>
    </row>
    <row r="1765" spans="8:9" ht="15" x14ac:dyDescent="0.25">
      <c r="H1765"/>
      <c r="I1765" s="81"/>
    </row>
    <row r="1766" spans="8:9" ht="15" x14ac:dyDescent="0.25">
      <c r="H1766"/>
      <c r="I1766" s="81"/>
    </row>
    <row r="1767" spans="8:9" ht="15" x14ac:dyDescent="0.25">
      <c r="H1767"/>
      <c r="I1767" s="81"/>
    </row>
    <row r="1768" spans="8:9" ht="15" x14ac:dyDescent="0.25">
      <c r="H1768"/>
      <c r="I1768" s="81"/>
    </row>
    <row r="1769" spans="8:9" ht="15" x14ac:dyDescent="0.25">
      <c r="H1769"/>
      <c r="I1769" s="81"/>
    </row>
    <row r="1770" spans="8:9" ht="15" x14ac:dyDescent="0.25">
      <c r="H1770"/>
      <c r="I1770" s="81"/>
    </row>
    <row r="1771" spans="8:9" ht="15" x14ac:dyDescent="0.25">
      <c r="H1771"/>
      <c r="I1771" s="81"/>
    </row>
    <row r="1772" spans="8:9" ht="15" x14ac:dyDescent="0.25">
      <c r="H1772"/>
      <c r="I1772" s="81"/>
    </row>
    <row r="1773" spans="8:9" ht="15" x14ac:dyDescent="0.25">
      <c r="H1773"/>
      <c r="I1773" s="81"/>
    </row>
    <row r="1774" spans="8:9" ht="15" x14ac:dyDescent="0.25">
      <c r="H1774"/>
      <c r="I1774" s="81"/>
    </row>
    <row r="1775" spans="8:9" ht="15" x14ac:dyDescent="0.25">
      <c r="H1775"/>
      <c r="I1775" s="81"/>
    </row>
    <row r="1776" spans="8:9" ht="15" x14ac:dyDescent="0.25">
      <c r="H1776"/>
      <c r="I1776" s="81"/>
    </row>
    <row r="1777" spans="8:9" ht="15" x14ac:dyDescent="0.25">
      <c r="H1777"/>
      <c r="I1777" s="81"/>
    </row>
    <row r="1778" spans="8:9" ht="15" x14ac:dyDescent="0.25">
      <c r="H1778"/>
      <c r="I1778" s="81"/>
    </row>
    <row r="1779" spans="8:9" ht="15" x14ac:dyDescent="0.25">
      <c r="H1779"/>
      <c r="I1779" s="81"/>
    </row>
    <row r="1780" spans="8:9" ht="15" x14ac:dyDescent="0.25">
      <c r="H1780"/>
      <c r="I1780" s="81"/>
    </row>
    <row r="1781" spans="8:9" ht="15" x14ac:dyDescent="0.25">
      <c r="H1781"/>
      <c r="I1781" s="81"/>
    </row>
    <row r="1782" spans="8:9" ht="15" x14ac:dyDescent="0.25">
      <c r="H1782"/>
      <c r="I1782" s="81"/>
    </row>
    <row r="1783" spans="8:9" ht="15" x14ac:dyDescent="0.25">
      <c r="H1783"/>
      <c r="I1783" s="81"/>
    </row>
    <row r="1784" spans="8:9" ht="15" x14ac:dyDescent="0.25">
      <c r="H1784"/>
      <c r="I1784" s="81"/>
    </row>
    <row r="1785" spans="8:9" ht="15" x14ac:dyDescent="0.25">
      <c r="H1785"/>
      <c r="I1785" s="81"/>
    </row>
    <row r="1786" spans="8:9" ht="15" x14ac:dyDescent="0.25">
      <c r="H1786"/>
      <c r="I1786" s="81"/>
    </row>
    <row r="1787" spans="8:9" ht="15" x14ac:dyDescent="0.25">
      <c r="H1787"/>
      <c r="I1787" s="81"/>
    </row>
    <row r="1788" spans="8:9" ht="15" x14ac:dyDescent="0.25">
      <c r="H1788"/>
      <c r="I1788" s="81"/>
    </row>
    <row r="1789" spans="8:9" ht="15" x14ac:dyDescent="0.25">
      <c r="H1789"/>
      <c r="I1789" s="81"/>
    </row>
    <row r="1790" spans="8:9" ht="15" x14ac:dyDescent="0.25">
      <c r="H1790"/>
      <c r="I1790" s="81"/>
    </row>
    <row r="1791" spans="8:9" ht="15" x14ac:dyDescent="0.25">
      <c r="H1791"/>
      <c r="I1791" s="81"/>
    </row>
    <row r="1792" spans="8:9" ht="15" x14ac:dyDescent="0.25">
      <c r="H1792"/>
      <c r="I1792" s="81"/>
    </row>
    <row r="1793" spans="8:9" ht="15" x14ac:dyDescent="0.25">
      <c r="H1793"/>
      <c r="I1793" s="81"/>
    </row>
    <row r="1794" spans="8:9" ht="15" x14ac:dyDescent="0.25">
      <c r="H1794"/>
      <c r="I1794" s="81"/>
    </row>
    <row r="1795" spans="8:9" ht="15" x14ac:dyDescent="0.25">
      <c r="H1795"/>
      <c r="I1795" s="81"/>
    </row>
    <row r="1796" spans="8:9" ht="15" x14ac:dyDescent="0.25">
      <c r="H1796"/>
      <c r="I1796" s="81"/>
    </row>
    <row r="1797" spans="8:9" ht="15" x14ac:dyDescent="0.25">
      <c r="H1797"/>
      <c r="I1797" s="81"/>
    </row>
    <row r="1798" spans="8:9" ht="15" x14ac:dyDescent="0.25">
      <c r="H1798"/>
      <c r="I1798" s="81"/>
    </row>
    <row r="1799" spans="8:9" ht="15" x14ac:dyDescent="0.25">
      <c r="H1799"/>
      <c r="I1799" s="81"/>
    </row>
    <row r="1800" spans="8:9" ht="15" x14ac:dyDescent="0.25">
      <c r="H1800"/>
      <c r="I1800" s="81"/>
    </row>
    <row r="1801" spans="8:9" ht="15" x14ac:dyDescent="0.25">
      <c r="H1801"/>
      <c r="I1801" s="81"/>
    </row>
    <row r="1802" spans="8:9" ht="15" x14ac:dyDescent="0.25">
      <c r="H1802"/>
      <c r="I1802" s="81"/>
    </row>
    <row r="1803" spans="8:9" ht="15" x14ac:dyDescent="0.25">
      <c r="H1803"/>
      <c r="I1803" s="81"/>
    </row>
    <row r="1804" spans="8:9" ht="15" x14ac:dyDescent="0.25">
      <c r="H1804"/>
      <c r="I1804" s="81"/>
    </row>
    <row r="1805" spans="8:9" ht="15" x14ac:dyDescent="0.25">
      <c r="H1805"/>
      <c r="I1805" s="81"/>
    </row>
    <row r="1806" spans="8:9" ht="15" x14ac:dyDescent="0.25">
      <c r="H1806"/>
      <c r="I1806" s="81"/>
    </row>
    <row r="1807" spans="8:9" ht="15" x14ac:dyDescent="0.25">
      <c r="H1807"/>
      <c r="I1807" s="81"/>
    </row>
    <row r="1808" spans="8:9" ht="15" x14ac:dyDescent="0.25">
      <c r="H1808"/>
      <c r="I1808" s="81"/>
    </row>
    <row r="1809" spans="8:9" ht="15" x14ac:dyDescent="0.25">
      <c r="H1809"/>
      <c r="I1809" s="81"/>
    </row>
    <row r="1810" spans="8:9" ht="15" x14ac:dyDescent="0.25">
      <c r="H1810"/>
      <c r="I1810" s="81"/>
    </row>
    <row r="1811" spans="8:9" ht="15" x14ac:dyDescent="0.25">
      <c r="H1811"/>
      <c r="I1811" s="81"/>
    </row>
    <row r="1812" spans="8:9" ht="15" x14ac:dyDescent="0.25">
      <c r="H1812"/>
      <c r="I1812" s="81"/>
    </row>
    <row r="1813" spans="8:9" ht="15" x14ac:dyDescent="0.25">
      <c r="H1813"/>
      <c r="I1813" s="81"/>
    </row>
    <row r="1814" spans="8:9" ht="15" x14ac:dyDescent="0.25">
      <c r="H1814"/>
      <c r="I1814" s="81"/>
    </row>
    <row r="1815" spans="8:9" ht="15" x14ac:dyDescent="0.25">
      <c r="H1815"/>
      <c r="I1815" s="81"/>
    </row>
    <row r="1816" spans="8:9" ht="15" x14ac:dyDescent="0.25">
      <c r="H1816"/>
      <c r="I1816" s="81"/>
    </row>
    <row r="1817" spans="8:9" ht="15" x14ac:dyDescent="0.25">
      <c r="H1817"/>
      <c r="I1817" s="81"/>
    </row>
    <row r="1818" spans="8:9" ht="15" x14ac:dyDescent="0.25">
      <c r="H1818"/>
      <c r="I1818" s="81"/>
    </row>
    <row r="1819" spans="8:9" ht="15" x14ac:dyDescent="0.25">
      <c r="H1819"/>
      <c r="I1819" s="81"/>
    </row>
    <row r="1820" spans="8:9" ht="15" x14ac:dyDescent="0.25">
      <c r="H1820"/>
      <c r="I1820" s="81"/>
    </row>
    <row r="1821" spans="8:9" ht="15" x14ac:dyDescent="0.25">
      <c r="H1821"/>
      <c r="I1821" s="81"/>
    </row>
    <row r="1822" spans="8:9" ht="15" x14ac:dyDescent="0.25">
      <c r="H1822"/>
      <c r="I1822" s="81"/>
    </row>
    <row r="1823" spans="8:9" ht="15" x14ac:dyDescent="0.25">
      <c r="H1823"/>
      <c r="I1823" s="81"/>
    </row>
    <row r="1824" spans="8:9" ht="15" x14ac:dyDescent="0.25">
      <c r="H1824"/>
      <c r="I1824" s="81"/>
    </row>
    <row r="1825" spans="8:9" ht="15" x14ac:dyDescent="0.25">
      <c r="H1825"/>
      <c r="I1825" s="81"/>
    </row>
    <row r="1826" spans="8:9" ht="15" x14ac:dyDescent="0.25">
      <c r="H1826"/>
      <c r="I1826" s="81"/>
    </row>
    <row r="1827" spans="8:9" ht="15" x14ac:dyDescent="0.25">
      <c r="H1827"/>
      <c r="I1827" s="81"/>
    </row>
    <row r="1828" spans="8:9" ht="15" x14ac:dyDescent="0.25">
      <c r="H1828"/>
      <c r="I1828" s="81"/>
    </row>
    <row r="1829" spans="8:9" ht="15" x14ac:dyDescent="0.25">
      <c r="H1829"/>
      <c r="I1829" s="81"/>
    </row>
    <row r="1830" spans="8:9" ht="15" x14ac:dyDescent="0.25">
      <c r="H1830"/>
      <c r="I1830" s="81"/>
    </row>
    <row r="1831" spans="8:9" ht="15" x14ac:dyDescent="0.25">
      <c r="H1831"/>
      <c r="I1831" s="81"/>
    </row>
    <row r="1832" spans="8:9" ht="15" x14ac:dyDescent="0.25">
      <c r="H1832"/>
      <c r="I1832" s="81"/>
    </row>
    <row r="1833" spans="8:9" ht="15" x14ac:dyDescent="0.25">
      <c r="H1833"/>
      <c r="I1833" s="81"/>
    </row>
    <row r="1834" spans="8:9" ht="15" x14ac:dyDescent="0.25">
      <c r="H1834"/>
      <c r="I1834" s="81"/>
    </row>
    <row r="1835" spans="8:9" ht="15" x14ac:dyDescent="0.25">
      <c r="H1835"/>
      <c r="I1835" s="81"/>
    </row>
    <row r="1836" spans="8:9" ht="15" x14ac:dyDescent="0.25">
      <c r="H1836"/>
      <c r="I1836" s="81"/>
    </row>
    <row r="1837" spans="8:9" ht="15" x14ac:dyDescent="0.25">
      <c r="H1837"/>
      <c r="I1837" s="81"/>
    </row>
    <row r="1838" spans="8:9" ht="15" x14ac:dyDescent="0.25">
      <c r="H1838"/>
      <c r="I1838" s="81"/>
    </row>
    <row r="1839" spans="8:9" ht="15" x14ac:dyDescent="0.25">
      <c r="H1839"/>
      <c r="I1839" s="81"/>
    </row>
    <row r="1840" spans="8:9" ht="15" x14ac:dyDescent="0.25">
      <c r="H1840"/>
      <c r="I1840" s="81"/>
    </row>
    <row r="1841" spans="8:9" ht="15" x14ac:dyDescent="0.25">
      <c r="H1841"/>
      <c r="I1841" s="81"/>
    </row>
    <row r="1842" spans="8:9" ht="15" x14ac:dyDescent="0.25">
      <c r="H1842"/>
      <c r="I1842" s="81"/>
    </row>
    <row r="1843" spans="8:9" ht="15" x14ac:dyDescent="0.25">
      <c r="H1843"/>
      <c r="I1843" s="81"/>
    </row>
    <row r="1844" spans="8:9" ht="15" x14ac:dyDescent="0.25">
      <c r="H1844"/>
      <c r="I1844" s="81"/>
    </row>
    <row r="1845" spans="8:9" ht="15" x14ac:dyDescent="0.25">
      <c r="H1845"/>
      <c r="I1845" s="81"/>
    </row>
    <row r="1846" spans="8:9" ht="15" x14ac:dyDescent="0.25">
      <c r="H1846"/>
      <c r="I1846" s="81"/>
    </row>
    <row r="1847" spans="8:9" ht="15" x14ac:dyDescent="0.25">
      <c r="H1847"/>
      <c r="I1847" s="81"/>
    </row>
    <row r="1848" spans="8:9" ht="15" x14ac:dyDescent="0.25">
      <c r="H1848"/>
      <c r="I1848" s="81"/>
    </row>
    <row r="1849" spans="8:9" ht="15" x14ac:dyDescent="0.25">
      <c r="H1849"/>
      <c r="I1849" s="81"/>
    </row>
    <row r="1850" spans="8:9" ht="15" x14ac:dyDescent="0.25">
      <c r="H1850"/>
      <c r="I1850" s="81"/>
    </row>
    <row r="1851" spans="8:9" ht="15" x14ac:dyDescent="0.25">
      <c r="H1851"/>
      <c r="I1851" s="81"/>
    </row>
    <row r="1852" spans="8:9" ht="15" x14ac:dyDescent="0.25">
      <c r="H1852"/>
      <c r="I1852" s="81"/>
    </row>
    <row r="1853" spans="8:9" ht="15" x14ac:dyDescent="0.25">
      <c r="H1853"/>
      <c r="I1853" s="81"/>
    </row>
    <row r="1854" spans="8:9" ht="15" x14ac:dyDescent="0.25">
      <c r="H1854"/>
      <c r="I1854" s="81"/>
    </row>
    <row r="1855" spans="8:9" ht="15" x14ac:dyDescent="0.25">
      <c r="H1855"/>
      <c r="I1855" s="81"/>
    </row>
    <row r="1856" spans="8:9" ht="15" x14ac:dyDescent="0.25">
      <c r="H1856"/>
      <c r="I1856" s="81"/>
    </row>
    <row r="1857" spans="8:9" ht="15" x14ac:dyDescent="0.25">
      <c r="H1857"/>
      <c r="I1857" s="81"/>
    </row>
    <row r="1858" spans="8:9" ht="15" x14ac:dyDescent="0.25">
      <c r="H1858"/>
      <c r="I1858" s="81"/>
    </row>
    <row r="1859" spans="8:9" ht="15" x14ac:dyDescent="0.25">
      <c r="H1859"/>
      <c r="I1859" s="81"/>
    </row>
    <row r="1860" spans="8:9" ht="15" x14ac:dyDescent="0.25">
      <c r="H1860"/>
      <c r="I1860" s="81"/>
    </row>
    <row r="1861" spans="8:9" ht="15" x14ac:dyDescent="0.25">
      <c r="H1861"/>
      <c r="I1861" s="81"/>
    </row>
    <row r="1862" spans="8:9" ht="15" x14ac:dyDescent="0.25">
      <c r="H1862"/>
      <c r="I1862" s="81"/>
    </row>
    <row r="1863" spans="8:9" ht="15" x14ac:dyDescent="0.25">
      <c r="H1863"/>
      <c r="I1863" s="81"/>
    </row>
    <row r="1864" spans="8:9" ht="15" x14ac:dyDescent="0.25">
      <c r="H1864"/>
      <c r="I1864" s="81"/>
    </row>
    <row r="1865" spans="8:9" ht="15" x14ac:dyDescent="0.25">
      <c r="H1865"/>
      <c r="I1865" s="81"/>
    </row>
    <row r="1866" spans="8:9" ht="15" x14ac:dyDescent="0.25">
      <c r="H1866"/>
      <c r="I1866" s="81"/>
    </row>
    <row r="1867" spans="8:9" ht="15" x14ac:dyDescent="0.25">
      <c r="H1867"/>
      <c r="I1867" s="81"/>
    </row>
    <row r="1868" spans="8:9" ht="15" x14ac:dyDescent="0.25">
      <c r="H1868"/>
      <c r="I1868" s="81"/>
    </row>
    <row r="1869" spans="8:9" ht="15" x14ac:dyDescent="0.25">
      <c r="H1869"/>
      <c r="I1869" s="81"/>
    </row>
    <row r="1870" spans="8:9" ht="15" x14ac:dyDescent="0.25">
      <c r="H1870"/>
      <c r="I1870" s="81"/>
    </row>
    <row r="1871" spans="8:9" ht="15" x14ac:dyDescent="0.25">
      <c r="H1871"/>
      <c r="I1871" s="81"/>
    </row>
    <row r="1872" spans="8:9" ht="15" x14ac:dyDescent="0.25">
      <c r="H1872"/>
      <c r="I1872" s="81"/>
    </row>
    <row r="1873" spans="8:9" ht="15" x14ac:dyDescent="0.25">
      <c r="H1873"/>
      <c r="I1873" s="81"/>
    </row>
    <row r="1874" spans="8:9" ht="15" x14ac:dyDescent="0.25">
      <c r="H1874"/>
      <c r="I1874" s="81"/>
    </row>
    <row r="1875" spans="8:9" ht="15" x14ac:dyDescent="0.25">
      <c r="H1875"/>
      <c r="I1875" s="81"/>
    </row>
    <row r="1876" spans="8:9" ht="15" x14ac:dyDescent="0.25">
      <c r="H1876"/>
      <c r="I1876" s="81"/>
    </row>
    <row r="1877" spans="8:9" ht="15" x14ac:dyDescent="0.25">
      <c r="H1877"/>
      <c r="I1877" s="81"/>
    </row>
    <row r="1878" spans="8:9" ht="15" x14ac:dyDescent="0.25">
      <c r="H1878"/>
      <c r="I1878" s="81"/>
    </row>
    <row r="1879" spans="8:9" ht="15" x14ac:dyDescent="0.25">
      <c r="H1879"/>
      <c r="I1879" s="81"/>
    </row>
    <row r="1880" spans="8:9" ht="15" x14ac:dyDescent="0.25">
      <c r="H1880"/>
      <c r="I1880" s="81"/>
    </row>
    <row r="1881" spans="8:9" ht="15" x14ac:dyDescent="0.25">
      <c r="H1881"/>
      <c r="I1881" s="81"/>
    </row>
    <row r="1882" spans="8:9" ht="15" x14ac:dyDescent="0.25">
      <c r="H1882"/>
      <c r="I1882" s="81"/>
    </row>
    <row r="1883" spans="8:9" ht="15" x14ac:dyDescent="0.25">
      <c r="H1883"/>
      <c r="I1883" s="81"/>
    </row>
    <row r="1884" spans="8:9" ht="15" x14ac:dyDescent="0.25">
      <c r="H1884"/>
      <c r="I1884" s="81"/>
    </row>
    <row r="1885" spans="8:9" ht="15" x14ac:dyDescent="0.25">
      <c r="H1885"/>
      <c r="I1885" s="81"/>
    </row>
    <row r="1886" spans="8:9" ht="15" x14ac:dyDescent="0.25">
      <c r="H1886"/>
      <c r="I1886" s="81"/>
    </row>
    <row r="1887" spans="8:9" ht="15" x14ac:dyDescent="0.25">
      <c r="H1887"/>
      <c r="I1887" s="81"/>
    </row>
    <row r="1888" spans="8:9" ht="15" x14ac:dyDescent="0.25">
      <c r="H1888"/>
      <c r="I1888" s="81"/>
    </row>
    <row r="1889" spans="8:9" ht="15" x14ac:dyDescent="0.25">
      <c r="H1889"/>
      <c r="I1889" s="81"/>
    </row>
    <row r="1890" spans="8:9" ht="15" x14ac:dyDescent="0.25">
      <c r="H1890"/>
      <c r="I1890" s="81"/>
    </row>
    <row r="1891" spans="8:9" ht="15" x14ac:dyDescent="0.25">
      <c r="H1891"/>
      <c r="I1891" s="81"/>
    </row>
    <row r="1892" spans="8:9" ht="15" x14ac:dyDescent="0.25">
      <c r="H1892"/>
      <c r="I1892" s="81"/>
    </row>
    <row r="1893" spans="8:9" ht="15" x14ac:dyDescent="0.25">
      <c r="H1893"/>
      <c r="I1893" s="81"/>
    </row>
    <row r="1894" spans="8:9" ht="15" x14ac:dyDescent="0.25">
      <c r="H1894"/>
      <c r="I1894" s="81"/>
    </row>
    <row r="1895" spans="8:9" ht="15" x14ac:dyDescent="0.25">
      <c r="H1895"/>
      <c r="I1895" s="81"/>
    </row>
    <row r="1896" spans="8:9" ht="15" x14ac:dyDescent="0.25">
      <c r="H1896"/>
      <c r="I1896" s="81"/>
    </row>
    <row r="1897" spans="8:9" ht="15" x14ac:dyDescent="0.25">
      <c r="H1897"/>
      <c r="I1897" s="81"/>
    </row>
    <row r="1898" spans="8:9" ht="15" x14ac:dyDescent="0.25">
      <c r="H1898"/>
      <c r="I1898" s="81"/>
    </row>
    <row r="1899" spans="8:9" ht="15" x14ac:dyDescent="0.25">
      <c r="H1899"/>
      <c r="I1899" s="81"/>
    </row>
    <row r="1900" spans="8:9" ht="15" x14ac:dyDescent="0.25">
      <c r="H1900"/>
      <c r="I1900" s="81"/>
    </row>
    <row r="1901" spans="8:9" ht="15" x14ac:dyDescent="0.25">
      <c r="H1901"/>
      <c r="I1901" s="81"/>
    </row>
    <row r="1902" spans="8:9" ht="15" x14ac:dyDescent="0.25">
      <c r="H1902"/>
      <c r="I1902" s="81"/>
    </row>
    <row r="1903" spans="8:9" ht="15" x14ac:dyDescent="0.25">
      <c r="H1903"/>
      <c r="I1903" s="81"/>
    </row>
    <row r="1904" spans="8:9" ht="15" x14ac:dyDescent="0.25">
      <c r="H1904"/>
      <c r="I1904" s="81"/>
    </row>
    <row r="1905" spans="8:9" ht="15" x14ac:dyDescent="0.25">
      <c r="H1905"/>
      <c r="I1905" s="81"/>
    </row>
    <row r="1906" spans="8:9" ht="15" x14ac:dyDescent="0.25">
      <c r="H1906"/>
      <c r="I1906" s="81"/>
    </row>
    <row r="1907" spans="8:9" ht="15" x14ac:dyDescent="0.25">
      <c r="H1907"/>
      <c r="I1907" s="81"/>
    </row>
    <row r="1908" spans="8:9" ht="15" x14ac:dyDescent="0.25">
      <c r="H1908"/>
      <c r="I1908" s="81"/>
    </row>
    <row r="1909" spans="8:9" ht="15" x14ac:dyDescent="0.25">
      <c r="H1909"/>
      <c r="I1909" s="81"/>
    </row>
    <row r="1910" spans="8:9" ht="15" x14ac:dyDescent="0.25">
      <c r="H1910"/>
      <c r="I1910" s="81"/>
    </row>
    <row r="1911" spans="8:9" ht="15" x14ac:dyDescent="0.25">
      <c r="H1911"/>
      <c r="I1911" s="81"/>
    </row>
    <row r="1912" spans="8:9" ht="15" x14ac:dyDescent="0.25">
      <c r="H1912"/>
      <c r="I1912" s="81"/>
    </row>
    <row r="1913" spans="8:9" ht="15" x14ac:dyDescent="0.25">
      <c r="H1913"/>
      <c r="I1913" s="81"/>
    </row>
    <row r="1914" spans="8:9" ht="15" x14ac:dyDescent="0.25">
      <c r="H1914"/>
      <c r="I1914" s="81"/>
    </row>
    <row r="1915" spans="8:9" ht="15" x14ac:dyDescent="0.25">
      <c r="H1915"/>
      <c r="I1915" s="81"/>
    </row>
    <row r="1916" spans="8:9" ht="15" x14ac:dyDescent="0.25">
      <c r="H1916"/>
      <c r="I1916" s="81"/>
    </row>
    <row r="1917" spans="8:9" ht="15" x14ac:dyDescent="0.25">
      <c r="H1917"/>
      <c r="I1917" s="81"/>
    </row>
    <row r="1918" spans="8:9" ht="15" x14ac:dyDescent="0.25">
      <c r="H1918"/>
      <c r="I1918" s="81"/>
    </row>
    <row r="1919" spans="8:9" ht="15" x14ac:dyDescent="0.25">
      <c r="H1919"/>
      <c r="I1919" s="81"/>
    </row>
    <row r="1920" spans="8:9" ht="15" x14ac:dyDescent="0.25">
      <c r="H1920"/>
      <c r="I1920" s="81"/>
    </row>
    <row r="1921" spans="8:9" ht="15" x14ac:dyDescent="0.25">
      <c r="H1921"/>
      <c r="I1921" s="81"/>
    </row>
    <row r="1922" spans="8:9" ht="15" x14ac:dyDescent="0.25">
      <c r="H1922"/>
      <c r="I1922" s="81"/>
    </row>
    <row r="1923" spans="8:9" ht="15" x14ac:dyDescent="0.25">
      <c r="H1923"/>
      <c r="I1923" s="81"/>
    </row>
    <row r="1924" spans="8:9" ht="15" x14ac:dyDescent="0.25">
      <c r="H1924"/>
      <c r="I1924" s="81"/>
    </row>
    <row r="1925" spans="8:9" ht="15" x14ac:dyDescent="0.25">
      <c r="H1925"/>
      <c r="I1925" s="81"/>
    </row>
    <row r="1926" spans="8:9" ht="15" x14ac:dyDescent="0.25">
      <c r="H1926"/>
      <c r="I1926" s="81"/>
    </row>
    <row r="1927" spans="8:9" ht="15" x14ac:dyDescent="0.25">
      <c r="H1927"/>
      <c r="I1927" s="81"/>
    </row>
    <row r="1928" spans="8:9" ht="15" x14ac:dyDescent="0.25">
      <c r="H1928"/>
      <c r="I1928" s="81"/>
    </row>
    <row r="1929" spans="8:9" ht="15" x14ac:dyDescent="0.25">
      <c r="H1929"/>
      <c r="I1929" s="81"/>
    </row>
    <row r="1930" spans="8:9" ht="15" x14ac:dyDescent="0.25">
      <c r="H1930"/>
      <c r="I1930" s="81"/>
    </row>
    <row r="1931" spans="8:9" ht="15" x14ac:dyDescent="0.25">
      <c r="H1931"/>
      <c r="I1931" s="81"/>
    </row>
    <row r="1932" spans="8:9" ht="15" x14ac:dyDescent="0.25">
      <c r="H1932"/>
      <c r="I1932" s="81"/>
    </row>
    <row r="1933" spans="8:9" ht="15" x14ac:dyDescent="0.25">
      <c r="H1933"/>
      <c r="I1933" s="81"/>
    </row>
    <row r="1934" spans="8:9" ht="15" x14ac:dyDescent="0.25">
      <c r="H1934"/>
      <c r="I1934" s="81"/>
    </row>
    <row r="1935" spans="8:9" ht="15" x14ac:dyDescent="0.25">
      <c r="H1935"/>
      <c r="I1935" s="81"/>
    </row>
    <row r="1936" spans="8:9" ht="15" x14ac:dyDescent="0.25">
      <c r="H1936"/>
      <c r="I1936" s="81"/>
    </row>
    <row r="1937" spans="8:9" ht="15" x14ac:dyDescent="0.25">
      <c r="H1937"/>
      <c r="I1937" s="81"/>
    </row>
    <row r="1938" spans="8:9" ht="15" x14ac:dyDescent="0.25">
      <c r="H1938"/>
      <c r="I1938" s="81"/>
    </row>
    <row r="1939" spans="8:9" ht="15" x14ac:dyDescent="0.25">
      <c r="H1939"/>
      <c r="I1939" s="81"/>
    </row>
    <row r="1940" spans="8:9" ht="15" x14ac:dyDescent="0.25">
      <c r="H1940"/>
      <c r="I1940" s="81"/>
    </row>
    <row r="1941" spans="8:9" ht="15" x14ac:dyDescent="0.25">
      <c r="H1941"/>
      <c r="I1941" s="81"/>
    </row>
    <row r="1942" spans="8:9" ht="15" x14ac:dyDescent="0.25">
      <c r="H1942"/>
      <c r="I1942" s="81"/>
    </row>
    <row r="1943" spans="8:9" ht="15" x14ac:dyDescent="0.25">
      <c r="H1943"/>
      <c r="I1943" s="81"/>
    </row>
    <row r="1944" spans="8:9" ht="15" x14ac:dyDescent="0.25">
      <c r="H1944"/>
      <c r="I1944" s="81"/>
    </row>
    <row r="1945" spans="8:9" ht="15" x14ac:dyDescent="0.25">
      <c r="H1945"/>
      <c r="I1945" s="81"/>
    </row>
    <row r="1946" spans="8:9" ht="15" x14ac:dyDescent="0.25">
      <c r="H1946"/>
      <c r="I1946" s="81"/>
    </row>
    <row r="1947" spans="8:9" ht="15" x14ac:dyDescent="0.25">
      <c r="H1947"/>
      <c r="I1947" s="81"/>
    </row>
    <row r="1948" spans="8:9" ht="15" x14ac:dyDescent="0.25">
      <c r="H1948"/>
      <c r="I1948" s="81"/>
    </row>
    <row r="1949" spans="8:9" ht="15" x14ac:dyDescent="0.25">
      <c r="H1949"/>
      <c r="I1949" s="81"/>
    </row>
    <row r="1950" spans="8:9" ht="15" x14ac:dyDescent="0.25">
      <c r="H1950"/>
      <c r="I1950" s="81"/>
    </row>
    <row r="1951" spans="8:9" ht="15" x14ac:dyDescent="0.25">
      <c r="H1951"/>
      <c r="I1951" s="81"/>
    </row>
    <row r="1952" spans="8:9" ht="15" x14ac:dyDescent="0.25">
      <c r="H1952"/>
      <c r="I1952" s="81"/>
    </row>
    <row r="1953" spans="8:9" ht="15" x14ac:dyDescent="0.25">
      <c r="H1953"/>
      <c r="I1953" s="81"/>
    </row>
    <row r="1954" spans="8:9" ht="15" x14ac:dyDescent="0.25">
      <c r="H1954"/>
      <c r="I1954" s="81"/>
    </row>
    <row r="1955" spans="8:9" ht="15" x14ac:dyDescent="0.25">
      <c r="H1955"/>
      <c r="I1955" s="81"/>
    </row>
    <row r="1956" spans="8:9" ht="15" x14ac:dyDescent="0.25">
      <c r="H1956"/>
      <c r="I1956" s="81"/>
    </row>
    <row r="1957" spans="8:9" ht="15" x14ac:dyDescent="0.25">
      <c r="H1957"/>
      <c r="I1957" s="81"/>
    </row>
    <row r="1958" spans="8:9" ht="15" x14ac:dyDescent="0.25">
      <c r="H1958"/>
      <c r="I1958" s="81"/>
    </row>
    <row r="1959" spans="8:9" ht="15" x14ac:dyDescent="0.25">
      <c r="H1959"/>
      <c r="I1959" s="81"/>
    </row>
    <row r="1960" spans="8:9" ht="15" x14ac:dyDescent="0.25">
      <c r="H1960"/>
      <c r="I1960" s="81"/>
    </row>
    <row r="1961" spans="8:9" ht="15" x14ac:dyDescent="0.25">
      <c r="H1961"/>
      <c r="I1961" s="81"/>
    </row>
    <row r="1962" spans="8:9" ht="15" x14ac:dyDescent="0.25">
      <c r="H1962"/>
      <c r="I1962" s="81"/>
    </row>
    <row r="1963" spans="8:9" ht="15" x14ac:dyDescent="0.25">
      <c r="H1963"/>
      <c r="I1963" s="81"/>
    </row>
    <row r="1964" spans="8:9" ht="15" x14ac:dyDescent="0.25">
      <c r="H1964"/>
      <c r="I1964" s="81"/>
    </row>
    <row r="1965" spans="8:9" ht="15" x14ac:dyDescent="0.25">
      <c r="H1965"/>
      <c r="I1965" s="81"/>
    </row>
    <row r="1966" spans="8:9" ht="15" x14ac:dyDescent="0.25">
      <c r="H1966"/>
      <c r="I1966" s="81"/>
    </row>
    <row r="1967" spans="8:9" ht="15" x14ac:dyDescent="0.25">
      <c r="H1967"/>
      <c r="I1967" s="81"/>
    </row>
    <row r="1968" spans="8:9" ht="15" x14ac:dyDescent="0.25">
      <c r="H1968"/>
      <c r="I1968" s="81"/>
    </row>
    <row r="1969" spans="8:9" ht="15" x14ac:dyDescent="0.25">
      <c r="H1969"/>
      <c r="I1969" s="81"/>
    </row>
    <row r="1970" spans="8:9" ht="15" x14ac:dyDescent="0.25">
      <c r="H1970"/>
      <c r="I1970" s="81"/>
    </row>
    <row r="1971" spans="8:9" ht="15" x14ac:dyDescent="0.25">
      <c r="H1971"/>
      <c r="I1971" s="81"/>
    </row>
    <row r="1972" spans="8:9" ht="15" x14ac:dyDescent="0.25">
      <c r="H1972"/>
      <c r="I1972" s="81"/>
    </row>
    <row r="1973" spans="8:9" ht="15" x14ac:dyDescent="0.25">
      <c r="H1973"/>
      <c r="I1973" s="81"/>
    </row>
    <row r="1974" spans="8:9" ht="15" x14ac:dyDescent="0.25">
      <c r="H1974"/>
      <c r="I1974" s="81"/>
    </row>
    <row r="1975" spans="8:9" ht="15" x14ac:dyDescent="0.25">
      <c r="H1975"/>
      <c r="I1975" s="81"/>
    </row>
    <row r="1976" spans="8:9" ht="15" x14ac:dyDescent="0.25">
      <c r="H1976"/>
      <c r="I1976" s="81"/>
    </row>
    <row r="1977" spans="8:9" ht="15" x14ac:dyDescent="0.25">
      <c r="H1977"/>
      <c r="I1977" s="81"/>
    </row>
    <row r="1978" spans="8:9" ht="15" x14ac:dyDescent="0.25">
      <c r="H1978"/>
      <c r="I1978" s="81"/>
    </row>
    <row r="1979" spans="8:9" ht="15" x14ac:dyDescent="0.25">
      <c r="H1979"/>
      <c r="I1979" s="81"/>
    </row>
    <row r="1980" spans="8:9" ht="15" x14ac:dyDescent="0.25">
      <c r="H1980"/>
      <c r="I1980" s="81"/>
    </row>
    <row r="1981" spans="8:9" ht="15" x14ac:dyDescent="0.25">
      <c r="H1981"/>
      <c r="I1981" s="81"/>
    </row>
    <row r="1982" spans="8:9" ht="15" x14ac:dyDescent="0.25">
      <c r="H1982"/>
      <c r="I1982" s="81"/>
    </row>
    <row r="1983" spans="8:9" ht="15" x14ac:dyDescent="0.25">
      <c r="H1983"/>
      <c r="I1983" s="81"/>
    </row>
    <row r="1984" spans="8:9" ht="15" x14ac:dyDescent="0.25">
      <c r="H1984"/>
      <c r="I1984" s="81"/>
    </row>
    <row r="1985" spans="8:9" ht="15" x14ac:dyDescent="0.25">
      <c r="H1985"/>
      <c r="I1985" s="81"/>
    </row>
    <row r="1986" spans="8:9" ht="15" x14ac:dyDescent="0.25">
      <c r="H1986"/>
      <c r="I1986" s="81"/>
    </row>
    <row r="1987" spans="8:9" ht="15" x14ac:dyDescent="0.25">
      <c r="H1987"/>
      <c r="I1987" s="81"/>
    </row>
    <row r="1988" spans="8:9" ht="15" x14ac:dyDescent="0.25">
      <c r="H1988"/>
      <c r="I1988" s="81"/>
    </row>
    <row r="1989" spans="8:9" ht="15" x14ac:dyDescent="0.25">
      <c r="H1989"/>
      <c r="I1989" s="81"/>
    </row>
    <row r="1990" spans="8:9" ht="15" x14ac:dyDescent="0.25">
      <c r="H1990"/>
      <c r="I1990" s="81"/>
    </row>
    <row r="1991" spans="8:9" ht="15" x14ac:dyDescent="0.25">
      <c r="H1991"/>
      <c r="I1991" s="81"/>
    </row>
    <row r="1992" spans="8:9" ht="15" x14ac:dyDescent="0.25">
      <c r="H1992"/>
      <c r="I1992" s="81"/>
    </row>
    <row r="1993" spans="8:9" ht="15" x14ac:dyDescent="0.25">
      <c r="H1993"/>
      <c r="I1993" s="81"/>
    </row>
    <row r="1994" spans="8:9" ht="15" x14ac:dyDescent="0.25">
      <c r="H1994"/>
      <c r="I1994" s="81"/>
    </row>
    <row r="1995" spans="8:9" ht="15" x14ac:dyDescent="0.25">
      <c r="H1995"/>
      <c r="I1995" s="81"/>
    </row>
    <row r="1996" spans="8:9" ht="15" x14ac:dyDescent="0.25">
      <c r="H1996"/>
      <c r="I1996" s="81"/>
    </row>
    <row r="1997" spans="8:9" ht="15" x14ac:dyDescent="0.25">
      <c r="H1997"/>
      <c r="I1997" s="81"/>
    </row>
    <row r="1998" spans="8:9" ht="15" x14ac:dyDescent="0.25">
      <c r="H1998"/>
      <c r="I1998" s="81"/>
    </row>
    <row r="1999" spans="8:9" ht="15" x14ac:dyDescent="0.25">
      <c r="H1999"/>
      <c r="I1999" s="81"/>
    </row>
    <row r="2000" spans="8:9" ht="15" x14ac:dyDescent="0.25">
      <c r="H2000"/>
      <c r="I2000" s="81"/>
    </row>
    <row r="2001" spans="8:9" ht="15" x14ac:dyDescent="0.25">
      <c r="H2001"/>
      <c r="I2001" s="81"/>
    </row>
    <row r="2002" spans="8:9" ht="15" x14ac:dyDescent="0.25">
      <c r="H2002"/>
      <c r="I2002" s="81"/>
    </row>
    <row r="2003" spans="8:9" ht="15" x14ac:dyDescent="0.25">
      <c r="H2003"/>
      <c r="I2003" s="81"/>
    </row>
    <row r="2004" spans="8:9" ht="15" x14ac:dyDescent="0.25">
      <c r="H2004"/>
      <c r="I2004" s="81"/>
    </row>
    <row r="2005" spans="8:9" ht="15" x14ac:dyDescent="0.25">
      <c r="H2005"/>
      <c r="I2005" s="81"/>
    </row>
    <row r="2006" spans="8:9" ht="15" x14ac:dyDescent="0.25">
      <c r="H2006"/>
      <c r="I2006" s="81"/>
    </row>
    <row r="2007" spans="8:9" ht="15" x14ac:dyDescent="0.25">
      <c r="H2007"/>
      <c r="I2007" s="81"/>
    </row>
    <row r="2008" spans="8:9" ht="15" x14ac:dyDescent="0.25">
      <c r="H2008"/>
      <c r="I2008" s="81"/>
    </row>
    <row r="2009" spans="8:9" ht="15" x14ac:dyDescent="0.25">
      <c r="H2009"/>
      <c r="I2009" s="81"/>
    </row>
    <row r="2010" spans="8:9" ht="15" x14ac:dyDescent="0.25">
      <c r="H2010"/>
      <c r="I2010" s="81"/>
    </row>
    <row r="2011" spans="8:9" ht="15" x14ac:dyDescent="0.25">
      <c r="H2011"/>
      <c r="I2011" s="81"/>
    </row>
    <row r="2012" spans="8:9" ht="15" x14ac:dyDescent="0.25">
      <c r="H2012"/>
      <c r="I2012" s="81"/>
    </row>
    <row r="2013" spans="8:9" ht="15" x14ac:dyDescent="0.25">
      <c r="H2013"/>
      <c r="I2013" s="81"/>
    </row>
    <row r="2014" spans="8:9" ht="15" x14ac:dyDescent="0.25">
      <c r="H2014"/>
      <c r="I2014" s="81"/>
    </row>
    <row r="2015" spans="8:9" ht="15" x14ac:dyDescent="0.25">
      <c r="H2015"/>
      <c r="I2015" s="81"/>
    </row>
    <row r="2016" spans="8:9" ht="15" x14ac:dyDescent="0.25">
      <c r="H2016"/>
      <c r="I2016" s="81"/>
    </row>
    <row r="2017" spans="8:9" ht="15" x14ac:dyDescent="0.25">
      <c r="H2017"/>
      <c r="I2017" s="81"/>
    </row>
    <row r="2018" spans="8:9" ht="15" x14ac:dyDescent="0.25">
      <c r="H2018"/>
      <c r="I2018" s="81"/>
    </row>
    <row r="2019" spans="8:9" ht="15" x14ac:dyDescent="0.25">
      <c r="H2019"/>
      <c r="I2019" s="81"/>
    </row>
    <row r="2020" spans="8:9" ht="15" x14ac:dyDescent="0.25">
      <c r="H2020"/>
      <c r="I2020" s="81"/>
    </row>
    <row r="2021" spans="8:9" ht="15" x14ac:dyDescent="0.25">
      <c r="H2021"/>
      <c r="I2021" s="81"/>
    </row>
    <row r="2022" spans="8:9" ht="15" x14ac:dyDescent="0.25">
      <c r="H2022"/>
      <c r="I2022" s="81"/>
    </row>
    <row r="2023" spans="8:9" ht="15" x14ac:dyDescent="0.25">
      <c r="H2023"/>
      <c r="I2023" s="81"/>
    </row>
    <row r="2024" spans="8:9" ht="15" x14ac:dyDescent="0.25">
      <c r="H2024"/>
      <c r="I2024" s="81"/>
    </row>
    <row r="2025" spans="8:9" ht="15" x14ac:dyDescent="0.25">
      <c r="H2025"/>
      <c r="I2025" s="81"/>
    </row>
    <row r="2026" spans="8:9" ht="15" x14ac:dyDescent="0.25">
      <c r="H2026"/>
      <c r="I2026" s="81"/>
    </row>
    <row r="2027" spans="8:9" ht="15" x14ac:dyDescent="0.25">
      <c r="H2027"/>
      <c r="I2027" s="81"/>
    </row>
    <row r="2028" spans="8:9" ht="15" x14ac:dyDescent="0.25">
      <c r="H2028"/>
      <c r="I2028" s="81"/>
    </row>
    <row r="2029" spans="8:9" ht="15" x14ac:dyDescent="0.25">
      <c r="H2029"/>
      <c r="I2029" s="81"/>
    </row>
    <row r="2030" spans="8:9" ht="15" x14ac:dyDescent="0.25">
      <c r="H2030"/>
      <c r="I2030" s="81"/>
    </row>
    <row r="2031" spans="8:9" ht="15" x14ac:dyDescent="0.25">
      <c r="H2031"/>
      <c r="I2031" s="81"/>
    </row>
    <row r="2032" spans="8:9" ht="15" x14ac:dyDescent="0.25">
      <c r="H2032"/>
      <c r="I2032" s="81"/>
    </row>
    <row r="2033" spans="8:9" ht="15" x14ac:dyDescent="0.25">
      <c r="H2033"/>
      <c r="I2033" s="81"/>
    </row>
    <row r="2034" spans="8:9" ht="15" x14ac:dyDescent="0.25">
      <c r="H2034"/>
      <c r="I2034" s="81"/>
    </row>
    <row r="2035" spans="8:9" ht="15" x14ac:dyDescent="0.25">
      <c r="H2035"/>
      <c r="I2035" s="81"/>
    </row>
    <row r="2036" spans="8:9" ht="15" x14ac:dyDescent="0.25">
      <c r="H2036"/>
      <c r="I2036" s="81"/>
    </row>
    <row r="2037" spans="8:9" ht="15" x14ac:dyDescent="0.25">
      <c r="H2037"/>
      <c r="I2037" s="81"/>
    </row>
    <row r="2038" spans="8:9" ht="15" x14ac:dyDescent="0.25">
      <c r="H2038"/>
      <c r="I2038" s="81"/>
    </row>
    <row r="2039" spans="8:9" ht="15" x14ac:dyDescent="0.25">
      <c r="H2039"/>
      <c r="I2039" s="81"/>
    </row>
    <row r="2040" spans="8:9" ht="15" x14ac:dyDescent="0.25">
      <c r="H2040"/>
      <c r="I2040" s="81"/>
    </row>
    <row r="2041" spans="8:9" ht="15" x14ac:dyDescent="0.25">
      <c r="H2041"/>
      <c r="I2041" s="81"/>
    </row>
    <row r="2042" spans="8:9" ht="15" x14ac:dyDescent="0.25">
      <c r="H2042"/>
      <c r="I2042" s="81"/>
    </row>
    <row r="2043" spans="8:9" ht="15" x14ac:dyDescent="0.25">
      <c r="H2043"/>
      <c r="I2043" s="81"/>
    </row>
    <row r="2044" spans="8:9" ht="15" x14ac:dyDescent="0.25">
      <c r="H2044"/>
      <c r="I2044" s="81"/>
    </row>
    <row r="2045" spans="8:9" ht="15" x14ac:dyDescent="0.25">
      <c r="H2045"/>
      <c r="I2045" s="81"/>
    </row>
    <row r="2046" spans="8:9" ht="15" x14ac:dyDescent="0.25">
      <c r="H2046"/>
      <c r="I2046" s="81"/>
    </row>
    <row r="2047" spans="8:9" ht="15" x14ac:dyDescent="0.25">
      <c r="H2047"/>
      <c r="I2047" s="81"/>
    </row>
    <row r="2048" spans="8:9" ht="15" x14ac:dyDescent="0.25">
      <c r="H2048"/>
      <c r="I2048" s="81"/>
    </row>
    <row r="2049" spans="8:9" ht="15" x14ac:dyDescent="0.25">
      <c r="H2049"/>
      <c r="I2049" s="81"/>
    </row>
    <row r="2050" spans="8:9" ht="15" x14ac:dyDescent="0.25">
      <c r="H2050"/>
      <c r="I2050" s="81"/>
    </row>
    <row r="2051" spans="8:9" ht="15" x14ac:dyDescent="0.25">
      <c r="H2051"/>
      <c r="I2051" s="81"/>
    </row>
    <row r="2052" spans="8:9" ht="15" x14ac:dyDescent="0.25">
      <c r="H2052"/>
      <c r="I2052" s="81"/>
    </row>
    <row r="2053" spans="8:9" ht="15" x14ac:dyDescent="0.25">
      <c r="H2053"/>
      <c r="I2053" s="81"/>
    </row>
    <row r="2054" spans="8:9" ht="15" x14ac:dyDescent="0.25">
      <c r="H2054"/>
      <c r="I2054" s="81"/>
    </row>
    <row r="2055" spans="8:9" ht="15" x14ac:dyDescent="0.25">
      <c r="H2055"/>
      <c r="I2055" s="81"/>
    </row>
    <row r="2056" spans="8:9" ht="15" x14ac:dyDescent="0.25">
      <c r="H2056"/>
      <c r="I2056" s="81"/>
    </row>
    <row r="2057" spans="8:9" ht="15" x14ac:dyDescent="0.25">
      <c r="H2057"/>
      <c r="I2057" s="81"/>
    </row>
    <row r="2058" spans="8:9" ht="15" x14ac:dyDescent="0.25">
      <c r="H2058"/>
      <c r="I2058" s="81"/>
    </row>
    <row r="2059" spans="8:9" ht="15" x14ac:dyDescent="0.25">
      <c r="H2059"/>
      <c r="I2059" s="81"/>
    </row>
    <row r="2060" spans="8:9" ht="15" x14ac:dyDescent="0.25">
      <c r="H2060"/>
      <c r="I2060" s="81"/>
    </row>
    <row r="2061" spans="8:9" ht="15" x14ac:dyDescent="0.25">
      <c r="H2061"/>
      <c r="I2061" s="81"/>
    </row>
    <row r="2062" spans="8:9" ht="15" x14ac:dyDescent="0.25">
      <c r="H2062"/>
      <c r="I2062" s="81"/>
    </row>
    <row r="2063" spans="8:9" ht="15" x14ac:dyDescent="0.25">
      <c r="H2063"/>
      <c r="I2063" s="81"/>
    </row>
    <row r="2064" spans="8:9" ht="15" x14ac:dyDescent="0.25">
      <c r="H2064"/>
      <c r="I2064" s="81"/>
    </row>
    <row r="2065" spans="8:9" ht="15" x14ac:dyDescent="0.25">
      <c r="H2065"/>
      <c r="I2065" s="81"/>
    </row>
    <row r="2066" spans="8:9" ht="15" x14ac:dyDescent="0.25">
      <c r="H2066"/>
      <c r="I2066" s="81"/>
    </row>
    <row r="2067" spans="8:9" ht="15" x14ac:dyDescent="0.25">
      <c r="H2067"/>
      <c r="I2067" s="81"/>
    </row>
    <row r="2068" spans="8:9" ht="15" x14ac:dyDescent="0.25">
      <c r="H2068"/>
      <c r="I2068" s="81"/>
    </row>
    <row r="2069" spans="8:9" ht="15" x14ac:dyDescent="0.25">
      <c r="H2069"/>
      <c r="I2069" s="81"/>
    </row>
    <row r="2070" spans="8:9" ht="15" x14ac:dyDescent="0.25">
      <c r="H2070"/>
      <c r="I2070" s="81"/>
    </row>
    <row r="2071" spans="8:9" ht="15" x14ac:dyDescent="0.25">
      <c r="H2071"/>
      <c r="I2071" s="81"/>
    </row>
    <row r="2072" spans="8:9" ht="15" x14ac:dyDescent="0.25">
      <c r="H2072"/>
      <c r="I2072" s="81"/>
    </row>
    <row r="2073" spans="8:9" ht="15" x14ac:dyDescent="0.25">
      <c r="H2073"/>
      <c r="I2073" s="81"/>
    </row>
    <row r="2074" spans="8:9" ht="15" x14ac:dyDescent="0.25">
      <c r="H2074"/>
      <c r="I2074" s="81"/>
    </row>
    <row r="2075" spans="8:9" ht="15" x14ac:dyDescent="0.25">
      <c r="H2075"/>
      <c r="I2075" s="81"/>
    </row>
    <row r="2076" spans="8:9" ht="15" x14ac:dyDescent="0.25">
      <c r="H2076"/>
      <c r="I2076" s="81"/>
    </row>
    <row r="2077" spans="8:9" ht="15" x14ac:dyDescent="0.25">
      <c r="H2077"/>
      <c r="I2077" s="81"/>
    </row>
    <row r="2078" spans="8:9" ht="15" x14ac:dyDescent="0.25">
      <c r="H2078"/>
      <c r="I2078" s="81"/>
    </row>
    <row r="2079" spans="8:9" ht="15" x14ac:dyDescent="0.25">
      <c r="H2079"/>
      <c r="I2079" s="81"/>
    </row>
    <row r="2080" spans="8:9" ht="15" x14ac:dyDescent="0.25">
      <c r="H2080"/>
      <c r="I2080" s="81"/>
    </row>
    <row r="2081" spans="8:9" ht="15" x14ac:dyDescent="0.25">
      <c r="H2081"/>
      <c r="I2081" s="81"/>
    </row>
    <row r="2082" spans="8:9" ht="15" x14ac:dyDescent="0.25">
      <c r="H2082"/>
      <c r="I2082" s="81"/>
    </row>
    <row r="2083" spans="8:9" ht="15" x14ac:dyDescent="0.25">
      <c r="H2083"/>
      <c r="I2083" s="81"/>
    </row>
    <row r="2084" spans="8:9" ht="15" x14ac:dyDescent="0.25">
      <c r="H2084"/>
      <c r="I2084" s="81"/>
    </row>
    <row r="2085" spans="8:9" ht="15" x14ac:dyDescent="0.25">
      <c r="H2085"/>
      <c r="I2085" s="81"/>
    </row>
    <row r="2086" spans="8:9" ht="15" x14ac:dyDescent="0.25">
      <c r="H2086"/>
      <c r="I2086" s="81"/>
    </row>
    <row r="2087" spans="8:9" ht="15" x14ac:dyDescent="0.25">
      <c r="H2087"/>
      <c r="I2087" s="81"/>
    </row>
    <row r="2088" spans="8:9" ht="15" x14ac:dyDescent="0.25">
      <c r="H2088"/>
      <c r="I2088" s="81"/>
    </row>
    <row r="2089" spans="8:9" ht="15" x14ac:dyDescent="0.25">
      <c r="H2089"/>
      <c r="I2089" s="81"/>
    </row>
    <row r="2090" spans="8:9" ht="15" x14ac:dyDescent="0.25">
      <c r="H2090"/>
      <c r="I2090" s="81"/>
    </row>
    <row r="2091" spans="8:9" ht="15" x14ac:dyDescent="0.25">
      <c r="H2091"/>
      <c r="I2091" s="81"/>
    </row>
    <row r="2092" spans="8:9" ht="15" x14ac:dyDescent="0.25">
      <c r="H2092"/>
      <c r="I2092" s="81"/>
    </row>
    <row r="2093" spans="8:9" ht="15" x14ac:dyDescent="0.25">
      <c r="H2093"/>
      <c r="I2093" s="81"/>
    </row>
    <row r="2094" spans="8:9" ht="15" x14ac:dyDescent="0.25">
      <c r="H2094"/>
      <c r="I2094" s="81"/>
    </row>
    <row r="2095" spans="8:9" ht="15" x14ac:dyDescent="0.25">
      <c r="H2095"/>
      <c r="I2095" s="81"/>
    </row>
    <row r="2096" spans="8:9" ht="15" x14ac:dyDescent="0.25">
      <c r="H2096"/>
      <c r="I2096" s="81"/>
    </row>
    <row r="2097" spans="8:9" ht="15" x14ac:dyDescent="0.25">
      <c r="H2097"/>
      <c r="I2097" s="81"/>
    </row>
    <row r="2098" spans="8:9" ht="15" x14ac:dyDescent="0.25">
      <c r="H2098"/>
      <c r="I2098" s="81"/>
    </row>
    <row r="2099" spans="8:9" ht="15" x14ac:dyDescent="0.25">
      <c r="H2099"/>
      <c r="I2099" s="81"/>
    </row>
    <row r="2100" spans="8:9" ht="15" x14ac:dyDescent="0.25">
      <c r="H2100"/>
      <c r="I2100" s="81"/>
    </row>
    <row r="2101" spans="8:9" ht="15" x14ac:dyDescent="0.25">
      <c r="H2101"/>
      <c r="I2101" s="81"/>
    </row>
    <row r="2102" spans="8:9" ht="15" x14ac:dyDescent="0.25">
      <c r="H2102"/>
      <c r="I2102" s="81"/>
    </row>
    <row r="2103" spans="8:9" ht="15" x14ac:dyDescent="0.25">
      <c r="H2103"/>
      <c r="I2103" s="81"/>
    </row>
    <row r="2104" spans="8:9" ht="15" x14ac:dyDescent="0.25">
      <c r="H2104"/>
      <c r="I2104" s="81"/>
    </row>
    <row r="2105" spans="8:9" ht="15" x14ac:dyDescent="0.25">
      <c r="H2105"/>
      <c r="I2105" s="81"/>
    </row>
    <row r="2106" spans="8:9" ht="15" x14ac:dyDescent="0.25">
      <c r="H2106"/>
      <c r="I2106" s="81"/>
    </row>
    <row r="2107" spans="8:9" ht="15" x14ac:dyDescent="0.25">
      <c r="H2107"/>
      <c r="I2107" s="81"/>
    </row>
    <row r="2108" spans="8:9" ht="15" x14ac:dyDescent="0.25">
      <c r="H2108"/>
      <c r="I2108" s="81"/>
    </row>
    <row r="2109" spans="8:9" ht="15" x14ac:dyDescent="0.25">
      <c r="H2109"/>
      <c r="I2109" s="81"/>
    </row>
    <row r="2110" spans="8:9" ht="15" x14ac:dyDescent="0.25">
      <c r="H2110"/>
      <c r="I2110" s="81"/>
    </row>
    <row r="2111" spans="8:9" ht="15" x14ac:dyDescent="0.25">
      <c r="H2111"/>
      <c r="I2111" s="81"/>
    </row>
    <row r="2112" spans="8:9" ht="15" x14ac:dyDescent="0.25">
      <c r="H2112"/>
      <c r="I2112" s="81"/>
    </row>
    <row r="2113" spans="8:9" ht="15" x14ac:dyDescent="0.25">
      <c r="H2113"/>
      <c r="I2113" s="81"/>
    </row>
    <row r="2114" spans="8:9" ht="15" x14ac:dyDescent="0.25">
      <c r="H2114"/>
      <c r="I2114" s="81"/>
    </row>
    <row r="2115" spans="8:9" ht="15" x14ac:dyDescent="0.25">
      <c r="H2115"/>
      <c r="I2115" s="81"/>
    </row>
    <row r="2116" spans="8:9" ht="15" x14ac:dyDescent="0.25">
      <c r="H2116"/>
      <c r="I2116" s="81"/>
    </row>
    <row r="2117" spans="8:9" ht="15" x14ac:dyDescent="0.25">
      <c r="H2117"/>
      <c r="I2117" s="81"/>
    </row>
    <row r="2118" spans="8:9" ht="15" x14ac:dyDescent="0.25">
      <c r="H2118"/>
      <c r="I2118" s="81"/>
    </row>
    <row r="2119" spans="8:9" ht="15" x14ac:dyDescent="0.25">
      <c r="H2119"/>
      <c r="I2119" s="81"/>
    </row>
    <row r="2120" spans="8:9" ht="15" x14ac:dyDescent="0.25">
      <c r="H2120"/>
      <c r="I2120" s="81"/>
    </row>
    <row r="2121" spans="8:9" ht="15" x14ac:dyDescent="0.25">
      <c r="H2121"/>
      <c r="I2121" s="81"/>
    </row>
    <row r="2122" spans="8:9" ht="15" x14ac:dyDescent="0.25">
      <c r="H2122"/>
      <c r="I2122" s="81"/>
    </row>
    <row r="2123" spans="8:9" ht="15" x14ac:dyDescent="0.25">
      <c r="H2123"/>
      <c r="I2123" s="81"/>
    </row>
    <row r="2124" spans="8:9" ht="15" x14ac:dyDescent="0.25">
      <c r="H2124"/>
      <c r="I2124" s="81"/>
    </row>
    <row r="2125" spans="8:9" ht="15" x14ac:dyDescent="0.25">
      <c r="H2125"/>
      <c r="I2125" s="81"/>
    </row>
    <row r="2126" spans="8:9" ht="15" x14ac:dyDescent="0.25">
      <c r="H2126"/>
      <c r="I2126" s="81"/>
    </row>
    <row r="2127" spans="8:9" ht="15" x14ac:dyDescent="0.25">
      <c r="H2127"/>
      <c r="I2127" s="81"/>
    </row>
    <row r="2128" spans="8:9" ht="15" x14ac:dyDescent="0.25">
      <c r="H2128"/>
      <c r="I2128" s="81"/>
    </row>
    <row r="2129" spans="8:9" ht="15" x14ac:dyDescent="0.25">
      <c r="H2129"/>
      <c r="I2129" s="81"/>
    </row>
    <row r="2130" spans="8:9" ht="15" x14ac:dyDescent="0.25">
      <c r="H2130"/>
      <c r="I2130" s="81"/>
    </row>
    <row r="2131" spans="8:9" ht="15" x14ac:dyDescent="0.25">
      <c r="H2131"/>
      <c r="I2131" s="81"/>
    </row>
    <row r="2132" spans="8:9" ht="15" x14ac:dyDescent="0.25">
      <c r="H2132"/>
      <c r="I2132" s="81"/>
    </row>
    <row r="2133" spans="8:9" ht="15" x14ac:dyDescent="0.25">
      <c r="H2133"/>
      <c r="I2133" s="81"/>
    </row>
    <row r="2134" spans="8:9" ht="15" x14ac:dyDescent="0.25">
      <c r="H2134"/>
      <c r="I2134" s="81"/>
    </row>
    <row r="2135" spans="8:9" ht="15" x14ac:dyDescent="0.25">
      <c r="H2135"/>
      <c r="I2135" s="81"/>
    </row>
    <row r="2136" spans="8:9" ht="15" x14ac:dyDescent="0.25">
      <c r="H2136"/>
      <c r="I2136" s="81"/>
    </row>
    <row r="2137" spans="8:9" ht="15" x14ac:dyDescent="0.25">
      <c r="H2137"/>
      <c r="I2137" s="81"/>
    </row>
    <row r="2138" spans="8:9" ht="15" x14ac:dyDescent="0.25">
      <c r="H2138"/>
      <c r="I2138" s="81"/>
    </row>
    <row r="2139" spans="8:9" ht="15" x14ac:dyDescent="0.25">
      <c r="H2139"/>
      <c r="I2139" s="81"/>
    </row>
    <row r="2140" spans="8:9" ht="15" x14ac:dyDescent="0.25">
      <c r="H2140"/>
      <c r="I2140" s="81"/>
    </row>
    <row r="2141" spans="8:9" ht="15" x14ac:dyDescent="0.25">
      <c r="H2141"/>
      <c r="I2141" s="81"/>
    </row>
    <row r="2142" spans="8:9" ht="15" x14ac:dyDescent="0.25">
      <c r="H2142"/>
      <c r="I2142" s="81"/>
    </row>
    <row r="2143" spans="8:9" ht="15" x14ac:dyDescent="0.25">
      <c r="H2143"/>
      <c r="I2143" s="81"/>
    </row>
    <row r="2144" spans="8:9" ht="15" x14ac:dyDescent="0.25">
      <c r="H2144"/>
      <c r="I2144" s="81"/>
    </row>
    <row r="2145" spans="8:9" ht="15" x14ac:dyDescent="0.25">
      <c r="H2145"/>
      <c r="I2145" s="81"/>
    </row>
    <row r="2146" spans="8:9" ht="15" x14ac:dyDescent="0.25">
      <c r="H2146"/>
      <c r="I2146" s="81"/>
    </row>
    <row r="2147" spans="8:9" ht="15" x14ac:dyDescent="0.25">
      <c r="H2147"/>
      <c r="I2147" s="81"/>
    </row>
    <row r="2148" spans="8:9" ht="15" x14ac:dyDescent="0.25">
      <c r="H2148"/>
      <c r="I2148" s="81"/>
    </row>
    <row r="2149" spans="8:9" ht="15" x14ac:dyDescent="0.25">
      <c r="H2149"/>
      <c r="I2149" s="81"/>
    </row>
    <row r="2150" spans="8:9" ht="15" x14ac:dyDescent="0.25">
      <c r="H2150"/>
      <c r="I2150" s="81"/>
    </row>
    <row r="2151" spans="8:9" ht="15" x14ac:dyDescent="0.25">
      <c r="H2151"/>
      <c r="I2151" s="81"/>
    </row>
    <row r="2152" spans="8:9" ht="15" x14ac:dyDescent="0.25">
      <c r="H2152"/>
      <c r="I2152" s="81"/>
    </row>
    <row r="2153" spans="8:9" ht="15" x14ac:dyDescent="0.25">
      <c r="H2153"/>
      <c r="I2153" s="81"/>
    </row>
    <row r="2154" spans="8:9" ht="15" x14ac:dyDescent="0.25">
      <c r="H2154"/>
      <c r="I2154" s="81"/>
    </row>
    <row r="2155" spans="8:9" ht="15" x14ac:dyDescent="0.25">
      <c r="H2155"/>
      <c r="I2155" s="81"/>
    </row>
    <row r="2156" spans="8:9" ht="15" x14ac:dyDescent="0.25">
      <c r="H2156"/>
      <c r="I2156" s="81"/>
    </row>
    <row r="2157" spans="8:9" ht="15" x14ac:dyDescent="0.25">
      <c r="H2157"/>
      <c r="I2157" s="81"/>
    </row>
    <row r="2158" spans="8:9" ht="15" x14ac:dyDescent="0.25">
      <c r="H2158"/>
      <c r="I2158" s="81"/>
    </row>
    <row r="2159" spans="8:9" ht="15" x14ac:dyDescent="0.25">
      <c r="H2159"/>
      <c r="I2159" s="81"/>
    </row>
    <row r="2160" spans="8:9" ht="15" x14ac:dyDescent="0.25">
      <c r="H2160"/>
      <c r="I2160" s="81"/>
    </row>
    <row r="2161" spans="8:9" ht="15" x14ac:dyDescent="0.25">
      <c r="H2161"/>
      <c r="I2161" s="81"/>
    </row>
    <row r="2162" spans="8:9" ht="15" x14ac:dyDescent="0.25">
      <c r="H2162"/>
      <c r="I2162" s="81"/>
    </row>
    <row r="2163" spans="8:9" ht="15" x14ac:dyDescent="0.25">
      <c r="H2163"/>
      <c r="I2163" s="81"/>
    </row>
    <row r="2164" spans="8:9" ht="15" x14ac:dyDescent="0.25">
      <c r="H2164"/>
      <c r="I2164" s="81"/>
    </row>
    <row r="2165" spans="8:9" ht="15" x14ac:dyDescent="0.25">
      <c r="H2165"/>
      <c r="I2165" s="81"/>
    </row>
    <row r="2166" spans="8:9" ht="15" x14ac:dyDescent="0.25">
      <c r="H2166"/>
      <c r="I2166" s="81"/>
    </row>
    <row r="2167" spans="8:9" ht="15" x14ac:dyDescent="0.25">
      <c r="H2167"/>
      <c r="I2167" s="81"/>
    </row>
    <row r="2168" spans="8:9" ht="15" x14ac:dyDescent="0.25">
      <c r="H2168"/>
      <c r="I2168" s="81"/>
    </row>
    <row r="2169" spans="8:9" ht="15" x14ac:dyDescent="0.25">
      <c r="H2169"/>
      <c r="I2169" s="81"/>
    </row>
    <row r="2170" spans="8:9" ht="15" x14ac:dyDescent="0.25">
      <c r="H2170"/>
      <c r="I2170" s="81"/>
    </row>
    <row r="2171" spans="8:9" ht="15" x14ac:dyDescent="0.25">
      <c r="H2171"/>
      <c r="I2171" s="81"/>
    </row>
    <row r="2172" spans="8:9" ht="15" x14ac:dyDescent="0.25">
      <c r="H2172"/>
      <c r="I2172" s="81"/>
    </row>
    <row r="2173" spans="8:9" ht="15" x14ac:dyDescent="0.25">
      <c r="H2173"/>
      <c r="I2173" s="81"/>
    </row>
    <row r="2174" spans="8:9" ht="15" x14ac:dyDescent="0.25">
      <c r="H2174"/>
      <c r="I2174" s="81"/>
    </row>
    <row r="2175" spans="8:9" ht="15" x14ac:dyDescent="0.25">
      <c r="H2175"/>
      <c r="I2175" s="81"/>
    </row>
    <row r="2176" spans="8:9" ht="15" x14ac:dyDescent="0.25">
      <c r="H2176"/>
      <c r="I2176" s="81"/>
    </row>
    <row r="2177" spans="8:9" ht="15" x14ac:dyDescent="0.25">
      <c r="H2177"/>
      <c r="I2177" s="81"/>
    </row>
    <row r="2178" spans="8:9" ht="15" x14ac:dyDescent="0.25">
      <c r="H2178"/>
      <c r="I2178" s="81"/>
    </row>
    <row r="2179" spans="8:9" ht="15" x14ac:dyDescent="0.25">
      <c r="H2179"/>
      <c r="I2179" s="81"/>
    </row>
    <row r="2180" spans="8:9" ht="15" x14ac:dyDescent="0.25">
      <c r="H2180"/>
      <c r="I2180" s="81"/>
    </row>
    <row r="2181" spans="8:9" ht="15" x14ac:dyDescent="0.25">
      <c r="H2181"/>
      <c r="I2181" s="81"/>
    </row>
    <row r="2182" spans="8:9" ht="15" x14ac:dyDescent="0.25">
      <c r="H2182"/>
      <c r="I2182" s="81"/>
    </row>
    <row r="2183" spans="8:9" ht="15" x14ac:dyDescent="0.25">
      <c r="H2183"/>
      <c r="I2183" s="81"/>
    </row>
    <row r="2184" spans="8:9" ht="15" x14ac:dyDescent="0.25">
      <c r="H2184"/>
      <c r="I2184" s="81"/>
    </row>
    <row r="2185" spans="8:9" ht="15" x14ac:dyDescent="0.25">
      <c r="H2185"/>
      <c r="I2185" s="81"/>
    </row>
    <row r="2186" spans="8:9" ht="15" x14ac:dyDescent="0.25">
      <c r="H2186"/>
      <c r="I2186" s="81"/>
    </row>
    <row r="2187" spans="8:9" ht="15" x14ac:dyDescent="0.25">
      <c r="H2187"/>
      <c r="I2187" s="81"/>
    </row>
    <row r="2188" spans="8:9" ht="15" x14ac:dyDescent="0.25">
      <c r="H2188"/>
      <c r="I2188" s="81"/>
    </row>
    <row r="2189" spans="8:9" ht="15" x14ac:dyDescent="0.25">
      <c r="H2189"/>
      <c r="I2189" s="81"/>
    </row>
    <row r="2190" spans="8:9" ht="15" x14ac:dyDescent="0.25">
      <c r="H2190"/>
      <c r="I2190" s="81"/>
    </row>
    <row r="2191" spans="8:9" ht="15" x14ac:dyDescent="0.25">
      <c r="H2191"/>
      <c r="I2191" s="81"/>
    </row>
    <row r="2192" spans="8:9" ht="15" x14ac:dyDescent="0.25">
      <c r="H2192"/>
      <c r="I2192" s="81"/>
    </row>
    <row r="2193" spans="8:9" ht="15" x14ac:dyDescent="0.25">
      <c r="H2193"/>
      <c r="I2193" s="81"/>
    </row>
    <row r="2194" spans="8:9" ht="15" x14ac:dyDescent="0.25">
      <c r="H2194"/>
      <c r="I2194" s="81"/>
    </row>
    <row r="2195" spans="8:9" ht="15" x14ac:dyDescent="0.25">
      <c r="H2195"/>
      <c r="I2195" s="81"/>
    </row>
    <row r="2196" spans="8:9" ht="15" x14ac:dyDescent="0.25">
      <c r="H2196"/>
      <c r="I2196" s="81"/>
    </row>
    <row r="2197" spans="8:9" ht="15" x14ac:dyDescent="0.25">
      <c r="H2197"/>
      <c r="I2197" s="81"/>
    </row>
    <row r="2198" spans="8:9" ht="15" x14ac:dyDescent="0.25">
      <c r="H2198"/>
      <c r="I2198" s="81"/>
    </row>
    <row r="2199" spans="8:9" ht="15" x14ac:dyDescent="0.25">
      <c r="H2199"/>
      <c r="I2199" s="81"/>
    </row>
    <row r="2200" spans="8:9" ht="15" x14ac:dyDescent="0.25">
      <c r="H2200"/>
      <c r="I2200" s="81"/>
    </row>
    <row r="2201" spans="8:9" ht="15" x14ac:dyDescent="0.25">
      <c r="H2201"/>
      <c r="I2201" s="81"/>
    </row>
    <row r="2202" spans="8:9" ht="15" x14ac:dyDescent="0.25">
      <c r="H2202"/>
      <c r="I2202" s="81"/>
    </row>
    <row r="2203" spans="8:9" ht="15" x14ac:dyDescent="0.25">
      <c r="H2203"/>
      <c r="I2203" s="81"/>
    </row>
    <row r="2204" spans="8:9" ht="15" x14ac:dyDescent="0.25">
      <c r="H2204"/>
      <c r="I2204" s="81"/>
    </row>
    <row r="2205" spans="8:9" ht="15" x14ac:dyDescent="0.25">
      <c r="H2205"/>
      <c r="I2205" s="81"/>
    </row>
    <row r="2206" spans="8:9" ht="15" x14ac:dyDescent="0.25">
      <c r="H2206"/>
      <c r="I2206" s="81"/>
    </row>
    <row r="2207" spans="8:9" ht="15" x14ac:dyDescent="0.25">
      <c r="H2207"/>
      <c r="I2207" s="81"/>
    </row>
    <row r="2208" spans="8:9" ht="15" x14ac:dyDescent="0.25">
      <c r="H2208"/>
      <c r="I2208" s="81"/>
    </row>
    <row r="2209" spans="8:9" ht="15" x14ac:dyDescent="0.25">
      <c r="H2209"/>
      <c r="I2209" s="81"/>
    </row>
    <row r="2210" spans="8:9" ht="15" x14ac:dyDescent="0.25">
      <c r="H2210"/>
      <c r="I2210" s="81"/>
    </row>
    <row r="2211" spans="8:9" ht="15" x14ac:dyDescent="0.25">
      <c r="H2211"/>
      <c r="I2211" s="81"/>
    </row>
    <row r="2212" spans="8:9" ht="15" x14ac:dyDescent="0.25">
      <c r="H2212"/>
      <c r="I2212" s="81"/>
    </row>
    <row r="2213" spans="8:9" ht="15" x14ac:dyDescent="0.25">
      <c r="H2213"/>
      <c r="I2213" s="81"/>
    </row>
    <row r="2214" spans="8:9" ht="15" x14ac:dyDescent="0.25">
      <c r="H2214"/>
      <c r="I2214" s="81"/>
    </row>
    <row r="2215" spans="8:9" ht="15" x14ac:dyDescent="0.25">
      <c r="H2215"/>
      <c r="I2215" s="81"/>
    </row>
    <row r="2216" spans="8:9" ht="15" x14ac:dyDescent="0.25">
      <c r="H2216"/>
      <c r="I2216" s="81"/>
    </row>
    <row r="2217" spans="8:9" ht="15" x14ac:dyDescent="0.25">
      <c r="H2217"/>
      <c r="I2217" s="81"/>
    </row>
    <row r="2218" spans="8:9" ht="15" x14ac:dyDescent="0.25">
      <c r="H2218"/>
      <c r="I2218" s="81"/>
    </row>
    <row r="2219" spans="8:9" ht="15" x14ac:dyDescent="0.25">
      <c r="H2219"/>
      <c r="I2219" s="81"/>
    </row>
    <row r="2220" spans="8:9" ht="15" x14ac:dyDescent="0.25">
      <c r="H2220"/>
      <c r="I2220" s="81"/>
    </row>
    <row r="2221" spans="8:9" ht="15" x14ac:dyDescent="0.25">
      <c r="H2221"/>
      <c r="I2221" s="81"/>
    </row>
    <row r="2222" spans="8:9" ht="15" x14ac:dyDescent="0.25">
      <c r="H2222"/>
      <c r="I2222" s="81"/>
    </row>
    <row r="2223" spans="8:9" ht="15" x14ac:dyDescent="0.25">
      <c r="H2223"/>
      <c r="I2223" s="81"/>
    </row>
    <row r="2224" spans="8:9" ht="15" x14ac:dyDescent="0.25">
      <c r="H2224"/>
      <c r="I2224" s="81"/>
    </row>
    <row r="2225" spans="8:9" ht="15" x14ac:dyDescent="0.25">
      <c r="H2225"/>
      <c r="I2225" s="81"/>
    </row>
    <row r="2226" spans="8:9" ht="15" x14ac:dyDescent="0.25">
      <c r="H2226"/>
      <c r="I2226" s="81"/>
    </row>
    <row r="2227" spans="8:9" ht="15" x14ac:dyDescent="0.25">
      <c r="H2227"/>
      <c r="I2227" s="81"/>
    </row>
    <row r="2228" spans="8:9" ht="15" x14ac:dyDescent="0.25">
      <c r="H2228"/>
      <c r="I2228" s="81"/>
    </row>
    <row r="2229" spans="8:9" ht="15" x14ac:dyDescent="0.25">
      <c r="H2229"/>
      <c r="I2229" s="81"/>
    </row>
    <row r="2230" spans="8:9" ht="15" x14ac:dyDescent="0.25">
      <c r="H2230"/>
      <c r="I2230" s="81"/>
    </row>
    <row r="2231" spans="8:9" ht="15" x14ac:dyDescent="0.25">
      <c r="H2231"/>
      <c r="I2231" s="81"/>
    </row>
    <row r="2232" spans="8:9" ht="15" x14ac:dyDescent="0.25">
      <c r="H2232"/>
      <c r="I2232" s="81"/>
    </row>
    <row r="2233" spans="8:9" ht="15" x14ac:dyDescent="0.25">
      <c r="H2233"/>
      <c r="I2233" s="81"/>
    </row>
    <row r="2234" spans="8:9" ht="15" x14ac:dyDescent="0.25">
      <c r="H2234"/>
      <c r="I2234" s="81"/>
    </row>
    <row r="2235" spans="8:9" ht="15" x14ac:dyDescent="0.25">
      <c r="H2235"/>
      <c r="I2235" s="81"/>
    </row>
    <row r="2236" spans="8:9" ht="15" x14ac:dyDescent="0.25">
      <c r="H2236"/>
      <c r="I2236" s="81"/>
    </row>
    <row r="2237" spans="8:9" ht="15" x14ac:dyDescent="0.25">
      <c r="H2237"/>
      <c r="I2237" s="81"/>
    </row>
    <row r="2238" spans="8:9" ht="15" x14ac:dyDescent="0.25">
      <c r="H2238"/>
      <c r="I2238" s="81"/>
    </row>
    <row r="2239" spans="8:9" ht="15" x14ac:dyDescent="0.25">
      <c r="H2239"/>
      <c r="I2239" s="81"/>
    </row>
    <row r="2240" spans="8:9" ht="15" x14ac:dyDescent="0.25">
      <c r="H2240"/>
      <c r="I2240" s="81"/>
    </row>
    <row r="2241" spans="8:9" ht="15" x14ac:dyDescent="0.25">
      <c r="H2241"/>
      <c r="I2241" s="81"/>
    </row>
    <row r="2242" spans="8:9" ht="15" x14ac:dyDescent="0.25">
      <c r="H2242"/>
      <c r="I2242" s="81"/>
    </row>
    <row r="2243" spans="8:9" ht="15" x14ac:dyDescent="0.25">
      <c r="H2243"/>
      <c r="I2243" s="81"/>
    </row>
    <row r="2244" spans="8:9" ht="15" x14ac:dyDescent="0.25">
      <c r="H2244"/>
      <c r="I2244" s="81"/>
    </row>
    <row r="2245" spans="8:9" ht="15" x14ac:dyDescent="0.25">
      <c r="H2245"/>
      <c r="I2245" s="81"/>
    </row>
    <row r="2246" spans="8:9" ht="15" x14ac:dyDescent="0.25">
      <c r="H2246"/>
      <c r="I2246" s="81"/>
    </row>
    <row r="2247" spans="8:9" ht="15" x14ac:dyDescent="0.25">
      <c r="H2247"/>
      <c r="I2247" s="81"/>
    </row>
    <row r="2248" spans="8:9" ht="15" x14ac:dyDescent="0.25">
      <c r="H2248"/>
      <c r="I2248" s="81"/>
    </row>
    <row r="2249" spans="8:9" ht="15" x14ac:dyDescent="0.25">
      <c r="H2249"/>
      <c r="I2249" s="81"/>
    </row>
    <row r="2250" spans="8:9" ht="15" x14ac:dyDescent="0.25">
      <c r="H2250"/>
      <c r="I2250" s="81"/>
    </row>
    <row r="2251" spans="8:9" ht="15" x14ac:dyDescent="0.25">
      <c r="H2251"/>
      <c r="I2251" s="81"/>
    </row>
    <row r="2252" spans="8:9" ht="15" x14ac:dyDescent="0.25">
      <c r="H2252"/>
      <c r="I2252" s="81"/>
    </row>
    <row r="2253" spans="8:9" ht="15" x14ac:dyDescent="0.25">
      <c r="H2253"/>
      <c r="I2253" s="81"/>
    </row>
    <row r="2254" spans="8:9" ht="15" x14ac:dyDescent="0.25">
      <c r="H2254"/>
      <c r="I2254" s="81"/>
    </row>
    <row r="2255" spans="8:9" ht="15" x14ac:dyDescent="0.25">
      <c r="H2255"/>
      <c r="I2255" s="81"/>
    </row>
    <row r="2256" spans="8:9" ht="15" x14ac:dyDescent="0.25">
      <c r="H2256"/>
      <c r="I2256" s="81"/>
    </row>
    <row r="2257" spans="8:9" ht="15" x14ac:dyDescent="0.25">
      <c r="H2257"/>
      <c r="I2257" s="81"/>
    </row>
    <row r="2258" spans="8:9" ht="15" x14ac:dyDescent="0.25">
      <c r="H2258"/>
      <c r="I2258" s="81"/>
    </row>
    <row r="2259" spans="8:9" ht="15" x14ac:dyDescent="0.25">
      <c r="H2259"/>
      <c r="I2259" s="81"/>
    </row>
    <row r="2260" spans="8:9" ht="15" x14ac:dyDescent="0.25">
      <c r="H2260"/>
      <c r="I2260" s="81"/>
    </row>
    <row r="2261" spans="8:9" ht="15" x14ac:dyDescent="0.25">
      <c r="H2261"/>
      <c r="I2261" s="81"/>
    </row>
    <row r="2262" spans="8:9" ht="15" x14ac:dyDescent="0.25">
      <c r="H2262"/>
      <c r="I2262" s="81"/>
    </row>
    <row r="2263" spans="8:9" ht="15" x14ac:dyDescent="0.25">
      <c r="H2263"/>
      <c r="I2263" s="81"/>
    </row>
    <row r="2264" spans="8:9" ht="15" x14ac:dyDescent="0.25">
      <c r="H2264"/>
      <c r="I2264" s="81"/>
    </row>
    <row r="2265" spans="8:9" ht="15" x14ac:dyDescent="0.25">
      <c r="H2265"/>
      <c r="I2265" s="81"/>
    </row>
    <row r="2266" spans="8:9" ht="15" x14ac:dyDescent="0.25">
      <c r="H2266"/>
      <c r="I2266" s="81"/>
    </row>
    <row r="2267" spans="8:9" ht="15" x14ac:dyDescent="0.25">
      <c r="H2267"/>
      <c r="I2267" s="81"/>
    </row>
    <row r="2268" spans="8:9" ht="15" x14ac:dyDescent="0.25">
      <c r="H2268"/>
      <c r="I2268" s="81"/>
    </row>
    <row r="2269" spans="8:9" ht="15" x14ac:dyDescent="0.25">
      <c r="H2269"/>
      <c r="I2269" s="81"/>
    </row>
    <row r="2270" spans="8:9" ht="15" x14ac:dyDescent="0.25">
      <c r="H2270"/>
      <c r="I2270" s="81"/>
    </row>
    <row r="2271" spans="8:9" ht="15" x14ac:dyDescent="0.25">
      <c r="H2271"/>
      <c r="I2271" s="81"/>
    </row>
    <row r="2272" spans="8:9" ht="15" x14ac:dyDescent="0.25">
      <c r="H2272"/>
      <c r="I2272" s="81"/>
    </row>
    <row r="2273" spans="8:9" ht="15" x14ac:dyDescent="0.25">
      <c r="H2273"/>
      <c r="I2273" s="81"/>
    </row>
    <row r="2274" spans="8:9" ht="15" x14ac:dyDescent="0.25">
      <c r="H2274"/>
      <c r="I2274" s="81"/>
    </row>
    <row r="2275" spans="8:9" ht="15" x14ac:dyDescent="0.25">
      <c r="H2275"/>
      <c r="I2275" s="81"/>
    </row>
    <row r="2276" spans="8:9" ht="15" x14ac:dyDescent="0.25">
      <c r="H2276"/>
      <c r="I2276" s="81"/>
    </row>
    <row r="2277" spans="8:9" ht="15" x14ac:dyDescent="0.25">
      <c r="H2277"/>
      <c r="I2277" s="81"/>
    </row>
    <row r="2278" spans="8:9" ht="15" x14ac:dyDescent="0.25">
      <c r="H2278"/>
      <c r="I2278" s="81"/>
    </row>
    <row r="2279" spans="8:9" ht="15" x14ac:dyDescent="0.25">
      <c r="H2279"/>
      <c r="I2279" s="81"/>
    </row>
    <row r="2280" spans="8:9" ht="15" x14ac:dyDescent="0.25">
      <c r="H2280"/>
      <c r="I2280" s="81"/>
    </row>
    <row r="2281" spans="8:9" ht="15" x14ac:dyDescent="0.25">
      <c r="H2281"/>
      <c r="I2281" s="81"/>
    </row>
    <row r="2282" spans="8:9" ht="15" x14ac:dyDescent="0.25">
      <c r="H2282"/>
      <c r="I2282" s="81"/>
    </row>
    <row r="2283" spans="8:9" ht="15" x14ac:dyDescent="0.25">
      <c r="H2283"/>
      <c r="I2283" s="81"/>
    </row>
    <row r="2284" spans="8:9" ht="15" x14ac:dyDescent="0.25">
      <c r="H2284"/>
      <c r="I2284" s="81"/>
    </row>
    <row r="2285" spans="8:9" ht="15" x14ac:dyDescent="0.25">
      <c r="H2285"/>
      <c r="I2285" s="81"/>
    </row>
    <row r="2286" spans="8:9" ht="15" x14ac:dyDescent="0.25">
      <c r="H2286"/>
      <c r="I2286" s="81"/>
    </row>
    <row r="2287" spans="8:9" ht="15" x14ac:dyDescent="0.25">
      <c r="H2287"/>
      <c r="I2287" s="81"/>
    </row>
    <row r="2288" spans="8:9" ht="15" x14ac:dyDescent="0.25">
      <c r="H2288"/>
      <c r="I2288" s="81"/>
    </row>
    <row r="2289" spans="8:9" ht="15" x14ac:dyDescent="0.25">
      <c r="H2289"/>
      <c r="I2289" s="81"/>
    </row>
    <row r="2290" spans="8:9" ht="15" x14ac:dyDescent="0.25">
      <c r="H2290"/>
      <c r="I2290" s="81"/>
    </row>
    <row r="2291" spans="8:9" ht="15" x14ac:dyDescent="0.25">
      <c r="H2291"/>
      <c r="I2291" s="81"/>
    </row>
    <row r="2292" spans="8:9" ht="15" x14ac:dyDescent="0.25">
      <c r="H2292"/>
      <c r="I2292" s="81"/>
    </row>
    <row r="2293" spans="8:9" ht="15" x14ac:dyDescent="0.25">
      <c r="H2293"/>
      <c r="I2293" s="81"/>
    </row>
    <row r="2294" spans="8:9" ht="15" x14ac:dyDescent="0.25">
      <c r="H2294"/>
      <c r="I2294" s="81"/>
    </row>
    <row r="2295" spans="8:9" ht="15" x14ac:dyDescent="0.25">
      <c r="H2295"/>
      <c r="I2295" s="81"/>
    </row>
    <row r="2296" spans="8:9" ht="15" x14ac:dyDescent="0.25">
      <c r="H2296"/>
      <c r="I2296" s="81"/>
    </row>
    <row r="2297" spans="8:9" ht="15" x14ac:dyDescent="0.25">
      <c r="H2297"/>
      <c r="I2297" s="81"/>
    </row>
    <row r="2298" spans="8:9" ht="15" x14ac:dyDescent="0.25">
      <c r="H2298"/>
      <c r="I2298" s="81"/>
    </row>
    <row r="2299" spans="8:9" ht="15" x14ac:dyDescent="0.25">
      <c r="H2299"/>
      <c r="I2299" s="81"/>
    </row>
    <row r="2300" spans="8:9" ht="15" x14ac:dyDescent="0.25">
      <c r="H2300"/>
      <c r="I2300" s="81"/>
    </row>
    <row r="2301" spans="8:9" ht="15" x14ac:dyDescent="0.25">
      <c r="H2301"/>
      <c r="I2301" s="81"/>
    </row>
    <row r="2302" spans="8:9" ht="15" x14ac:dyDescent="0.25">
      <c r="H2302"/>
      <c r="I2302" s="81"/>
    </row>
    <row r="2303" spans="8:9" ht="15" x14ac:dyDescent="0.25">
      <c r="H2303"/>
      <c r="I2303" s="81"/>
    </row>
    <row r="2304" spans="8:9" ht="15" x14ac:dyDescent="0.25">
      <c r="H2304"/>
      <c r="I2304" s="81"/>
    </row>
    <row r="2305" spans="8:9" ht="15" x14ac:dyDescent="0.25">
      <c r="H2305"/>
      <c r="I2305" s="81"/>
    </row>
    <row r="2306" spans="8:9" ht="15" x14ac:dyDescent="0.25">
      <c r="H2306"/>
      <c r="I2306" s="81"/>
    </row>
    <row r="2307" spans="8:9" ht="15" x14ac:dyDescent="0.25">
      <c r="H2307"/>
      <c r="I2307" s="81"/>
    </row>
    <row r="2308" spans="8:9" ht="15" x14ac:dyDescent="0.25">
      <c r="H2308"/>
      <c r="I2308" s="81"/>
    </row>
    <row r="2309" spans="8:9" ht="15" x14ac:dyDescent="0.25">
      <c r="H2309"/>
      <c r="I2309" s="81"/>
    </row>
    <row r="2310" spans="8:9" ht="15" x14ac:dyDescent="0.25">
      <c r="H2310"/>
      <c r="I2310" s="81"/>
    </row>
    <row r="2311" spans="8:9" ht="15" x14ac:dyDescent="0.25">
      <c r="H2311"/>
      <c r="I2311" s="81"/>
    </row>
    <row r="2312" spans="8:9" ht="15" x14ac:dyDescent="0.25">
      <c r="H2312"/>
      <c r="I2312" s="81"/>
    </row>
    <row r="2313" spans="8:9" ht="15" x14ac:dyDescent="0.25">
      <c r="H2313"/>
      <c r="I2313" s="81"/>
    </row>
    <row r="2314" spans="8:9" ht="15" x14ac:dyDescent="0.25">
      <c r="H2314"/>
      <c r="I2314" s="81"/>
    </row>
    <row r="2315" spans="8:9" ht="15" x14ac:dyDescent="0.25">
      <c r="H2315"/>
      <c r="I2315" s="81"/>
    </row>
    <row r="2316" spans="8:9" ht="15" x14ac:dyDescent="0.25">
      <c r="H2316"/>
      <c r="I2316" s="81"/>
    </row>
    <row r="2317" spans="8:9" ht="15" x14ac:dyDescent="0.25">
      <c r="H2317"/>
      <c r="I2317" s="81"/>
    </row>
    <row r="2318" spans="8:9" ht="15" x14ac:dyDescent="0.25">
      <c r="H2318"/>
      <c r="I2318" s="81"/>
    </row>
    <row r="2319" spans="8:9" ht="15" x14ac:dyDescent="0.25">
      <c r="H2319"/>
      <c r="I2319" s="81"/>
    </row>
    <row r="2320" spans="8:9" ht="15" x14ac:dyDescent="0.25">
      <c r="H2320"/>
      <c r="I2320" s="81"/>
    </row>
    <row r="2321" spans="8:9" ht="15" x14ac:dyDescent="0.25">
      <c r="H2321"/>
      <c r="I2321" s="81"/>
    </row>
    <row r="2322" spans="8:9" ht="15" x14ac:dyDescent="0.25">
      <c r="H2322"/>
      <c r="I2322" s="81"/>
    </row>
    <row r="2323" spans="8:9" ht="15" x14ac:dyDescent="0.25">
      <c r="H2323"/>
      <c r="I2323" s="81"/>
    </row>
    <row r="2324" spans="8:9" ht="15" x14ac:dyDescent="0.25">
      <c r="H2324"/>
      <c r="I2324" s="81"/>
    </row>
    <row r="2325" spans="8:9" ht="15" x14ac:dyDescent="0.25">
      <c r="H2325"/>
      <c r="I2325" s="81"/>
    </row>
    <row r="2326" spans="8:9" ht="15" x14ac:dyDescent="0.25">
      <c r="H2326"/>
      <c r="I2326" s="81"/>
    </row>
    <row r="2327" spans="8:9" ht="15" x14ac:dyDescent="0.25">
      <c r="H2327"/>
      <c r="I2327" s="81"/>
    </row>
    <row r="2328" spans="8:9" ht="15" x14ac:dyDescent="0.25">
      <c r="H2328"/>
      <c r="I2328" s="81"/>
    </row>
    <row r="2329" spans="8:9" ht="15" x14ac:dyDescent="0.25">
      <c r="H2329"/>
      <c r="I2329" s="81"/>
    </row>
    <row r="2330" spans="8:9" ht="15" x14ac:dyDescent="0.25">
      <c r="H2330"/>
      <c r="I2330" s="81"/>
    </row>
    <row r="2331" spans="8:9" ht="15" x14ac:dyDescent="0.25">
      <c r="H2331"/>
      <c r="I2331" s="81"/>
    </row>
    <row r="2332" spans="8:9" ht="15" x14ac:dyDescent="0.25">
      <c r="H2332"/>
      <c r="I2332" s="81"/>
    </row>
    <row r="2333" spans="8:9" ht="15" x14ac:dyDescent="0.25">
      <c r="H2333"/>
      <c r="I2333" s="81"/>
    </row>
    <row r="2334" spans="8:9" ht="15" x14ac:dyDescent="0.25">
      <c r="H2334"/>
      <c r="I2334" s="81"/>
    </row>
    <row r="2335" spans="8:9" ht="15" x14ac:dyDescent="0.25">
      <c r="H2335"/>
      <c r="I2335" s="81"/>
    </row>
    <row r="2336" spans="8:9" ht="15" x14ac:dyDescent="0.25">
      <c r="H2336"/>
      <c r="I2336" s="81"/>
    </row>
    <row r="2337" spans="8:9" ht="15" x14ac:dyDescent="0.25">
      <c r="H2337"/>
      <c r="I2337" s="81"/>
    </row>
    <row r="2338" spans="8:9" ht="15" x14ac:dyDescent="0.25">
      <c r="H2338"/>
      <c r="I2338" s="81"/>
    </row>
    <row r="2339" spans="8:9" ht="15" x14ac:dyDescent="0.25">
      <c r="H2339"/>
      <c r="I2339" s="81"/>
    </row>
    <row r="2340" spans="8:9" ht="15" x14ac:dyDescent="0.25">
      <c r="H2340"/>
      <c r="I2340" s="81"/>
    </row>
    <row r="2341" spans="8:9" ht="15" x14ac:dyDescent="0.25">
      <c r="H2341"/>
      <c r="I2341" s="81"/>
    </row>
    <row r="2342" spans="8:9" ht="15" x14ac:dyDescent="0.25">
      <c r="H2342"/>
      <c r="I2342" s="81"/>
    </row>
    <row r="2343" spans="8:9" ht="15" x14ac:dyDescent="0.25">
      <c r="H2343"/>
      <c r="I2343" s="81"/>
    </row>
    <row r="2344" spans="8:9" ht="15" x14ac:dyDescent="0.25">
      <c r="H2344"/>
      <c r="I2344" s="81"/>
    </row>
    <row r="2345" spans="8:9" ht="15" x14ac:dyDescent="0.25">
      <c r="H2345"/>
      <c r="I2345" s="81"/>
    </row>
    <row r="2346" spans="8:9" ht="15" x14ac:dyDescent="0.25">
      <c r="H2346"/>
      <c r="I2346" s="81"/>
    </row>
    <row r="2347" spans="8:9" ht="15" x14ac:dyDescent="0.25">
      <c r="H2347"/>
      <c r="I2347" s="81"/>
    </row>
    <row r="2348" spans="8:9" ht="15" x14ac:dyDescent="0.25">
      <c r="H2348"/>
      <c r="I2348" s="81"/>
    </row>
    <row r="2349" spans="8:9" ht="15" x14ac:dyDescent="0.25">
      <c r="H2349"/>
      <c r="I2349" s="81"/>
    </row>
    <row r="2350" spans="8:9" ht="15" x14ac:dyDescent="0.25">
      <c r="H2350"/>
      <c r="I2350" s="81"/>
    </row>
    <row r="2351" spans="8:9" ht="15" x14ac:dyDescent="0.25">
      <c r="H2351"/>
      <c r="I2351" s="81"/>
    </row>
    <row r="2352" spans="8:9" ht="15" x14ac:dyDescent="0.25">
      <c r="H2352"/>
      <c r="I2352" s="81"/>
    </row>
    <row r="2353" spans="8:9" ht="15" x14ac:dyDescent="0.25">
      <c r="H2353"/>
      <c r="I2353" s="81"/>
    </row>
    <row r="2354" spans="8:9" ht="15" x14ac:dyDescent="0.25">
      <c r="H2354"/>
      <c r="I2354" s="81"/>
    </row>
    <row r="2355" spans="8:9" ht="15" x14ac:dyDescent="0.25">
      <c r="H2355"/>
      <c r="I2355" s="81"/>
    </row>
    <row r="2356" spans="8:9" ht="15" x14ac:dyDescent="0.25">
      <c r="H2356"/>
      <c r="I2356" s="81"/>
    </row>
    <row r="2357" spans="8:9" ht="15" x14ac:dyDescent="0.25">
      <c r="H2357"/>
      <c r="I2357" s="81"/>
    </row>
    <row r="2358" spans="8:9" ht="15" x14ac:dyDescent="0.25">
      <c r="H2358"/>
      <c r="I2358" s="81"/>
    </row>
    <row r="2359" spans="8:9" ht="15" x14ac:dyDescent="0.25">
      <c r="H2359"/>
      <c r="I2359" s="81"/>
    </row>
    <row r="2360" spans="8:9" ht="15" x14ac:dyDescent="0.25">
      <c r="H2360"/>
      <c r="I2360" s="81"/>
    </row>
    <row r="2361" spans="8:9" ht="15" x14ac:dyDescent="0.25">
      <c r="H2361"/>
      <c r="I2361" s="81"/>
    </row>
    <row r="2362" spans="8:9" ht="15" x14ac:dyDescent="0.25">
      <c r="H2362"/>
      <c r="I2362" s="81"/>
    </row>
    <row r="2363" spans="8:9" ht="15" x14ac:dyDescent="0.25">
      <c r="H2363"/>
      <c r="I2363" s="81"/>
    </row>
    <row r="2364" spans="8:9" ht="15" x14ac:dyDescent="0.25">
      <c r="H2364"/>
      <c r="I2364" s="81"/>
    </row>
    <row r="2365" spans="8:9" ht="15" x14ac:dyDescent="0.25">
      <c r="H2365"/>
      <c r="I2365" s="81"/>
    </row>
    <row r="2366" spans="8:9" ht="15" x14ac:dyDescent="0.25">
      <c r="H2366"/>
      <c r="I2366" s="81"/>
    </row>
    <row r="2367" spans="8:9" ht="15" x14ac:dyDescent="0.25">
      <c r="H2367"/>
      <c r="I2367" s="81"/>
    </row>
    <row r="2368" spans="8:9" ht="15" x14ac:dyDescent="0.25">
      <c r="H2368"/>
      <c r="I2368" s="81"/>
    </row>
    <row r="2369" spans="8:9" ht="15" x14ac:dyDescent="0.25">
      <c r="H2369"/>
      <c r="I2369" s="81"/>
    </row>
    <row r="2370" spans="8:9" ht="15" x14ac:dyDescent="0.25">
      <c r="H2370"/>
      <c r="I2370" s="81"/>
    </row>
    <row r="2371" spans="8:9" ht="15" x14ac:dyDescent="0.25">
      <c r="H2371"/>
      <c r="I2371" s="81"/>
    </row>
    <row r="2372" spans="8:9" ht="15" x14ac:dyDescent="0.25">
      <c r="H2372"/>
      <c r="I2372" s="81"/>
    </row>
    <row r="2373" spans="8:9" ht="15" x14ac:dyDescent="0.25">
      <c r="H2373"/>
      <c r="I2373" s="81"/>
    </row>
    <row r="2374" spans="8:9" ht="15" x14ac:dyDescent="0.25">
      <c r="H2374"/>
      <c r="I2374" s="81"/>
    </row>
    <row r="2375" spans="8:9" ht="15" x14ac:dyDescent="0.25">
      <c r="H2375"/>
      <c r="I2375" s="81"/>
    </row>
    <row r="2376" spans="8:9" ht="15" x14ac:dyDescent="0.25">
      <c r="H2376"/>
      <c r="I2376" s="81"/>
    </row>
    <row r="2377" spans="8:9" ht="15" x14ac:dyDescent="0.25">
      <c r="H2377"/>
      <c r="I2377" s="81"/>
    </row>
    <row r="2378" spans="8:9" ht="15" x14ac:dyDescent="0.25">
      <c r="H2378"/>
      <c r="I2378" s="81"/>
    </row>
    <row r="2379" spans="8:9" ht="15" x14ac:dyDescent="0.25">
      <c r="H2379"/>
      <c r="I2379" s="81"/>
    </row>
    <row r="2380" spans="8:9" ht="15" x14ac:dyDescent="0.25">
      <c r="H2380"/>
      <c r="I2380" s="81"/>
    </row>
    <row r="2381" spans="8:9" ht="15" x14ac:dyDescent="0.25">
      <c r="H2381"/>
      <c r="I2381" s="81"/>
    </row>
    <row r="2382" spans="8:9" ht="15" x14ac:dyDescent="0.25">
      <c r="H2382"/>
      <c r="I2382" s="81"/>
    </row>
    <row r="2383" spans="8:9" ht="15" x14ac:dyDescent="0.25">
      <c r="H2383"/>
      <c r="I2383" s="81"/>
    </row>
    <row r="2384" spans="8:9" ht="15" x14ac:dyDescent="0.25">
      <c r="H2384"/>
      <c r="I2384" s="81"/>
    </row>
    <row r="2385" spans="8:9" ht="15" x14ac:dyDescent="0.25">
      <c r="H2385"/>
      <c r="I2385" s="81"/>
    </row>
    <row r="2386" spans="8:9" ht="15" x14ac:dyDescent="0.25">
      <c r="H2386"/>
      <c r="I2386" s="81"/>
    </row>
    <row r="2387" spans="8:9" ht="15" x14ac:dyDescent="0.25">
      <c r="H2387"/>
      <c r="I2387" s="81"/>
    </row>
    <row r="2388" spans="8:9" ht="15" x14ac:dyDescent="0.25">
      <c r="H2388"/>
      <c r="I2388" s="81"/>
    </row>
    <row r="2389" spans="8:9" ht="15" x14ac:dyDescent="0.25">
      <c r="H2389"/>
      <c r="I2389" s="81"/>
    </row>
    <row r="2390" spans="8:9" ht="15" x14ac:dyDescent="0.25">
      <c r="H2390"/>
      <c r="I2390" s="81"/>
    </row>
    <row r="2391" spans="8:9" ht="15" x14ac:dyDescent="0.25">
      <c r="H2391"/>
      <c r="I2391" s="81"/>
    </row>
    <row r="2392" spans="8:9" ht="15" x14ac:dyDescent="0.25">
      <c r="H2392"/>
      <c r="I2392" s="81"/>
    </row>
    <row r="2393" spans="8:9" ht="15" x14ac:dyDescent="0.25">
      <c r="H2393"/>
      <c r="I2393" s="81"/>
    </row>
    <row r="2394" spans="8:9" ht="15" x14ac:dyDescent="0.25">
      <c r="H2394"/>
      <c r="I2394" s="81"/>
    </row>
    <row r="2395" spans="8:9" ht="15" x14ac:dyDescent="0.25">
      <c r="H2395"/>
      <c r="I2395" s="81"/>
    </row>
    <row r="2396" spans="8:9" ht="15" x14ac:dyDescent="0.25">
      <c r="H2396"/>
      <c r="I2396" s="81"/>
    </row>
    <row r="2397" spans="8:9" ht="15" x14ac:dyDescent="0.25">
      <c r="H2397"/>
      <c r="I2397" s="81"/>
    </row>
    <row r="2398" spans="8:9" ht="15" x14ac:dyDescent="0.25">
      <c r="H2398"/>
      <c r="I2398" s="81"/>
    </row>
    <row r="2399" spans="8:9" ht="15" x14ac:dyDescent="0.25">
      <c r="H2399"/>
      <c r="I2399" s="81"/>
    </row>
    <row r="2400" spans="8:9" ht="15" x14ac:dyDescent="0.25">
      <c r="H2400"/>
      <c r="I2400" s="81"/>
    </row>
    <row r="2401" spans="8:9" ht="15" x14ac:dyDescent="0.25">
      <c r="H2401"/>
      <c r="I2401" s="81"/>
    </row>
    <row r="2402" spans="8:9" ht="15" x14ac:dyDescent="0.25">
      <c r="H2402"/>
      <c r="I2402" s="81"/>
    </row>
    <row r="2403" spans="8:9" ht="15" x14ac:dyDescent="0.25">
      <c r="H2403"/>
      <c r="I2403" s="81"/>
    </row>
    <row r="2404" spans="8:9" ht="15" x14ac:dyDescent="0.25">
      <c r="H2404"/>
      <c r="I2404" s="81"/>
    </row>
    <row r="2405" spans="8:9" ht="15" x14ac:dyDescent="0.25">
      <c r="H2405"/>
      <c r="I2405" s="81"/>
    </row>
    <row r="2406" spans="8:9" ht="15" x14ac:dyDescent="0.25">
      <c r="H2406"/>
      <c r="I2406" s="81"/>
    </row>
    <row r="2407" spans="8:9" ht="15" x14ac:dyDescent="0.25">
      <c r="H2407"/>
      <c r="I2407" s="81"/>
    </row>
    <row r="2408" spans="8:9" ht="15" x14ac:dyDescent="0.25">
      <c r="H2408"/>
      <c r="I2408" s="81"/>
    </row>
    <row r="2409" spans="8:9" ht="15" x14ac:dyDescent="0.25">
      <c r="H2409"/>
      <c r="I2409" s="81"/>
    </row>
    <row r="2410" spans="8:9" ht="15" x14ac:dyDescent="0.25">
      <c r="H2410"/>
      <c r="I2410" s="81"/>
    </row>
    <row r="2411" spans="8:9" ht="15" x14ac:dyDescent="0.25">
      <c r="H2411"/>
      <c r="I2411" s="81"/>
    </row>
    <row r="2412" spans="8:9" ht="15" x14ac:dyDescent="0.25">
      <c r="H2412"/>
      <c r="I2412" s="81"/>
    </row>
    <row r="2413" spans="8:9" ht="15" x14ac:dyDescent="0.25">
      <c r="H2413"/>
      <c r="I2413" s="81"/>
    </row>
    <row r="2414" spans="8:9" ht="15" x14ac:dyDescent="0.25">
      <c r="H2414"/>
      <c r="I2414" s="81"/>
    </row>
    <row r="2415" spans="8:9" ht="15" x14ac:dyDescent="0.25">
      <c r="H2415"/>
      <c r="I2415" s="81"/>
    </row>
    <row r="2416" spans="8:9" ht="15" x14ac:dyDescent="0.25">
      <c r="H2416"/>
      <c r="I2416" s="81"/>
    </row>
    <row r="2417" spans="8:9" ht="15" x14ac:dyDescent="0.25">
      <c r="H2417"/>
      <c r="I2417" s="81"/>
    </row>
    <row r="2418" spans="8:9" ht="15" x14ac:dyDescent="0.25">
      <c r="H2418"/>
      <c r="I2418" s="81"/>
    </row>
    <row r="2419" spans="8:9" ht="15" x14ac:dyDescent="0.25">
      <c r="H2419"/>
      <c r="I2419" s="81"/>
    </row>
    <row r="2420" spans="8:9" ht="15" x14ac:dyDescent="0.25">
      <c r="H2420"/>
      <c r="I2420" s="81"/>
    </row>
    <row r="2421" spans="8:9" ht="15" x14ac:dyDescent="0.25">
      <c r="H2421"/>
      <c r="I2421" s="81"/>
    </row>
    <row r="2422" spans="8:9" ht="15" x14ac:dyDescent="0.25">
      <c r="H2422"/>
      <c r="I2422" s="81"/>
    </row>
    <row r="2423" spans="8:9" ht="15" x14ac:dyDescent="0.25">
      <c r="H2423"/>
      <c r="I2423" s="81"/>
    </row>
    <row r="2424" spans="8:9" ht="15" x14ac:dyDescent="0.25">
      <c r="H2424"/>
      <c r="I2424" s="81"/>
    </row>
    <row r="2425" spans="8:9" ht="15" x14ac:dyDescent="0.25">
      <c r="H2425"/>
      <c r="I2425" s="81"/>
    </row>
    <row r="2426" spans="8:9" ht="15" x14ac:dyDescent="0.25">
      <c r="H2426"/>
      <c r="I2426" s="81"/>
    </row>
    <row r="2427" spans="8:9" ht="15" x14ac:dyDescent="0.25">
      <c r="H2427"/>
      <c r="I2427" s="81"/>
    </row>
    <row r="2428" spans="8:9" ht="15" x14ac:dyDescent="0.25">
      <c r="H2428"/>
      <c r="I2428" s="81"/>
    </row>
    <row r="2429" spans="8:9" ht="15" x14ac:dyDescent="0.25">
      <c r="H2429"/>
      <c r="I2429" s="81"/>
    </row>
    <row r="2430" spans="8:9" ht="15" x14ac:dyDescent="0.25">
      <c r="H2430"/>
      <c r="I2430" s="81"/>
    </row>
    <row r="2431" spans="8:9" ht="15" x14ac:dyDescent="0.25">
      <c r="H2431"/>
      <c r="I2431" s="81"/>
    </row>
    <row r="2432" spans="8:9" ht="15" x14ac:dyDescent="0.25">
      <c r="H2432"/>
      <c r="I2432" s="81"/>
    </row>
    <row r="2433" spans="8:9" ht="15" x14ac:dyDescent="0.25">
      <c r="H2433"/>
      <c r="I2433" s="81"/>
    </row>
    <row r="2434" spans="8:9" ht="15" x14ac:dyDescent="0.25">
      <c r="H2434"/>
      <c r="I2434" s="81"/>
    </row>
    <row r="2435" spans="8:9" ht="15" x14ac:dyDescent="0.25">
      <c r="H2435"/>
      <c r="I2435" s="81"/>
    </row>
    <row r="2436" spans="8:9" ht="15" x14ac:dyDescent="0.25">
      <c r="H2436"/>
      <c r="I2436" s="81"/>
    </row>
    <row r="2437" spans="8:9" ht="15" x14ac:dyDescent="0.25">
      <c r="H2437"/>
      <c r="I2437" s="81"/>
    </row>
    <row r="2438" spans="8:9" ht="15" x14ac:dyDescent="0.25">
      <c r="H2438"/>
      <c r="I2438" s="81"/>
    </row>
    <row r="2439" spans="8:9" ht="15" x14ac:dyDescent="0.25">
      <c r="H2439"/>
      <c r="I2439" s="81"/>
    </row>
    <row r="2440" spans="8:9" ht="15" x14ac:dyDescent="0.25">
      <c r="H2440"/>
      <c r="I2440" s="81"/>
    </row>
    <row r="2441" spans="8:9" ht="15" x14ac:dyDescent="0.25">
      <c r="H2441"/>
      <c r="I2441" s="81"/>
    </row>
    <row r="2442" spans="8:9" ht="15" x14ac:dyDescent="0.25">
      <c r="H2442"/>
      <c r="I2442" s="81"/>
    </row>
    <row r="2443" spans="8:9" ht="15" x14ac:dyDescent="0.25">
      <c r="H2443"/>
      <c r="I2443" s="81"/>
    </row>
    <row r="2444" spans="8:9" ht="15" x14ac:dyDescent="0.25">
      <c r="H2444"/>
      <c r="I2444" s="81"/>
    </row>
    <row r="2445" spans="8:9" ht="15" x14ac:dyDescent="0.25">
      <c r="H2445"/>
      <c r="I2445" s="81"/>
    </row>
    <row r="2446" spans="8:9" ht="15" x14ac:dyDescent="0.25">
      <c r="H2446"/>
      <c r="I2446" s="81"/>
    </row>
    <row r="2447" spans="8:9" ht="15" x14ac:dyDescent="0.25">
      <c r="H2447"/>
      <c r="I2447" s="81"/>
    </row>
    <row r="2448" spans="8:9" ht="15" x14ac:dyDescent="0.25">
      <c r="H2448"/>
      <c r="I2448" s="81"/>
    </row>
    <row r="2449" spans="8:9" ht="15" x14ac:dyDescent="0.25">
      <c r="H2449"/>
      <c r="I2449" s="81"/>
    </row>
    <row r="2450" spans="8:9" ht="15" x14ac:dyDescent="0.25">
      <c r="H2450"/>
      <c r="I2450" s="81"/>
    </row>
    <row r="2451" spans="8:9" ht="15" x14ac:dyDescent="0.25">
      <c r="H2451"/>
      <c r="I2451" s="81"/>
    </row>
    <row r="2452" spans="8:9" ht="15" x14ac:dyDescent="0.25">
      <c r="H2452"/>
      <c r="I2452" s="81"/>
    </row>
    <row r="2453" spans="8:9" ht="15" x14ac:dyDescent="0.25">
      <c r="H2453"/>
      <c r="I2453" s="81"/>
    </row>
    <row r="2454" spans="8:9" ht="15" x14ac:dyDescent="0.25">
      <c r="H2454"/>
      <c r="I2454" s="81"/>
    </row>
    <row r="2455" spans="8:9" ht="15" x14ac:dyDescent="0.25">
      <c r="H2455"/>
      <c r="I2455" s="81"/>
    </row>
    <row r="2456" spans="8:9" ht="15" x14ac:dyDescent="0.25">
      <c r="H2456"/>
      <c r="I2456" s="81"/>
    </row>
    <row r="2457" spans="8:9" ht="15" x14ac:dyDescent="0.25">
      <c r="H2457"/>
      <c r="I2457" s="81"/>
    </row>
    <row r="2458" spans="8:9" ht="15" x14ac:dyDescent="0.25">
      <c r="H2458"/>
      <c r="I2458" s="81"/>
    </row>
    <row r="2459" spans="8:9" ht="15" x14ac:dyDescent="0.25">
      <c r="H2459"/>
      <c r="I2459" s="81"/>
    </row>
    <row r="2460" spans="8:9" ht="15" x14ac:dyDescent="0.25">
      <c r="H2460"/>
      <c r="I2460" s="81"/>
    </row>
    <row r="2461" spans="8:9" ht="15" x14ac:dyDescent="0.25">
      <c r="H2461"/>
      <c r="I2461" s="81"/>
    </row>
    <row r="2462" spans="8:9" ht="15" x14ac:dyDescent="0.25">
      <c r="H2462"/>
      <c r="I2462" s="81"/>
    </row>
    <row r="2463" spans="8:9" ht="15" x14ac:dyDescent="0.25">
      <c r="H2463"/>
      <c r="I2463" s="81"/>
    </row>
    <row r="2464" spans="8:9" ht="15" x14ac:dyDescent="0.25">
      <c r="H2464"/>
      <c r="I2464" s="81"/>
    </row>
    <row r="2465" spans="8:9" ht="15" x14ac:dyDescent="0.25">
      <c r="H2465"/>
      <c r="I2465" s="81"/>
    </row>
    <row r="2466" spans="8:9" ht="15" x14ac:dyDescent="0.25">
      <c r="H2466"/>
      <c r="I2466" s="81"/>
    </row>
    <row r="2467" spans="8:9" ht="15" x14ac:dyDescent="0.25">
      <c r="H2467"/>
      <c r="I2467" s="81"/>
    </row>
    <row r="2468" spans="8:9" ht="15" x14ac:dyDescent="0.25">
      <c r="H2468"/>
      <c r="I2468" s="81"/>
    </row>
    <row r="2469" spans="8:9" ht="15" x14ac:dyDescent="0.25">
      <c r="H2469"/>
      <c r="I2469" s="81"/>
    </row>
    <row r="2470" spans="8:9" ht="15" x14ac:dyDescent="0.25">
      <c r="H2470"/>
      <c r="I2470" s="81"/>
    </row>
    <row r="2471" spans="8:9" ht="15" x14ac:dyDescent="0.25">
      <c r="H2471"/>
      <c r="I2471" s="81"/>
    </row>
    <row r="2472" spans="8:9" ht="15" x14ac:dyDescent="0.25">
      <c r="H2472"/>
      <c r="I2472" s="81"/>
    </row>
    <row r="2473" spans="8:9" ht="15" x14ac:dyDescent="0.25">
      <c r="H2473"/>
      <c r="I2473" s="81"/>
    </row>
    <row r="2474" spans="8:9" ht="15" x14ac:dyDescent="0.25">
      <c r="H2474"/>
      <c r="I2474" s="81"/>
    </row>
    <row r="2475" spans="8:9" ht="15" x14ac:dyDescent="0.25">
      <c r="H2475"/>
      <c r="I2475" s="81"/>
    </row>
    <row r="2476" spans="8:9" ht="15" x14ac:dyDescent="0.25">
      <c r="H2476"/>
      <c r="I2476" s="81"/>
    </row>
    <row r="2477" spans="8:9" ht="15" x14ac:dyDescent="0.25">
      <c r="H2477"/>
      <c r="I2477" s="81"/>
    </row>
    <row r="2478" spans="8:9" ht="15" x14ac:dyDescent="0.25">
      <c r="H2478"/>
      <c r="I2478" s="81"/>
    </row>
    <row r="2479" spans="8:9" ht="15" x14ac:dyDescent="0.25">
      <c r="H2479"/>
      <c r="I2479" s="81"/>
    </row>
    <row r="2480" spans="8:9" ht="15" x14ac:dyDescent="0.25">
      <c r="H2480"/>
      <c r="I2480" s="81"/>
    </row>
    <row r="2481" spans="8:9" ht="15" x14ac:dyDescent="0.25">
      <c r="H2481"/>
      <c r="I2481" s="81"/>
    </row>
    <row r="2482" spans="8:9" ht="15" x14ac:dyDescent="0.25">
      <c r="H2482"/>
      <c r="I2482" s="81"/>
    </row>
    <row r="2483" spans="8:9" ht="15" x14ac:dyDescent="0.25">
      <c r="H2483"/>
      <c r="I2483" s="81"/>
    </row>
    <row r="2484" spans="8:9" ht="15" x14ac:dyDescent="0.25">
      <c r="H2484"/>
      <c r="I2484" s="81"/>
    </row>
    <row r="2485" spans="8:9" ht="15" x14ac:dyDescent="0.25">
      <c r="H2485"/>
      <c r="I2485" s="81"/>
    </row>
    <row r="2486" spans="8:9" ht="15" x14ac:dyDescent="0.25">
      <c r="H2486"/>
      <c r="I2486" s="81"/>
    </row>
    <row r="2487" spans="8:9" ht="15" x14ac:dyDescent="0.25">
      <c r="H2487"/>
      <c r="I2487" s="81"/>
    </row>
    <row r="2488" spans="8:9" ht="15" x14ac:dyDescent="0.25">
      <c r="H2488"/>
      <c r="I2488" s="81"/>
    </row>
    <row r="2489" spans="8:9" ht="15" x14ac:dyDescent="0.25">
      <c r="H2489"/>
      <c r="I2489" s="81"/>
    </row>
    <row r="2490" spans="8:9" ht="15" x14ac:dyDescent="0.25">
      <c r="H2490"/>
      <c r="I2490" s="81"/>
    </row>
    <row r="2491" spans="8:9" ht="15" x14ac:dyDescent="0.25">
      <c r="H2491"/>
      <c r="I2491" s="81"/>
    </row>
    <row r="2492" spans="8:9" ht="15" x14ac:dyDescent="0.25">
      <c r="H2492"/>
      <c r="I2492" s="81"/>
    </row>
    <row r="2493" spans="8:9" ht="15" x14ac:dyDescent="0.25">
      <c r="H2493"/>
      <c r="I2493" s="81"/>
    </row>
    <row r="2494" spans="8:9" ht="15" x14ac:dyDescent="0.25">
      <c r="H2494"/>
      <c r="I2494" s="81"/>
    </row>
    <row r="2495" spans="8:9" ht="15" x14ac:dyDescent="0.25">
      <c r="H2495"/>
      <c r="I2495" s="81"/>
    </row>
    <row r="2496" spans="8:9" ht="15" x14ac:dyDescent="0.25">
      <c r="H2496"/>
      <c r="I2496" s="81"/>
    </row>
    <row r="2497" spans="8:9" ht="15" x14ac:dyDescent="0.25">
      <c r="H2497"/>
      <c r="I2497" s="81"/>
    </row>
    <row r="2498" spans="8:9" ht="15" x14ac:dyDescent="0.25">
      <c r="H2498"/>
      <c r="I2498" s="81"/>
    </row>
    <row r="2499" spans="8:9" ht="15" x14ac:dyDescent="0.25">
      <c r="H2499"/>
      <c r="I2499" s="81"/>
    </row>
    <row r="2500" spans="8:9" ht="15" x14ac:dyDescent="0.25">
      <c r="H2500"/>
      <c r="I2500" s="81"/>
    </row>
    <row r="2501" spans="8:9" ht="15" x14ac:dyDescent="0.25">
      <c r="H2501"/>
      <c r="I2501" s="81"/>
    </row>
    <row r="2502" spans="8:9" ht="15" x14ac:dyDescent="0.25">
      <c r="H2502"/>
      <c r="I2502" s="81"/>
    </row>
    <row r="2503" spans="8:9" ht="15" x14ac:dyDescent="0.25">
      <c r="H2503"/>
      <c r="I2503" s="81"/>
    </row>
    <row r="2504" spans="8:9" ht="15" x14ac:dyDescent="0.25">
      <c r="H2504"/>
      <c r="I2504" s="81"/>
    </row>
    <row r="2505" spans="8:9" ht="15" x14ac:dyDescent="0.25">
      <c r="H2505"/>
      <c r="I2505" s="81"/>
    </row>
    <row r="2506" spans="8:9" ht="15" x14ac:dyDescent="0.25">
      <c r="H2506"/>
      <c r="I2506" s="81"/>
    </row>
    <row r="2507" spans="8:9" ht="15" x14ac:dyDescent="0.25">
      <c r="H2507"/>
      <c r="I2507" s="81"/>
    </row>
    <row r="2508" spans="8:9" ht="15" x14ac:dyDescent="0.25">
      <c r="H2508"/>
      <c r="I2508" s="81"/>
    </row>
    <row r="2509" spans="8:9" ht="15" x14ac:dyDescent="0.25">
      <c r="H2509"/>
      <c r="I2509" s="81"/>
    </row>
    <row r="2510" spans="8:9" ht="15" x14ac:dyDescent="0.25">
      <c r="H2510"/>
      <c r="I2510" s="81"/>
    </row>
    <row r="2511" spans="8:9" ht="15" x14ac:dyDescent="0.25">
      <c r="H2511"/>
      <c r="I2511" s="81"/>
    </row>
    <row r="2512" spans="8:9" ht="15" x14ac:dyDescent="0.25">
      <c r="H2512"/>
      <c r="I2512" s="81"/>
    </row>
    <row r="2513" spans="8:9" ht="15" x14ac:dyDescent="0.25">
      <c r="H2513"/>
      <c r="I2513" s="81"/>
    </row>
    <row r="2514" spans="8:9" ht="15" x14ac:dyDescent="0.25">
      <c r="H2514"/>
      <c r="I2514" s="81"/>
    </row>
    <row r="2515" spans="8:9" ht="15" x14ac:dyDescent="0.25">
      <c r="H2515"/>
      <c r="I2515" s="81"/>
    </row>
    <row r="2516" spans="8:9" ht="15" x14ac:dyDescent="0.25">
      <c r="H2516"/>
      <c r="I2516" s="81"/>
    </row>
    <row r="2517" spans="8:9" ht="15" x14ac:dyDescent="0.25">
      <c r="H2517"/>
      <c r="I2517" s="81"/>
    </row>
    <row r="2518" spans="8:9" ht="15" x14ac:dyDescent="0.25">
      <c r="H2518"/>
      <c r="I2518" s="81"/>
    </row>
    <row r="2519" spans="8:9" ht="15" x14ac:dyDescent="0.25">
      <c r="H2519"/>
      <c r="I2519" s="81"/>
    </row>
    <row r="2520" spans="8:9" ht="15" x14ac:dyDescent="0.25">
      <c r="H2520"/>
      <c r="I2520" s="81"/>
    </row>
    <row r="2521" spans="8:9" ht="15" x14ac:dyDescent="0.25">
      <c r="H2521"/>
      <c r="I2521" s="81"/>
    </row>
    <row r="2522" spans="8:9" ht="15" x14ac:dyDescent="0.25">
      <c r="H2522"/>
      <c r="I2522" s="81"/>
    </row>
    <row r="2523" spans="8:9" ht="15" x14ac:dyDescent="0.25">
      <c r="H2523"/>
      <c r="I2523" s="81"/>
    </row>
    <row r="2524" spans="8:9" ht="15" x14ac:dyDescent="0.25">
      <c r="H2524"/>
      <c r="I2524" s="81"/>
    </row>
    <row r="2525" spans="8:9" ht="15" x14ac:dyDescent="0.25">
      <c r="H2525"/>
      <c r="I2525" s="81"/>
    </row>
    <row r="2526" spans="8:9" ht="15" x14ac:dyDescent="0.25">
      <c r="H2526"/>
      <c r="I2526" s="81"/>
    </row>
    <row r="2527" spans="8:9" ht="15" x14ac:dyDescent="0.25">
      <c r="H2527"/>
      <c r="I2527" s="81"/>
    </row>
    <row r="2528" spans="8:9" ht="15" x14ac:dyDescent="0.25">
      <c r="H2528"/>
      <c r="I2528" s="81"/>
    </row>
    <row r="2529" spans="8:9" ht="15" x14ac:dyDescent="0.25">
      <c r="H2529"/>
      <c r="I2529" s="81"/>
    </row>
    <row r="2530" spans="8:9" ht="15" x14ac:dyDescent="0.25">
      <c r="H2530"/>
      <c r="I2530" s="81"/>
    </row>
    <row r="2531" spans="8:9" ht="15" x14ac:dyDescent="0.25">
      <c r="H2531"/>
      <c r="I2531" s="81"/>
    </row>
    <row r="2532" spans="8:9" ht="15" x14ac:dyDescent="0.25">
      <c r="H2532"/>
      <c r="I2532" s="81"/>
    </row>
    <row r="2533" spans="8:9" ht="15" x14ac:dyDescent="0.25">
      <c r="H2533"/>
      <c r="I2533" s="81"/>
    </row>
    <row r="2534" spans="8:9" ht="15" x14ac:dyDescent="0.25">
      <c r="H2534"/>
      <c r="I2534" s="81"/>
    </row>
    <row r="2535" spans="8:9" ht="15" x14ac:dyDescent="0.25">
      <c r="H2535"/>
      <c r="I2535" s="81"/>
    </row>
    <row r="2536" spans="8:9" ht="15" x14ac:dyDescent="0.25">
      <c r="H2536"/>
      <c r="I2536" s="81"/>
    </row>
    <row r="2537" spans="8:9" ht="15" x14ac:dyDescent="0.25">
      <c r="H2537"/>
      <c r="I2537" s="81"/>
    </row>
    <row r="2538" spans="8:9" ht="15" x14ac:dyDescent="0.25">
      <c r="H2538"/>
      <c r="I2538" s="81"/>
    </row>
    <row r="2539" spans="8:9" ht="15" x14ac:dyDescent="0.25">
      <c r="H2539"/>
      <c r="I2539" s="81"/>
    </row>
    <row r="2540" spans="8:9" ht="15" x14ac:dyDescent="0.25">
      <c r="H2540"/>
      <c r="I2540" s="81"/>
    </row>
    <row r="2541" spans="8:9" ht="15" x14ac:dyDescent="0.25">
      <c r="H2541"/>
      <c r="I2541" s="81"/>
    </row>
    <row r="2542" spans="8:9" ht="15" x14ac:dyDescent="0.25">
      <c r="H2542"/>
      <c r="I2542" s="81"/>
    </row>
    <row r="2543" spans="8:9" ht="15" x14ac:dyDescent="0.25">
      <c r="H2543"/>
      <c r="I2543" s="81"/>
    </row>
    <row r="2544" spans="8:9" ht="15" x14ac:dyDescent="0.25">
      <c r="H2544"/>
      <c r="I2544" s="81"/>
    </row>
    <row r="2545" spans="8:9" ht="15" x14ac:dyDescent="0.25">
      <c r="H2545"/>
      <c r="I2545" s="81"/>
    </row>
    <row r="2546" spans="8:9" ht="15" x14ac:dyDescent="0.25">
      <c r="H2546"/>
      <c r="I2546" s="81"/>
    </row>
    <row r="2547" spans="8:9" ht="15" x14ac:dyDescent="0.25">
      <c r="H2547"/>
      <c r="I2547" s="81"/>
    </row>
    <row r="2548" spans="8:9" ht="15" x14ac:dyDescent="0.25">
      <c r="H2548"/>
      <c r="I2548" s="81"/>
    </row>
    <row r="2549" spans="8:9" ht="15" x14ac:dyDescent="0.25">
      <c r="H2549"/>
      <c r="I2549" s="81"/>
    </row>
    <row r="2550" spans="8:9" ht="15" x14ac:dyDescent="0.25">
      <c r="H2550"/>
      <c r="I2550" s="81"/>
    </row>
    <row r="2551" spans="8:9" ht="15" x14ac:dyDescent="0.25">
      <c r="H2551"/>
      <c r="I2551" s="81"/>
    </row>
    <row r="2552" spans="8:9" ht="15" x14ac:dyDescent="0.25">
      <c r="H2552"/>
      <c r="I2552" s="81"/>
    </row>
    <row r="2553" spans="8:9" ht="15" x14ac:dyDescent="0.25">
      <c r="H2553"/>
      <c r="I2553" s="81"/>
    </row>
    <row r="2554" spans="8:9" ht="15" x14ac:dyDescent="0.25">
      <c r="H2554"/>
      <c r="I2554" s="81"/>
    </row>
    <row r="2555" spans="8:9" ht="15" x14ac:dyDescent="0.25">
      <c r="H2555"/>
      <c r="I2555" s="81"/>
    </row>
    <row r="2556" spans="8:9" ht="15" x14ac:dyDescent="0.25">
      <c r="H2556"/>
      <c r="I2556" s="81"/>
    </row>
    <row r="2557" spans="8:9" ht="15" x14ac:dyDescent="0.25">
      <c r="H2557"/>
      <c r="I2557" s="81"/>
    </row>
    <row r="2558" spans="8:9" ht="15" x14ac:dyDescent="0.25">
      <c r="H2558"/>
      <c r="I2558" s="81"/>
    </row>
    <row r="2559" spans="8:9" ht="15" x14ac:dyDescent="0.25">
      <c r="H2559"/>
      <c r="I2559" s="81"/>
    </row>
    <row r="2560" spans="8:9" ht="15" x14ac:dyDescent="0.25">
      <c r="H2560"/>
      <c r="I2560" s="81"/>
    </row>
    <row r="2561" spans="8:9" ht="15" x14ac:dyDescent="0.25">
      <c r="H2561"/>
      <c r="I2561" s="81"/>
    </row>
    <row r="2562" spans="8:9" ht="15" x14ac:dyDescent="0.25">
      <c r="H2562"/>
      <c r="I2562" s="81"/>
    </row>
    <row r="2563" spans="8:9" ht="15" x14ac:dyDescent="0.25">
      <c r="H2563"/>
      <c r="I2563" s="81"/>
    </row>
    <row r="2564" spans="8:9" ht="15" x14ac:dyDescent="0.25">
      <c r="H2564"/>
      <c r="I2564" s="81"/>
    </row>
    <row r="2565" spans="8:9" ht="15" x14ac:dyDescent="0.25">
      <c r="H2565"/>
      <c r="I2565" s="81"/>
    </row>
    <row r="2566" spans="8:9" ht="15" x14ac:dyDescent="0.25">
      <c r="H2566"/>
      <c r="I2566" s="81"/>
    </row>
    <row r="2567" spans="8:9" ht="15" x14ac:dyDescent="0.25">
      <c r="H2567"/>
      <c r="I2567" s="81"/>
    </row>
    <row r="2568" spans="8:9" ht="15" x14ac:dyDescent="0.25">
      <c r="H2568"/>
      <c r="I2568" s="81"/>
    </row>
    <row r="2569" spans="8:9" ht="15" x14ac:dyDescent="0.25">
      <c r="H2569"/>
      <c r="I2569" s="81"/>
    </row>
    <row r="2570" spans="8:9" ht="15" x14ac:dyDescent="0.25">
      <c r="H2570"/>
      <c r="I2570" s="81"/>
    </row>
    <row r="2571" spans="8:9" ht="15" x14ac:dyDescent="0.25">
      <c r="H2571"/>
      <c r="I2571" s="81"/>
    </row>
    <row r="2572" spans="8:9" ht="15" x14ac:dyDescent="0.25">
      <c r="H2572"/>
      <c r="I2572" s="81"/>
    </row>
    <row r="2573" spans="8:9" ht="15" x14ac:dyDescent="0.25">
      <c r="H2573"/>
      <c r="I2573" s="81"/>
    </row>
    <row r="2574" spans="8:9" ht="15" x14ac:dyDescent="0.25">
      <c r="H2574"/>
      <c r="I2574" s="81"/>
    </row>
    <row r="2575" spans="8:9" ht="15" x14ac:dyDescent="0.25">
      <c r="H2575"/>
      <c r="I2575" s="81"/>
    </row>
    <row r="2576" spans="8:9" ht="15" x14ac:dyDescent="0.25">
      <c r="H2576"/>
      <c r="I2576" s="81"/>
    </row>
    <row r="2577" spans="8:9" ht="15" x14ac:dyDescent="0.25">
      <c r="H2577"/>
      <c r="I2577" s="81"/>
    </row>
    <row r="2578" spans="8:9" ht="15" x14ac:dyDescent="0.25">
      <c r="H2578"/>
      <c r="I2578" s="81"/>
    </row>
    <row r="2579" spans="8:9" ht="15" x14ac:dyDescent="0.25">
      <c r="H2579"/>
      <c r="I2579" s="81"/>
    </row>
    <row r="2580" spans="8:9" ht="15" x14ac:dyDescent="0.25">
      <c r="H2580"/>
      <c r="I2580" s="81"/>
    </row>
    <row r="2581" spans="8:9" ht="15" x14ac:dyDescent="0.25">
      <c r="H2581"/>
      <c r="I2581" s="81"/>
    </row>
    <row r="2582" spans="8:9" ht="15" x14ac:dyDescent="0.25">
      <c r="H2582"/>
      <c r="I2582" s="81"/>
    </row>
    <row r="2583" spans="8:9" ht="15" x14ac:dyDescent="0.25">
      <c r="H2583"/>
      <c r="I2583" s="81"/>
    </row>
    <row r="2584" spans="8:9" ht="15" x14ac:dyDescent="0.25">
      <c r="H2584"/>
      <c r="I2584" s="81"/>
    </row>
    <row r="2585" spans="8:9" ht="15" x14ac:dyDescent="0.25">
      <c r="H2585"/>
      <c r="I2585" s="81"/>
    </row>
    <row r="2586" spans="8:9" ht="15" x14ac:dyDescent="0.25">
      <c r="H2586"/>
      <c r="I2586" s="81"/>
    </row>
    <row r="2587" spans="8:9" ht="15" x14ac:dyDescent="0.25">
      <c r="H2587"/>
      <c r="I2587" s="81"/>
    </row>
    <row r="2588" spans="8:9" ht="15" x14ac:dyDescent="0.25">
      <c r="H2588"/>
      <c r="I2588" s="81"/>
    </row>
    <row r="2589" spans="8:9" ht="15" x14ac:dyDescent="0.25">
      <c r="H2589"/>
      <c r="I2589" s="81"/>
    </row>
    <row r="2590" spans="8:9" ht="15" x14ac:dyDescent="0.25">
      <c r="H2590"/>
      <c r="I2590" s="81"/>
    </row>
    <row r="2591" spans="8:9" ht="15" x14ac:dyDescent="0.25">
      <c r="H2591"/>
      <c r="I2591" s="81"/>
    </row>
    <row r="2592" spans="8:9" ht="15" x14ac:dyDescent="0.25">
      <c r="H2592"/>
      <c r="I2592" s="81"/>
    </row>
    <row r="2593" spans="8:9" ht="15" x14ac:dyDescent="0.25">
      <c r="H2593"/>
      <c r="I2593" s="81"/>
    </row>
    <row r="2594" spans="8:9" ht="15" x14ac:dyDescent="0.25">
      <c r="H2594"/>
      <c r="I2594" s="81"/>
    </row>
    <row r="2595" spans="8:9" ht="15" x14ac:dyDescent="0.25">
      <c r="H2595"/>
      <c r="I2595" s="81"/>
    </row>
    <row r="2596" spans="8:9" ht="15" x14ac:dyDescent="0.25">
      <c r="H2596"/>
      <c r="I2596" s="81"/>
    </row>
    <row r="2597" spans="8:9" ht="15" x14ac:dyDescent="0.25">
      <c r="H2597"/>
      <c r="I2597" s="81"/>
    </row>
    <row r="2598" spans="8:9" ht="15" x14ac:dyDescent="0.25">
      <c r="H2598"/>
      <c r="I2598" s="81"/>
    </row>
    <row r="2599" spans="8:9" ht="15" x14ac:dyDescent="0.25">
      <c r="H2599"/>
      <c r="I2599" s="81"/>
    </row>
    <row r="2600" spans="8:9" ht="15" x14ac:dyDescent="0.25">
      <c r="H2600"/>
      <c r="I2600" s="81"/>
    </row>
    <row r="2601" spans="8:9" ht="15" x14ac:dyDescent="0.25">
      <c r="H2601"/>
      <c r="I2601" s="81"/>
    </row>
    <row r="2602" spans="8:9" ht="15" x14ac:dyDescent="0.25">
      <c r="H2602"/>
      <c r="I2602" s="81"/>
    </row>
    <row r="2603" spans="8:9" ht="15" x14ac:dyDescent="0.25">
      <c r="H2603"/>
      <c r="I2603" s="81"/>
    </row>
    <row r="2604" spans="8:9" ht="15" x14ac:dyDescent="0.25">
      <c r="H2604"/>
      <c r="I2604" s="81"/>
    </row>
    <row r="2605" spans="8:9" ht="15" x14ac:dyDescent="0.25">
      <c r="H2605"/>
      <c r="I2605" s="81"/>
    </row>
    <row r="2606" spans="8:9" ht="15" x14ac:dyDescent="0.25">
      <c r="H2606"/>
      <c r="I2606" s="81"/>
    </row>
    <row r="2607" spans="8:9" ht="15" x14ac:dyDescent="0.25">
      <c r="H2607"/>
      <c r="I2607" s="81"/>
    </row>
    <row r="2608" spans="8:9" ht="15" x14ac:dyDescent="0.25">
      <c r="H2608"/>
      <c r="I2608" s="81"/>
    </row>
    <row r="2609" spans="8:9" ht="15" x14ac:dyDescent="0.25">
      <c r="H2609"/>
      <c r="I2609" s="81"/>
    </row>
    <row r="2610" spans="8:9" ht="15" x14ac:dyDescent="0.25">
      <c r="H2610"/>
      <c r="I2610" s="81"/>
    </row>
    <row r="2611" spans="8:9" ht="15" x14ac:dyDescent="0.25">
      <c r="H2611"/>
      <c r="I2611" s="81"/>
    </row>
    <row r="2612" spans="8:9" ht="15" x14ac:dyDescent="0.25">
      <c r="H2612"/>
      <c r="I2612" s="81"/>
    </row>
    <row r="2613" spans="8:9" ht="15" x14ac:dyDescent="0.25">
      <c r="H2613"/>
      <c r="I2613" s="81"/>
    </row>
    <row r="2614" spans="8:9" ht="15" x14ac:dyDescent="0.25">
      <c r="H2614"/>
      <c r="I2614" s="81"/>
    </row>
    <row r="2615" spans="8:9" ht="15" x14ac:dyDescent="0.25">
      <c r="H2615"/>
      <c r="I2615" s="81"/>
    </row>
    <row r="2616" spans="8:9" ht="15" x14ac:dyDescent="0.25">
      <c r="H2616"/>
      <c r="I2616" s="81"/>
    </row>
    <row r="2617" spans="8:9" ht="15" x14ac:dyDescent="0.25">
      <c r="H2617"/>
      <c r="I2617" s="81"/>
    </row>
    <row r="2618" spans="8:9" ht="15" x14ac:dyDescent="0.25">
      <c r="H2618"/>
      <c r="I2618" s="81"/>
    </row>
    <row r="2619" spans="8:9" ht="15" x14ac:dyDescent="0.25">
      <c r="H2619"/>
      <c r="I2619" s="81"/>
    </row>
    <row r="2620" spans="8:9" ht="15" x14ac:dyDescent="0.25">
      <c r="H2620"/>
      <c r="I2620" s="81"/>
    </row>
    <row r="2621" spans="8:9" ht="15" x14ac:dyDescent="0.25">
      <c r="H2621"/>
      <c r="I2621" s="81"/>
    </row>
    <row r="2622" spans="8:9" ht="15" x14ac:dyDescent="0.25">
      <c r="H2622"/>
      <c r="I2622" s="81"/>
    </row>
    <row r="2623" spans="8:9" ht="15" x14ac:dyDescent="0.25">
      <c r="H2623"/>
      <c r="I2623" s="81"/>
    </row>
    <row r="2624" spans="8:9" ht="15" x14ac:dyDescent="0.25">
      <c r="H2624"/>
      <c r="I2624" s="81"/>
    </row>
    <row r="2625" spans="8:9" ht="15" x14ac:dyDescent="0.25">
      <c r="H2625"/>
      <c r="I2625" s="81"/>
    </row>
    <row r="2626" spans="8:9" ht="15" x14ac:dyDescent="0.25">
      <c r="H2626"/>
      <c r="I2626" s="81"/>
    </row>
    <row r="2627" spans="8:9" ht="15" x14ac:dyDescent="0.25">
      <c r="H2627"/>
      <c r="I2627" s="81"/>
    </row>
    <row r="2628" spans="8:9" ht="15" x14ac:dyDescent="0.25">
      <c r="H2628"/>
      <c r="I2628" s="81"/>
    </row>
    <row r="2629" spans="8:9" ht="15" x14ac:dyDescent="0.25">
      <c r="H2629"/>
      <c r="I2629" s="81"/>
    </row>
    <row r="2630" spans="8:9" ht="15" x14ac:dyDescent="0.25">
      <c r="H2630"/>
      <c r="I2630" s="81"/>
    </row>
    <row r="2631" spans="8:9" ht="15" x14ac:dyDescent="0.25">
      <c r="H2631"/>
      <c r="I2631" s="81"/>
    </row>
    <row r="2632" spans="8:9" ht="15" x14ac:dyDescent="0.25">
      <c r="H2632"/>
      <c r="I2632" s="81"/>
    </row>
    <row r="2633" spans="8:9" ht="15" x14ac:dyDescent="0.25">
      <c r="H2633"/>
      <c r="I2633" s="81"/>
    </row>
    <row r="2634" spans="8:9" ht="15" x14ac:dyDescent="0.25">
      <c r="H2634"/>
      <c r="I2634" s="81"/>
    </row>
    <row r="2635" spans="8:9" ht="15" x14ac:dyDescent="0.25">
      <c r="H2635"/>
      <c r="I2635" s="81"/>
    </row>
    <row r="2636" spans="8:9" ht="15" x14ac:dyDescent="0.25">
      <c r="H2636"/>
      <c r="I2636" s="81"/>
    </row>
    <row r="2637" spans="8:9" ht="15" x14ac:dyDescent="0.25">
      <c r="H2637"/>
      <c r="I2637" s="81"/>
    </row>
    <row r="2638" spans="8:9" ht="15" x14ac:dyDescent="0.25">
      <c r="H2638"/>
      <c r="I2638" s="81"/>
    </row>
    <row r="2639" spans="8:9" ht="15" x14ac:dyDescent="0.25">
      <c r="H2639"/>
      <c r="I2639" s="81"/>
    </row>
    <row r="2640" spans="8:9" ht="15" x14ac:dyDescent="0.25">
      <c r="H2640"/>
      <c r="I2640" s="81"/>
    </row>
    <row r="2641" spans="8:9" ht="15" x14ac:dyDescent="0.25">
      <c r="H2641"/>
      <c r="I2641" s="81"/>
    </row>
    <row r="2642" spans="8:9" ht="15" x14ac:dyDescent="0.25">
      <c r="H2642"/>
      <c r="I2642" s="81"/>
    </row>
    <row r="2643" spans="8:9" ht="15" x14ac:dyDescent="0.25">
      <c r="H2643"/>
      <c r="I2643" s="81"/>
    </row>
    <row r="2644" spans="8:9" ht="15" x14ac:dyDescent="0.25">
      <c r="H2644"/>
      <c r="I2644" s="81"/>
    </row>
    <row r="2645" spans="8:9" ht="15" x14ac:dyDescent="0.25">
      <c r="H2645"/>
      <c r="I2645" s="81"/>
    </row>
    <row r="2646" spans="8:9" ht="15" x14ac:dyDescent="0.25">
      <c r="H2646"/>
      <c r="I2646" s="81"/>
    </row>
    <row r="2647" spans="8:9" ht="15" x14ac:dyDescent="0.25">
      <c r="H2647"/>
      <c r="I2647" s="81"/>
    </row>
    <row r="2648" spans="8:9" ht="15" x14ac:dyDescent="0.25">
      <c r="H2648"/>
      <c r="I2648" s="81"/>
    </row>
    <row r="2649" spans="8:9" ht="15" x14ac:dyDescent="0.25">
      <c r="H2649"/>
      <c r="I2649" s="81"/>
    </row>
    <row r="2650" spans="8:9" ht="15" x14ac:dyDescent="0.25">
      <c r="H2650"/>
      <c r="I2650" s="81"/>
    </row>
    <row r="2651" spans="8:9" ht="15" x14ac:dyDescent="0.25">
      <c r="H2651"/>
      <c r="I2651" s="81"/>
    </row>
    <row r="2652" spans="8:9" ht="15" x14ac:dyDescent="0.25">
      <c r="H2652"/>
      <c r="I2652" s="81"/>
    </row>
    <row r="2653" spans="8:9" ht="15" x14ac:dyDescent="0.25">
      <c r="H2653"/>
      <c r="I2653" s="81"/>
    </row>
    <row r="2654" spans="8:9" ht="15" x14ac:dyDescent="0.25">
      <c r="H2654"/>
      <c r="I2654" s="81"/>
    </row>
    <row r="2655" spans="8:9" ht="15" x14ac:dyDescent="0.25">
      <c r="H2655"/>
      <c r="I2655" s="81"/>
    </row>
    <row r="2656" spans="8:9" ht="15" x14ac:dyDescent="0.25">
      <c r="H2656"/>
      <c r="I2656" s="81"/>
    </row>
    <row r="2657" spans="8:9" ht="15" x14ac:dyDescent="0.25">
      <c r="H2657"/>
      <c r="I2657" s="81"/>
    </row>
    <row r="2658" spans="8:9" ht="15" x14ac:dyDescent="0.25">
      <c r="H2658"/>
      <c r="I2658" s="81"/>
    </row>
    <row r="2659" spans="8:9" ht="15" x14ac:dyDescent="0.25">
      <c r="H2659"/>
      <c r="I2659" s="81"/>
    </row>
    <row r="2660" spans="8:9" ht="15" x14ac:dyDescent="0.25">
      <c r="H2660"/>
      <c r="I2660" s="81"/>
    </row>
    <row r="2661" spans="8:9" ht="15" x14ac:dyDescent="0.25">
      <c r="H2661"/>
      <c r="I2661" s="81"/>
    </row>
    <row r="2662" spans="8:9" ht="15" x14ac:dyDescent="0.25">
      <c r="H2662"/>
      <c r="I2662" s="81"/>
    </row>
    <row r="2663" spans="8:9" ht="15" x14ac:dyDescent="0.25">
      <c r="H2663"/>
      <c r="I2663" s="81"/>
    </row>
    <row r="2664" spans="8:9" ht="15" x14ac:dyDescent="0.25">
      <c r="H2664"/>
      <c r="I2664" s="81"/>
    </row>
    <row r="2665" spans="8:9" ht="15" x14ac:dyDescent="0.25">
      <c r="H2665"/>
      <c r="I2665" s="81"/>
    </row>
    <row r="2666" spans="8:9" ht="15" x14ac:dyDescent="0.25">
      <c r="H2666"/>
      <c r="I2666" s="81"/>
    </row>
    <row r="2667" spans="8:9" ht="15" x14ac:dyDescent="0.25">
      <c r="H2667"/>
      <c r="I2667" s="81"/>
    </row>
    <row r="2668" spans="8:9" ht="15" x14ac:dyDescent="0.25">
      <c r="H2668"/>
      <c r="I2668" s="81"/>
    </row>
    <row r="2669" spans="8:9" ht="15" x14ac:dyDescent="0.25">
      <c r="H2669"/>
      <c r="I2669" s="81"/>
    </row>
    <row r="2670" spans="8:9" ht="15" x14ac:dyDescent="0.25">
      <c r="H2670"/>
      <c r="I2670" s="81"/>
    </row>
    <row r="2671" spans="8:9" ht="15" x14ac:dyDescent="0.25">
      <c r="H2671"/>
      <c r="I2671" s="81"/>
    </row>
    <row r="2672" spans="8:9" ht="15" x14ac:dyDescent="0.25">
      <c r="H2672"/>
      <c r="I2672" s="81"/>
    </row>
    <row r="2673" spans="8:9" ht="15" x14ac:dyDescent="0.25">
      <c r="H2673"/>
      <c r="I2673" s="81"/>
    </row>
    <row r="2674" spans="8:9" ht="15" x14ac:dyDescent="0.25">
      <c r="H2674"/>
      <c r="I2674" s="81"/>
    </row>
    <row r="2675" spans="8:9" ht="15" x14ac:dyDescent="0.25">
      <c r="H2675"/>
      <c r="I2675" s="81"/>
    </row>
    <row r="2676" spans="8:9" ht="15" x14ac:dyDescent="0.25">
      <c r="H2676"/>
      <c r="I2676" s="81"/>
    </row>
    <row r="2677" spans="8:9" ht="15" x14ac:dyDescent="0.25">
      <c r="H2677"/>
      <c r="I2677" s="81"/>
    </row>
    <row r="2678" spans="8:9" ht="15" x14ac:dyDescent="0.25">
      <c r="H2678"/>
      <c r="I2678" s="81"/>
    </row>
    <row r="2679" spans="8:9" ht="15" x14ac:dyDescent="0.25">
      <c r="H2679"/>
      <c r="I2679" s="81"/>
    </row>
    <row r="2680" spans="8:9" ht="15" x14ac:dyDescent="0.25">
      <c r="H2680"/>
      <c r="I2680" s="81"/>
    </row>
    <row r="2681" spans="8:9" ht="15" x14ac:dyDescent="0.25">
      <c r="H2681"/>
      <c r="I2681" s="81"/>
    </row>
    <row r="2682" spans="8:9" ht="15" x14ac:dyDescent="0.25">
      <c r="H2682"/>
      <c r="I2682" s="81"/>
    </row>
    <row r="2683" spans="8:9" ht="15" x14ac:dyDescent="0.25">
      <c r="H2683"/>
      <c r="I2683" s="81"/>
    </row>
    <row r="2684" spans="8:9" ht="15" x14ac:dyDescent="0.25">
      <c r="H2684"/>
      <c r="I2684" s="81"/>
    </row>
    <row r="2685" spans="8:9" ht="15" x14ac:dyDescent="0.25">
      <c r="H2685"/>
      <c r="I2685" s="81"/>
    </row>
    <row r="2686" spans="8:9" ht="15" x14ac:dyDescent="0.25">
      <c r="H2686"/>
      <c r="I2686" s="81"/>
    </row>
    <row r="2687" spans="8:9" ht="15" x14ac:dyDescent="0.25">
      <c r="H2687"/>
      <c r="I2687" s="81"/>
    </row>
    <row r="2688" spans="8:9" ht="15" x14ac:dyDescent="0.25">
      <c r="H2688"/>
      <c r="I2688" s="81"/>
    </row>
    <row r="2689" spans="8:9" ht="15" x14ac:dyDescent="0.25">
      <c r="H2689"/>
      <c r="I2689" s="81"/>
    </row>
    <row r="2690" spans="8:9" ht="15" x14ac:dyDescent="0.25">
      <c r="H2690"/>
      <c r="I2690" s="81"/>
    </row>
    <row r="2691" spans="8:9" ht="15" x14ac:dyDescent="0.25">
      <c r="H2691"/>
      <c r="I2691" s="81"/>
    </row>
    <row r="2692" spans="8:9" ht="15" x14ac:dyDescent="0.25">
      <c r="H2692"/>
      <c r="I2692" s="81"/>
    </row>
    <row r="2693" spans="8:9" ht="15" x14ac:dyDescent="0.25">
      <c r="H2693"/>
      <c r="I2693" s="81"/>
    </row>
    <row r="2694" spans="8:9" ht="15" x14ac:dyDescent="0.25">
      <c r="H2694"/>
      <c r="I2694" s="81"/>
    </row>
    <row r="2695" spans="8:9" ht="15" x14ac:dyDescent="0.25">
      <c r="H2695"/>
      <c r="I2695" s="81"/>
    </row>
    <row r="2696" spans="8:9" ht="15" x14ac:dyDescent="0.25">
      <c r="H2696"/>
      <c r="I2696" s="81"/>
    </row>
    <row r="2697" spans="8:9" ht="15" x14ac:dyDescent="0.25">
      <c r="H2697"/>
      <c r="I2697" s="81"/>
    </row>
    <row r="2698" spans="8:9" ht="15" x14ac:dyDescent="0.25">
      <c r="H2698"/>
      <c r="I2698" s="81"/>
    </row>
    <row r="2699" spans="8:9" ht="15" x14ac:dyDescent="0.25">
      <c r="H2699"/>
      <c r="I2699" s="81"/>
    </row>
    <row r="2700" spans="8:9" ht="15" x14ac:dyDescent="0.25">
      <c r="H2700"/>
      <c r="I2700" s="81"/>
    </row>
    <row r="2701" spans="8:9" ht="15" x14ac:dyDescent="0.25">
      <c r="H2701"/>
      <c r="I2701" s="81"/>
    </row>
    <row r="2702" spans="8:9" ht="15" x14ac:dyDescent="0.25">
      <c r="H2702"/>
      <c r="I2702" s="81"/>
    </row>
    <row r="2703" spans="8:9" ht="15" x14ac:dyDescent="0.25">
      <c r="H2703"/>
      <c r="I2703" s="81"/>
    </row>
    <row r="2704" spans="8:9" ht="15" x14ac:dyDescent="0.25">
      <c r="H2704"/>
      <c r="I2704" s="81"/>
    </row>
    <row r="2705" spans="8:9" ht="15" x14ac:dyDescent="0.25">
      <c r="H2705"/>
      <c r="I2705" s="81"/>
    </row>
    <row r="2706" spans="8:9" ht="15" x14ac:dyDescent="0.25">
      <c r="H2706"/>
      <c r="I2706" s="81"/>
    </row>
    <row r="2707" spans="8:9" ht="15" x14ac:dyDescent="0.25">
      <c r="H2707"/>
      <c r="I2707" s="81"/>
    </row>
    <row r="2708" spans="8:9" ht="15" x14ac:dyDescent="0.25">
      <c r="H2708"/>
      <c r="I2708" s="81"/>
    </row>
    <row r="2709" spans="8:9" ht="15" x14ac:dyDescent="0.25">
      <c r="H2709"/>
      <c r="I2709" s="81"/>
    </row>
    <row r="2710" spans="8:9" ht="15" x14ac:dyDescent="0.25">
      <c r="H2710"/>
      <c r="I2710" s="81"/>
    </row>
    <row r="2711" spans="8:9" ht="15" x14ac:dyDescent="0.25">
      <c r="H2711"/>
      <c r="I2711" s="81"/>
    </row>
    <row r="2712" spans="8:9" ht="15" x14ac:dyDescent="0.25">
      <c r="H2712"/>
      <c r="I2712" s="81"/>
    </row>
    <row r="2713" spans="8:9" ht="15" x14ac:dyDescent="0.25">
      <c r="H2713"/>
      <c r="I2713" s="81"/>
    </row>
    <row r="2714" spans="8:9" ht="15" x14ac:dyDescent="0.25">
      <c r="H2714"/>
      <c r="I2714" s="81"/>
    </row>
    <row r="2715" spans="8:9" ht="15" x14ac:dyDescent="0.25">
      <c r="H2715"/>
      <c r="I2715" s="81"/>
    </row>
    <row r="2716" spans="8:9" ht="15" x14ac:dyDescent="0.25">
      <c r="H2716"/>
      <c r="I2716" s="81"/>
    </row>
    <row r="2717" spans="8:9" ht="15" x14ac:dyDescent="0.25">
      <c r="H2717"/>
      <c r="I2717" s="81"/>
    </row>
    <row r="2718" spans="8:9" ht="15" x14ac:dyDescent="0.25">
      <c r="H2718"/>
      <c r="I2718" s="81"/>
    </row>
    <row r="2719" spans="8:9" ht="15" x14ac:dyDescent="0.25">
      <c r="H2719"/>
      <c r="I2719" s="81"/>
    </row>
    <row r="2720" spans="8:9" ht="15" x14ac:dyDescent="0.25">
      <c r="H2720"/>
      <c r="I2720" s="81"/>
    </row>
    <row r="2721" spans="8:9" ht="15" x14ac:dyDescent="0.25">
      <c r="H2721"/>
      <c r="I2721" s="81"/>
    </row>
    <row r="2722" spans="8:9" ht="15" x14ac:dyDescent="0.25">
      <c r="H2722"/>
      <c r="I2722" s="81"/>
    </row>
    <row r="2723" spans="8:9" ht="15" x14ac:dyDescent="0.25">
      <c r="H2723"/>
      <c r="I2723" s="81"/>
    </row>
    <row r="2724" spans="8:9" ht="15" x14ac:dyDescent="0.25">
      <c r="H2724"/>
      <c r="I2724" s="81"/>
    </row>
    <row r="2725" spans="8:9" ht="15" x14ac:dyDescent="0.25">
      <c r="H2725"/>
      <c r="I2725" s="81"/>
    </row>
    <row r="2726" spans="8:9" ht="15" x14ac:dyDescent="0.25">
      <c r="H2726"/>
      <c r="I2726" s="81"/>
    </row>
    <row r="2727" spans="8:9" ht="15" x14ac:dyDescent="0.25">
      <c r="H2727"/>
      <c r="I2727" s="81"/>
    </row>
    <row r="2728" spans="8:9" ht="15" x14ac:dyDescent="0.25">
      <c r="H2728"/>
      <c r="I2728" s="81"/>
    </row>
    <row r="2729" spans="8:9" ht="15" x14ac:dyDescent="0.25">
      <c r="H2729"/>
      <c r="I2729" s="81"/>
    </row>
    <row r="2730" spans="8:9" ht="15" x14ac:dyDescent="0.25">
      <c r="H2730"/>
      <c r="I2730" s="81"/>
    </row>
    <row r="2731" spans="8:9" ht="15" x14ac:dyDescent="0.25">
      <c r="H2731"/>
      <c r="I2731" s="81"/>
    </row>
    <row r="2732" spans="8:9" ht="15" x14ac:dyDescent="0.25">
      <c r="H2732"/>
      <c r="I2732" s="81"/>
    </row>
    <row r="2733" spans="8:9" ht="15" x14ac:dyDescent="0.25">
      <c r="H2733"/>
      <c r="I2733" s="81"/>
    </row>
    <row r="2734" spans="8:9" ht="15" x14ac:dyDescent="0.25">
      <c r="H2734"/>
      <c r="I2734" s="81"/>
    </row>
    <row r="2735" spans="8:9" ht="15" x14ac:dyDescent="0.25">
      <c r="H2735"/>
      <c r="I2735" s="81"/>
    </row>
    <row r="2736" spans="8:9" ht="15" x14ac:dyDescent="0.25">
      <c r="H2736"/>
      <c r="I2736" s="81"/>
    </row>
    <row r="2737" spans="8:9" ht="15" x14ac:dyDescent="0.25">
      <c r="H2737"/>
      <c r="I2737" s="81"/>
    </row>
    <row r="2738" spans="8:9" ht="15" x14ac:dyDescent="0.25">
      <c r="H2738"/>
      <c r="I2738" s="81"/>
    </row>
    <row r="2739" spans="8:9" ht="15" x14ac:dyDescent="0.25">
      <c r="H2739"/>
      <c r="I2739" s="81"/>
    </row>
    <row r="2740" spans="8:9" ht="15" x14ac:dyDescent="0.25">
      <c r="H2740"/>
      <c r="I2740" s="81"/>
    </row>
    <row r="2741" spans="8:9" ht="15" x14ac:dyDescent="0.25">
      <c r="H2741"/>
      <c r="I2741" s="81"/>
    </row>
    <row r="2742" spans="8:9" ht="15" x14ac:dyDescent="0.25">
      <c r="H2742"/>
      <c r="I2742" s="81"/>
    </row>
    <row r="2743" spans="8:9" ht="15" x14ac:dyDescent="0.25">
      <c r="H2743"/>
      <c r="I2743" s="81"/>
    </row>
    <row r="2744" spans="8:9" ht="15" x14ac:dyDescent="0.25">
      <c r="H2744"/>
      <c r="I2744" s="81"/>
    </row>
    <row r="2745" spans="8:9" ht="15" x14ac:dyDescent="0.25">
      <c r="H2745"/>
      <c r="I2745" s="81"/>
    </row>
    <row r="2746" spans="8:9" ht="15" x14ac:dyDescent="0.25">
      <c r="H2746"/>
      <c r="I2746" s="81"/>
    </row>
    <row r="2747" spans="8:9" ht="15" x14ac:dyDescent="0.25">
      <c r="H2747"/>
      <c r="I2747" s="81"/>
    </row>
    <row r="2748" spans="8:9" ht="15" x14ac:dyDescent="0.25">
      <c r="H2748"/>
      <c r="I2748" s="81"/>
    </row>
    <row r="2749" spans="8:9" ht="15" x14ac:dyDescent="0.25">
      <c r="H2749"/>
      <c r="I2749" s="81"/>
    </row>
    <row r="2750" spans="8:9" ht="15" x14ac:dyDescent="0.25">
      <c r="H2750"/>
      <c r="I2750" s="81"/>
    </row>
    <row r="2751" spans="8:9" ht="15" x14ac:dyDescent="0.25">
      <c r="H2751"/>
      <c r="I2751" s="81"/>
    </row>
    <row r="2752" spans="8:9" ht="15" x14ac:dyDescent="0.25">
      <c r="H2752"/>
      <c r="I2752" s="81"/>
    </row>
    <row r="2753" spans="8:9" ht="15" x14ac:dyDescent="0.25">
      <c r="H2753"/>
      <c r="I2753" s="81"/>
    </row>
    <row r="2754" spans="8:9" ht="15" x14ac:dyDescent="0.25">
      <c r="H2754"/>
      <c r="I2754" s="81"/>
    </row>
    <row r="2755" spans="8:9" ht="15" x14ac:dyDescent="0.25">
      <c r="H2755"/>
      <c r="I2755" s="81"/>
    </row>
    <row r="2756" spans="8:9" ht="15" x14ac:dyDescent="0.25">
      <c r="H2756"/>
      <c r="I2756" s="81"/>
    </row>
    <row r="2757" spans="8:9" ht="15" x14ac:dyDescent="0.25">
      <c r="H2757"/>
      <c r="I2757" s="81"/>
    </row>
    <row r="2758" spans="8:9" ht="15" x14ac:dyDescent="0.25">
      <c r="H2758"/>
      <c r="I2758" s="81"/>
    </row>
    <row r="2759" spans="8:9" ht="15" x14ac:dyDescent="0.25">
      <c r="H2759"/>
      <c r="I2759" s="81"/>
    </row>
    <row r="2760" spans="8:9" ht="15" x14ac:dyDescent="0.25">
      <c r="H2760"/>
      <c r="I2760" s="81"/>
    </row>
    <row r="2761" spans="8:9" ht="15" x14ac:dyDescent="0.25">
      <c r="H2761"/>
      <c r="I2761" s="81"/>
    </row>
    <row r="2762" spans="8:9" ht="15" x14ac:dyDescent="0.25">
      <c r="H2762"/>
      <c r="I2762" s="81"/>
    </row>
    <row r="2763" spans="8:9" ht="15" x14ac:dyDescent="0.25">
      <c r="H2763"/>
      <c r="I2763" s="81"/>
    </row>
    <row r="2764" spans="8:9" ht="15" x14ac:dyDescent="0.25">
      <c r="H2764"/>
      <c r="I2764" s="81"/>
    </row>
    <row r="2765" spans="8:9" ht="15" x14ac:dyDescent="0.25">
      <c r="H2765"/>
      <c r="I2765" s="81"/>
    </row>
    <row r="2766" spans="8:9" ht="15" x14ac:dyDescent="0.25">
      <c r="H2766"/>
      <c r="I2766" s="81"/>
    </row>
    <row r="2767" spans="8:9" ht="15" x14ac:dyDescent="0.25">
      <c r="H2767"/>
      <c r="I2767" s="81"/>
    </row>
    <row r="2768" spans="8:9" ht="15" x14ac:dyDescent="0.25">
      <c r="H2768"/>
      <c r="I2768" s="81"/>
    </row>
    <row r="2769" spans="8:9" ht="15" x14ac:dyDescent="0.25">
      <c r="H2769"/>
      <c r="I2769" s="81"/>
    </row>
    <row r="2770" spans="8:9" ht="15" x14ac:dyDescent="0.25">
      <c r="H2770"/>
      <c r="I2770" s="81"/>
    </row>
    <row r="2771" spans="8:9" ht="15" x14ac:dyDescent="0.25">
      <c r="H2771"/>
      <c r="I2771" s="81"/>
    </row>
    <row r="2772" spans="8:9" ht="15" x14ac:dyDescent="0.25">
      <c r="H2772"/>
      <c r="I2772" s="81"/>
    </row>
    <row r="2773" spans="8:9" ht="15" x14ac:dyDescent="0.25">
      <c r="H2773"/>
      <c r="I2773" s="81"/>
    </row>
    <row r="2774" spans="8:9" ht="15" x14ac:dyDescent="0.25">
      <c r="H2774"/>
      <c r="I2774" s="81"/>
    </row>
    <row r="2775" spans="8:9" ht="15" x14ac:dyDescent="0.25">
      <c r="H2775"/>
      <c r="I2775" s="81"/>
    </row>
    <row r="2776" spans="8:9" ht="15" x14ac:dyDescent="0.25">
      <c r="H2776"/>
      <c r="I2776" s="81"/>
    </row>
    <row r="2777" spans="8:9" ht="15" x14ac:dyDescent="0.25">
      <c r="H2777"/>
      <c r="I2777" s="81"/>
    </row>
    <row r="2778" spans="8:9" ht="15" x14ac:dyDescent="0.25">
      <c r="H2778"/>
      <c r="I2778" s="81"/>
    </row>
    <row r="2779" spans="8:9" ht="15" x14ac:dyDescent="0.25">
      <c r="H2779"/>
      <c r="I2779" s="81"/>
    </row>
    <row r="2780" spans="8:9" ht="15" x14ac:dyDescent="0.25">
      <c r="H2780"/>
      <c r="I2780" s="81"/>
    </row>
    <row r="2781" spans="8:9" ht="15" x14ac:dyDescent="0.25">
      <c r="H2781"/>
      <c r="I2781" s="81"/>
    </row>
    <row r="2782" spans="8:9" ht="15" x14ac:dyDescent="0.25">
      <c r="H2782"/>
      <c r="I2782" s="81"/>
    </row>
    <row r="2783" spans="8:9" ht="15" x14ac:dyDescent="0.25">
      <c r="H2783"/>
      <c r="I2783" s="81"/>
    </row>
    <row r="2784" spans="8:9" ht="15" x14ac:dyDescent="0.25">
      <c r="H2784"/>
      <c r="I2784" s="81"/>
    </row>
    <row r="2785" spans="8:9" ht="15" x14ac:dyDescent="0.25">
      <c r="H2785"/>
      <c r="I2785" s="81"/>
    </row>
    <row r="2786" spans="8:9" ht="15" x14ac:dyDescent="0.25">
      <c r="H2786"/>
      <c r="I2786" s="81"/>
    </row>
    <row r="2787" spans="8:9" ht="15" x14ac:dyDescent="0.25">
      <c r="H2787"/>
      <c r="I2787" s="81"/>
    </row>
    <row r="2788" spans="8:9" ht="15" x14ac:dyDescent="0.25">
      <c r="H2788"/>
      <c r="I2788" s="81"/>
    </row>
    <row r="2789" spans="8:9" ht="15" x14ac:dyDescent="0.25">
      <c r="H2789"/>
      <c r="I2789" s="81"/>
    </row>
    <row r="2790" spans="8:9" ht="15" x14ac:dyDescent="0.25">
      <c r="H2790"/>
      <c r="I2790" s="81"/>
    </row>
    <row r="2791" spans="8:9" ht="15" x14ac:dyDescent="0.25">
      <c r="H2791"/>
      <c r="I2791" s="81"/>
    </row>
    <row r="2792" spans="8:9" ht="15" x14ac:dyDescent="0.25">
      <c r="H2792"/>
      <c r="I2792" s="81"/>
    </row>
    <row r="2793" spans="8:9" ht="15" x14ac:dyDescent="0.25">
      <c r="H2793"/>
      <c r="I2793" s="81"/>
    </row>
    <row r="2794" spans="8:9" ht="15" x14ac:dyDescent="0.25">
      <c r="H2794"/>
      <c r="I2794" s="81"/>
    </row>
    <row r="2795" spans="8:9" ht="15" x14ac:dyDescent="0.25">
      <c r="H2795"/>
      <c r="I2795" s="81"/>
    </row>
    <row r="2796" spans="8:9" ht="15" x14ac:dyDescent="0.25">
      <c r="H2796"/>
      <c r="I2796" s="81"/>
    </row>
    <row r="2797" spans="8:9" ht="15" x14ac:dyDescent="0.25">
      <c r="H2797"/>
      <c r="I2797" s="81"/>
    </row>
    <row r="2798" spans="8:9" ht="15" x14ac:dyDescent="0.25">
      <c r="H2798"/>
      <c r="I2798" s="81"/>
    </row>
    <row r="2799" spans="8:9" ht="15" x14ac:dyDescent="0.25">
      <c r="H2799"/>
      <c r="I2799" s="81"/>
    </row>
    <row r="2800" spans="8:9" ht="15" x14ac:dyDescent="0.25">
      <c r="H2800"/>
      <c r="I2800" s="81"/>
    </row>
    <row r="2801" spans="8:9" ht="15" x14ac:dyDescent="0.25">
      <c r="H2801"/>
      <c r="I2801" s="81"/>
    </row>
    <row r="2802" spans="8:9" ht="15" x14ac:dyDescent="0.25">
      <c r="H2802"/>
      <c r="I2802" s="81"/>
    </row>
    <row r="2803" spans="8:9" ht="15" x14ac:dyDescent="0.25">
      <c r="H2803"/>
      <c r="I2803" s="81"/>
    </row>
    <row r="2804" spans="8:9" ht="15" x14ac:dyDescent="0.25">
      <c r="H2804"/>
      <c r="I2804" s="81"/>
    </row>
    <row r="2805" spans="8:9" ht="15" x14ac:dyDescent="0.25">
      <c r="H2805"/>
      <c r="I2805" s="81"/>
    </row>
    <row r="2806" spans="8:9" ht="15" x14ac:dyDescent="0.25">
      <c r="H2806"/>
      <c r="I2806" s="81"/>
    </row>
    <row r="2807" spans="8:9" ht="15" x14ac:dyDescent="0.25">
      <c r="H2807"/>
      <c r="I2807" s="81"/>
    </row>
    <row r="2808" spans="8:9" ht="15" x14ac:dyDescent="0.25">
      <c r="H2808"/>
      <c r="I2808" s="81"/>
    </row>
    <row r="2809" spans="8:9" ht="15" x14ac:dyDescent="0.25">
      <c r="H2809"/>
      <c r="I2809" s="81"/>
    </row>
    <row r="2810" spans="8:9" ht="15" x14ac:dyDescent="0.25">
      <c r="H2810"/>
      <c r="I2810" s="81"/>
    </row>
    <row r="2811" spans="8:9" ht="15" x14ac:dyDescent="0.25">
      <c r="H2811"/>
      <c r="I2811" s="81"/>
    </row>
    <row r="2812" spans="8:9" ht="15" x14ac:dyDescent="0.25">
      <c r="H2812"/>
      <c r="I2812" s="81"/>
    </row>
    <row r="2813" spans="8:9" ht="15" x14ac:dyDescent="0.25">
      <c r="H2813"/>
      <c r="I2813" s="81"/>
    </row>
    <row r="2814" spans="8:9" ht="15" x14ac:dyDescent="0.25">
      <c r="H2814"/>
      <c r="I2814" s="81"/>
    </row>
    <row r="2815" spans="8:9" ht="15" x14ac:dyDescent="0.25">
      <c r="H2815"/>
      <c r="I2815" s="81"/>
    </row>
    <row r="2816" spans="8:9" ht="15" x14ac:dyDescent="0.25">
      <c r="H2816"/>
      <c r="I2816" s="81"/>
    </row>
    <row r="2817" spans="8:9" ht="15" x14ac:dyDescent="0.25">
      <c r="H2817"/>
      <c r="I2817" s="81"/>
    </row>
    <row r="2818" spans="8:9" ht="15" x14ac:dyDescent="0.25">
      <c r="H2818"/>
      <c r="I2818" s="81"/>
    </row>
    <row r="2819" spans="8:9" ht="15" x14ac:dyDescent="0.25">
      <c r="H2819"/>
      <c r="I2819" s="81"/>
    </row>
    <row r="2820" spans="8:9" ht="15" x14ac:dyDescent="0.25">
      <c r="H2820"/>
      <c r="I2820" s="81"/>
    </row>
    <row r="2821" spans="8:9" ht="15" x14ac:dyDescent="0.25">
      <c r="H2821"/>
      <c r="I2821" s="81"/>
    </row>
    <row r="2822" spans="8:9" ht="15" x14ac:dyDescent="0.25">
      <c r="H2822"/>
      <c r="I2822" s="81"/>
    </row>
    <row r="2823" spans="8:9" ht="15" x14ac:dyDescent="0.25">
      <c r="H2823"/>
      <c r="I2823" s="81"/>
    </row>
    <row r="2824" spans="8:9" ht="15" x14ac:dyDescent="0.25">
      <c r="H2824"/>
      <c r="I2824" s="81"/>
    </row>
    <row r="2825" spans="8:9" ht="15" x14ac:dyDescent="0.25">
      <c r="H2825"/>
      <c r="I2825" s="81"/>
    </row>
    <row r="2826" spans="8:9" ht="15" x14ac:dyDescent="0.25">
      <c r="H2826"/>
      <c r="I2826" s="81"/>
    </row>
    <row r="2827" spans="8:9" ht="15" x14ac:dyDescent="0.25">
      <c r="H2827"/>
      <c r="I2827" s="81"/>
    </row>
    <row r="2828" spans="8:9" ht="15" x14ac:dyDescent="0.25">
      <c r="H2828"/>
      <c r="I2828" s="81"/>
    </row>
    <row r="2829" spans="8:9" ht="15" x14ac:dyDescent="0.25">
      <c r="H2829"/>
      <c r="I2829" s="81"/>
    </row>
    <row r="2830" spans="8:9" ht="15" x14ac:dyDescent="0.25">
      <c r="H2830"/>
      <c r="I2830" s="81"/>
    </row>
    <row r="2831" spans="8:9" ht="15" x14ac:dyDescent="0.25">
      <c r="H2831"/>
      <c r="I2831" s="81"/>
    </row>
    <row r="2832" spans="8:9" ht="15" x14ac:dyDescent="0.25">
      <c r="H2832"/>
      <c r="I2832" s="81"/>
    </row>
    <row r="2833" spans="8:9" ht="15" x14ac:dyDescent="0.25">
      <c r="H2833"/>
      <c r="I2833" s="81"/>
    </row>
    <row r="2834" spans="8:9" ht="15" x14ac:dyDescent="0.25">
      <c r="H2834"/>
      <c r="I2834" s="81"/>
    </row>
    <row r="2835" spans="8:9" ht="15" x14ac:dyDescent="0.25">
      <c r="H2835"/>
      <c r="I2835" s="81"/>
    </row>
    <row r="2836" spans="8:9" ht="15" x14ac:dyDescent="0.25">
      <c r="H2836"/>
      <c r="I2836" s="81"/>
    </row>
    <row r="2837" spans="8:9" ht="15" x14ac:dyDescent="0.25">
      <c r="H2837"/>
      <c r="I2837" s="81"/>
    </row>
    <row r="2838" spans="8:9" ht="15" x14ac:dyDescent="0.25">
      <c r="H2838"/>
      <c r="I2838" s="81"/>
    </row>
    <row r="2839" spans="8:9" ht="15" x14ac:dyDescent="0.25">
      <c r="H2839"/>
      <c r="I2839" s="81"/>
    </row>
    <row r="2840" spans="8:9" ht="15" x14ac:dyDescent="0.25">
      <c r="H2840"/>
      <c r="I2840" s="81"/>
    </row>
    <row r="2841" spans="8:9" ht="15" x14ac:dyDescent="0.25">
      <c r="H2841"/>
      <c r="I2841" s="81"/>
    </row>
    <row r="2842" spans="8:9" ht="15" x14ac:dyDescent="0.25">
      <c r="H2842"/>
      <c r="I2842" s="81"/>
    </row>
    <row r="2843" spans="8:9" ht="15" x14ac:dyDescent="0.25">
      <c r="H2843"/>
      <c r="I2843" s="81"/>
    </row>
    <row r="2844" spans="8:9" ht="15" x14ac:dyDescent="0.25">
      <c r="H2844"/>
      <c r="I2844" s="81"/>
    </row>
    <row r="2845" spans="8:9" ht="15" x14ac:dyDescent="0.25">
      <c r="H2845"/>
      <c r="I2845" s="81"/>
    </row>
    <row r="2846" spans="8:9" ht="15" x14ac:dyDescent="0.25">
      <c r="H2846"/>
      <c r="I2846" s="81"/>
    </row>
    <row r="2847" spans="8:9" ht="15" x14ac:dyDescent="0.25">
      <c r="H2847"/>
      <c r="I2847" s="81"/>
    </row>
    <row r="2848" spans="8:9" ht="15" x14ac:dyDescent="0.25">
      <c r="H2848"/>
      <c r="I2848" s="81"/>
    </row>
    <row r="2849" spans="8:9" ht="15" x14ac:dyDescent="0.25">
      <c r="H2849"/>
      <c r="I2849" s="81"/>
    </row>
    <row r="2850" spans="8:9" ht="15" x14ac:dyDescent="0.25">
      <c r="H2850"/>
      <c r="I2850" s="81"/>
    </row>
    <row r="2851" spans="8:9" ht="15" x14ac:dyDescent="0.25">
      <c r="H2851"/>
      <c r="I2851" s="81"/>
    </row>
    <row r="2852" spans="8:9" ht="15" x14ac:dyDescent="0.25">
      <c r="H2852"/>
      <c r="I2852" s="81"/>
    </row>
    <row r="2853" spans="8:9" ht="15" x14ac:dyDescent="0.25">
      <c r="H2853"/>
      <c r="I2853" s="81"/>
    </row>
    <row r="2854" spans="8:9" ht="15" x14ac:dyDescent="0.25">
      <c r="H2854"/>
      <c r="I2854" s="81"/>
    </row>
    <row r="2855" spans="8:9" ht="15" x14ac:dyDescent="0.25">
      <c r="H2855"/>
      <c r="I2855" s="81"/>
    </row>
    <row r="2856" spans="8:9" ht="15" x14ac:dyDescent="0.25">
      <c r="H2856"/>
      <c r="I2856" s="81"/>
    </row>
    <row r="2857" spans="8:9" ht="15" x14ac:dyDescent="0.25">
      <c r="H2857"/>
      <c r="I2857" s="81"/>
    </row>
    <row r="2858" spans="8:9" ht="15" x14ac:dyDescent="0.25">
      <c r="H2858"/>
      <c r="I2858" s="81"/>
    </row>
    <row r="2859" spans="8:9" ht="15" x14ac:dyDescent="0.25">
      <c r="H2859"/>
      <c r="I2859" s="81"/>
    </row>
    <row r="2860" spans="8:9" ht="15" x14ac:dyDescent="0.25">
      <c r="H2860"/>
      <c r="I2860" s="81"/>
    </row>
    <row r="2861" spans="8:9" ht="15" x14ac:dyDescent="0.25">
      <c r="H2861"/>
      <c r="I2861" s="81"/>
    </row>
    <row r="2862" spans="8:9" ht="15" x14ac:dyDescent="0.25">
      <c r="H2862"/>
      <c r="I2862" s="81"/>
    </row>
    <row r="2863" spans="8:9" ht="15" x14ac:dyDescent="0.25">
      <c r="H2863"/>
      <c r="I2863" s="81"/>
    </row>
    <row r="2864" spans="8:9" ht="15" x14ac:dyDescent="0.25">
      <c r="H2864"/>
      <c r="I2864" s="81"/>
    </row>
    <row r="2865" spans="8:9" ht="15" x14ac:dyDescent="0.25">
      <c r="H2865"/>
      <c r="I2865" s="81"/>
    </row>
    <row r="2866" spans="8:9" ht="15" x14ac:dyDescent="0.25">
      <c r="H2866"/>
      <c r="I2866" s="81"/>
    </row>
    <row r="2867" spans="8:9" ht="15" x14ac:dyDescent="0.25">
      <c r="H2867"/>
      <c r="I2867" s="81"/>
    </row>
    <row r="2868" spans="8:9" ht="15" x14ac:dyDescent="0.25">
      <c r="H2868"/>
      <c r="I2868" s="81"/>
    </row>
    <row r="2869" spans="8:9" ht="15" x14ac:dyDescent="0.25">
      <c r="H2869"/>
      <c r="I2869" s="81"/>
    </row>
    <row r="2870" spans="8:9" ht="15" x14ac:dyDescent="0.25">
      <c r="H2870"/>
      <c r="I2870" s="81"/>
    </row>
    <row r="2871" spans="8:9" ht="15" x14ac:dyDescent="0.25">
      <c r="H2871"/>
      <c r="I2871" s="81"/>
    </row>
    <row r="2872" spans="8:9" ht="15" x14ac:dyDescent="0.25">
      <c r="H2872"/>
      <c r="I2872" s="81"/>
    </row>
    <row r="2873" spans="8:9" ht="15" x14ac:dyDescent="0.25">
      <c r="H2873"/>
      <c r="I2873" s="81"/>
    </row>
    <row r="2874" spans="8:9" ht="15" x14ac:dyDescent="0.25">
      <c r="H2874"/>
      <c r="I2874" s="81"/>
    </row>
    <row r="2875" spans="8:9" ht="15" x14ac:dyDescent="0.25">
      <c r="H2875"/>
      <c r="I2875" s="81"/>
    </row>
    <row r="2876" spans="8:9" ht="15" x14ac:dyDescent="0.25">
      <c r="H2876"/>
      <c r="I2876" s="81"/>
    </row>
    <row r="2877" spans="8:9" ht="15" x14ac:dyDescent="0.25">
      <c r="H2877"/>
      <c r="I2877" s="81"/>
    </row>
    <row r="2878" spans="8:9" ht="15" x14ac:dyDescent="0.25">
      <c r="H2878"/>
      <c r="I2878" s="81"/>
    </row>
    <row r="2879" spans="8:9" ht="15" x14ac:dyDescent="0.25">
      <c r="H2879"/>
      <c r="I2879" s="81"/>
    </row>
    <row r="2880" spans="8:9" ht="15" x14ac:dyDescent="0.25">
      <c r="H2880"/>
      <c r="I2880" s="81"/>
    </row>
    <row r="2881" spans="8:9" ht="15" x14ac:dyDescent="0.25">
      <c r="H2881"/>
      <c r="I2881" s="81"/>
    </row>
    <row r="2882" spans="8:9" ht="15" x14ac:dyDescent="0.25">
      <c r="H2882"/>
      <c r="I2882" s="81"/>
    </row>
    <row r="2883" spans="8:9" ht="15" x14ac:dyDescent="0.25">
      <c r="H2883"/>
      <c r="I2883" s="81"/>
    </row>
    <row r="2884" spans="8:9" ht="15" x14ac:dyDescent="0.25">
      <c r="H2884"/>
      <c r="I2884" s="81"/>
    </row>
    <row r="2885" spans="8:9" ht="15" x14ac:dyDescent="0.25">
      <c r="H2885"/>
      <c r="I2885" s="81"/>
    </row>
    <row r="2886" spans="8:9" ht="15" x14ac:dyDescent="0.25">
      <c r="H2886"/>
      <c r="I2886" s="81"/>
    </row>
    <row r="2887" spans="8:9" ht="15" x14ac:dyDescent="0.25">
      <c r="H2887"/>
      <c r="I2887" s="81"/>
    </row>
    <row r="2888" spans="8:9" ht="15" x14ac:dyDescent="0.25">
      <c r="H2888"/>
      <c r="I2888" s="81"/>
    </row>
    <row r="2889" spans="8:9" ht="15" x14ac:dyDescent="0.25">
      <c r="H2889"/>
      <c r="I2889" s="81"/>
    </row>
    <row r="2890" spans="8:9" ht="15" x14ac:dyDescent="0.25">
      <c r="H2890"/>
      <c r="I2890" s="81"/>
    </row>
    <row r="2891" spans="8:9" ht="15" x14ac:dyDescent="0.25">
      <c r="H2891"/>
      <c r="I2891" s="81"/>
    </row>
    <row r="2892" spans="8:9" ht="15" x14ac:dyDescent="0.25">
      <c r="H2892"/>
      <c r="I2892" s="81"/>
    </row>
    <row r="2893" spans="8:9" ht="15" x14ac:dyDescent="0.25">
      <c r="H2893"/>
      <c r="I2893" s="81"/>
    </row>
    <row r="2894" spans="8:9" ht="15" x14ac:dyDescent="0.25">
      <c r="H2894"/>
      <c r="I2894" s="81"/>
    </row>
    <row r="2895" spans="8:9" ht="15" x14ac:dyDescent="0.25">
      <c r="H2895"/>
      <c r="I2895" s="81"/>
    </row>
    <row r="2896" spans="8:9" ht="15" x14ac:dyDescent="0.25">
      <c r="H2896"/>
      <c r="I2896" s="81"/>
    </row>
    <row r="2897" spans="8:9" ht="15" x14ac:dyDescent="0.25">
      <c r="H2897"/>
      <c r="I2897" s="81"/>
    </row>
    <row r="2898" spans="8:9" ht="15" x14ac:dyDescent="0.25">
      <c r="H2898"/>
      <c r="I2898" s="81"/>
    </row>
    <row r="2899" spans="8:9" ht="15" x14ac:dyDescent="0.25">
      <c r="H2899"/>
      <c r="I2899" s="81"/>
    </row>
    <row r="2900" spans="8:9" ht="15" x14ac:dyDescent="0.25">
      <c r="H2900"/>
      <c r="I2900" s="81"/>
    </row>
    <row r="2901" spans="8:9" ht="15" x14ac:dyDescent="0.25">
      <c r="H2901"/>
      <c r="I2901" s="81"/>
    </row>
    <row r="2902" spans="8:9" ht="15" x14ac:dyDescent="0.25">
      <c r="H2902"/>
      <c r="I2902" s="81"/>
    </row>
    <row r="2903" spans="8:9" ht="15" x14ac:dyDescent="0.25">
      <c r="H2903"/>
      <c r="I2903" s="81"/>
    </row>
    <row r="2904" spans="8:9" ht="15" x14ac:dyDescent="0.25">
      <c r="H2904"/>
      <c r="I2904" s="81"/>
    </row>
    <row r="2905" spans="8:9" ht="15" x14ac:dyDescent="0.25">
      <c r="H2905"/>
      <c r="I2905" s="81"/>
    </row>
    <row r="2906" spans="8:9" ht="15" x14ac:dyDescent="0.25">
      <c r="H2906"/>
      <c r="I2906" s="81"/>
    </row>
    <row r="2907" spans="8:9" ht="15" x14ac:dyDescent="0.25">
      <c r="H2907"/>
      <c r="I2907" s="81"/>
    </row>
    <row r="2908" spans="8:9" ht="15" x14ac:dyDescent="0.25">
      <c r="H2908"/>
      <c r="I2908" s="81"/>
    </row>
    <row r="2909" spans="8:9" ht="15" x14ac:dyDescent="0.25">
      <c r="H2909"/>
      <c r="I2909" s="81"/>
    </row>
    <row r="2910" spans="8:9" ht="15" x14ac:dyDescent="0.25">
      <c r="H2910"/>
      <c r="I2910" s="81"/>
    </row>
    <row r="2911" spans="8:9" ht="15" x14ac:dyDescent="0.25">
      <c r="H2911"/>
      <c r="I2911" s="81"/>
    </row>
    <row r="2912" spans="8:9" ht="15" x14ac:dyDescent="0.25">
      <c r="H2912"/>
      <c r="I2912" s="81"/>
    </row>
    <row r="2913" spans="8:9" ht="15" x14ac:dyDescent="0.25">
      <c r="H2913"/>
      <c r="I2913" s="81"/>
    </row>
    <row r="2914" spans="8:9" ht="15" x14ac:dyDescent="0.25">
      <c r="H2914"/>
      <c r="I2914" s="81"/>
    </row>
    <row r="2915" spans="8:9" ht="15" x14ac:dyDescent="0.25">
      <c r="H2915"/>
      <c r="I2915" s="81"/>
    </row>
    <row r="2916" spans="8:9" ht="15" x14ac:dyDescent="0.25">
      <c r="H2916"/>
      <c r="I2916" s="81"/>
    </row>
    <row r="2917" spans="8:9" ht="15" x14ac:dyDescent="0.25">
      <c r="H2917"/>
      <c r="I2917" s="81"/>
    </row>
    <row r="2918" spans="8:9" ht="15" x14ac:dyDescent="0.25">
      <c r="H2918"/>
      <c r="I2918" s="81"/>
    </row>
    <row r="2919" spans="8:9" ht="15" x14ac:dyDescent="0.25">
      <c r="H2919"/>
      <c r="I2919" s="81"/>
    </row>
    <row r="2920" spans="8:9" ht="15" x14ac:dyDescent="0.25">
      <c r="H2920"/>
      <c r="I2920" s="81"/>
    </row>
    <row r="2921" spans="8:9" ht="15" x14ac:dyDescent="0.25">
      <c r="H2921"/>
      <c r="I2921" s="81"/>
    </row>
    <row r="2922" spans="8:9" ht="15" x14ac:dyDescent="0.25">
      <c r="H2922"/>
      <c r="I2922" s="81"/>
    </row>
    <row r="2923" spans="8:9" ht="15" x14ac:dyDescent="0.25">
      <c r="H2923"/>
      <c r="I2923" s="81"/>
    </row>
    <row r="2924" spans="8:9" ht="15" x14ac:dyDescent="0.25">
      <c r="H2924"/>
      <c r="I2924" s="81"/>
    </row>
    <row r="2925" spans="8:9" ht="15" x14ac:dyDescent="0.25">
      <c r="H2925"/>
      <c r="I2925" s="81"/>
    </row>
    <row r="2926" spans="8:9" ht="15" x14ac:dyDescent="0.25">
      <c r="H2926"/>
      <c r="I2926" s="81"/>
    </row>
    <row r="2927" spans="8:9" ht="15" x14ac:dyDescent="0.25">
      <c r="H2927"/>
      <c r="I2927" s="81"/>
    </row>
    <row r="2928" spans="8:9" ht="15" x14ac:dyDescent="0.25">
      <c r="H2928"/>
      <c r="I2928" s="81"/>
    </row>
    <row r="2929" spans="8:9" ht="15" x14ac:dyDescent="0.25">
      <c r="H2929"/>
      <c r="I2929" s="81"/>
    </row>
    <row r="2930" spans="8:9" ht="15" x14ac:dyDescent="0.25">
      <c r="H2930"/>
      <c r="I2930" s="81"/>
    </row>
    <row r="2931" spans="8:9" ht="15" x14ac:dyDescent="0.25">
      <c r="H2931"/>
      <c r="I2931" s="81"/>
    </row>
    <row r="2932" spans="8:9" ht="15" x14ac:dyDescent="0.25">
      <c r="H2932"/>
      <c r="I2932" s="81"/>
    </row>
    <row r="2933" spans="8:9" ht="15" x14ac:dyDescent="0.25">
      <c r="H2933"/>
      <c r="I2933" s="81"/>
    </row>
    <row r="2934" spans="8:9" ht="15" x14ac:dyDescent="0.25">
      <c r="H2934"/>
      <c r="I2934" s="81"/>
    </row>
    <row r="2935" spans="8:9" ht="15" x14ac:dyDescent="0.25">
      <c r="H2935"/>
      <c r="I2935" s="81"/>
    </row>
    <row r="2936" spans="8:9" ht="15" x14ac:dyDescent="0.25">
      <c r="H2936"/>
      <c r="I2936" s="81"/>
    </row>
    <row r="2937" spans="8:9" ht="15" x14ac:dyDescent="0.25">
      <c r="H2937"/>
      <c r="I2937" s="81"/>
    </row>
    <row r="2938" spans="8:9" ht="15" x14ac:dyDescent="0.25">
      <c r="H2938"/>
      <c r="I2938" s="81"/>
    </row>
    <row r="2939" spans="8:9" ht="15" x14ac:dyDescent="0.25">
      <c r="H2939"/>
      <c r="I2939" s="81"/>
    </row>
    <row r="2940" spans="8:9" ht="15" x14ac:dyDescent="0.25">
      <c r="H2940"/>
      <c r="I2940" s="81"/>
    </row>
    <row r="2941" spans="8:9" ht="15" x14ac:dyDescent="0.25">
      <c r="H2941"/>
      <c r="I2941" s="81"/>
    </row>
    <row r="2942" spans="8:9" ht="15" x14ac:dyDescent="0.25">
      <c r="H2942"/>
      <c r="I2942" s="81"/>
    </row>
    <row r="2943" spans="8:9" ht="15" x14ac:dyDescent="0.25">
      <c r="H2943"/>
      <c r="I2943" s="81"/>
    </row>
    <row r="2944" spans="8:9" ht="15" x14ac:dyDescent="0.25">
      <c r="H2944"/>
      <c r="I2944" s="81"/>
    </row>
    <row r="2945" spans="8:9" ht="15" x14ac:dyDescent="0.25">
      <c r="H2945"/>
      <c r="I2945" s="81"/>
    </row>
    <row r="2946" spans="8:9" ht="15" x14ac:dyDescent="0.25">
      <c r="H2946"/>
      <c r="I2946" s="81"/>
    </row>
    <row r="2947" spans="8:9" ht="15" x14ac:dyDescent="0.25">
      <c r="H2947"/>
      <c r="I2947" s="81"/>
    </row>
    <row r="2948" spans="8:9" ht="15" x14ac:dyDescent="0.25">
      <c r="H2948"/>
      <c r="I2948" s="81"/>
    </row>
    <row r="2949" spans="8:9" ht="15" x14ac:dyDescent="0.25">
      <c r="H2949"/>
      <c r="I2949" s="81"/>
    </row>
    <row r="2950" spans="8:9" ht="15" x14ac:dyDescent="0.25">
      <c r="H2950"/>
      <c r="I2950" s="81"/>
    </row>
    <row r="2951" spans="8:9" ht="15" x14ac:dyDescent="0.25">
      <c r="H2951"/>
      <c r="I2951" s="81"/>
    </row>
    <row r="2952" spans="8:9" ht="15" x14ac:dyDescent="0.25">
      <c r="H2952"/>
      <c r="I2952" s="81"/>
    </row>
    <row r="2953" spans="8:9" ht="15" x14ac:dyDescent="0.25">
      <c r="H2953"/>
      <c r="I2953" s="81"/>
    </row>
    <row r="2954" spans="8:9" ht="15" x14ac:dyDescent="0.25">
      <c r="H2954"/>
      <c r="I2954" s="81"/>
    </row>
    <row r="2955" spans="8:9" ht="15" x14ac:dyDescent="0.25">
      <c r="H2955"/>
      <c r="I2955" s="81"/>
    </row>
    <row r="2956" spans="8:9" ht="15" x14ac:dyDescent="0.25">
      <c r="H2956"/>
      <c r="I2956" s="81"/>
    </row>
    <row r="2957" spans="8:9" ht="15" x14ac:dyDescent="0.25">
      <c r="H2957"/>
      <c r="I2957" s="81"/>
    </row>
    <row r="2958" spans="8:9" ht="15" x14ac:dyDescent="0.25">
      <c r="H2958"/>
      <c r="I2958" s="81"/>
    </row>
    <row r="2959" spans="8:9" ht="15" x14ac:dyDescent="0.25">
      <c r="H2959"/>
      <c r="I2959" s="81"/>
    </row>
    <row r="2960" spans="8:9" ht="15" x14ac:dyDescent="0.25">
      <c r="H2960"/>
      <c r="I2960" s="81"/>
    </row>
    <row r="2961" spans="8:9" ht="15" x14ac:dyDescent="0.25">
      <c r="H2961"/>
      <c r="I2961" s="81"/>
    </row>
    <row r="2962" spans="8:9" ht="15" x14ac:dyDescent="0.25">
      <c r="H2962"/>
      <c r="I2962" s="81"/>
    </row>
    <row r="2963" spans="8:9" ht="15" x14ac:dyDescent="0.25">
      <c r="H2963"/>
      <c r="I2963" s="81"/>
    </row>
    <row r="2964" spans="8:9" ht="15" x14ac:dyDescent="0.25">
      <c r="H2964"/>
      <c r="I2964" s="81"/>
    </row>
    <row r="2965" spans="8:9" ht="15" x14ac:dyDescent="0.25">
      <c r="H2965"/>
      <c r="I2965" s="81"/>
    </row>
    <row r="2966" spans="8:9" ht="15" x14ac:dyDescent="0.25">
      <c r="H2966"/>
      <c r="I2966" s="81"/>
    </row>
    <row r="2967" spans="8:9" ht="15" x14ac:dyDescent="0.25">
      <c r="H2967"/>
      <c r="I2967" s="81"/>
    </row>
    <row r="2968" spans="8:9" ht="15" x14ac:dyDescent="0.25">
      <c r="H2968"/>
      <c r="I2968" s="81"/>
    </row>
    <row r="2969" spans="8:9" ht="15" x14ac:dyDescent="0.25">
      <c r="H2969"/>
      <c r="I2969" s="81"/>
    </row>
    <row r="2970" spans="8:9" ht="15" x14ac:dyDescent="0.25">
      <c r="H2970"/>
      <c r="I2970" s="81"/>
    </row>
    <row r="2971" spans="8:9" ht="15" x14ac:dyDescent="0.25">
      <c r="H2971"/>
      <c r="I2971" s="81"/>
    </row>
    <row r="2972" spans="8:9" ht="15" x14ac:dyDescent="0.25">
      <c r="H2972"/>
      <c r="I2972" s="81"/>
    </row>
    <row r="2973" spans="8:9" ht="15" x14ac:dyDescent="0.25">
      <c r="H2973"/>
      <c r="I2973" s="81"/>
    </row>
    <row r="2974" spans="8:9" ht="15" x14ac:dyDescent="0.25">
      <c r="H2974"/>
      <c r="I2974" s="81"/>
    </row>
    <row r="2975" spans="8:9" ht="15" x14ac:dyDescent="0.25">
      <c r="H2975"/>
      <c r="I2975" s="81"/>
    </row>
    <row r="2976" spans="8:9" ht="15" x14ac:dyDescent="0.25">
      <c r="H2976"/>
      <c r="I2976" s="81"/>
    </row>
    <row r="2977" spans="8:9" ht="15" x14ac:dyDescent="0.25">
      <c r="H2977"/>
      <c r="I2977" s="81"/>
    </row>
    <row r="2978" spans="8:9" ht="15" x14ac:dyDescent="0.25">
      <c r="H2978"/>
      <c r="I2978" s="81"/>
    </row>
    <row r="2979" spans="8:9" ht="15" x14ac:dyDescent="0.25">
      <c r="H2979"/>
      <c r="I2979" s="81"/>
    </row>
    <row r="2980" spans="8:9" ht="15" x14ac:dyDescent="0.25">
      <c r="H2980"/>
      <c r="I2980" s="81"/>
    </row>
    <row r="2981" spans="8:9" ht="15" x14ac:dyDescent="0.25">
      <c r="H2981"/>
      <c r="I2981" s="81"/>
    </row>
    <row r="2982" spans="8:9" ht="15" x14ac:dyDescent="0.25">
      <c r="H2982"/>
      <c r="I2982" s="81"/>
    </row>
    <row r="2983" spans="8:9" ht="15" x14ac:dyDescent="0.25">
      <c r="H2983"/>
      <c r="I2983" s="81"/>
    </row>
    <row r="2984" spans="8:9" ht="15" x14ac:dyDescent="0.25">
      <c r="H2984"/>
      <c r="I2984" s="81"/>
    </row>
    <row r="2985" spans="8:9" ht="15" x14ac:dyDescent="0.25">
      <c r="H2985"/>
      <c r="I2985" s="81"/>
    </row>
    <row r="2986" spans="8:9" ht="15" x14ac:dyDescent="0.25">
      <c r="H2986"/>
      <c r="I2986" s="81"/>
    </row>
    <row r="2987" spans="8:9" ht="15" x14ac:dyDescent="0.25">
      <c r="H2987"/>
      <c r="I2987" s="81"/>
    </row>
    <row r="2988" spans="8:9" ht="15" x14ac:dyDescent="0.25">
      <c r="H2988"/>
      <c r="I2988" s="81"/>
    </row>
    <row r="2989" spans="8:9" ht="15" x14ac:dyDescent="0.25">
      <c r="H2989"/>
      <c r="I2989" s="81"/>
    </row>
    <row r="2990" spans="8:9" ht="15" x14ac:dyDescent="0.25">
      <c r="H2990"/>
      <c r="I2990" s="81"/>
    </row>
    <row r="2991" spans="8:9" ht="15" x14ac:dyDescent="0.25">
      <c r="H2991"/>
      <c r="I2991" s="81"/>
    </row>
    <row r="2992" spans="8:9" ht="15" x14ac:dyDescent="0.25">
      <c r="H2992"/>
      <c r="I2992" s="81"/>
    </row>
    <row r="2993" spans="8:9" ht="15" x14ac:dyDescent="0.25">
      <c r="H2993"/>
      <c r="I2993" s="81"/>
    </row>
    <row r="2994" spans="8:9" ht="15" x14ac:dyDescent="0.25">
      <c r="H2994"/>
      <c r="I2994" s="81"/>
    </row>
    <row r="2995" spans="8:9" ht="15" x14ac:dyDescent="0.25">
      <c r="H2995"/>
      <c r="I2995" s="81"/>
    </row>
    <row r="2996" spans="8:9" ht="15" x14ac:dyDescent="0.25">
      <c r="H2996"/>
      <c r="I2996" s="81"/>
    </row>
    <row r="2997" spans="8:9" ht="15" x14ac:dyDescent="0.25">
      <c r="H2997"/>
      <c r="I2997" s="81"/>
    </row>
    <row r="2998" spans="8:9" ht="15" x14ac:dyDescent="0.25">
      <c r="H2998"/>
      <c r="I2998" s="81"/>
    </row>
    <row r="2999" spans="8:9" ht="15" x14ac:dyDescent="0.25">
      <c r="H2999"/>
      <c r="I2999" s="81"/>
    </row>
    <row r="3000" spans="8:9" ht="15" x14ac:dyDescent="0.25">
      <c r="H3000"/>
      <c r="I3000" s="81"/>
    </row>
    <row r="3001" spans="8:9" ht="15" x14ac:dyDescent="0.25">
      <c r="H3001"/>
      <c r="I3001" s="81"/>
    </row>
    <row r="3002" spans="8:9" ht="15" x14ac:dyDescent="0.25">
      <c r="H3002"/>
      <c r="I3002" s="81"/>
    </row>
    <row r="3003" spans="8:9" ht="15" x14ac:dyDescent="0.25">
      <c r="H3003"/>
      <c r="I3003" s="81"/>
    </row>
    <row r="3004" spans="8:9" ht="15" x14ac:dyDescent="0.25">
      <c r="H3004"/>
      <c r="I3004" s="81"/>
    </row>
    <row r="3005" spans="8:9" ht="15" x14ac:dyDescent="0.25">
      <c r="H3005"/>
      <c r="I3005" s="81"/>
    </row>
    <row r="3006" spans="8:9" ht="15" x14ac:dyDescent="0.25">
      <c r="H3006"/>
      <c r="I3006" s="81"/>
    </row>
    <row r="3007" spans="8:9" ht="15" x14ac:dyDescent="0.25">
      <c r="H3007"/>
      <c r="I3007" s="81"/>
    </row>
    <row r="3008" spans="8:9" ht="15" x14ac:dyDescent="0.25">
      <c r="H3008"/>
      <c r="I3008" s="81"/>
    </row>
    <row r="3009" spans="8:9" ht="15" x14ac:dyDescent="0.25">
      <c r="H3009"/>
      <c r="I3009" s="81"/>
    </row>
    <row r="3010" spans="8:9" ht="15" x14ac:dyDescent="0.25">
      <c r="H3010"/>
      <c r="I3010" s="81"/>
    </row>
    <row r="3011" spans="8:9" ht="15" x14ac:dyDescent="0.25">
      <c r="H3011"/>
      <c r="I3011" s="81"/>
    </row>
    <row r="3012" spans="8:9" ht="15" x14ac:dyDescent="0.25">
      <c r="H3012"/>
      <c r="I3012" s="81"/>
    </row>
    <row r="3013" spans="8:9" ht="15" x14ac:dyDescent="0.25">
      <c r="H3013"/>
      <c r="I3013" s="81"/>
    </row>
    <row r="3014" spans="8:9" ht="15" x14ac:dyDescent="0.25">
      <c r="H3014"/>
      <c r="I3014" s="81"/>
    </row>
    <row r="3015" spans="8:9" ht="15" x14ac:dyDescent="0.25">
      <c r="H3015"/>
      <c r="I3015" s="81"/>
    </row>
    <row r="3016" spans="8:9" ht="15" x14ac:dyDescent="0.25">
      <c r="H3016"/>
      <c r="I3016" s="81"/>
    </row>
    <row r="3017" spans="8:9" ht="15" x14ac:dyDescent="0.25">
      <c r="H3017"/>
      <c r="I3017" s="81"/>
    </row>
    <row r="3018" spans="8:9" ht="15" x14ac:dyDescent="0.25">
      <c r="H3018"/>
      <c r="I3018" s="81"/>
    </row>
    <row r="3019" spans="8:9" ht="15" x14ac:dyDescent="0.25">
      <c r="H3019"/>
      <c r="I3019" s="81"/>
    </row>
    <row r="3020" spans="8:9" ht="15" x14ac:dyDescent="0.25">
      <c r="H3020"/>
      <c r="I3020" s="81"/>
    </row>
    <row r="3021" spans="8:9" ht="15" x14ac:dyDescent="0.25">
      <c r="H3021"/>
      <c r="I3021" s="81"/>
    </row>
    <row r="3022" spans="8:9" ht="15" x14ac:dyDescent="0.25">
      <c r="H3022"/>
      <c r="I3022" s="81"/>
    </row>
    <row r="3023" spans="8:9" ht="15" x14ac:dyDescent="0.25">
      <c r="H3023"/>
      <c r="I3023" s="81"/>
    </row>
    <row r="3024" spans="8:9" ht="15" x14ac:dyDescent="0.25">
      <c r="H3024"/>
      <c r="I3024" s="81"/>
    </row>
    <row r="3025" spans="8:9" ht="15" x14ac:dyDescent="0.25">
      <c r="H3025"/>
      <c r="I3025" s="81"/>
    </row>
    <row r="3026" spans="8:9" ht="15" x14ac:dyDescent="0.25">
      <c r="H3026"/>
      <c r="I3026" s="81"/>
    </row>
    <row r="3027" spans="8:9" ht="15" x14ac:dyDescent="0.25">
      <c r="H3027"/>
      <c r="I3027" s="81"/>
    </row>
    <row r="3028" spans="8:9" ht="15" x14ac:dyDescent="0.25">
      <c r="H3028"/>
      <c r="I3028" s="81"/>
    </row>
    <row r="3029" spans="8:9" ht="15" x14ac:dyDescent="0.25">
      <c r="H3029"/>
      <c r="I3029" s="81"/>
    </row>
    <row r="3030" spans="8:9" ht="15" x14ac:dyDescent="0.25">
      <c r="H3030"/>
      <c r="I3030" s="81"/>
    </row>
    <row r="3031" spans="8:9" ht="15" x14ac:dyDescent="0.25">
      <c r="H3031"/>
      <c r="I3031" s="81"/>
    </row>
    <row r="3032" spans="8:9" ht="15" x14ac:dyDescent="0.25">
      <c r="H3032"/>
      <c r="I3032" s="81"/>
    </row>
    <row r="3033" spans="8:9" ht="15" x14ac:dyDescent="0.25">
      <c r="H3033"/>
      <c r="I3033" s="81"/>
    </row>
    <row r="3034" spans="8:9" ht="15" x14ac:dyDescent="0.25">
      <c r="H3034"/>
      <c r="I3034" s="81"/>
    </row>
    <row r="3035" spans="8:9" ht="15" x14ac:dyDescent="0.25">
      <c r="H3035"/>
      <c r="I3035" s="81"/>
    </row>
    <row r="3036" spans="8:9" ht="15" x14ac:dyDescent="0.25">
      <c r="H3036"/>
      <c r="I3036" s="81"/>
    </row>
    <row r="3037" spans="8:9" ht="15" x14ac:dyDescent="0.25">
      <c r="H3037"/>
      <c r="I3037" s="81"/>
    </row>
    <row r="3038" spans="8:9" ht="15" x14ac:dyDescent="0.25">
      <c r="H3038"/>
      <c r="I3038" s="81"/>
    </row>
    <row r="3039" spans="8:9" ht="15" x14ac:dyDescent="0.25">
      <c r="H3039"/>
      <c r="I3039" s="81"/>
    </row>
    <row r="3040" spans="8:9" ht="15" x14ac:dyDescent="0.25">
      <c r="H3040"/>
      <c r="I3040" s="81"/>
    </row>
    <row r="3041" spans="8:9" ht="15" x14ac:dyDescent="0.25">
      <c r="H3041"/>
      <c r="I3041" s="81"/>
    </row>
    <row r="3042" spans="8:9" ht="15" x14ac:dyDescent="0.25">
      <c r="H3042"/>
      <c r="I3042" s="81"/>
    </row>
    <row r="3043" spans="8:9" ht="15" x14ac:dyDescent="0.25">
      <c r="H3043"/>
      <c r="I3043" s="81"/>
    </row>
    <row r="3044" spans="8:9" ht="15" x14ac:dyDescent="0.25">
      <c r="H3044"/>
      <c r="I3044" s="81"/>
    </row>
    <row r="3045" spans="8:9" ht="15" x14ac:dyDescent="0.25">
      <c r="H3045"/>
      <c r="I3045" s="81"/>
    </row>
    <row r="3046" spans="8:9" ht="15" x14ac:dyDescent="0.25">
      <c r="H3046"/>
      <c r="I3046" s="81"/>
    </row>
    <row r="3047" spans="8:9" ht="15" x14ac:dyDescent="0.25">
      <c r="H3047"/>
      <c r="I3047" s="81"/>
    </row>
    <row r="3048" spans="8:9" ht="15" x14ac:dyDescent="0.25">
      <c r="H3048"/>
      <c r="I3048" s="81"/>
    </row>
    <row r="3049" spans="8:9" ht="15" x14ac:dyDescent="0.25">
      <c r="H3049"/>
      <c r="I3049" s="81"/>
    </row>
    <row r="3050" spans="8:9" ht="15" x14ac:dyDescent="0.25">
      <c r="H3050"/>
      <c r="I3050" s="81"/>
    </row>
    <row r="3051" spans="8:9" ht="15" x14ac:dyDescent="0.25">
      <c r="H3051"/>
      <c r="I3051" s="81"/>
    </row>
    <row r="3052" spans="8:9" ht="15" x14ac:dyDescent="0.25">
      <c r="H3052"/>
      <c r="I3052" s="81"/>
    </row>
    <row r="3053" spans="8:9" ht="15" x14ac:dyDescent="0.25">
      <c r="H3053"/>
      <c r="I3053" s="81"/>
    </row>
    <row r="3054" spans="8:9" ht="15" x14ac:dyDescent="0.25">
      <c r="H3054"/>
      <c r="I3054" s="81"/>
    </row>
    <row r="3055" spans="8:9" ht="15" x14ac:dyDescent="0.25">
      <c r="H3055"/>
      <c r="I3055" s="81"/>
    </row>
    <row r="3056" spans="8:9" ht="15" x14ac:dyDescent="0.25">
      <c r="H3056"/>
      <c r="I3056" s="81"/>
    </row>
    <row r="3057" spans="8:9" ht="15" x14ac:dyDescent="0.25">
      <c r="H3057"/>
      <c r="I3057" s="81"/>
    </row>
    <row r="3058" spans="8:9" ht="15" x14ac:dyDescent="0.25">
      <c r="H3058"/>
      <c r="I3058" s="81"/>
    </row>
    <row r="3059" spans="8:9" ht="15" x14ac:dyDescent="0.25">
      <c r="H3059"/>
      <c r="I3059" s="81"/>
    </row>
    <row r="3060" spans="8:9" ht="15" x14ac:dyDescent="0.25">
      <c r="H3060"/>
      <c r="I3060" s="81"/>
    </row>
    <row r="3061" spans="8:9" ht="15" x14ac:dyDescent="0.25">
      <c r="H3061"/>
      <c r="I3061" s="81"/>
    </row>
    <row r="3062" spans="8:9" ht="15" x14ac:dyDescent="0.25">
      <c r="H3062"/>
      <c r="I3062" s="81"/>
    </row>
    <row r="3063" spans="8:9" ht="15" x14ac:dyDescent="0.25">
      <c r="H3063"/>
      <c r="I3063" s="81"/>
    </row>
    <row r="3064" spans="8:9" ht="15" x14ac:dyDescent="0.25">
      <c r="H3064"/>
      <c r="I3064" s="81"/>
    </row>
    <row r="3065" spans="8:9" ht="15" x14ac:dyDescent="0.25">
      <c r="H3065"/>
      <c r="I3065" s="81"/>
    </row>
    <row r="3066" spans="8:9" ht="15" x14ac:dyDescent="0.25">
      <c r="H3066"/>
      <c r="I3066" s="81"/>
    </row>
    <row r="3067" spans="8:9" ht="15" x14ac:dyDescent="0.25">
      <c r="H3067"/>
      <c r="I3067" s="81"/>
    </row>
    <row r="3068" spans="8:9" ht="15" x14ac:dyDescent="0.25">
      <c r="H3068"/>
      <c r="I3068" s="81"/>
    </row>
    <row r="3069" spans="8:9" ht="15" x14ac:dyDescent="0.25">
      <c r="H3069"/>
      <c r="I3069" s="81"/>
    </row>
    <row r="3070" spans="8:9" ht="15" x14ac:dyDescent="0.25">
      <c r="H3070"/>
      <c r="I3070" s="81"/>
    </row>
    <row r="3071" spans="8:9" ht="15" x14ac:dyDescent="0.25">
      <c r="H3071"/>
      <c r="I3071" s="81"/>
    </row>
    <row r="3072" spans="8:9" ht="15" x14ac:dyDescent="0.25">
      <c r="H3072"/>
      <c r="I3072" s="81"/>
    </row>
    <row r="3073" spans="8:9" ht="15" x14ac:dyDescent="0.25">
      <c r="H3073"/>
      <c r="I3073" s="81"/>
    </row>
    <row r="3074" spans="8:9" ht="15" x14ac:dyDescent="0.25">
      <c r="H3074"/>
      <c r="I3074" s="81"/>
    </row>
    <row r="3075" spans="8:9" ht="15" x14ac:dyDescent="0.25">
      <c r="H3075"/>
      <c r="I3075" s="81"/>
    </row>
    <row r="3076" spans="8:9" ht="15" x14ac:dyDescent="0.25">
      <c r="H3076"/>
      <c r="I3076" s="81"/>
    </row>
    <row r="3077" spans="8:9" ht="15" x14ac:dyDescent="0.25">
      <c r="H3077"/>
      <c r="I3077" s="81"/>
    </row>
    <row r="3078" spans="8:9" ht="15" x14ac:dyDescent="0.25">
      <c r="H3078"/>
      <c r="I3078" s="81"/>
    </row>
    <row r="3079" spans="8:9" ht="15" x14ac:dyDescent="0.25">
      <c r="H3079"/>
      <c r="I3079" s="81"/>
    </row>
    <row r="3080" spans="8:9" ht="15" x14ac:dyDescent="0.25">
      <c r="H3080"/>
      <c r="I3080" s="81"/>
    </row>
    <row r="3081" spans="8:9" ht="15" x14ac:dyDescent="0.25">
      <c r="H3081"/>
      <c r="I3081" s="81"/>
    </row>
    <row r="3082" spans="8:9" ht="15" x14ac:dyDescent="0.25">
      <c r="H3082"/>
      <c r="I3082" s="81"/>
    </row>
    <row r="3083" spans="8:9" ht="15" x14ac:dyDescent="0.25">
      <c r="H3083"/>
      <c r="I3083" s="81"/>
    </row>
    <row r="3084" spans="8:9" ht="15" x14ac:dyDescent="0.25">
      <c r="H3084"/>
      <c r="I3084" s="81"/>
    </row>
    <row r="3085" spans="8:9" ht="15" x14ac:dyDescent="0.25">
      <c r="H3085"/>
      <c r="I3085" s="81"/>
    </row>
    <row r="3086" spans="8:9" ht="15" x14ac:dyDescent="0.25">
      <c r="H3086"/>
      <c r="I3086" s="81"/>
    </row>
    <row r="3087" spans="8:9" ht="15" x14ac:dyDescent="0.25">
      <c r="H3087"/>
      <c r="I3087" s="81"/>
    </row>
    <row r="3088" spans="8:9" ht="15" x14ac:dyDescent="0.25">
      <c r="H3088"/>
      <c r="I3088" s="81"/>
    </row>
    <row r="3089" spans="8:9" ht="15" x14ac:dyDescent="0.25">
      <c r="H3089"/>
      <c r="I3089" s="81"/>
    </row>
    <row r="3090" spans="8:9" ht="15" x14ac:dyDescent="0.25">
      <c r="H3090"/>
      <c r="I3090" s="81"/>
    </row>
    <row r="3091" spans="8:9" ht="15" x14ac:dyDescent="0.25">
      <c r="H3091"/>
      <c r="I3091" s="81"/>
    </row>
    <row r="3092" spans="8:9" ht="15" x14ac:dyDescent="0.25">
      <c r="H3092"/>
      <c r="I3092" s="81"/>
    </row>
    <row r="3093" spans="8:9" ht="15" x14ac:dyDescent="0.25">
      <c r="H3093"/>
      <c r="I3093" s="81"/>
    </row>
    <row r="3094" spans="8:9" ht="15" x14ac:dyDescent="0.25">
      <c r="H3094"/>
      <c r="I3094" s="81"/>
    </row>
    <row r="3095" spans="8:9" ht="15" x14ac:dyDescent="0.25">
      <c r="H3095"/>
      <c r="I3095" s="81"/>
    </row>
    <row r="3096" spans="8:9" ht="15" x14ac:dyDescent="0.25">
      <c r="H3096"/>
      <c r="I3096" s="81"/>
    </row>
    <row r="3097" spans="8:9" ht="15" x14ac:dyDescent="0.25">
      <c r="H3097"/>
      <c r="I3097" s="81"/>
    </row>
    <row r="3098" spans="8:9" ht="15" x14ac:dyDescent="0.25">
      <c r="H3098"/>
      <c r="I3098" s="81"/>
    </row>
    <row r="3099" spans="8:9" ht="15" x14ac:dyDescent="0.25">
      <c r="H3099"/>
      <c r="I3099" s="81"/>
    </row>
    <row r="3100" spans="8:9" ht="15" x14ac:dyDescent="0.25">
      <c r="H3100"/>
      <c r="I3100" s="81"/>
    </row>
    <row r="3101" spans="8:9" ht="15" x14ac:dyDescent="0.25">
      <c r="H3101"/>
      <c r="I3101" s="81"/>
    </row>
    <row r="3102" spans="8:9" ht="15" x14ac:dyDescent="0.25">
      <c r="H3102"/>
      <c r="I3102" s="81"/>
    </row>
    <row r="3103" spans="8:9" ht="15" x14ac:dyDescent="0.25">
      <c r="H3103"/>
      <c r="I3103" s="81"/>
    </row>
    <row r="3104" spans="8:9" ht="15" x14ac:dyDescent="0.25">
      <c r="H3104"/>
      <c r="I3104" s="81"/>
    </row>
    <row r="3105" spans="8:9" ht="15" x14ac:dyDescent="0.25">
      <c r="H3105"/>
      <c r="I3105" s="81"/>
    </row>
    <row r="3106" spans="8:9" ht="15" x14ac:dyDescent="0.25">
      <c r="H3106"/>
      <c r="I3106" s="81"/>
    </row>
    <row r="3107" spans="8:9" ht="15" x14ac:dyDescent="0.25">
      <c r="H3107"/>
      <c r="I3107" s="81"/>
    </row>
    <row r="3108" spans="8:9" ht="15" x14ac:dyDescent="0.25">
      <c r="H3108"/>
      <c r="I3108" s="81"/>
    </row>
    <row r="3109" spans="8:9" ht="15" x14ac:dyDescent="0.25">
      <c r="H3109"/>
      <c r="I3109" s="81"/>
    </row>
    <row r="3110" spans="8:9" ht="15" x14ac:dyDescent="0.25">
      <c r="H3110"/>
      <c r="I3110" s="81"/>
    </row>
    <row r="3111" spans="8:9" ht="15" x14ac:dyDescent="0.25">
      <c r="H3111"/>
      <c r="I3111" s="81"/>
    </row>
    <row r="3112" spans="8:9" ht="15" x14ac:dyDescent="0.25">
      <c r="H3112"/>
      <c r="I3112" s="81"/>
    </row>
    <row r="3113" spans="8:9" ht="15" x14ac:dyDescent="0.25">
      <c r="H3113"/>
      <c r="I3113" s="81"/>
    </row>
    <row r="3114" spans="8:9" ht="15" x14ac:dyDescent="0.25">
      <c r="H3114"/>
      <c r="I3114" s="81"/>
    </row>
    <row r="3115" spans="8:9" ht="15" x14ac:dyDescent="0.25">
      <c r="H3115"/>
      <c r="I3115" s="81"/>
    </row>
    <row r="3116" spans="8:9" ht="15" x14ac:dyDescent="0.25">
      <c r="H3116"/>
      <c r="I3116" s="81"/>
    </row>
    <row r="3117" spans="8:9" ht="15" x14ac:dyDescent="0.25">
      <c r="H3117"/>
      <c r="I3117" s="81"/>
    </row>
    <row r="3118" spans="8:9" ht="15" x14ac:dyDescent="0.25">
      <c r="H3118"/>
      <c r="I3118" s="81"/>
    </row>
    <row r="3119" spans="8:9" ht="15" x14ac:dyDescent="0.25">
      <c r="H3119"/>
      <c r="I3119" s="81"/>
    </row>
    <row r="3120" spans="8:9" ht="15" x14ac:dyDescent="0.25">
      <c r="H3120"/>
      <c r="I3120" s="81"/>
    </row>
    <row r="3121" spans="8:9" ht="15" x14ac:dyDescent="0.25">
      <c r="H3121"/>
      <c r="I3121" s="81"/>
    </row>
    <row r="3122" spans="8:9" ht="15" x14ac:dyDescent="0.25">
      <c r="H3122"/>
      <c r="I3122" s="81"/>
    </row>
    <row r="3123" spans="8:9" ht="15" x14ac:dyDescent="0.25">
      <c r="H3123"/>
      <c r="I3123" s="81"/>
    </row>
    <row r="3124" spans="8:9" ht="15" x14ac:dyDescent="0.25">
      <c r="H3124"/>
      <c r="I3124" s="81"/>
    </row>
    <row r="3125" spans="8:9" ht="15" x14ac:dyDescent="0.25">
      <c r="H3125"/>
      <c r="I3125" s="81"/>
    </row>
    <row r="3126" spans="8:9" ht="15" x14ac:dyDescent="0.25">
      <c r="H3126"/>
      <c r="I3126" s="81"/>
    </row>
    <row r="3127" spans="8:9" ht="15" x14ac:dyDescent="0.25">
      <c r="H3127"/>
      <c r="I3127" s="81"/>
    </row>
    <row r="3128" spans="8:9" ht="15" x14ac:dyDescent="0.25">
      <c r="H3128"/>
      <c r="I3128" s="81"/>
    </row>
    <row r="3129" spans="8:9" ht="15" x14ac:dyDescent="0.25">
      <c r="H3129"/>
      <c r="I3129" s="81"/>
    </row>
    <row r="3130" spans="8:9" ht="15" x14ac:dyDescent="0.25">
      <c r="H3130"/>
      <c r="I3130" s="81"/>
    </row>
    <row r="3131" spans="8:9" ht="15" x14ac:dyDescent="0.25">
      <c r="H3131"/>
      <c r="I3131" s="81"/>
    </row>
    <row r="3132" spans="8:9" ht="15" x14ac:dyDescent="0.25">
      <c r="H3132"/>
      <c r="I3132" s="81"/>
    </row>
    <row r="3133" spans="8:9" ht="15" x14ac:dyDescent="0.25">
      <c r="H3133"/>
      <c r="I3133" s="81"/>
    </row>
    <row r="3134" spans="8:9" ht="15" x14ac:dyDescent="0.25">
      <c r="H3134"/>
      <c r="I3134" s="81"/>
    </row>
    <row r="3135" spans="8:9" ht="15" x14ac:dyDescent="0.25">
      <c r="H3135"/>
      <c r="I3135" s="81"/>
    </row>
    <row r="3136" spans="8:9" ht="15" x14ac:dyDescent="0.25">
      <c r="H3136"/>
      <c r="I3136" s="81"/>
    </row>
    <row r="3137" spans="8:9" ht="15" x14ac:dyDescent="0.25">
      <c r="H3137"/>
      <c r="I3137" s="81"/>
    </row>
    <row r="3138" spans="8:9" ht="15" x14ac:dyDescent="0.25">
      <c r="H3138"/>
      <c r="I3138" s="81"/>
    </row>
    <row r="3139" spans="8:9" ht="15" x14ac:dyDescent="0.25">
      <c r="H3139"/>
      <c r="I3139" s="81"/>
    </row>
    <row r="3140" spans="8:9" ht="15" x14ac:dyDescent="0.25">
      <c r="H3140"/>
      <c r="I3140" s="81"/>
    </row>
    <row r="3141" spans="8:9" ht="15" x14ac:dyDescent="0.25">
      <c r="H3141"/>
      <c r="I3141" s="81"/>
    </row>
    <row r="3142" spans="8:9" ht="15" x14ac:dyDescent="0.25">
      <c r="H3142"/>
      <c r="I3142" s="81"/>
    </row>
    <row r="3143" spans="8:9" ht="15" x14ac:dyDescent="0.25">
      <c r="H3143"/>
      <c r="I3143" s="81"/>
    </row>
    <row r="3144" spans="8:9" ht="15" x14ac:dyDescent="0.25">
      <c r="H3144"/>
      <c r="I3144" s="81"/>
    </row>
    <row r="3145" spans="8:9" ht="15" x14ac:dyDescent="0.25">
      <c r="H3145"/>
      <c r="I3145" s="81"/>
    </row>
    <row r="3146" spans="8:9" ht="15" x14ac:dyDescent="0.25">
      <c r="H3146"/>
      <c r="I3146" s="81"/>
    </row>
    <row r="3147" spans="8:9" ht="15" x14ac:dyDescent="0.25">
      <c r="H3147"/>
      <c r="I3147" s="81"/>
    </row>
    <row r="3148" spans="8:9" ht="15" x14ac:dyDescent="0.25">
      <c r="H3148"/>
      <c r="I3148" s="81"/>
    </row>
    <row r="3149" spans="8:9" ht="15" x14ac:dyDescent="0.25">
      <c r="H3149"/>
      <c r="I3149" s="81"/>
    </row>
    <row r="3150" spans="8:9" ht="15" x14ac:dyDescent="0.25">
      <c r="H3150"/>
      <c r="I3150" s="81"/>
    </row>
    <row r="3151" spans="8:9" ht="15" x14ac:dyDescent="0.25">
      <c r="H3151"/>
      <c r="I3151" s="81"/>
    </row>
    <row r="3152" spans="8:9" ht="15" x14ac:dyDescent="0.25">
      <c r="H3152"/>
      <c r="I3152" s="81"/>
    </row>
    <row r="3153" spans="8:9" ht="15" x14ac:dyDescent="0.25">
      <c r="H3153"/>
      <c r="I3153" s="81"/>
    </row>
    <row r="3154" spans="8:9" ht="15" x14ac:dyDescent="0.25">
      <c r="H3154"/>
      <c r="I3154" s="81"/>
    </row>
    <row r="3155" spans="8:9" ht="15" x14ac:dyDescent="0.25">
      <c r="H3155"/>
      <c r="I3155" s="81"/>
    </row>
    <row r="3156" spans="8:9" ht="15" x14ac:dyDescent="0.25">
      <c r="H3156"/>
      <c r="I3156" s="81"/>
    </row>
    <row r="3157" spans="8:9" ht="15" x14ac:dyDescent="0.25">
      <c r="H3157"/>
      <c r="I3157" s="81"/>
    </row>
    <row r="3158" spans="8:9" ht="15" x14ac:dyDescent="0.25">
      <c r="H3158"/>
      <c r="I3158" s="81"/>
    </row>
    <row r="3159" spans="8:9" ht="15" x14ac:dyDescent="0.25">
      <c r="H3159"/>
      <c r="I3159" s="81"/>
    </row>
    <row r="3160" spans="8:9" ht="15" x14ac:dyDescent="0.25">
      <c r="H3160"/>
      <c r="I3160" s="81"/>
    </row>
    <row r="3161" spans="8:9" ht="15" x14ac:dyDescent="0.25">
      <c r="H3161"/>
      <c r="I3161" s="81"/>
    </row>
    <row r="3162" spans="8:9" ht="15" x14ac:dyDescent="0.25">
      <c r="H3162"/>
      <c r="I3162" s="81"/>
    </row>
    <row r="3163" spans="8:9" ht="15" x14ac:dyDescent="0.25">
      <c r="H3163"/>
      <c r="I3163" s="81"/>
    </row>
    <row r="3164" spans="8:9" ht="15" x14ac:dyDescent="0.25">
      <c r="H3164"/>
      <c r="I3164" s="81"/>
    </row>
    <row r="3165" spans="8:9" ht="15" x14ac:dyDescent="0.25">
      <c r="H3165"/>
      <c r="I3165" s="81"/>
    </row>
    <row r="3166" spans="8:9" ht="15" x14ac:dyDescent="0.25">
      <c r="H3166"/>
      <c r="I3166" s="81"/>
    </row>
    <row r="3167" spans="8:9" ht="15" x14ac:dyDescent="0.25">
      <c r="H3167"/>
      <c r="I3167" s="81"/>
    </row>
    <row r="3168" spans="8:9" ht="15" x14ac:dyDescent="0.25">
      <c r="H3168"/>
      <c r="I3168" s="81"/>
    </row>
    <row r="3169" spans="8:9" ht="15" x14ac:dyDescent="0.25">
      <c r="H3169"/>
      <c r="I3169" s="81"/>
    </row>
    <row r="3170" spans="8:9" ht="15" x14ac:dyDescent="0.25">
      <c r="H3170"/>
      <c r="I3170" s="81"/>
    </row>
    <row r="3171" spans="8:9" ht="15" x14ac:dyDescent="0.25">
      <c r="H3171"/>
      <c r="I3171" s="81"/>
    </row>
    <row r="3172" spans="8:9" ht="15" x14ac:dyDescent="0.25">
      <c r="H3172"/>
      <c r="I3172" s="81"/>
    </row>
    <row r="3173" spans="8:9" ht="15" x14ac:dyDescent="0.25">
      <c r="H3173"/>
      <c r="I3173" s="81"/>
    </row>
    <row r="3174" spans="8:9" ht="15" x14ac:dyDescent="0.25">
      <c r="H3174"/>
      <c r="I3174" s="81"/>
    </row>
    <row r="3175" spans="8:9" ht="15" x14ac:dyDescent="0.25">
      <c r="H3175"/>
      <c r="I3175" s="81"/>
    </row>
    <row r="3176" spans="8:9" ht="15" x14ac:dyDescent="0.25">
      <c r="H3176"/>
      <c r="I3176" s="81"/>
    </row>
    <row r="3177" spans="8:9" ht="15" x14ac:dyDescent="0.25">
      <c r="H3177"/>
      <c r="I3177" s="81"/>
    </row>
    <row r="3178" spans="8:9" ht="15" x14ac:dyDescent="0.25">
      <c r="H3178"/>
      <c r="I3178" s="81"/>
    </row>
    <row r="3179" spans="8:9" ht="15" x14ac:dyDescent="0.25">
      <c r="H3179"/>
      <c r="I3179" s="81"/>
    </row>
    <row r="3180" spans="8:9" ht="15" x14ac:dyDescent="0.25">
      <c r="H3180"/>
      <c r="I3180" s="81"/>
    </row>
    <row r="3181" spans="8:9" ht="15" x14ac:dyDescent="0.25">
      <c r="H3181"/>
      <c r="I3181" s="81"/>
    </row>
    <row r="3182" spans="8:9" ht="15" x14ac:dyDescent="0.25">
      <c r="H3182"/>
      <c r="I3182" s="81"/>
    </row>
    <row r="3183" spans="8:9" ht="15" x14ac:dyDescent="0.25">
      <c r="H3183"/>
      <c r="I3183" s="81"/>
    </row>
    <row r="3184" spans="8:9" ht="15" x14ac:dyDescent="0.25">
      <c r="H3184"/>
      <c r="I3184" s="81"/>
    </row>
    <row r="3185" spans="8:9" ht="15" x14ac:dyDescent="0.25">
      <c r="H3185"/>
      <c r="I3185" s="81"/>
    </row>
    <row r="3186" spans="8:9" ht="15" x14ac:dyDescent="0.25">
      <c r="H3186"/>
      <c r="I3186" s="81"/>
    </row>
    <row r="3187" spans="8:9" ht="15" x14ac:dyDescent="0.25">
      <c r="H3187"/>
      <c r="I3187" s="81"/>
    </row>
    <row r="3188" spans="8:9" ht="15" x14ac:dyDescent="0.25">
      <c r="H3188"/>
      <c r="I3188" s="81"/>
    </row>
    <row r="3189" spans="8:9" ht="15" x14ac:dyDescent="0.25">
      <c r="H3189"/>
      <c r="I3189" s="81"/>
    </row>
    <row r="3190" spans="8:9" ht="15" x14ac:dyDescent="0.25">
      <c r="H3190"/>
      <c r="I3190" s="81"/>
    </row>
    <row r="3191" spans="8:9" ht="15" x14ac:dyDescent="0.25">
      <c r="H3191"/>
      <c r="I3191" s="81"/>
    </row>
    <row r="3192" spans="8:9" ht="15" x14ac:dyDescent="0.25">
      <c r="H3192"/>
      <c r="I3192" s="81"/>
    </row>
    <row r="3193" spans="8:9" ht="15" x14ac:dyDescent="0.25">
      <c r="H3193"/>
      <c r="I3193" s="81"/>
    </row>
    <row r="3194" spans="8:9" ht="15" x14ac:dyDescent="0.25">
      <c r="H3194"/>
      <c r="I3194" s="81"/>
    </row>
    <row r="3195" spans="8:9" ht="15" x14ac:dyDescent="0.25">
      <c r="H3195"/>
      <c r="I3195" s="81"/>
    </row>
    <row r="3196" spans="8:9" ht="15" x14ac:dyDescent="0.25">
      <c r="H3196"/>
      <c r="I3196" s="81"/>
    </row>
    <row r="3197" spans="8:9" ht="15" x14ac:dyDescent="0.25">
      <c r="H3197"/>
      <c r="I3197" s="81"/>
    </row>
    <row r="3198" spans="8:9" ht="15" x14ac:dyDescent="0.25">
      <c r="H3198"/>
      <c r="I3198" s="81"/>
    </row>
    <row r="3199" spans="8:9" ht="15" x14ac:dyDescent="0.25">
      <c r="H3199"/>
      <c r="I3199" s="81"/>
    </row>
    <row r="3200" spans="8:9" ht="15" x14ac:dyDescent="0.25">
      <c r="H3200"/>
      <c r="I3200" s="81"/>
    </row>
    <row r="3201" spans="8:9" ht="15" x14ac:dyDescent="0.25">
      <c r="H3201"/>
      <c r="I3201" s="81"/>
    </row>
    <row r="3202" spans="8:9" ht="15" x14ac:dyDescent="0.25">
      <c r="H3202"/>
      <c r="I3202" s="81"/>
    </row>
    <row r="3203" spans="8:9" ht="15" x14ac:dyDescent="0.25">
      <c r="H3203"/>
      <c r="I3203" s="81"/>
    </row>
    <row r="3204" spans="8:9" ht="15" x14ac:dyDescent="0.25">
      <c r="H3204"/>
      <c r="I3204" s="81"/>
    </row>
    <row r="3205" spans="8:9" ht="15" x14ac:dyDescent="0.25">
      <c r="H3205"/>
      <c r="I3205" s="81"/>
    </row>
    <row r="3206" spans="8:9" ht="15" x14ac:dyDescent="0.25">
      <c r="H3206"/>
      <c r="I3206" s="81"/>
    </row>
    <row r="3207" spans="8:9" ht="15" x14ac:dyDescent="0.25">
      <c r="H3207"/>
      <c r="I3207" s="81"/>
    </row>
    <row r="3208" spans="8:9" ht="15" x14ac:dyDescent="0.25">
      <c r="H3208"/>
      <c r="I3208" s="81"/>
    </row>
    <row r="3209" spans="8:9" ht="15" x14ac:dyDescent="0.25">
      <c r="H3209"/>
      <c r="I3209" s="81"/>
    </row>
    <row r="3210" spans="8:9" ht="15" x14ac:dyDescent="0.25">
      <c r="H3210"/>
      <c r="I3210" s="81"/>
    </row>
    <row r="3211" spans="8:9" ht="15" x14ac:dyDescent="0.25">
      <c r="H3211"/>
      <c r="I3211" s="81"/>
    </row>
    <row r="3212" spans="8:9" ht="15" x14ac:dyDescent="0.25">
      <c r="H3212"/>
      <c r="I3212" s="81"/>
    </row>
    <row r="3213" spans="8:9" ht="15" x14ac:dyDescent="0.25">
      <c r="H3213"/>
      <c r="I3213" s="81"/>
    </row>
    <row r="3214" spans="8:9" ht="15" x14ac:dyDescent="0.25">
      <c r="H3214"/>
      <c r="I3214" s="81"/>
    </row>
    <row r="3215" spans="8:9" ht="15" x14ac:dyDescent="0.25">
      <c r="H3215"/>
      <c r="I3215" s="81"/>
    </row>
    <row r="3216" spans="8:9" ht="15" x14ac:dyDescent="0.25">
      <c r="H3216"/>
      <c r="I3216" s="81"/>
    </row>
    <row r="3217" spans="8:9" ht="15" x14ac:dyDescent="0.25">
      <c r="H3217"/>
      <c r="I3217" s="81"/>
    </row>
    <row r="3218" spans="8:9" ht="15" x14ac:dyDescent="0.25">
      <c r="H3218"/>
      <c r="I3218" s="81"/>
    </row>
    <row r="3219" spans="8:9" ht="15" x14ac:dyDescent="0.25">
      <c r="H3219"/>
      <c r="I3219" s="81"/>
    </row>
    <row r="3220" spans="8:9" ht="15" x14ac:dyDescent="0.25">
      <c r="H3220"/>
      <c r="I3220" s="81"/>
    </row>
    <row r="3221" spans="8:9" ht="15" x14ac:dyDescent="0.25">
      <c r="H3221"/>
      <c r="I3221" s="81"/>
    </row>
    <row r="3222" spans="8:9" ht="15" x14ac:dyDescent="0.25">
      <c r="H3222"/>
      <c r="I3222" s="81"/>
    </row>
    <row r="3223" spans="8:9" ht="15" x14ac:dyDescent="0.25">
      <c r="H3223"/>
      <c r="I3223" s="81"/>
    </row>
    <row r="3224" spans="8:9" ht="15" x14ac:dyDescent="0.25">
      <c r="H3224"/>
      <c r="I3224" s="81"/>
    </row>
    <row r="3225" spans="8:9" ht="15" x14ac:dyDescent="0.25">
      <c r="H3225"/>
      <c r="I3225" s="81"/>
    </row>
    <row r="3226" spans="8:9" ht="15" x14ac:dyDescent="0.25">
      <c r="H3226"/>
      <c r="I3226" s="81"/>
    </row>
    <row r="3227" spans="8:9" ht="15" x14ac:dyDescent="0.25">
      <c r="H3227"/>
      <c r="I3227" s="81"/>
    </row>
    <row r="3228" spans="8:9" ht="15" x14ac:dyDescent="0.25">
      <c r="H3228"/>
      <c r="I3228" s="81"/>
    </row>
    <row r="3229" spans="8:9" ht="15" x14ac:dyDescent="0.25">
      <c r="H3229"/>
      <c r="I3229" s="81"/>
    </row>
    <row r="3230" spans="8:9" ht="15" x14ac:dyDescent="0.25">
      <c r="H3230"/>
      <c r="I3230" s="81"/>
    </row>
    <row r="3231" spans="8:9" ht="15" x14ac:dyDescent="0.25">
      <c r="H3231"/>
      <c r="I3231" s="81"/>
    </row>
    <row r="3232" spans="8:9" ht="15" x14ac:dyDescent="0.25">
      <c r="H3232"/>
      <c r="I3232" s="81"/>
    </row>
    <row r="3233" spans="8:9" ht="15" x14ac:dyDescent="0.25">
      <c r="H3233"/>
      <c r="I3233" s="81"/>
    </row>
    <row r="3234" spans="8:9" ht="15" x14ac:dyDescent="0.25">
      <c r="H3234"/>
      <c r="I3234" s="81"/>
    </row>
    <row r="3235" spans="8:9" ht="15" x14ac:dyDescent="0.25">
      <c r="H3235"/>
      <c r="I3235" s="81"/>
    </row>
    <row r="3236" spans="8:9" ht="15" x14ac:dyDescent="0.25">
      <c r="H3236"/>
      <c r="I3236" s="81"/>
    </row>
    <row r="3237" spans="8:9" ht="15" x14ac:dyDescent="0.25">
      <c r="H3237"/>
      <c r="I3237" s="81"/>
    </row>
    <row r="3238" spans="8:9" ht="15" x14ac:dyDescent="0.25">
      <c r="H3238"/>
      <c r="I3238" s="81"/>
    </row>
    <row r="3239" spans="8:9" ht="15" x14ac:dyDescent="0.25">
      <c r="H3239"/>
      <c r="I3239" s="81"/>
    </row>
    <row r="3240" spans="8:9" ht="15" x14ac:dyDescent="0.25">
      <c r="H3240"/>
      <c r="I3240" s="81"/>
    </row>
    <row r="3241" spans="8:9" ht="15" x14ac:dyDescent="0.25">
      <c r="H3241"/>
      <c r="I3241" s="81"/>
    </row>
    <row r="3242" spans="8:9" ht="15" x14ac:dyDescent="0.25">
      <c r="H3242"/>
      <c r="I3242" s="81"/>
    </row>
    <row r="3243" spans="8:9" ht="15" x14ac:dyDescent="0.25">
      <c r="H3243"/>
      <c r="I3243" s="81"/>
    </row>
    <row r="3244" spans="8:9" ht="15" x14ac:dyDescent="0.25">
      <c r="H3244"/>
      <c r="I3244" s="81"/>
    </row>
    <row r="3245" spans="8:9" ht="15" x14ac:dyDescent="0.25">
      <c r="H3245"/>
      <c r="I3245" s="81"/>
    </row>
    <row r="3246" spans="8:9" ht="15" x14ac:dyDescent="0.25">
      <c r="H3246"/>
      <c r="I3246" s="81"/>
    </row>
    <row r="3247" spans="8:9" ht="15" x14ac:dyDescent="0.25">
      <c r="H3247"/>
      <c r="I3247" s="81"/>
    </row>
    <row r="3248" spans="8:9" ht="15" x14ac:dyDescent="0.25">
      <c r="H3248"/>
      <c r="I3248" s="81"/>
    </row>
    <row r="3249" spans="8:9" ht="15" x14ac:dyDescent="0.25">
      <c r="H3249"/>
      <c r="I3249" s="81"/>
    </row>
    <row r="3250" spans="8:9" ht="15" x14ac:dyDescent="0.25">
      <c r="H3250"/>
      <c r="I3250" s="81"/>
    </row>
    <row r="3251" spans="8:9" ht="15" x14ac:dyDescent="0.25">
      <c r="H3251"/>
      <c r="I3251" s="81"/>
    </row>
    <row r="3252" spans="8:9" ht="15" x14ac:dyDescent="0.25">
      <c r="H3252"/>
      <c r="I3252" s="81"/>
    </row>
    <row r="3253" spans="8:9" ht="15" x14ac:dyDescent="0.25">
      <c r="H3253"/>
      <c r="I3253" s="81"/>
    </row>
    <row r="3254" spans="8:9" ht="15" x14ac:dyDescent="0.25">
      <c r="H3254"/>
      <c r="I3254" s="81"/>
    </row>
    <row r="3255" spans="8:9" ht="15" x14ac:dyDescent="0.25">
      <c r="H3255"/>
      <c r="I3255" s="81"/>
    </row>
    <row r="3256" spans="8:9" ht="15" x14ac:dyDescent="0.25">
      <c r="H3256"/>
      <c r="I3256" s="81"/>
    </row>
    <row r="3257" spans="8:9" ht="15" x14ac:dyDescent="0.25">
      <c r="H3257"/>
      <c r="I3257" s="81"/>
    </row>
    <row r="3258" spans="8:9" ht="15" x14ac:dyDescent="0.25">
      <c r="H3258"/>
      <c r="I3258" s="81"/>
    </row>
    <row r="3259" spans="8:9" ht="15" x14ac:dyDescent="0.25">
      <c r="H3259"/>
      <c r="I3259" s="81"/>
    </row>
    <row r="3260" spans="8:9" ht="15" x14ac:dyDescent="0.25">
      <c r="H3260"/>
      <c r="I3260" s="81"/>
    </row>
    <row r="3261" spans="8:9" ht="15" x14ac:dyDescent="0.25">
      <c r="H3261"/>
      <c r="I3261" s="81"/>
    </row>
    <row r="3262" spans="8:9" ht="15" x14ac:dyDescent="0.25">
      <c r="H3262"/>
      <c r="I3262" s="81"/>
    </row>
    <row r="3263" spans="8:9" ht="15" x14ac:dyDescent="0.25">
      <c r="H3263"/>
      <c r="I3263" s="81"/>
    </row>
    <row r="3264" spans="8:9" ht="15" x14ac:dyDescent="0.25">
      <c r="H3264"/>
      <c r="I3264" s="81"/>
    </row>
    <row r="3265" spans="8:9" ht="15" x14ac:dyDescent="0.25">
      <c r="H3265"/>
      <c r="I3265" s="81"/>
    </row>
    <row r="3266" spans="8:9" ht="15" x14ac:dyDescent="0.25">
      <c r="H3266"/>
      <c r="I3266" s="81"/>
    </row>
    <row r="3267" spans="8:9" ht="15" x14ac:dyDescent="0.25">
      <c r="H3267"/>
      <c r="I3267" s="81"/>
    </row>
    <row r="3268" spans="8:9" ht="15" x14ac:dyDescent="0.25">
      <c r="H3268"/>
      <c r="I3268" s="81"/>
    </row>
    <row r="3269" spans="8:9" ht="15" x14ac:dyDescent="0.25">
      <c r="H3269"/>
      <c r="I3269" s="81"/>
    </row>
    <row r="3270" spans="8:9" ht="15" x14ac:dyDescent="0.25">
      <c r="H3270"/>
      <c r="I3270" s="81"/>
    </row>
    <row r="3271" spans="8:9" ht="15" x14ac:dyDescent="0.25">
      <c r="H3271"/>
      <c r="I3271" s="81"/>
    </row>
    <row r="3272" spans="8:9" ht="15" x14ac:dyDescent="0.25">
      <c r="H3272"/>
      <c r="I3272" s="81"/>
    </row>
    <row r="3273" spans="8:9" ht="15" x14ac:dyDescent="0.25">
      <c r="H3273"/>
      <c r="I3273" s="81"/>
    </row>
    <row r="3274" spans="8:9" ht="15" x14ac:dyDescent="0.25">
      <c r="H3274"/>
      <c r="I3274" s="81"/>
    </row>
    <row r="3275" spans="8:9" ht="15" x14ac:dyDescent="0.25">
      <c r="H3275"/>
      <c r="I3275" s="81"/>
    </row>
    <row r="3276" spans="8:9" ht="15" x14ac:dyDescent="0.25">
      <c r="H3276"/>
      <c r="I3276" s="81"/>
    </row>
    <row r="3277" spans="8:9" ht="15" x14ac:dyDescent="0.25">
      <c r="H3277"/>
      <c r="I3277" s="81"/>
    </row>
    <row r="3278" spans="8:9" ht="15" x14ac:dyDescent="0.25">
      <c r="H3278"/>
      <c r="I3278" s="81"/>
    </row>
    <row r="3279" spans="8:9" ht="15" x14ac:dyDescent="0.25">
      <c r="H3279"/>
      <c r="I3279" s="81"/>
    </row>
    <row r="3280" spans="8:9" ht="15" x14ac:dyDescent="0.25">
      <c r="H3280"/>
      <c r="I3280" s="81"/>
    </row>
    <row r="3281" spans="8:9" ht="15" x14ac:dyDescent="0.25">
      <c r="H3281"/>
      <c r="I3281" s="81"/>
    </row>
    <row r="3282" spans="8:9" ht="15" x14ac:dyDescent="0.25">
      <c r="H3282"/>
      <c r="I3282" s="81"/>
    </row>
    <row r="3283" spans="8:9" ht="15" x14ac:dyDescent="0.25">
      <c r="H3283"/>
      <c r="I3283" s="81"/>
    </row>
    <row r="3284" spans="8:9" ht="15" x14ac:dyDescent="0.25">
      <c r="H3284"/>
      <c r="I3284" s="81"/>
    </row>
    <row r="3285" spans="8:9" ht="15" x14ac:dyDescent="0.25">
      <c r="H3285"/>
      <c r="I3285" s="81"/>
    </row>
    <row r="3286" spans="8:9" ht="15" x14ac:dyDescent="0.25">
      <c r="H3286"/>
      <c r="I3286" s="81"/>
    </row>
    <row r="3287" spans="8:9" ht="15" x14ac:dyDescent="0.25">
      <c r="H3287"/>
      <c r="I3287" s="81"/>
    </row>
    <row r="3288" spans="8:9" ht="15" x14ac:dyDescent="0.25">
      <c r="H3288"/>
      <c r="I3288" s="81"/>
    </row>
    <row r="3289" spans="8:9" ht="15" x14ac:dyDescent="0.25">
      <c r="H3289"/>
      <c r="I3289" s="81"/>
    </row>
    <row r="3290" spans="8:9" ht="15" x14ac:dyDescent="0.25">
      <c r="H3290"/>
      <c r="I3290" s="81"/>
    </row>
    <row r="3291" spans="8:9" ht="15" x14ac:dyDescent="0.25">
      <c r="H3291"/>
      <c r="I3291" s="81"/>
    </row>
    <row r="3292" spans="8:9" ht="15" x14ac:dyDescent="0.25">
      <c r="H3292"/>
      <c r="I3292" s="81"/>
    </row>
    <row r="3293" spans="8:9" ht="15" x14ac:dyDescent="0.25">
      <c r="H3293"/>
      <c r="I3293" s="81"/>
    </row>
    <row r="3294" spans="8:9" ht="15" x14ac:dyDescent="0.25">
      <c r="H3294"/>
      <c r="I3294" s="81"/>
    </row>
    <row r="3295" spans="8:9" ht="15" x14ac:dyDescent="0.25">
      <c r="H3295"/>
      <c r="I3295" s="81"/>
    </row>
    <row r="3296" spans="8:9" ht="15" x14ac:dyDescent="0.25">
      <c r="H3296"/>
      <c r="I3296" s="81"/>
    </row>
    <row r="3297" spans="8:9" ht="15" x14ac:dyDescent="0.25">
      <c r="H3297"/>
      <c r="I3297" s="81"/>
    </row>
    <row r="3298" spans="8:9" ht="15" x14ac:dyDescent="0.25">
      <c r="H3298"/>
      <c r="I3298" s="81"/>
    </row>
    <row r="3299" spans="8:9" ht="15" x14ac:dyDescent="0.25">
      <c r="H3299"/>
      <c r="I3299" s="81"/>
    </row>
    <row r="3300" spans="8:9" ht="15" x14ac:dyDescent="0.25">
      <c r="H3300"/>
      <c r="I3300" s="81"/>
    </row>
    <row r="3301" spans="8:9" ht="15" x14ac:dyDescent="0.25">
      <c r="H3301"/>
      <c r="I3301" s="81"/>
    </row>
    <row r="3302" spans="8:9" ht="15" x14ac:dyDescent="0.25">
      <c r="H3302"/>
      <c r="I3302" s="81"/>
    </row>
    <row r="3303" spans="8:9" ht="15" x14ac:dyDescent="0.25">
      <c r="H3303"/>
      <c r="I3303" s="81"/>
    </row>
    <row r="3304" spans="8:9" ht="15" x14ac:dyDescent="0.25">
      <c r="H3304"/>
      <c r="I3304" s="81"/>
    </row>
    <row r="3305" spans="8:9" ht="15" x14ac:dyDescent="0.25">
      <c r="H3305"/>
      <c r="I3305" s="81"/>
    </row>
    <row r="3306" spans="8:9" ht="15" x14ac:dyDescent="0.25">
      <c r="H3306"/>
      <c r="I3306" s="81"/>
    </row>
    <row r="3307" spans="8:9" ht="15" x14ac:dyDescent="0.25">
      <c r="H3307"/>
      <c r="I3307" s="81"/>
    </row>
    <row r="3308" spans="8:9" ht="15" x14ac:dyDescent="0.25">
      <c r="H3308"/>
      <c r="I3308" s="81"/>
    </row>
    <row r="3309" spans="8:9" ht="15" x14ac:dyDescent="0.25">
      <c r="H3309"/>
      <c r="I3309" s="81"/>
    </row>
    <row r="3310" spans="8:9" ht="15" x14ac:dyDescent="0.25">
      <c r="H3310"/>
      <c r="I3310" s="81"/>
    </row>
    <row r="3311" spans="8:9" ht="15" x14ac:dyDescent="0.25">
      <c r="H3311"/>
      <c r="I3311" s="81"/>
    </row>
    <row r="3312" spans="8:9" ht="15" x14ac:dyDescent="0.25">
      <c r="H3312"/>
      <c r="I3312" s="81"/>
    </row>
    <row r="3313" spans="8:9" ht="15" x14ac:dyDescent="0.25">
      <c r="H3313"/>
      <c r="I3313" s="81"/>
    </row>
    <row r="3314" spans="8:9" ht="15" x14ac:dyDescent="0.25">
      <c r="H3314"/>
      <c r="I3314" s="81"/>
    </row>
    <row r="3315" spans="8:9" ht="15" x14ac:dyDescent="0.25">
      <c r="H3315"/>
      <c r="I3315" s="81"/>
    </row>
    <row r="3316" spans="8:9" ht="15" x14ac:dyDescent="0.25">
      <c r="H3316"/>
      <c r="I3316" s="81"/>
    </row>
    <row r="3317" spans="8:9" ht="15" x14ac:dyDescent="0.25">
      <c r="H3317"/>
      <c r="I3317" s="81"/>
    </row>
    <row r="3318" spans="8:9" ht="15" x14ac:dyDescent="0.25">
      <c r="H3318"/>
      <c r="I3318" s="81"/>
    </row>
    <row r="3319" spans="8:9" ht="15" x14ac:dyDescent="0.25">
      <c r="H3319"/>
      <c r="I3319" s="81"/>
    </row>
    <row r="3320" spans="8:9" ht="15" x14ac:dyDescent="0.25">
      <c r="H3320"/>
      <c r="I3320" s="81"/>
    </row>
    <row r="3321" spans="8:9" ht="15" x14ac:dyDescent="0.25">
      <c r="H3321"/>
      <c r="I3321" s="81"/>
    </row>
    <row r="3322" spans="8:9" ht="15" x14ac:dyDescent="0.25">
      <c r="H3322"/>
      <c r="I3322" s="81"/>
    </row>
    <row r="3323" spans="8:9" ht="15" x14ac:dyDescent="0.25">
      <c r="H3323"/>
      <c r="I3323" s="81"/>
    </row>
    <row r="3324" spans="8:9" ht="15" x14ac:dyDescent="0.25">
      <c r="H3324"/>
      <c r="I3324" s="81"/>
    </row>
    <row r="3325" spans="8:9" ht="15" x14ac:dyDescent="0.25">
      <c r="H3325"/>
      <c r="I3325" s="81"/>
    </row>
    <row r="3326" spans="8:9" ht="15" x14ac:dyDescent="0.25">
      <c r="H3326"/>
      <c r="I3326" s="81"/>
    </row>
    <row r="3327" spans="8:9" ht="15" x14ac:dyDescent="0.25">
      <c r="H3327"/>
      <c r="I3327" s="81"/>
    </row>
    <row r="3328" spans="8:9" ht="15" x14ac:dyDescent="0.25">
      <c r="H3328"/>
      <c r="I3328" s="81"/>
    </row>
    <row r="3329" spans="8:9" ht="15" x14ac:dyDescent="0.25">
      <c r="H3329"/>
      <c r="I3329" s="81"/>
    </row>
    <row r="3330" spans="8:9" ht="15" x14ac:dyDescent="0.25">
      <c r="H3330"/>
      <c r="I3330" s="81"/>
    </row>
    <row r="3331" spans="8:9" ht="15" x14ac:dyDescent="0.25">
      <c r="H3331"/>
      <c r="I3331" s="81"/>
    </row>
    <row r="3332" spans="8:9" ht="15" x14ac:dyDescent="0.25">
      <c r="H3332"/>
      <c r="I3332" s="81"/>
    </row>
    <row r="3333" spans="8:9" ht="15" x14ac:dyDescent="0.25">
      <c r="H3333"/>
      <c r="I3333" s="81"/>
    </row>
    <row r="3334" spans="8:9" ht="15" x14ac:dyDescent="0.25">
      <c r="H3334"/>
      <c r="I3334" s="81"/>
    </row>
    <row r="3335" spans="8:9" ht="15" x14ac:dyDescent="0.25">
      <c r="H3335"/>
      <c r="I3335" s="81"/>
    </row>
    <row r="3336" spans="8:9" ht="15" x14ac:dyDescent="0.25">
      <c r="H3336"/>
      <c r="I3336" s="81"/>
    </row>
    <row r="3337" spans="8:9" ht="15" x14ac:dyDescent="0.25">
      <c r="H3337"/>
      <c r="I3337" s="81"/>
    </row>
    <row r="3338" spans="8:9" ht="15" x14ac:dyDescent="0.25">
      <c r="H3338"/>
      <c r="I3338" s="81"/>
    </row>
    <row r="3339" spans="8:9" ht="15" x14ac:dyDescent="0.25">
      <c r="H3339"/>
      <c r="I3339" s="81"/>
    </row>
    <row r="3340" spans="8:9" ht="15" x14ac:dyDescent="0.25">
      <c r="H3340"/>
      <c r="I3340" s="81"/>
    </row>
    <row r="3341" spans="8:9" ht="15" x14ac:dyDescent="0.25">
      <c r="H3341"/>
      <c r="I3341" s="81"/>
    </row>
    <row r="3342" spans="8:9" ht="15" x14ac:dyDescent="0.25">
      <c r="H3342"/>
      <c r="I3342" s="81"/>
    </row>
    <row r="3343" spans="8:9" ht="15" x14ac:dyDescent="0.25">
      <c r="H3343"/>
      <c r="I3343" s="81"/>
    </row>
    <row r="3344" spans="8:9" ht="15" x14ac:dyDescent="0.25">
      <c r="H3344"/>
      <c r="I3344" s="81"/>
    </row>
    <row r="3345" spans="8:9" ht="15" x14ac:dyDescent="0.25">
      <c r="H3345"/>
      <c r="I3345" s="81"/>
    </row>
    <row r="3346" spans="8:9" ht="15" x14ac:dyDescent="0.25">
      <c r="H3346"/>
      <c r="I3346" s="81"/>
    </row>
    <row r="3347" spans="8:9" ht="15" x14ac:dyDescent="0.25">
      <c r="H3347"/>
      <c r="I3347" s="81"/>
    </row>
    <row r="3348" spans="8:9" ht="15" x14ac:dyDescent="0.25">
      <c r="H3348"/>
      <c r="I3348" s="81"/>
    </row>
    <row r="3349" spans="8:9" ht="15" x14ac:dyDescent="0.25">
      <c r="H3349"/>
      <c r="I3349" s="81"/>
    </row>
    <row r="3350" spans="8:9" ht="15" x14ac:dyDescent="0.25">
      <c r="H3350"/>
      <c r="I3350" s="81"/>
    </row>
    <row r="3351" spans="8:9" ht="15" x14ac:dyDescent="0.25">
      <c r="H3351"/>
      <c r="I3351" s="81"/>
    </row>
    <row r="3352" spans="8:9" ht="15" x14ac:dyDescent="0.25">
      <c r="H3352"/>
      <c r="I3352" s="81"/>
    </row>
    <row r="3353" spans="8:9" ht="15" x14ac:dyDescent="0.25">
      <c r="H3353"/>
      <c r="I3353" s="81"/>
    </row>
    <row r="3354" spans="8:9" ht="15" x14ac:dyDescent="0.25">
      <c r="H3354"/>
      <c r="I3354" s="81"/>
    </row>
    <row r="3355" spans="8:9" ht="15" x14ac:dyDescent="0.25">
      <c r="H3355"/>
      <c r="I3355" s="81"/>
    </row>
    <row r="3356" spans="8:9" ht="15" x14ac:dyDescent="0.25">
      <c r="H3356"/>
      <c r="I3356" s="81"/>
    </row>
    <row r="3357" spans="8:9" ht="15" x14ac:dyDescent="0.25">
      <c r="H3357"/>
      <c r="I3357" s="81"/>
    </row>
    <row r="3358" spans="8:9" ht="15" x14ac:dyDescent="0.25">
      <c r="H3358"/>
      <c r="I3358" s="81"/>
    </row>
    <row r="3359" spans="8:9" ht="15" x14ac:dyDescent="0.25">
      <c r="H3359"/>
      <c r="I3359" s="81"/>
    </row>
    <row r="3360" spans="8:9" ht="15" x14ac:dyDescent="0.25">
      <c r="H3360"/>
      <c r="I3360" s="81"/>
    </row>
    <row r="3361" spans="8:9" ht="15" x14ac:dyDescent="0.25">
      <c r="H3361"/>
      <c r="I3361" s="81"/>
    </row>
    <row r="3362" spans="8:9" ht="15" x14ac:dyDescent="0.25">
      <c r="H3362"/>
      <c r="I3362" s="81"/>
    </row>
    <row r="3363" spans="8:9" ht="15" x14ac:dyDescent="0.25">
      <c r="H3363"/>
      <c r="I3363" s="81"/>
    </row>
    <row r="3364" spans="8:9" ht="15" x14ac:dyDescent="0.25">
      <c r="H3364"/>
      <c r="I3364" s="81"/>
    </row>
    <row r="3365" spans="8:9" ht="15" x14ac:dyDescent="0.25">
      <c r="H3365"/>
      <c r="I3365" s="81"/>
    </row>
    <row r="3366" spans="8:9" ht="15" x14ac:dyDescent="0.25">
      <c r="H3366"/>
      <c r="I3366" s="81"/>
    </row>
    <row r="3367" spans="8:9" ht="15" x14ac:dyDescent="0.25">
      <c r="H3367"/>
      <c r="I3367" s="81"/>
    </row>
    <row r="3368" spans="8:9" ht="15" x14ac:dyDescent="0.25">
      <c r="H3368"/>
      <c r="I3368" s="81"/>
    </row>
    <row r="3369" spans="8:9" ht="15" x14ac:dyDescent="0.25">
      <c r="H3369"/>
      <c r="I3369" s="81"/>
    </row>
    <row r="3370" spans="8:9" ht="15" x14ac:dyDescent="0.25">
      <c r="H3370"/>
      <c r="I3370" s="81"/>
    </row>
    <row r="3371" spans="8:9" ht="15" x14ac:dyDescent="0.25">
      <c r="H3371"/>
      <c r="I3371" s="81"/>
    </row>
    <row r="3372" spans="8:9" ht="15" x14ac:dyDescent="0.25">
      <c r="H3372"/>
      <c r="I3372" s="81"/>
    </row>
    <row r="3373" spans="8:9" ht="15" x14ac:dyDescent="0.25">
      <c r="H3373"/>
      <c r="I3373" s="81"/>
    </row>
    <row r="3374" spans="8:9" ht="15" x14ac:dyDescent="0.25">
      <c r="H3374"/>
      <c r="I3374" s="81"/>
    </row>
    <row r="3375" spans="8:9" ht="15" x14ac:dyDescent="0.25">
      <c r="H3375"/>
      <c r="I3375" s="81"/>
    </row>
    <row r="3376" spans="8:9" ht="15" x14ac:dyDescent="0.25">
      <c r="H3376"/>
      <c r="I3376" s="81"/>
    </row>
    <row r="3377" spans="8:9" ht="15" x14ac:dyDescent="0.25">
      <c r="H3377"/>
      <c r="I3377" s="81"/>
    </row>
    <row r="3378" spans="8:9" ht="15" x14ac:dyDescent="0.25">
      <c r="H3378"/>
      <c r="I3378" s="81"/>
    </row>
    <row r="3379" spans="8:9" ht="15" x14ac:dyDescent="0.25">
      <c r="H3379"/>
      <c r="I3379" s="81"/>
    </row>
    <row r="3380" spans="8:9" ht="15" x14ac:dyDescent="0.25">
      <c r="H3380"/>
      <c r="I3380" s="81"/>
    </row>
    <row r="3381" spans="8:9" ht="15" x14ac:dyDescent="0.25">
      <c r="H3381"/>
      <c r="I3381" s="81"/>
    </row>
    <row r="3382" spans="8:9" ht="15" x14ac:dyDescent="0.25">
      <c r="H3382"/>
      <c r="I3382" s="81"/>
    </row>
    <row r="3383" spans="8:9" ht="15" x14ac:dyDescent="0.25">
      <c r="H3383"/>
      <c r="I3383" s="81"/>
    </row>
    <row r="3384" spans="8:9" ht="15" x14ac:dyDescent="0.25">
      <c r="H3384"/>
      <c r="I3384" s="81"/>
    </row>
    <row r="3385" spans="8:9" ht="15" x14ac:dyDescent="0.25">
      <c r="H3385"/>
      <c r="I3385" s="81"/>
    </row>
    <row r="3386" spans="8:9" ht="15" x14ac:dyDescent="0.25">
      <c r="H3386"/>
      <c r="I3386" s="81"/>
    </row>
    <row r="3387" spans="8:9" ht="15" x14ac:dyDescent="0.25">
      <c r="H3387"/>
      <c r="I3387" s="81"/>
    </row>
    <row r="3388" spans="8:9" ht="15" x14ac:dyDescent="0.25">
      <c r="H3388"/>
      <c r="I3388" s="81"/>
    </row>
    <row r="3389" spans="8:9" ht="15" x14ac:dyDescent="0.25">
      <c r="H3389"/>
      <c r="I3389" s="81"/>
    </row>
    <row r="3390" spans="8:9" ht="15" x14ac:dyDescent="0.25">
      <c r="H3390"/>
      <c r="I3390" s="81"/>
    </row>
    <row r="3391" spans="8:9" ht="15" x14ac:dyDescent="0.25">
      <c r="H3391"/>
      <c r="I3391" s="81"/>
    </row>
    <row r="3392" spans="8:9" ht="15" x14ac:dyDescent="0.25">
      <c r="H3392"/>
      <c r="I3392" s="81"/>
    </row>
    <row r="3393" spans="8:9" ht="15" x14ac:dyDescent="0.25">
      <c r="H3393"/>
      <c r="I3393" s="81"/>
    </row>
    <row r="3394" spans="8:9" ht="15" x14ac:dyDescent="0.25">
      <c r="H3394"/>
      <c r="I3394" s="81"/>
    </row>
    <row r="3395" spans="8:9" ht="15" x14ac:dyDescent="0.25">
      <c r="H3395"/>
      <c r="I3395" s="81"/>
    </row>
    <row r="3396" spans="8:9" ht="15" x14ac:dyDescent="0.25">
      <c r="H3396"/>
      <c r="I3396" s="81"/>
    </row>
    <row r="3397" spans="8:9" ht="15" x14ac:dyDescent="0.25">
      <c r="H3397"/>
      <c r="I3397" s="81"/>
    </row>
    <row r="3398" spans="8:9" ht="15" x14ac:dyDescent="0.25">
      <c r="H3398"/>
      <c r="I3398" s="81"/>
    </row>
    <row r="3399" spans="8:9" ht="15" x14ac:dyDescent="0.25">
      <c r="H3399"/>
      <c r="I3399" s="81"/>
    </row>
    <row r="3400" spans="8:9" ht="15" x14ac:dyDescent="0.25">
      <c r="H3400"/>
      <c r="I3400" s="81"/>
    </row>
    <row r="3401" spans="8:9" ht="15" x14ac:dyDescent="0.25">
      <c r="H3401"/>
      <c r="I3401" s="81"/>
    </row>
    <row r="3402" spans="8:9" ht="15" x14ac:dyDescent="0.25">
      <c r="H3402"/>
      <c r="I3402" s="81"/>
    </row>
    <row r="3403" spans="8:9" ht="15" x14ac:dyDescent="0.25">
      <c r="H3403"/>
      <c r="I3403" s="81"/>
    </row>
    <row r="3404" spans="8:9" ht="15" x14ac:dyDescent="0.25">
      <c r="H3404"/>
      <c r="I3404" s="81"/>
    </row>
    <row r="3405" spans="8:9" ht="15" x14ac:dyDescent="0.25">
      <c r="H3405"/>
      <c r="I3405" s="81"/>
    </row>
    <row r="3406" spans="8:9" ht="15" x14ac:dyDescent="0.25">
      <c r="H3406"/>
      <c r="I3406" s="81"/>
    </row>
    <row r="3407" spans="8:9" ht="15" x14ac:dyDescent="0.25">
      <c r="H3407"/>
      <c r="I3407" s="81"/>
    </row>
    <row r="3408" spans="8:9" ht="15" x14ac:dyDescent="0.25">
      <c r="H3408"/>
      <c r="I3408" s="81"/>
    </row>
    <row r="3409" spans="8:9" ht="15" x14ac:dyDescent="0.25">
      <c r="H3409"/>
      <c r="I3409" s="81"/>
    </row>
    <row r="3410" spans="8:9" ht="15" x14ac:dyDescent="0.25">
      <c r="H3410"/>
      <c r="I3410" s="81"/>
    </row>
    <row r="3411" spans="8:9" ht="15" x14ac:dyDescent="0.25">
      <c r="H3411"/>
      <c r="I3411" s="81"/>
    </row>
    <row r="3412" spans="8:9" ht="15" x14ac:dyDescent="0.25">
      <c r="H3412"/>
      <c r="I3412" s="81"/>
    </row>
    <row r="3413" spans="8:9" ht="15" x14ac:dyDescent="0.25">
      <c r="H3413"/>
      <c r="I3413" s="81"/>
    </row>
    <row r="3414" spans="8:9" ht="15" x14ac:dyDescent="0.25">
      <c r="H3414"/>
      <c r="I3414" s="81"/>
    </row>
    <row r="3415" spans="8:9" ht="15" x14ac:dyDescent="0.25">
      <c r="H3415"/>
      <c r="I3415" s="81"/>
    </row>
    <row r="3416" spans="8:9" ht="15" x14ac:dyDescent="0.25">
      <c r="H3416"/>
      <c r="I3416" s="81"/>
    </row>
    <row r="3417" spans="8:9" ht="15" x14ac:dyDescent="0.25">
      <c r="H3417"/>
      <c r="I3417" s="81"/>
    </row>
    <row r="3418" spans="8:9" ht="15" x14ac:dyDescent="0.25">
      <c r="H3418"/>
      <c r="I3418" s="81"/>
    </row>
    <row r="3419" spans="8:9" ht="15" x14ac:dyDescent="0.25">
      <c r="H3419"/>
      <c r="I3419" s="81"/>
    </row>
    <row r="3420" spans="8:9" ht="15" x14ac:dyDescent="0.25">
      <c r="H3420"/>
      <c r="I3420" s="81"/>
    </row>
    <row r="3421" spans="8:9" ht="15" x14ac:dyDescent="0.25">
      <c r="H3421"/>
      <c r="I3421" s="81"/>
    </row>
    <row r="3422" spans="8:9" ht="15" x14ac:dyDescent="0.25">
      <c r="H3422"/>
      <c r="I3422" s="81"/>
    </row>
    <row r="3423" spans="8:9" ht="15" x14ac:dyDescent="0.25">
      <c r="H3423"/>
      <c r="I3423" s="81"/>
    </row>
    <row r="3424" spans="8:9" ht="15" x14ac:dyDescent="0.25">
      <c r="H3424"/>
      <c r="I3424" s="81"/>
    </row>
    <row r="3425" spans="8:9" ht="15" x14ac:dyDescent="0.25">
      <c r="H3425"/>
      <c r="I3425" s="81"/>
    </row>
    <row r="3426" spans="8:9" ht="15" x14ac:dyDescent="0.25">
      <c r="H3426"/>
      <c r="I3426" s="81"/>
    </row>
    <row r="3427" spans="8:9" ht="15" x14ac:dyDescent="0.25">
      <c r="H3427"/>
      <c r="I3427" s="81"/>
    </row>
    <row r="3428" spans="8:9" ht="15" x14ac:dyDescent="0.25">
      <c r="H3428"/>
      <c r="I3428" s="81"/>
    </row>
    <row r="3429" spans="8:9" ht="15" x14ac:dyDescent="0.25">
      <c r="H3429"/>
      <c r="I3429" s="81"/>
    </row>
    <row r="3430" spans="8:9" ht="15" x14ac:dyDescent="0.25">
      <c r="H3430"/>
      <c r="I3430" s="81"/>
    </row>
    <row r="3431" spans="8:9" ht="15" x14ac:dyDescent="0.25">
      <c r="H3431"/>
      <c r="I3431" s="81"/>
    </row>
    <row r="3432" spans="8:9" ht="15" x14ac:dyDescent="0.25">
      <c r="H3432"/>
      <c r="I3432" s="81"/>
    </row>
    <row r="3433" spans="8:9" ht="15" x14ac:dyDescent="0.25">
      <c r="H3433"/>
      <c r="I3433" s="81"/>
    </row>
    <row r="3434" spans="8:9" ht="15" x14ac:dyDescent="0.25">
      <c r="H3434"/>
      <c r="I3434" s="81"/>
    </row>
    <row r="3435" spans="8:9" ht="15" x14ac:dyDescent="0.25">
      <c r="H3435"/>
      <c r="I3435" s="81"/>
    </row>
    <row r="3436" spans="8:9" ht="15" x14ac:dyDescent="0.25">
      <c r="H3436"/>
      <c r="I3436" s="81"/>
    </row>
    <row r="3437" spans="8:9" ht="15" x14ac:dyDescent="0.25">
      <c r="H3437"/>
      <c r="I3437" s="81"/>
    </row>
    <row r="3438" spans="8:9" ht="15" x14ac:dyDescent="0.25">
      <c r="H3438"/>
      <c r="I3438" s="81"/>
    </row>
    <row r="3439" spans="8:9" ht="15" x14ac:dyDescent="0.25">
      <c r="H3439"/>
      <c r="I3439" s="81"/>
    </row>
    <row r="3440" spans="8:9" ht="15" x14ac:dyDescent="0.25">
      <c r="H3440"/>
      <c r="I3440" s="81"/>
    </row>
    <row r="3441" spans="8:9" ht="15" x14ac:dyDescent="0.25">
      <c r="H3441"/>
      <c r="I3441" s="81"/>
    </row>
    <row r="3442" spans="8:9" ht="15" x14ac:dyDescent="0.25">
      <c r="H3442"/>
      <c r="I3442" s="81"/>
    </row>
    <row r="3443" spans="8:9" ht="15" x14ac:dyDescent="0.25">
      <c r="H3443"/>
      <c r="I3443" s="81"/>
    </row>
    <row r="3444" spans="8:9" ht="15" x14ac:dyDescent="0.25">
      <c r="H3444"/>
      <c r="I3444" s="81"/>
    </row>
    <row r="3445" spans="8:9" ht="15" x14ac:dyDescent="0.25">
      <c r="H3445"/>
      <c r="I3445" s="81"/>
    </row>
    <row r="3446" spans="8:9" ht="15" x14ac:dyDescent="0.25">
      <c r="H3446"/>
      <c r="I3446" s="81"/>
    </row>
    <row r="3447" spans="8:9" ht="15" x14ac:dyDescent="0.25">
      <c r="H3447"/>
      <c r="I3447" s="81"/>
    </row>
    <row r="3448" spans="8:9" ht="15" x14ac:dyDescent="0.25">
      <c r="H3448"/>
      <c r="I3448" s="81"/>
    </row>
    <row r="3449" spans="8:9" ht="15" x14ac:dyDescent="0.25">
      <c r="H3449"/>
      <c r="I3449" s="81"/>
    </row>
    <row r="3450" spans="8:9" ht="15" x14ac:dyDescent="0.25">
      <c r="H3450"/>
      <c r="I3450" s="81"/>
    </row>
    <row r="3451" spans="8:9" ht="15" x14ac:dyDescent="0.25">
      <c r="H3451"/>
      <c r="I3451" s="81"/>
    </row>
    <row r="3452" spans="8:9" ht="15" x14ac:dyDescent="0.25">
      <c r="H3452"/>
      <c r="I3452" s="81"/>
    </row>
    <row r="3453" spans="8:9" ht="15" x14ac:dyDescent="0.25">
      <c r="H3453"/>
      <c r="I3453" s="81"/>
    </row>
    <row r="3454" spans="8:9" ht="15" x14ac:dyDescent="0.25">
      <c r="H3454"/>
      <c r="I3454" s="81"/>
    </row>
    <row r="3455" spans="8:9" ht="15" x14ac:dyDescent="0.25">
      <c r="H3455"/>
      <c r="I3455" s="81"/>
    </row>
    <row r="3456" spans="8:9" ht="15" x14ac:dyDescent="0.25">
      <c r="H3456"/>
      <c r="I3456" s="81"/>
    </row>
    <row r="3457" spans="8:9" ht="15" x14ac:dyDescent="0.25">
      <c r="H3457"/>
      <c r="I3457" s="81"/>
    </row>
    <row r="3458" spans="8:9" ht="15" x14ac:dyDescent="0.25">
      <c r="H3458"/>
      <c r="I3458" s="81"/>
    </row>
    <row r="3459" spans="8:9" ht="15" x14ac:dyDescent="0.25">
      <c r="H3459"/>
      <c r="I3459" s="81"/>
    </row>
    <row r="3460" spans="8:9" ht="15" x14ac:dyDescent="0.25">
      <c r="H3460"/>
      <c r="I3460" s="81"/>
    </row>
    <row r="3461" spans="8:9" ht="15" x14ac:dyDescent="0.25">
      <c r="H3461"/>
      <c r="I3461" s="81"/>
    </row>
    <row r="3462" spans="8:9" ht="15" x14ac:dyDescent="0.25">
      <c r="H3462"/>
      <c r="I3462" s="81"/>
    </row>
    <row r="3463" spans="8:9" ht="15" x14ac:dyDescent="0.25">
      <c r="H3463"/>
      <c r="I3463" s="81"/>
    </row>
    <row r="3464" spans="8:9" ht="15" x14ac:dyDescent="0.25">
      <c r="H3464"/>
      <c r="I3464" s="81"/>
    </row>
    <row r="3465" spans="8:9" ht="15" x14ac:dyDescent="0.25">
      <c r="H3465"/>
      <c r="I3465" s="81"/>
    </row>
    <row r="3466" spans="8:9" ht="15" x14ac:dyDescent="0.25">
      <c r="H3466"/>
      <c r="I3466" s="81"/>
    </row>
    <row r="3467" spans="8:9" ht="15" x14ac:dyDescent="0.25">
      <c r="H3467"/>
      <c r="I3467" s="81"/>
    </row>
    <row r="3468" spans="8:9" ht="15" x14ac:dyDescent="0.25">
      <c r="H3468"/>
      <c r="I3468" s="81"/>
    </row>
    <row r="3469" spans="8:9" ht="15" x14ac:dyDescent="0.25">
      <c r="H3469"/>
      <c r="I3469" s="81"/>
    </row>
    <row r="3470" spans="8:9" ht="15" x14ac:dyDescent="0.25">
      <c r="H3470"/>
      <c r="I3470" s="81"/>
    </row>
    <row r="3471" spans="8:9" ht="15" x14ac:dyDescent="0.25">
      <c r="H3471"/>
      <c r="I3471" s="81"/>
    </row>
    <row r="3472" spans="8:9" ht="15" x14ac:dyDescent="0.25">
      <c r="H3472"/>
      <c r="I3472" s="81"/>
    </row>
    <row r="3473" spans="8:9" ht="15" x14ac:dyDescent="0.25">
      <c r="H3473"/>
      <c r="I3473" s="81"/>
    </row>
    <row r="3474" spans="8:9" ht="15" x14ac:dyDescent="0.25">
      <c r="H3474"/>
      <c r="I3474" s="81"/>
    </row>
    <row r="3475" spans="8:9" ht="15" x14ac:dyDescent="0.25">
      <c r="H3475"/>
      <c r="I3475" s="81"/>
    </row>
    <row r="3476" spans="8:9" ht="15" x14ac:dyDescent="0.25">
      <c r="H3476"/>
      <c r="I3476" s="81"/>
    </row>
    <row r="3477" spans="8:9" ht="15" x14ac:dyDescent="0.25">
      <c r="H3477"/>
      <c r="I3477" s="81"/>
    </row>
    <row r="3478" spans="8:9" ht="15" x14ac:dyDescent="0.25">
      <c r="H3478"/>
      <c r="I3478" s="81"/>
    </row>
    <row r="3479" spans="8:9" ht="15" x14ac:dyDescent="0.25">
      <c r="H3479"/>
      <c r="I3479" s="81"/>
    </row>
    <row r="3480" spans="8:9" ht="15" x14ac:dyDescent="0.25">
      <c r="H3480"/>
      <c r="I3480" s="81"/>
    </row>
    <row r="3481" spans="8:9" ht="15" x14ac:dyDescent="0.25">
      <c r="H3481"/>
      <c r="I3481" s="81"/>
    </row>
    <row r="3482" spans="8:9" ht="15" x14ac:dyDescent="0.25">
      <c r="H3482"/>
      <c r="I3482" s="81"/>
    </row>
    <row r="3483" spans="8:9" ht="15" x14ac:dyDescent="0.25">
      <c r="H3483"/>
      <c r="I3483" s="81"/>
    </row>
    <row r="3484" spans="8:9" ht="15" x14ac:dyDescent="0.25">
      <c r="H3484"/>
      <c r="I3484" s="81"/>
    </row>
    <row r="3485" spans="8:9" ht="15" x14ac:dyDescent="0.25">
      <c r="H3485"/>
      <c r="I3485" s="81"/>
    </row>
    <row r="3486" spans="8:9" ht="15" x14ac:dyDescent="0.25">
      <c r="H3486"/>
      <c r="I3486" s="81"/>
    </row>
    <row r="3487" spans="8:9" ht="15" x14ac:dyDescent="0.25">
      <c r="H3487"/>
      <c r="I3487" s="81"/>
    </row>
    <row r="3488" spans="8:9" ht="15" x14ac:dyDescent="0.25">
      <c r="H3488"/>
      <c r="I3488" s="81"/>
    </row>
    <row r="3489" spans="8:9" ht="15" x14ac:dyDescent="0.25">
      <c r="H3489"/>
      <c r="I3489" s="81"/>
    </row>
    <row r="3490" spans="8:9" ht="15" x14ac:dyDescent="0.25">
      <c r="H3490"/>
      <c r="I3490" s="81"/>
    </row>
    <row r="3491" spans="8:9" ht="15" x14ac:dyDescent="0.25">
      <c r="H3491"/>
      <c r="I3491" s="81"/>
    </row>
    <row r="3492" spans="8:9" ht="15" x14ac:dyDescent="0.25">
      <c r="H3492"/>
      <c r="I3492" s="81"/>
    </row>
    <row r="3493" spans="8:9" ht="15" x14ac:dyDescent="0.25">
      <c r="H3493"/>
      <c r="I3493" s="81"/>
    </row>
    <row r="3494" spans="8:9" ht="15" x14ac:dyDescent="0.25">
      <c r="H3494"/>
      <c r="I3494" s="81"/>
    </row>
    <row r="3495" spans="8:9" ht="15" x14ac:dyDescent="0.25">
      <c r="H3495"/>
      <c r="I3495" s="81"/>
    </row>
    <row r="3496" spans="8:9" ht="15" x14ac:dyDescent="0.25">
      <c r="H3496"/>
      <c r="I3496" s="81"/>
    </row>
    <row r="3497" spans="8:9" ht="15" x14ac:dyDescent="0.25">
      <c r="H3497"/>
      <c r="I3497" s="81"/>
    </row>
    <row r="3498" spans="8:9" ht="15" x14ac:dyDescent="0.25">
      <c r="H3498"/>
      <c r="I3498" s="81"/>
    </row>
    <row r="3499" spans="8:9" ht="15" x14ac:dyDescent="0.25">
      <c r="H3499"/>
      <c r="I3499" s="81"/>
    </row>
    <row r="3500" spans="8:9" ht="15" x14ac:dyDescent="0.25">
      <c r="H3500"/>
      <c r="I3500" s="81"/>
    </row>
    <row r="3501" spans="8:9" ht="15" x14ac:dyDescent="0.25">
      <c r="H3501"/>
      <c r="I3501" s="81"/>
    </row>
    <row r="3502" spans="8:9" ht="15" x14ac:dyDescent="0.25">
      <c r="H3502"/>
      <c r="I3502" s="81"/>
    </row>
    <row r="3503" spans="8:9" ht="15" x14ac:dyDescent="0.25">
      <c r="H3503"/>
      <c r="I3503" s="81"/>
    </row>
    <row r="3504" spans="8:9" ht="15" x14ac:dyDescent="0.25">
      <c r="H3504"/>
      <c r="I3504" s="81"/>
    </row>
    <row r="3505" spans="8:9" ht="15" x14ac:dyDescent="0.25">
      <c r="H3505"/>
      <c r="I3505" s="81"/>
    </row>
    <row r="3506" spans="8:9" ht="15" x14ac:dyDescent="0.25">
      <c r="H3506"/>
      <c r="I3506" s="81"/>
    </row>
    <row r="3507" spans="8:9" ht="15" x14ac:dyDescent="0.25">
      <c r="H3507"/>
      <c r="I3507" s="81"/>
    </row>
    <row r="3508" spans="8:9" ht="15" x14ac:dyDescent="0.25">
      <c r="H3508"/>
      <c r="I3508" s="81"/>
    </row>
    <row r="3509" spans="8:9" ht="15" x14ac:dyDescent="0.25">
      <c r="H3509"/>
      <c r="I3509" s="81"/>
    </row>
    <row r="3510" spans="8:9" ht="15" x14ac:dyDescent="0.25">
      <c r="H3510"/>
      <c r="I3510" s="81"/>
    </row>
    <row r="3511" spans="8:9" ht="15" x14ac:dyDescent="0.25">
      <c r="H3511"/>
      <c r="I3511" s="81"/>
    </row>
    <row r="3512" spans="8:9" ht="15" x14ac:dyDescent="0.25">
      <c r="H3512"/>
      <c r="I3512" s="81"/>
    </row>
    <row r="3513" spans="8:9" ht="15" x14ac:dyDescent="0.25">
      <c r="H3513"/>
      <c r="I3513" s="81"/>
    </row>
    <row r="3514" spans="8:9" ht="15" x14ac:dyDescent="0.25">
      <c r="H3514"/>
      <c r="I3514" s="81"/>
    </row>
    <row r="3515" spans="8:9" ht="15" x14ac:dyDescent="0.25">
      <c r="H3515"/>
      <c r="I3515" s="81"/>
    </row>
    <row r="3516" spans="8:9" ht="15" x14ac:dyDescent="0.25">
      <c r="H3516"/>
      <c r="I3516" s="81"/>
    </row>
    <row r="3517" spans="8:9" ht="15" x14ac:dyDescent="0.25">
      <c r="H3517"/>
      <c r="I3517" s="81"/>
    </row>
    <row r="3518" spans="8:9" ht="15" x14ac:dyDescent="0.25">
      <c r="H3518"/>
      <c r="I3518" s="81"/>
    </row>
    <row r="3519" spans="8:9" ht="15" x14ac:dyDescent="0.25">
      <c r="H3519"/>
      <c r="I3519" s="81"/>
    </row>
    <row r="3520" spans="8:9" ht="15" x14ac:dyDescent="0.25">
      <c r="H3520"/>
      <c r="I3520" s="81"/>
    </row>
    <row r="3521" spans="8:9" ht="15" x14ac:dyDescent="0.25">
      <c r="H3521"/>
      <c r="I3521" s="81"/>
    </row>
    <row r="3522" spans="8:9" ht="15" x14ac:dyDescent="0.25">
      <c r="H3522"/>
      <c r="I3522" s="81"/>
    </row>
    <row r="3523" spans="8:9" ht="15" x14ac:dyDescent="0.25">
      <c r="H3523"/>
      <c r="I3523" s="81"/>
    </row>
    <row r="3524" spans="8:9" ht="15" x14ac:dyDescent="0.25">
      <c r="H3524"/>
      <c r="I3524" s="81"/>
    </row>
    <row r="3525" spans="8:9" ht="15" x14ac:dyDescent="0.25">
      <c r="H3525"/>
      <c r="I3525" s="81"/>
    </row>
    <row r="3526" spans="8:9" ht="15" x14ac:dyDescent="0.25">
      <c r="H3526"/>
      <c r="I3526" s="81"/>
    </row>
    <row r="3527" spans="8:9" ht="15" x14ac:dyDescent="0.25">
      <c r="H3527"/>
      <c r="I3527" s="81"/>
    </row>
    <row r="3528" spans="8:9" ht="15" x14ac:dyDescent="0.25">
      <c r="H3528"/>
      <c r="I3528" s="81"/>
    </row>
    <row r="3529" spans="8:9" ht="15" x14ac:dyDescent="0.25">
      <c r="H3529"/>
      <c r="I3529" s="81"/>
    </row>
    <row r="3530" spans="8:9" ht="15" x14ac:dyDescent="0.25">
      <c r="H3530"/>
      <c r="I3530" s="81"/>
    </row>
    <row r="3531" spans="8:9" ht="15" x14ac:dyDescent="0.25">
      <c r="H3531"/>
      <c r="I3531" s="81"/>
    </row>
    <row r="3532" spans="8:9" ht="15" x14ac:dyDescent="0.25">
      <c r="H3532"/>
      <c r="I3532" s="81"/>
    </row>
    <row r="3533" spans="8:9" ht="15" x14ac:dyDescent="0.25">
      <c r="H3533"/>
      <c r="I3533" s="81"/>
    </row>
    <row r="3534" spans="8:9" ht="15" x14ac:dyDescent="0.25">
      <c r="H3534"/>
      <c r="I3534" s="81"/>
    </row>
    <row r="3535" spans="8:9" ht="15" x14ac:dyDescent="0.25">
      <c r="H3535"/>
      <c r="I3535" s="81"/>
    </row>
    <row r="3536" spans="8:9" ht="15" x14ac:dyDescent="0.25">
      <c r="H3536"/>
      <c r="I3536" s="81"/>
    </row>
    <row r="3537" spans="8:9" ht="15" x14ac:dyDescent="0.25">
      <c r="H3537"/>
      <c r="I3537" s="81"/>
    </row>
    <row r="3538" spans="8:9" ht="15" x14ac:dyDescent="0.25">
      <c r="H3538"/>
      <c r="I3538" s="81"/>
    </row>
    <row r="3539" spans="8:9" ht="15" x14ac:dyDescent="0.25">
      <c r="H3539"/>
      <c r="I3539" s="81"/>
    </row>
    <row r="3540" spans="8:9" ht="15" x14ac:dyDescent="0.25">
      <c r="H3540"/>
      <c r="I3540" s="81"/>
    </row>
    <row r="3541" spans="8:9" ht="15" x14ac:dyDescent="0.25">
      <c r="H3541"/>
      <c r="I3541" s="81"/>
    </row>
    <row r="3542" spans="8:9" ht="15" x14ac:dyDescent="0.25">
      <c r="H3542"/>
      <c r="I3542" s="81"/>
    </row>
    <row r="3543" spans="8:9" ht="15" x14ac:dyDescent="0.25">
      <c r="H3543"/>
      <c r="I3543" s="81"/>
    </row>
    <row r="3544" spans="8:9" ht="15" x14ac:dyDescent="0.25">
      <c r="H3544"/>
      <c r="I3544" s="81"/>
    </row>
    <row r="3545" spans="8:9" ht="15" x14ac:dyDescent="0.25">
      <c r="H3545"/>
      <c r="I3545" s="81"/>
    </row>
    <row r="3546" spans="8:9" ht="15" x14ac:dyDescent="0.25">
      <c r="H3546"/>
      <c r="I3546" s="81"/>
    </row>
    <row r="3547" spans="8:9" ht="15" x14ac:dyDescent="0.25">
      <c r="H3547"/>
      <c r="I3547" s="81"/>
    </row>
    <row r="3548" spans="8:9" ht="15" x14ac:dyDescent="0.25">
      <c r="H3548"/>
      <c r="I3548" s="81"/>
    </row>
    <row r="3549" spans="8:9" ht="15" x14ac:dyDescent="0.25">
      <c r="H3549"/>
      <c r="I3549" s="81"/>
    </row>
    <row r="3550" spans="8:9" ht="15" x14ac:dyDescent="0.25">
      <c r="H3550"/>
      <c r="I3550" s="81"/>
    </row>
    <row r="3551" spans="8:9" ht="15" x14ac:dyDescent="0.25">
      <c r="H3551"/>
      <c r="I3551" s="81"/>
    </row>
    <row r="3552" spans="8:9" ht="15" x14ac:dyDescent="0.25">
      <c r="H3552"/>
      <c r="I3552" s="81"/>
    </row>
    <row r="3553" spans="8:9" ht="15" x14ac:dyDescent="0.25">
      <c r="H3553"/>
      <c r="I3553" s="81"/>
    </row>
    <row r="3554" spans="8:9" ht="15" x14ac:dyDescent="0.25">
      <c r="H3554"/>
      <c r="I3554" s="81"/>
    </row>
    <row r="3555" spans="8:9" ht="15" x14ac:dyDescent="0.25">
      <c r="H3555"/>
      <c r="I3555" s="81"/>
    </row>
    <row r="3556" spans="8:9" ht="15" x14ac:dyDescent="0.25">
      <c r="H3556"/>
      <c r="I3556" s="81"/>
    </row>
    <row r="3557" spans="8:9" ht="15" x14ac:dyDescent="0.25">
      <c r="H3557"/>
      <c r="I3557" s="81"/>
    </row>
    <row r="3558" spans="8:9" ht="15" x14ac:dyDescent="0.25">
      <c r="H3558"/>
      <c r="I3558" s="81"/>
    </row>
    <row r="3559" spans="8:9" ht="15" x14ac:dyDescent="0.25">
      <c r="H3559"/>
      <c r="I3559" s="81"/>
    </row>
    <row r="3560" spans="8:9" ht="15" x14ac:dyDescent="0.25">
      <c r="H3560"/>
      <c r="I3560" s="81"/>
    </row>
    <row r="3561" spans="8:9" ht="15" x14ac:dyDescent="0.25">
      <c r="H3561"/>
      <c r="I3561" s="81"/>
    </row>
    <row r="3562" spans="8:9" ht="15" x14ac:dyDescent="0.25">
      <c r="H3562"/>
      <c r="I3562" s="81"/>
    </row>
    <row r="3563" spans="8:9" ht="15" x14ac:dyDescent="0.25">
      <c r="H3563"/>
      <c r="I3563" s="81"/>
    </row>
    <row r="3564" spans="8:9" ht="15" x14ac:dyDescent="0.25">
      <c r="H3564"/>
      <c r="I3564" s="81"/>
    </row>
    <row r="3565" spans="8:9" ht="15" x14ac:dyDescent="0.25">
      <c r="H3565"/>
      <c r="I3565" s="81"/>
    </row>
    <row r="3566" spans="8:9" ht="15" x14ac:dyDescent="0.25">
      <c r="H3566"/>
      <c r="I3566" s="81"/>
    </row>
    <row r="3567" spans="8:9" ht="15" x14ac:dyDescent="0.25">
      <c r="H3567"/>
      <c r="I3567" s="81"/>
    </row>
    <row r="3568" spans="8:9" ht="15" x14ac:dyDescent="0.25">
      <c r="H3568"/>
      <c r="I3568" s="81"/>
    </row>
    <row r="3569" spans="8:9" ht="15" x14ac:dyDescent="0.25">
      <c r="H3569"/>
      <c r="I3569" s="81"/>
    </row>
    <row r="3570" spans="8:9" ht="15" x14ac:dyDescent="0.25">
      <c r="H3570"/>
      <c r="I3570" s="81"/>
    </row>
    <row r="3571" spans="8:9" ht="15" x14ac:dyDescent="0.25">
      <c r="H3571"/>
      <c r="I3571" s="81"/>
    </row>
    <row r="3572" spans="8:9" ht="15" x14ac:dyDescent="0.25">
      <c r="H3572"/>
      <c r="I3572" s="81"/>
    </row>
    <row r="3573" spans="8:9" ht="15" x14ac:dyDescent="0.25">
      <c r="H3573"/>
      <c r="I3573" s="81"/>
    </row>
    <row r="3574" spans="8:9" ht="15" x14ac:dyDescent="0.25">
      <c r="H3574"/>
      <c r="I3574" s="81"/>
    </row>
    <row r="3575" spans="8:9" ht="15" x14ac:dyDescent="0.25">
      <c r="H3575"/>
      <c r="I3575" s="81"/>
    </row>
    <row r="3576" spans="8:9" ht="15" x14ac:dyDescent="0.25">
      <c r="H3576"/>
      <c r="I3576" s="81"/>
    </row>
    <row r="3577" spans="8:9" ht="15" x14ac:dyDescent="0.25">
      <c r="H3577"/>
      <c r="I3577" s="81"/>
    </row>
    <row r="3578" spans="8:9" ht="15" x14ac:dyDescent="0.25">
      <c r="H3578"/>
      <c r="I3578" s="81"/>
    </row>
    <row r="3579" spans="8:9" ht="15" x14ac:dyDescent="0.25">
      <c r="H3579"/>
      <c r="I3579" s="81"/>
    </row>
    <row r="3580" spans="8:9" ht="15" x14ac:dyDescent="0.25">
      <c r="H3580"/>
      <c r="I3580" s="81"/>
    </row>
    <row r="3581" spans="8:9" ht="15" x14ac:dyDescent="0.25">
      <c r="H3581"/>
      <c r="I3581" s="81"/>
    </row>
    <row r="3582" spans="8:9" ht="15" x14ac:dyDescent="0.25">
      <c r="H3582"/>
      <c r="I3582" s="81"/>
    </row>
    <row r="3583" spans="8:9" ht="15" x14ac:dyDescent="0.25">
      <c r="H3583"/>
      <c r="I3583" s="81"/>
    </row>
    <row r="3584" spans="8:9" ht="15" x14ac:dyDescent="0.25">
      <c r="H3584"/>
      <c r="I3584" s="81"/>
    </row>
    <row r="3585" spans="8:9" ht="15" x14ac:dyDescent="0.25">
      <c r="H3585"/>
      <c r="I3585" s="81"/>
    </row>
    <row r="3586" spans="8:9" ht="15" x14ac:dyDescent="0.25">
      <c r="H3586"/>
      <c r="I3586" s="81"/>
    </row>
    <row r="3587" spans="8:9" ht="15" x14ac:dyDescent="0.25">
      <c r="H3587"/>
      <c r="I3587" s="81"/>
    </row>
    <row r="3588" spans="8:9" ht="15" x14ac:dyDescent="0.25">
      <c r="H3588"/>
      <c r="I3588" s="81"/>
    </row>
    <row r="3589" spans="8:9" ht="15" x14ac:dyDescent="0.25">
      <c r="H3589"/>
      <c r="I3589" s="81"/>
    </row>
    <row r="3590" spans="8:9" ht="15" x14ac:dyDescent="0.25">
      <c r="H3590"/>
      <c r="I3590" s="81"/>
    </row>
    <row r="3591" spans="8:9" ht="15" x14ac:dyDescent="0.25">
      <c r="H3591"/>
      <c r="I3591" s="81"/>
    </row>
    <row r="3592" spans="8:9" ht="15" x14ac:dyDescent="0.25">
      <c r="H3592"/>
      <c r="I3592" s="81"/>
    </row>
    <row r="3593" spans="8:9" ht="15" x14ac:dyDescent="0.25">
      <c r="H3593"/>
      <c r="I3593" s="81"/>
    </row>
    <row r="3594" spans="8:9" ht="15" x14ac:dyDescent="0.25">
      <c r="H3594"/>
      <c r="I3594" s="81"/>
    </row>
    <row r="3595" spans="8:9" ht="15" x14ac:dyDescent="0.25">
      <c r="H3595"/>
      <c r="I3595" s="81"/>
    </row>
    <row r="3596" spans="8:9" ht="15" x14ac:dyDescent="0.25">
      <c r="H3596"/>
      <c r="I3596" s="81"/>
    </row>
    <row r="3597" spans="8:9" ht="15" x14ac:dyDescent="0.25">
      <c r="H3597"/>
      <c r="I3597" s="81"/>
    </row>
    <row r="3598" spans="8:9" ht="15" x14ac:dyDescent="0.25">
      <c r="H3598"/>
      <c r="I3598" s="81"/>
    </row>
    <row r="3599" spans="8:9" ht="15" x14ac:dyDescent="0.25">
      <c r="H3599"/>
      <c r="I3599" s="81"/>
    </row>
    <row r="3600" spans="8:9" ht="15" x14ac:dyDescent="0.25">
      <c r="H3600"/>
      <c r="I3600" s="81"/>
    </row>
    <row r="3601" spans="8:9" ht="15" x14ac:dyDescent="0.25">
      <c r="H3601"/>
      <c r="I3601" s="81"/>
    </row>
    <row r="3602" spans="8:9" ht="15" x14ac:dyDescent="0.25">
      <c r="H3602"/>
      <c r="I3602" s="81"/>
    </row>
    <row r="3603" spans="8:9" ht="15" x14ac:dyDescent="0.25">
      <c r="H3603"/>
      <c r="I3603" s="81"/>
    </row>
    <row r="3604" spans="8:9" ht="15" x14ac:dyDescent="0.25">
      <c r="H3604"/>
      <c r="I3604" s="81"/>
    </row>
    <row r="3605" spans="8:9" ht="15" x14ac:dyDescent="0.25">
      <c r="H3605"/>
      <c r="I3605" s="81"/>
    </row>
    <row r="3606" spans="8:9" ht="15" x14ac:dyDescent="0.25">
      <c r="H3606"/>
      <c r="I3606" s="81"/>
    </row>
    <row r="3607" spans="8:9" ht="15" x14ac:dyDescent="0.25">
      <c r="H3607"/>
      <c r="I3607" s="81"/>
    </row>
    <row r="3608" spans="8:9" ht="15" x14ac:dyDescent="0.25">
      <c r="H3608"/>
      <c r="I3608" s="81"/>
    </row>
    <row r="3609" spans="8:9" ht="15" x14ac:dyDescent="0.25">
      <c r="H3609"/>
      <c r="I3609" s="81"/>
    </row>
    <row r="3610" spans="8:9" ht="15" x14ac:dyDescent="0.25">
      <c r="H3610"/>
      <c r="I3610" s="81"/>
    </row>
    <row r="3611" spans="8:9" ht="15" x14ac:dyDescent="0.25">
      <c r="H3611"/>
      <c r="I3611" s="81"/>
    </row>
    <row r="3612" spans="8:9" ht="15" x14ac:dyDescent="0.25">
      <c r="H3612"/>
      <c r="I3612" s="81"/>
    </row>
    <row r="3613" spans="8:9" ht="15" x14ac:dyDescent="0.25">
      <c r="H3613"/>
      <c r="I3613" s="81"/>
    </row>
    <row r="3614" spans="8:9" ht="15" x14ac:dyDescent="0.25">
      <c r="H3614"/>
      <c r="I3614" s="81"/>
    </row>
    <row r="3615" spans="8:9" ht="15" x14ac:dyDescent="0.25">
      <c r="H3615"/>
      <c r="I3615" s="81"/>
    </row>
    <row r="3616" spans="8:9" ht="15" x14ac:dyDescent="0.25">
      <c r="H3616"/>
      <c r="I3616" s="81"/>
    </row>
    <row r="3617" spans="8:9" ht="15" x14ac:dyDescent="0.25">
      <c r="H3617"/>
      <c r="I3617" s="81"/>
    </row>
    <row r="3618" spans="8:9" ht="15" x14ac:dyDescent="0.25">
      <c r="H3618"/>
      <c r="I3618" s="81"/>
    </row>
    <row r="3619" spans="8:9" ht="15" x14ac:dyDescent="0.25">
      <c r="H3619"/>
      <c r="I3619" s="81"/>
    </row>
    <row r="3620" spans="8:9" ht="15" x14ac:dyDescent="0.25">
      <c r="H3620"/>
      <c r="I3620" s="81"/>
    </row>
    <row r="3621" spans="8:9" ht="15" x14ac:dyDescent="0.25">
      <c r="H3621"/>
      <c r="I3621" s="81"/>
    </row>
    <row r="3622" spans="8:9" ht="15" x14ac:dyDescent="0.25">
      <c r="H3622"/>
      <c r="I3622" s="81"/>
    </row>
    <row r="3623" spans="8:9" ht="15" x14ac:dyDescent="0.25">
      <c r="H3623"/>
      <c r="I3623" s="81"/>
    </row>
    <row r="3624" spans="8:9" ht="15" x14ac:dyDescent="0.25">
      <c r="H3624"/>
      <c r="I3624" s="81"/>
    </row>
    <row r="3625" spans="8:9" ht="15" x14ac:dyDescent="0.25">
      <c r="H3625"/>
      <c r="I3625" s="81"/>
    </row>
    <row r="3626" spans="8:9" ht="15" x14ac:dyDescent="0.25">
      <c r="H3626"/>
      <c r="I3626" s="81"/>
    </row>
    <row r="3627" spans="8:9" ht="15" x14ac:dyDescent="0.25">
      <c r="H3627"/>
      <c r="I3627" s="81"/>
    </row>
    <row r="3628" spans="8:9" ht="15" x14ac:dyDescent="0.25">
      <c r="H3628"/>
      <c r="I3628" s="81"/>
    </row>
    <row r="3629" spans="8:9" ht="15" x14ac:dyDescent="0.25">
      <c r="H3629"/>
      <c r="I3629" s="81"/>
    </row>
    <row r="3630" spans="8:9" ht="15" x14ac:dyDescent="0.25">
      <c r="H3630"/>
      <c r="I3630" s="81"/>
    </row>
    <row r="3631" spans="8:9" ht="15" x14ac:dyDescent="0.25">
      <c r="H3631"/>
      <c r="I3631" s="81"/>
    </row>
    <row r="3632" spans="8:9" ht="15" x14ac:dyDescent="0.25">
      <c r="H3632"/>
      <c r="I3632" s="81"/>
    </row>
    <row r="3633" spans="8:9" ht="15" x14ac:dyDescent="0.25">
      <c r="H3633"/>
      <c r="I3633" s="81"/>
    </row>
    <row r="3634" spans="8:9" ht="15" x14ac:dyDescent="0.25">
      <c r="H3634"/>
      <c r="I3634" s="81"/>
    </row>
    <row r="3635" spans="8:9" ht="15" x14ac:dyDescent="0.25">
      <c r="H3635"/>
      <c r="I3635" s="81"/>
    </row>
    <row r="3636" spans="8:9" ht="15" x14ac:dyDescent="0.25">
      <c r="H3636"/>
      <c r="I3636" s="81"/>
    </row>
    <row r="3637" spans="8:9" ht="15" x14ac:dyDescent="0.25">
      <c r="H3637"/>
      <c r="I3637" s="81"/>
    </row>
    <row r="3638" spans="8:9" ht="15" x14ac:dyDescent="0.25">
      <c r="H3638"/>
      <c r="I3638" s="81"/>
    </row>
    <row r="3639" spans="8:9" ht="15" x14ac:dyDescent="0.25">
      <c r="H3639"/>
      <c r="I3639" s="81"/>
    </row>
    <row r="3640" spans="8:9" ht="15" x14ac:dyDescent="0.25">
      <c r="H3640"/>
      <c r="I3640" s="81"/>
    </row>
    <row r="3641" spans="8:9" ht="15" x14ac:dyDescent="0.25">
      <c r="H3641"/>
      <c r="I3641" s="81"/>
    </row>
    <row r="3642" spans="8:9" ht="15" x14ac:dyDescent="0.25">
      <c r="H3642"/>
      <c r="I3642" s="81"/>
    </row>
    <row r="3643" spans="8:9" ht="15" x14ac:dyDescent="0.25">
      <c r="H3643"/>
      <c r="I3643" s="81"/>
    </row>
    <row r="3644" spans="8:9" ht="15" x14ac:dyDescent="0.25">
      <c r="H3644"/>
      <c r="I3644" s="81"/>
    </row>
    <row r="3645" spans="8:9" ht="15" x14ac:dyDescent="0.25">
      <c r="H3645"/>
      <c r="I3645" s="81"/>
    </row>
    <row r="3646" spans="8:9" ht="15" x14ac:dyDescent="0.25">
      <c r="H3646"/>
      <c r="I3646" s="81"/>
    </row>
    <row r="3647" spans="8:9" ht="15" x14ac:dyDescent="0.25">
      <c r="H3647"/>
      <c r="I3647" s="81"/>
    </row>
    <row r="3648" spans="8:9" ht="15" x14ac:dyDescent="0.25">
      <c r="H3648"/>
      <c r="I3648" s="81"/>
    </row>
    <row r="3649" spans="8:9" ht="15" x14ac:dyDescent="0.25">
      <c r="H3649"/>
      <c r="I3649" s="81"/>
    </row>
    <row r="3650" spans="8:9" ht="15" x14ac:dyDescent="0.25">
      <c r="H3650"/>
      <c r="I3650" s="81"/>
    </row>
    <row r="3651" spans="8:9" ht="15" x14ac:dyDescent="0.25">
      <c r="H3651"/>
      <c r="I3651" s="81"/>
    </row>
    <row r="3652" spans="8:9" ht="15" x14ac:dyDescent="0.25">
      <c r="H3652"/>
      <c r="I3652" s="81"/>
    </row>
    <row r="3653" spans="8:9" ht="15" x14ac:dyDescent="0.25">
      <c r="H3653"/>
      <c r="I3653" s="81"/>
    </row>
    <row r="3654" spans="8:9" ht="15" x14ac:dyDescent="0.25">
      <c r="H3654"/>
      <c r="I3654" s="81"/>
    </row>
    <row r="3655" spans="8:9" ht="15" x14ac:dyDescent="0.25">
      <c r="H3655"/>
      <c r="I3655" s="81"/>
    </row>
    <row r="3656" spans="8:9" ht="15" x14ac:dyDescent="0.25">
      <c r="H3656"/>
      <c r="I3656" s="81"/>
    </row>
    <row r="3657" spans="8:9" ht="15" x14ac:dyDescent="0.25">
      <c r="H3657"/>
      <c r="I3657" s="81"/>
    </row>
    <row r="3658" spans="8:9" ht="15" x14ac:dyDescent="0.25">
      <c r="H3658"/>
      <c r="I3658" s="81"/>
    </row>
    <row r="3659" spans="8:9" ht="15" x14ac:dyDescent="0.25">
      <c r="H3659"/>
      <c r="I3659" s="81"/>
    </row>
    <row r="3660" spans="8:9" ht="15" x14ac:dyDescent="0.25">
      <c r="H3660"/>
      <c r="I3660" s="81"/>
    </row>
    <row r="3661" spans="8:9" ht="15" x14ac:dyDescent="0.25">
      <c r="H3661"/>
      <c r="I3661" s="81"/>
    </row>
    <row r="3662" spans="8:9" ht="15" x14ac:dyDescent="0.25">
      <c r="H3662"/>
      <c r="I3662" s="81"/>
    </row>
    <row r="3663" spans="8:9" ht="15" x14ac:dyDescent="0.25">
      <c r="H3663"/>
      <c r="I3663" s="81"/>
    </row>
    <row r="3664" spans="8:9" ht="15" x14ac:dyDescent="0.25">
      <c r="H3664"/>
      <c r="I3664" s="81"/>
    </row>
    <row r="3665" spans="8:9" ht="15" x14ac:dyDescent="0.25">
      <c r="H3665"/>
      <c r="I3665" s="81"/>
    </row>
    <row r="3666" spans="8:9" ht="15" x14ac:dyDescent="0.25">
      <c r="H3666"/>
      <c r="I3666" s="81"/>
    </row>
    <row r="3667" spans="8:9" ht="15" x14ac:dyDescent="0.25">
      <c r="H3667"/>
      <c r="I3667" s="81"/>
    </row>
    <row r="3668" spans="8:9" ht="15" x14ac:dyDescent="0.25">
      <c r="H3668"/>
      <c r="I3668" s="81"/>
    </row>
    <row r="3669" spans="8:9" ht="15" x14ac:dyDescent="0.25">
      <c r="H3669"/>
      <c r="I3669" s="81"/>
    </row>
    <row r="3670" spans="8:9" ht="15" x14ac:dyDescent="0.25">
      <c r="H3670"/>
      <c r="I3670" s="81"/>
    </row>
    <row r="3671" spans="8:9" ht="15" x14ac:dyDescent="0.25">
      <c r="H3671"/>
      <c r="I3671" s="81"/>
    </row>
    <row r="3672" spans="8:9" ht="15" x14ac:dyDescent="0.25">
      <c r="H3672"/>
      <c r="I3672" s="81"/>
    </row>
    <row r="3673" spans="8:9" ht="15" x14ac:dyDescent="0.25">
      <c r="H3673"/>
      <c r="I3673" s="81"/>
    </row>
    <row r="3674" spans="8:9" ht="15" x14ac:dyDescent="0.25">
      <c r="H3674"/>
      <c r="I3674" s="81"/>
    </row>
    <row r="3675" spans="8:9" ht="15" x14ac:dyDescent="0.25">
      <c r="H3675"/>
      <c r="I3675" s="81"/>
    </row>
    <row r="3676" spans="8:9" ht="15" x14ac:dyDescent="0.25">
      <c r="H3676"/>
      <c r="I3676" s="81"/>
    </row>
    <row r="3677" spans="8:9" ht="15" x14ac:dyDescent="0.25">
      <c r="H3677"/>
      <c r="I3677" s="81"/>
    </row>
    <row r="3678" spans="8:9" ht="15" x14ac:dyDescent="0.25">
      <c r="H3678"/>
      <c r="I3678" s="81"/>
    </row>
    <row r="3679" spans="8:9" ht="15" x14ac:dyDescent="0.25">
      <c r="H3679"/>
      <c r="I3679" s="81"/>
    </row>
    <row r="3680" spans="8:9" ht="15" x14ac:dyDescent="0.25">
      <c r="H3680"/>
      <c r="I3680" s="81"/>
    </row>
    <row r="3681" spans="8:9" ht="15" x14ac:dyDescent="0.25">
      <c r="H3681"/>
      <c r="I3681" s="81"/>
    </row>
    <row r="3682" spans="8:9" ht="15" x14ac:dyDescent="0.25">
      <c r="H3682"/>
      <c r="I3682" s="81"/>
    </row>
    <row r="3683" spans="8:9" ht="15" x14ac:dyDescent="0.25">
      <c r="H3683"/>
      <c r="I3683" s="81"/>
    </row>
    <row r="3684" spans="8:9" ht="15" x14ac:dyDescent="0.25">
      <c r="H3684"/>
      <c r="I3684" s="81"/>
    </row>
    <row r="3685" spans="8:9" ht="15" x14ac:dyDescent="0.25">
      <c r="H3685"/>
      <c r="I3685" s="81"/>
    </row>
    <row r="3686" spans="8:9" ht="15" x14ac:dyDescent="0.25">
      <c r="H3686"/>
      <c r="I3686" s="81"/>
    </row>
    <row r="3687" spans="8:9" ht="15" x14ac:dyDescent="0.25">
      <c r="H3687"/>
      <c r="I3687" s="81"/>
    </row>
    <row r="3688" spans="8:9" ht="15" x14ac:dyDescent="0.25">
      <c r="H3688"/>
      <c r="I3688" s="81"/>
    </row>
    <row r="3689" spans="8:9" ht="15" x14ac:dyDescent="0.25">
      <c r="H3689"/>
      <c r="I3689" s="81"/>
    </row>
    <row r="3690" spans="8:9" ht="15" x14ac:dyDescent="0.25">
      <c r="H3690"/>
      <c r="I3690" s="81"/>
    </row>
    <row r="3691" spans="8:9" ht="15" x14ac:dyDescent="0.25">
      <c r="H3691"/>
      <c r="I3691" s="81"/>
    </row>
    <row r="3692" spans="8:9" ht="15" x14ac:dyDescent="0.25">
      <c r="H3692"/>
      <c r="I3692" s="81"/>
    </row>
    <row r="3693" spans="8:9" ht="15" x14ac:dyDescent="0.25">
      <c r="H3693"/>
      <c r="I3693" s="81"/>
    </row>
    <row r="3694" spans="8:9" ht="15" x14ac:dyDescent="0.25">
      <c r="H3694"/>
      <c r="I3694" s="81"/>
    </row>
    <row r="3695" spans="8:9" ht="15" x14ac:dyDescent="0.25">
      <c r="H3695"/>
      <c r="I3695" s="81"/>
    </row>
    <row r="3696" spans="8:9" ht="15" x14ac:dyDescent="0.25">
      <c r="H3696"/>
      <c r="I3696" s="81"/>
    </row>
    <row r="3697" spans="8:9" ht="15" x14ac:dyDescent="0.25">
      <c r="H3697"/>
      <c r="I3697" s="81"/>
    </row>
    <row r="3698" spans="8:9" ht="15" x14ac:dyDescent="0.25">
      <c r="H3698"/>
      <c r="I3698" s="81"/>
    </row>
    <row r="3699" spans="8:9" ht="15" x14ac:dyDescent="0.25">
      <c r="H3699"/>
      <c r="I3699" s="81"/>
    </row>
    <row r="3700" spans="8:9" ht="15" x14ac:dyDescent="0.25">
      <c r="H3700"/>
      <c r="I3700" s="81"/>
    </row>
    <row r="3701" spans="8:9" ht="15" x14ac:dyDescent="0.25">
      <c r="H3701"/>
      <c r="I3701" s="81"/>
    </row>
    <row r="3702" spans="8:9" ht="15" x14ac:dyDescent="0.25">
      <c r="H3702"/>
      <c r="I3702" s="81"/>
    </row>
    <row r="3703" spans="8:9" ht="15" x14ac:dyDescent="0.25">
      <c r="H3703"/>
      <c r="I3703" s="81"/>
    </row>
    <row r="3704" spans="8:9" ht="15" x14ac:dyDescent="0.25">
      <c r="H3704"/>
      <c r="I3704" s="81"/>
    </row>
    <row r="3705" spans="8:9" ht="15" x14ac:dyDescent="0.25">
      <c r="H3705"/>
      <c r="I3705" s="81"/>
    </row>
    <row r="3706" spans="8:9" ht="15" x14ac:dyDescent="0.25">
      <c r="H3706"/>
      <c r="I3706" s="81"/>
    </row>
    <row r="3707" spans="8:9" ht="15" x14ac:dyDescent="0.25">
      <c r="H3707"/>
      <c r="I3707" s="81"/>
    </row>
    <row r="3708" spans="8:9" ht="15" x14ac:dyDescent="0.25">
      <c r="H3708"/>
      <c r="I3708" s="81"/>
    </row>
    <row r="3709" spans="8:9" ht="15" x14ac:dyDescent="0.25">
      <c r="H3709"/>
      <c r="I3709" s="81"/>
    </row>
    <row r="3710" spans="8:9" ht="15" x14ac:dyDescent="0.25">
      <c r="H3710"/>
      <c r="I3710" s="81"/>
    </row>
    <row r="3711" spans="8:9" ht="15" x14ac:dyDescent="0.25">
      <c r="H3711"/>
      <c r="I3711" s="81"/>
    </row>
    <row r="3712" spans="8:9" ht="15" x14ac:dyDescent="0.25">
      <c r="H3712"/>
      <c r="I3712" s="81"/>
    </row>
    <row r="3713" spans="8:9" ht="15" x14ac:dyDescent="0.25">
      <c r="H3713"/>
      <c r="I3713" s="81"/>
    </row>
    <row r="3714" spans="8:9" ht="15" x14ac:dyDescent="0.25">
      <c r="H3714"/>
      <c r="I3714" s="81"/>
    </row>
    <row r="3715" spans="8:9" ht="15" x14ac:dyDescent="0.25">
      <c r="H3715"/>
      <c r="I3715" s="81"/>
    </row>
    <row r="3716" spans="8:9" ht="15" x14ac:dyDescent="0.25">
      <c r="H3716"/>
      <c r="I3716" s="81"/>
    </row>
    <row r="3717" spans="8:9" ht="15" x14ac:dyDescent="0.25">
      <c r="H3717"/>
      <c r="I3717" s="81"/>
    </row>
    <row r="3718" spans="8:9" ht="15" x14ac:dyDescent="0.25">
      <c r="H3718"/>
      <c r="I3718" s="81"/>
    </row>
    <row r="3719" spans="8:9" ht="15" x14ac:dyDescent="0.25">
      <c r="H3719"/>
      <c r="I3719" s="81"/>
    </row>
    <row r="3720" spans="8:9" ht="15" x14ac:dyDescent="0.25">
      <c r="H3720"/>
      <c r="I3720" s="81"/>
    </row>
    <row r="3721" spans="8:9" ht="15" x14ac:dyDescent="0.25">
      <c r="H3721"/>
      <c r="I3721" s="81"/>
    </row>
    <row r="3722" spans="8:9" ht="15" x14ac:dyDescent="0.25">
      <c r="H3722"/>
      <c r="I3722" s="81"/>
    </row>
    <row r="3723" spans="8:9" ht="15" x14ac:dyDescent="0.25">
      <c r="H3723"/>
      <c r="I3723" s="81"/>
    </row>
    <row r="3724" spans="8:9" ht="15" x14ac:dyDescent="0.25">
      <c r="H3724"/>
      <c r="I3724" s="81"/>
    </row>
    <row r="3725" spans="8:9" ht="15" x14ac:dyDescent="0.25">
      <c r="H3725"/>
      <c r="I3725" s="81"/>
    </row>
    <row r="3726" spans="8:9" ht="15" x14ac:dyDescent="0.25">
      <c r="H3726"/>
      <c r="I3726" s="81"/>
    </row>
    <row r="3727" spans="8:9" ht="15" x14ac:dyDescent="0.25">
      <c r="H3727"/>
      <c r="I3727" s="81"/>
    </row>
    <row r="3728" spans="8:9" ht="15" x14ac:dyDescent="0.25">
      <c r="H3728"/>
      <c r="I3728" s="81"/>
    </row>
    <row r="3729" spans="8:9" ht="15" x14ac:dyDescent="0.25">
      <c r="H3729"/>
      <c r="I3729" s="81"/>
    </row>
    <row r="3730" spans="8:9" ht="15" x14ac:dyDescent="0.25">
      <c r="H3730"/>
      <c r="I3730" s="81"/>
    </row>
    <row r="3731" spans="8:9" ht="15" x14ac:dyDescent="0.25">
      <c r="H3731"/>
      <c r="I3731" s="81"/>
    </row>
    <row r="3732" spans="8:9" ht="15" x14ac:dyDescent="0.25">
      <c r="H3732"/>
      <c r="I3732" s="81"/>
    </row>
    <row r="3733" spans="8:9" ht="15" x14ac:dyDescent="0.25">
      <c r="H3733"/>
      <c r="I3733" s="81"/>
    </row>
    <row r="3734" spans="8:9" ht="15" x14ac:dyDescent="0.25">
      <c r="H3734"/>
      <c r="I3734" s="81"/>
    </row>
    <row r="3735" spans="8:9" ht="15" x14ac:dyDescent="0.25">
      <c r="H3735"/>
      <c r="I3735" s="81"/>
    </row>
    <row r="3736" spans="8:9" ht="15" x14ac:dyDescent="0.25">
      <c r="H3736"/>
      <c r="I3736" s="81"/>
    </row>
    <row r="3737" spans="8:9" ht="15" x14ac:dyDescent="0.25">
      <c r="H3737"/>
      <c r="I3737" s="81"/>
    </row>
    <row r="3738" spans="8:9" ht="15" x14ac:dyDescent="0.25">
      <c r="H3738"/>
      <c r="I3738" s="81"/>
    </row>
    <row r="3739" spans="8:9" ht="15" x14ac:dyDescent="0.25">
      <c r="H3739"/>
      <c r="I3739" s="81"/>
    </row>
    <row r="3740" spans="8:9" ht="15" x14ac:dyDescent="0.25">
      <c r="H3740"/>
      <c r="I3740" s="81"/>
    </row>
    <row r="3741" spans="8:9" ht="15" x14ac:dyDescent="0.25">
      <c r="H3741"/>
      <c r="I3741" s="81"/>
    </row>
    <row r="3742" spans="8:9" ht="15" x14ac:dyDescent="0.25">
      <c r="H3742"/>
      <c r="I3742" s="81"/>
    </row>
    <row r="3743" spans="8:9" ht="15" x14ac:dyDescent="0.25">
      <c r="H3743"/>
      <c r="I3743" s="81"/>
    </row>
    <row r="3744" spans="8:9" ht="15" x14ac:dyDescent="0.25">
      <c r="H3744"/>
      <c r="I3744" s="81"/>
    </row>
    <row r="3745" spans="8:9" ht="15" x14ac:dyDescent="0.25">
      <c r="H3745"/>
      <c r="I3745" s="81"/>
    </row>
    <row r="3746" spans="8:9" ht="15" x14ac:dyDescent="0.25">
      <c r="H3746"/>
      <c r="I3746" s="81"/>
    </row>
    <row r="3747" spans="8:9" ht="15" x14ac:dyDescent="0.25">
      <c r="H3747"/>
      <c r="I3747" s="81"/>
    </row>
    <row r="3748" spans="8:9" ht="15" x14ac:dyDescent="0.25">
      <c r="H3748"/>
      <c r="I3748" s="81"/>
    </row>
    <row r="3749" spans="8:9" ht="15" x14ac:dyDescent="0.25">
      <c r="H3749"/>
      <c r="I3749" s="81"/>
    </row>
    <row r="3750" spans="8:9" ht="15" x14ac:dyDescent="0.25">
      <c r="H3750"/>
      <c r="I3750" s="81"/>
    </row>
    <row r="3751" spans="8:9" ht="15" x14ac:dyDescent="0.25">
      <c r="H3751"/>
      <c r="I3751" s="81"/>
    </row>
    <row r="3752" spans="8:9" ht="15" x14ac:dyDescent="0.25">
      <c r="H3752"/>
      <c r="I3752" s="81"/>
    </row>
    <row r="3753" spans="8:9" ht="15" x14ac:dyDescent="0.25">
      <c r="H3753"/>
      <c r="I3753" s="81"/>
    </row>
    <row r="3754" spans="8:9" ht="15" x14ac:dyDescent="0.25">
      <c r="H3754"/>
      <c r="I3754" s="81"/>
    </row>
    <row r="3755" spans="8:9" ht="15" x14ac:dyDescent="0.25">
      <c r="H3755"/>
      <c r="I3755" s="81"/>
    </row>
    <row r="3756" spans="8:9" ht="15" x14ac:dyDescent="0.25">
      <c r="H3756"/>
      <c r="I3756" s="81"/>
    </row>
    <row r="3757" spans="8:9" ht="15" x14ac:dyDescent="0.25">
      <c r="H3757"/>
      <c r="I3757" s="81"/>
    </row>
    <row r="3758" spans="8:9" ht="15" x14ac:dyDescent="0.25">
      <c r="H3758"/>
      <c r="I3758" s="81"/>
    </row>
    <row r="3759" spans="8:9" ht="15" x14ac:dyDescent="0.25">
      <c r="H3759"/>
      <c r="I3759" s="81"/>
    </row>
    <row r="3760" spans="8:9" ht="15" x14ac:dyDescent="0.25">
      <c r="H3760"/>
      <c r="I3760" s="81"/>
    </row>
    <row r="3761" spans="8:9" ht="15" x14ac:dyDescent="0.25">
      <c r="H3761"/>
      <c r="I3761" s="81"/>
    </row>
    <row r="3762" spans="8:9" ht="15" x14ac:dyDescent="0.25">
      <c r="H3762"/>
      <c r="I3762" s="81"/>
    </row>
    <row r="3763" spans="8:9" ht="15" x14ac:dyDescent="0.25">
      <c r="H3763"/>
      <c r="I3763" s="81"/>
    </row>
    <row r="3764" spans="8:9" ht="15" x14ac:dyDescent="0.25">
      <c r="H3764"/>
      <c r="I3764" s="81"/>
    </row>
    <row r="3765" spans="8:9" ht="15" x14ac:dyDescent="0.25">
      <c r="H3765"/>
      <c r="I3765" s="81"/>
    </row>
    <row r="3766" spans="8:9" ht="15" x14ac:dyDescent="0.25">
      <c r="H3766"/>
      <c r="I3766" s="81"/>
    </row>
    <row r="3767" spans="8:9" ht="15" x14ac:dyDescent="0.25">
      <c r="H3767"/>
      <c r="I3767" s="81"/>
    </row>
    <row r="3768" spans="8:9" ht="15" x14ac:dyDescent="0.25">
      <c r="H3768"/>
      <c r="I3768" s="81"/>
    </row>
    <row r="3769" spans="8:9" ht="15" x14ac:dyDescent="0.25">
      <c r="H3769"/>
      <c r="I3769" s="81"/>
    </row>
    <row r="3770" spans="8:9" ht="15" x14ac:dyDescent="0.25">
      <c r="H3770"/>
      <c r="I3770" s="81"/>
    </row>
    <row r="3771" spans="8:9" ht="15" x14ac:dyDescent="0.25">
      <c r="H3771"/>
      <c r="I3771" s="81"/>
    </row>
    <row r="3772" spans="8:9" ht="15" x14ac:dyDescent="0.25">
      <c r="H3772"/>
      <c r="I3772" s="81"/>
    </row>
    <row r="3773" spans="8:9" ht="15" x14ac:dyDescent="0.25">
      <c r="H3773"/>
      <c r="I3773" s="81"/>
    </row>
    <row r="3774" spans="8:9" ht="15" x14ac:dyDescent="0.25">
      <c r="H3774"/>
      <c r="I3774" s="81"/>
    </row>
    <row r="3775" spans="8:9" ht="15" x14ac:dyDescent="0.25">
      <c r="H3775"/>
      <c r="I3775" s="81"/>
    </row>
    <row r="3776" spans="8:9" ht="15" x14ac:dyDescent="0.25">
      <c r="H3776"/>
      <c r="I3776" s="81"/>
    </row>
    <row r="3777" spans="8:9" ht="15" x14ac:dyDescent="0.25">
      <c r="H3777"/>
      <c r="I3777" s="81"/>
    </row>
    <row r="3778" spans="8:9" ht="15" x14ac:dyDescent="0.25">
      <c r="H3778"/>
      <c r="I3778" s="81"/>
    </row>
    <row r="3779" spans="8:9" ht="15" x14ac:dyDescent="0.25">
      <c r="H3779"/>
      <c r="I3779" s="81"/>
    </row>
    <row r="3780" spans="8:9" ht="15" x14ac:dyDescent="0.25">
      <c r="H3780"/>
      <c r="I3780" s="81"/>
    </row>
    <row r="3781" spans="8:9" ht="15" x14ac:dyDescent="0.25">
      <c r="H3781"/>
      <c r="I3781" s="81"/>
    </row>
    <row r="3782" spans="8:9" ht="15" x14ac:dyDescent="0.25">
      <c r="H3782"/>
      <c r="I3782" s="81"/>
    </row>
    <row r="3783" spans="8:9" ht="15" x14ac:dyDescent="0.25">
      <c r="H3783"/>
      <c r="I3783" s="81"/>
    </row>
    <row r="3784" spans="8:9" ht="15" x14ac:dyDescent="0.25">
      <c r="H3784"/>
      <c r="I3784" s="81"/>
    </row>
    <row r="3785" spans="8:9" ht="15" x14ac:dyDescent="0.25">
      <c r="H3785"/>
      <c r="I3785" s="81"/>
    </row>
    <row r="3786" spans="8:9" ht="15" x14ac:dyDescent="0.25">
      <c r="H3786"/>
      <c r="I3786" s="81"/>
    </row>
    <row r="3787" spans="8:9" ht="15" x14ac:dyDescent="0.25">
      <c r="H3787"/>
      <c r="I3787" s="81"/>
    </row>
    <row r="3788" spans="8:9" ht="15" x14ac:dyDescent="0.25">
      <c r="H3788"/>
      <c r="I3788" s="81"/>
    </row>
    <row r="3789" spans="8:9" ht="15" x14ac:dyDescent="0.25">
      <c r="H3789"/>
      <c r="I3789" s="81"/>
    </row>
    <row r="3790" spans="8:9" ht="15" x14ac:dyDescent="0.25">
      <c r="H3790"/>
      <c r="I3790" s="81"/>
    </row>
    <row r="3791" spans="8:9" ht="15" x14ac:dyDescent="0.25">
      <c r="H3791"/>
      <c r="I3791" s="81"/>
    </row>
    <row r="3792" spans="8:9" ht="15" x14ac:dyDescent="0.25">
      <c r="H3792"/>
      <c r="I3792" s="81"/>
    </row>
    <row r="3793" spans="8:9" ht="15" x14ac:dyDescent="0.25">
      <c r="H3793"/>
      <c r="I3793" s="81"/>
    </row>
    <row r="3794" spans="8:9" ht="15" x14ac:dyDescent="0.25">
      <c r="H3794"/>
      <c r="I3794" s="81"/>
    </row>
    <row r="3795" spans="8:9" ht="15" x14ac:dyDescent="0.25">
      <c r="H3795"/>
      <c r="I3795" s="81"/>
    </row>
    <row r="3796" spans="8:9" ht="15" x14ac:dyDescent="0.25">
      <c r="H3796"/>
      <c r="I3796" s="81"/>
    </row>
    <row r="3797" spans="8:9" ht="15" x14ac:dyDescent="0.25">
      <c r="H3797"/>
      <c r="I3797" s="81"/>
    </row>
    <row r="3798" spans="8:9" ht="15" x14ac:dyDescent="0.25">
      <c r="H3798"/>
      <c r="I3798" s="81"/>
    </row>
    <row r="3799" spans="8:9" ht="15" x14ac:dyDescent="0.25">
      <c r="H3799"/>
      <c r="I3799" s="81"/>
    </row>
    <row r="3800" spans="8:9" ht="15" x14ac:dyDescent="0.25">
      <c r="H3800"/>
      <c r="I3800" s="81"/>
    </row>
    <row r="3801" spans="8:9" ht="15" x14ac:dyDescent="0.25">
      <c r="H3801"/>
      <c r="I3801" s="81"/>
    </row>
    <row r="3802" spans="8:9" ht="15" x14ac:dyDescent="0.25">
      <c r="H3802"/>
      <c r="I3802" s="81"/>
    </row>
    <row r="3803" spans="8:9" ht="15" x14ac:dyDescent="0.25">
      <c r="H3803"/>
      <c r="I3803" s="81"/>
    </row>
    <row r="3804" spans="8:9" ht="15" x14ac:dyDescent="0.25">
      <c r="H3804"/>
      <c r="I3804" s="81"/>
    </row>
    <row r="3805" spans="8:9" ht="15" x14ac:dyDescent="0.25">
      <c r="H3805"/>
      <c r="I3805" s="81"/>
    </row>
    <row r="3806" spans="8:9" ht="15" x14ac:dyDescent="0.25">
      <c r="H3806"/>
      <c r="I3806" s="81"/>
    </row>
    <row r="3807" spans="8:9" ht="15" x14ac:dyDescent="0.25">
      <c r="H3807"/>
      <c r="I3807" s="81"/>
    </row>
    <row r="3808" spans="8:9" ht="15" x14ac:dyDescent="0.25">
      <c r="H3808"/>
      <c r="I3808" s="81"/>
    </row>
    <row r="3809" spans="8:9" ht="15" x14ac:dyDescent="0.25">
      <c r="H3809"/>
      <c r="I3809" s="81"/>
    </row>
    <row r="3810" spans="8:9" ht="15" x14ac:dyDescent="0.25">
      <c r="H3810"/>
      <c r="I3810" s="81"/>
    </row>
    <row r="3811" spans="8:9" ht="15" x14ac:dyDescent="0.25">
      <c r="H3811"/>
      <c r="I3811" s="81"/>
    </row>
    <row r="3812" spans="8:9" ht="15" x14ac:dyDescent="0.25">
      <c r="H3812"/>
      <c r="I3812" s="81"/>
    </row>
    <row r="3813" spans="8:9" ht="15" x14ac:dyDescent="0.25">
      <c r="H3813"/>
      <c r="I3813" s="81"/>
    </row>
    <row r="3814" spans="8:9" ht="15" x14ac:dyDescent="0.25">
      <c r="H3814"/>
      <c r="I3814" s="81"/>
    </row>
    <row r="3815" spans="8:9" ht="15" x14ac:dyDescent="0.25">
      <c r="H3815"/>
      <c r="I3815" s="81"/>
    </row>
    <row r="3816" spans="8:9" ht="15" x14ac:dyDescent="0.25">
      <c r="H3816"/>
      <c r="I3816" s="81"/>
    </row>
    <row r="3817" spans="8:9" ht="15" x14ac:dyDescent="0.25">
      <c r="H3817"/>
      <c r="I3817" s="81"/>
    </row>
    <row r="3818" spans="8:9" ht="15" x14ac:dyDescent="0.25">
      <c r="H3818"/>
      <c r="I3818" s="81"/>
    </row>
    <row r="3819" spans="8:9" ht="15" x14ac:dyDescent="0.25">
      <c r="H3819"/>
      <c r="I3819" s="81"/>
    </row>
    <row r="3820" spans="8:9" ht="15" x14ac:dyDescent="0.25">
      <c r="H3820"/>
      <c r="I3820" s="81"/>
    </row>
    <row r="3821" spans="8:9" ht="15" x14ac:dyDescent="0.25">
      <c r="H3821"/>
      <c r="I3821" s="81"/>
    </row>
    <row r="3822" spans="8:9" ht="15" x14ac:dyDescent="0.25">
      <c r="H3822"/>
      <c r="I3822" s="81"/>
    </row>
    <row r="3823" spans="8:9" ht="15" x14ac:dyDescent="0.25">
      <c r="H3823"/>
      <c r="I3823" s="81"/>
    </row>
    <row r="3824" spans="8:9" ht="15" x14ac:dyDescent="0.25">
      <c r="H3824"/>
      <c r="I3824" s="81"/>
    </row>
    <row r="3825" spans="8:9" ht="15" x14ac:dyDescent="0.25">
      <c r="H3825"/>
      <c r="I3825" s="81"/>
    </row>
    <row r="3826" spans="8:9" ht="15" x14ac:dyDescent="0.25">
      <c r="H3826"/>
      <c r="I3826" s="81"/>
    </row>
    <row r="3827" spans="8:9" ht="15" x14ac:dyDescent="0.25">
      <c r="H3827"/>
      <c r="I3827" s="81"/>
    </row>
    <row r="3828" spans="8:9" ht="15" x14ac:dyDescent="0.25">
      <c r="H3828"/>
      <c r="I3828" s="81"/>
    </row>
    <row r="3829" spans="8:9" ht="15" x14ac:dyDescent="0.25">
      <c r="H3829"/>
      <c r="I3829" s="81"/>
    </row>
    <row r="3830" spans="8:9" ht="15" x14ac:dyDescent="0.25">
      <c r="H3830"/>
      <c r="I3830" s="81"/>
    </row>
    <row r="3831" spans="8:9" ht="15" x14ac:dyDescent="0.25">
      <c r="H3831"/>
      <c r="I3831" s="81"/>
    </row>
    <row r="3832" spans="8:9" ht="15" x14ac:dyDescent="0.25">
      <c r="H3832"/>
      <c r="I3832" s="81"/>
    </row>
    <row r="3833" spans="8:9" ht="15" x14ac:dyDescent="0.25">
      <c r="H3833"/>
      <c r="I3833" s="81"/>
    </row>
    <row r="3834" spans="8:9" ht="15" x14ac:dyDescent="0.25">
      <c r="H3834"/>
      <c r="I3834" s="81"/>
    </row>
    <row r="3835" spans="8:9" ht="15" x14ac:dyDescent="0.25">
      <c r="H3835"/>
      <c r="I3835" s="81"/>
    </row>
    <row r="3836" spans="8:9" ht="15" x14ac:dyDescent="0.25">
      <c r="H3836"/>
      <c r="I3836" s="81"/>
    </row>
    <row r="3837" spans="8:9" ht="15" x14ac:dyDescent="0.25">
      <c r="H3837"/>
      <c r="I3837" s="81"/>
    </row>
    <row r="3838" spans="8:9" ht="15" x14ac:dyDescent="0.25">
      <c r="H3838"/>
      <c r="I3838" s="81"/>
    </row>
    <row r="3839" spans="8:9" ht="15" x14ac:dyDescent="0.25">
      <c r="H3839"/>
      <c r="I3839" s="81"/>
    </row>
    <row r="3840" spans="8:9" ht="15" x14ac:dyDescent="0.25">
      <c r="H3840"/>
      <c r="I3840" s="81"/>
    </row>
    <row r="3841" spans="8:9" ht="15" x14ac:dyDescent="0.25">
      <c r="H3841"/>
      <c r="I3841" s="81"/>
    </row>
    <row r="3842" spans="8:9" ht="15" x14ac:dyDescent="0.25">
      <c r="H3842"/>
      <c r="I3842" s="81"/>
    </row>
    <row r="3843" spans="8:9" ht="15" x14ac:dyDescent="0.25">
      <c r="H3843"/>
      <c r="I3843" s="81"/>
    </row>
    <row r="3844" spans="8:9" ht="15" x14ac:dyDescent="0.25">
      <c r="H3844"/>
      <c r="I3844" s="81"/>
    </row>
    <row r="3845" spans="8:9" ht="15" x14ac:dyDescent="0.25">
      <c r="H3845"/>
      <c r="I3845" s="81"/>
    </row>
    <row r="3846" spans="8:9" ht="15" x14ac:dyDescent="0.25">
      <c r="H3846"/>
      <c r="I3846" s="81"/>
    </row>
    <row r="3847" spans="8:9" ht="15" x14ac:dyDescent="0.25">
      <c r="H3847"/>
      <c r="I3847" s="81"/>
    </row>
    <row r="3848" spans="8:9" ht="15" x14ac:dyDescent="0.25">
      <c r="H3848"/>
      <c r="I3848" s="81"/>
    </row>
    <row r="3849" spans="8:9" ht="15" x14ac:dyDescent="0.25">
      <c r="H3849"/>
      <c r="I3849" s="81"/>
    </row>
    <row r="3850" spans="8:9" ht="15" x14ac:dyDescent="0.25">
      <c r="H3850"/>
      <c r="I3850" s="81"/>
    </row>
    <row r="3851" spans="8:9" ht="15" x14ac:dyDescent="0.25">
      <c r="H3851"/>
      <c r="I3851" s="81"/>
    </row>
    <row r="3852" spans="8:9" ht="15" x14ac:dyDescent="0.25">
      <c r="H3852"/>
      <c r="I3852" s="81"/>
    </row>
    <row r="3853" spans="8:9" ht="15" x14ac:dyDescent="0.25">
      <c r="H3853"/>
      <c r="I3853" s="81"/>
    </row>
    <row r="3854" spans="8:9" ht="15" x14ac:dyDescent="0.25">
      <c r="H3854"/>
      <c r="I3854" s="81"/>
    </row>
    <row r="3855" spans="8:9" ht="15" x14ac:dyDescent="0.25">
      <c r="H3855"/>
      <c r="I3855" s="81"/>
    </row>
    <row r="3856" spans="8:9" ht="15" x14ac:dyDescent="0.25">
      <c r="H3856"/>
      <c r="I3856" s="81"/>
    </row>
    <row r="3857" spans="8:9" ht="15" x14ac:dyDescent="0.25">
      <c r="H3857"/>
      <c r="I3857" s="81"/>
    </row>
    <row r="3858" spans="8:9" ht="15" x14ac:dyDescent="0.25">
      <c r="H3858"/>
      <c r="I3858" s="81"/>
    </row>
    <row r="3859" spans="8:9" ht="15" x14ac:dyDescent="0.25">
      <c r="H3859"/>
      <c r="I3859" s="81"/>
    </row>
    <row r="3860" spans="8:9" ht="15" x14ac:dyDescent="0.25">
      <c r="H3860"/>
      <c r="I3860" s="81"/>
    </row>
    <row r="3861" spans="8:9" ht="15" x14ac:dyDescent="0.25">
      <c r="H3861"/>
      <c r="I3861" s="81"/>
    </row>
    <row r="3862" spans="8:9" ht="15" x14ac:dyDescent="0.25">
      <c r="H3862"/>
      <c r="I3862" s="81"/>
    </row>
    <row r="3863" spans="8:9" ht="15" x14ac:dyDescent="0.25">
      <c r="H3863"/>
      <c r="I3863" s="81"/>
    </row>
    <row r="3864" spans="8:9" ht="15" x14ac:dyDescent="0.25">
      <c r="H3864"/>
      <c r="I3864" s="81"/>
    </row>
    <row r="3865" spans="8:9" ht="15" x14ac:dyDescent="0.25">
      <c r="H3865"/>
      <c r="I3865" s="81"/>
    </row>
    <row r="3866" spans="8:9" ht="15" x14ac:dyDescent="0.25">
      <c r="H3866"/>
      <c r="I3866" s="81"/>
    </row>
    <row r="3867" spans="8:9" ht="15" x14ac:dyDescent="0.25">
      <c r="H3867"/>
      <c r="I3867" s="81"/>
    </row>
    <row r="3868" spans="8:9" ht="15" x14ac:dyDescent="0.25">
      <c r="H3868"/>
      <c r="I3868" s="81"/>
    </row>
    <row r="3869" spans="8:9" ht="15" x14ac:dyDescent="0.25">
      <c r="H3869"/>
      <c r="I3869" s="81"/>
    </row>
    <row r="3870" spans="8:9" ht="15" x14ac:dyDescent="0.25">
      <c r="H3870"/>
      <c r="I3870" s="81"/>
    </row>
    <row r="3871" spans="8:9" ht="15" x14ac:dyDescent="0.25">
      <c r="H3871"/>
      <c r="I3871" s="81"/>
    </row>
    <row r="3872" spans="8:9" ht="15" x14ac:dyDescent="0.25">
      <c r="H3872"/>
      <c r="I3872" s="81"/>
    </row>
    <row r="3873" spans="8:9" ht="15" x14ac:dyDescent="0.25">
      <c r="H3873"/>
      <c r="I3873" s="81"/>
    </row>
    <row r="3874" spans="8:9" ht="15" x14ac:dyDescent="0.25">
      <c r="H3874"/>
      <c r="I3874" s="81"/>
    </row>
    <row r="3875" spans="8:9" ht="15" x14ac:dyDescent="0.25">
      <c r="H3875"/>
      <c r="I3875" s="81"/>
    </row>
    <row r="3876" spans="8:9" ht="15" x14ac:dyDescent="0.25">
      <c r="H3876"/>
      <c r="I3876" s="81"/>
    </row>
    <row r="3877" spans="8:9" ht="15" x14ac:dyDescent="0.25">
      <c r="H3877"/>
      <c r="I3877" s="81"/>
    </row>
    <row r="3878" spans="8:9" ht="15" x14ac:dyDescent="0.25">
      <c r="H3878"/>
      <c r="I3878" s="81"/>
    </row>
    <row r="3879" spans="8:9" ht="15" x14ac:dyDescent="0.25">
      <c r="H3879"/>
      <c r="I3879" s="81"/>
    </row>
    <row r="3880" spans="8:9" ht="15" x14ac:dyDescent="0.25">
      <c r="H3880"/>
      <c r="I3880" s="81"/>
    </row>
    <row r="3881" spans="8:9" ht="15" x14ac:dyDescent="0.25">
      <c r="H3881"/>
      <c r="I3881" s="81"/>
    </row>
    <row r="3882" spans="8:9" ht="15" x14ac:dyDescent="0.25">
      <c r="H3882"/>
      <c r="I3882" s="81"/>
    </row>
    <row r="3883" spans="8:9" ht="15" x14ac:dyDescent="0.25">
      <c r="H3883"/>
      <c r="I3883" s="81"/>
    </row>
    <row r="3884" spans="8:9" ht="15" x14ac:dyDescent="0.25">
      <c r="H3884"/>
      <c r="I3884" s="81"/>
    </row>
    <row r="3885" spans="8:9" ht="15" x14ac:dyDescent="0.25">
      <c r="H3885"/>
      <c r="I3885" s="81"/>
    </row>
    <row r="3886" spans="8:9" ht="15" x14ac:dyDescent="0.25">
      <c r="H3886"/>
      <c r="I3886" s="81"/>
    </row>
    <row r="3887" spans="8:9" ht="15" x14ac:dyDescent="0.25">
      <c r="H3887"/>
      <c r="I3887" s="81"/>
    </row>
    <row r="3888" spans="8:9" ht="15" x14ac:dyDescent="0.25">
      <c r="H3888"/>
      <c r="I3888" s="81"/>
    </row>
    <row r="3889" spans="8:9" ht="15" x14ac:dyDescent="0.25">
      <c r="H3889"/>
      <c r="I3889" s="81"/>
    </row>
    <row r="3890" spans="8:9" ht="15" x14ac:dyDescent="0.25">
      <c r="H3890"/>
      <c r="I3890" s="81"/>
    </row>
    <row r="3891" spans="8:9" ht="15" x14ac:dyDescent="0.25">
      <c r="H3891"/>
      <c r="I3891" s="81"/>
    </row>
    <row r="3892" spans="8:9" ht="15" x14ac:dyDescent="0.25">
      <c r="H3892"/>
      <c r="I3892" s="81"/>
    </row>
    <row r="3893" spans="8:9" ht="15" x14ac:dyDescent="0.25">
      <c r="H3893"/>
      <c r="I3893" s="81"/>
    </row>
    <row r="3894" spans="8:9" ht="15" x14ac:dyDescent="0.25">
      <c r="H3894"/>
      <c r="I3894" s="81"/>
    </row>
    <row r="3895" spans="8:9" ht="15" x14ac:dyDescent="0.25">
      <c r="H3895"/>
      <c r="I3895" s="81"/>
    </row>
    <row r="3896" spans="8:9" ht="15" x14ac:dyDescent="0.25">
      <c r="H3896"/>
      <c r="I3896" s="81"/>
    </row>
    <row r="3897" spans="8:9" ht="15" x14ac:dyDescent="0.25">
      <c r="H3897"/>
      <c r="I3897" s="81"/>
    </row>
    <row r="3898" spans="8:9" ht="15" x14ac:dyDescent="0.25">
      <c r="H3898"/>
      <c r="I3898" s="81"/>
    </row>
    <row r="3899" spans="8:9" ht="15" x14ac:dyDescent="0.25">
      <c r="H3899"/>
      <c r="I3899" s="81"/>
    </row>
    <row r="3900" spans="8:9" ht="15" x14ac:dyDescent="0.25">
      <c r="H3900"/>
      <c r="I3900" s="81"/>
    </row>
    <row r="3901" spans="8:9" ht="15" x14ac:dyDescent="0.25">
      <c r="H3901"/>
      <c r="I3901" s="81"/>
    </row>
    <row r="3902" spans="8:9" ht="15" x14ac:dyDescent="0.25">
      <c r="H3902"/>
      <c r="I3902" s="81"/>
    </row>
    <row r="3903" spans="8:9" ht="15" x14ac:dyDescent="0.25">
      <c r="H3903"/>
      <c r="I3903" s="81"/>
    </row>
    <row r="3904" spans="8:9" ht="15" x14ac:dyDescent="0.25">
      <c r="H3904"/>
      <c r="I3904" s="81"/>
    </row>
    <row r="3905" spans="8:9" ht="15" x14ac:dyDescent="0.25">
      <c r="H3905"/>
      <c r="I3905" s="81"/>
    </row>
    <row r="3906" spans="8:9" ht="15" x14ac:dyDescent="0.25">
      <c r="H3906"/>
      <c r="I3906" s="81"/>
    </row>
    <row r="3907" spans="8:9" ht="15" x14ac:dyDescent="0.25">
      <c r="H3907"/>
      <c r="I3907" s="81"/>
    </row>
    <row r="3908" spans="8:9" ht="15" x14ac:dyDescent="0.25">
      <c r="H3908"/>
      <c r="I3908" s="81"/>
    </row>
    <row r="3909" spans="8:9" ht="15" x14ac:dyDescent="0.25">
      <c r="H3909"/>
      <c r="I3909" s="81"/>
    </row>
    <row r="3910" spans="8:9" ht="15" x14ac:dyDescent="0.25">
      <c r="H3910"/>
      <c r="I3910" s="81"/>
    </row>
    <row r="3911" spans="8:9" ht="15" x14ac:dyDescent="0.25">
      <c r="H3911"/>
      <c r="I3911" s="81"/>
    </row>
    <row r="3912" spans="8:9" ht="15" x14ac:dyDescent="0.25">
      <c r="H3912"/>
      <c r="I3912" s="81"/>
    </row>
    <row r="3913" spans="8:9" ht="15" x14ac:dyDescent="0.25">
      <c r="H3913"/>
      <c r="I3913" s="81"/>
    </row>
    <row r="3914" spans="8:9" ht="15" x14ac:dyDescent="0.25">
      <c r="H3914"/>
      <c r="I3914" s="81"/>
    </row>
    <row r="3915" spans="8:9" ht="15" x14ac:dyDescent="0.25">
      <c r="H3915"/>
      <c r="I3915" s="81"/>
    </row>
    <row r="3916" spans="8:9" ht="15" x14ac:dyDescent="0.25">
      <c r="H3916"/>
      <c r="I3916" s="81"/>
    </row>
    <row r="3917" spans="8:9" ht="15" x14ac:dyDescent="0.25">
      <c r="H3917"/>
      <c r="I3917" s="81"/>
    </row>
    <row r="3918" spans="8:9" ht="15" x14ac:dyDescent="0.25">
      <c r="H3918"/>
      <c r="I3918" s="81"/>
    </row>
    <row r="3919" spans="8:9" ht="15" x14ac:dyDescent="0.25">
      <c r="H3919"/>
      <c r="I3919" s="81"/>
    </row>
    <row r="3920" spans="8:9" ht="15" x14ac:dyDescent="0.25">
      <c r="H3920"/>
      <c r="I3920" s="81"/>
    </row>
    <row r="3921" spans="8:9" ht="15" x14ac:dyDescent="0.25">
      <c r="H3921"/>
      <c r="I3921" s="81"/>
    </row>
    <row r="3922" spans="8:9" ht="15" x14ac:dyDescent="0.25">
      <c r="H3922"/>
      <c r="I3922" s="81"/>
    </row>
    <row r="3923" spans="8:9" ht="15" x14ac:dyDescent="0.25">
      <c r="H3923"/>
      <c r="I3923" s="81"/>
    </row>
    <row r="3924" spans="8:9" ht="15" x14ac:dyDescent="0.25">
      <c r="H3924"/>
      <c r="I3924" s="81"/>
    </row>
    <row r="3925" spans="8:9" ht="15" x14ac:dyDescent="0.25">
      <c r="H3925"/>
      <c r="I3925" s="81"/>
    </row>
    <row r="3926" spans="8:9" ht="15" x14ac:dyDescent="0.25">
      <c r="H3926"/>
      <c r="I3926" s="81"/>
    </row>
    <row r="3927" spans="8:9" ht="15" x14ac:dyDescent="0.25">
      <c r="H3927"/>
      <c r="I3927" s="81"/>
    </row>
    <row r="3928" spans="8:9" ht="15" x14ac:dyDescent="0.25">
      <c r="H3928"/>
      <c r="I3928" s="81"/>
    </row>
    <row r="3929" spans="8:9" ht="15" x14ac:dyDescent="0.25">
      <c r="H3929"/>
      <c r="I3929" s="81"/>
    </row>
    <row r="3930" spans="8:9" ht="15" x14ac:dyDescent="0.25">
      <c r="H3930"/>
      <c r="I3930" s="81"/>
    </row>
    <row r="3931" spans="8:9" ht="15" x14ac:dyDescent="0.25">
      <c r="H3931"/>
      <c r="I3931" s="81"/>
    </row>
    <row r="3932" spans="8:9" ht="15" x14ac:dyDescent="0.25">
      <c r="H3932"/>
      <c r="I3932" s="81"/>
    </row>
    <row r="3933" spans="8:9" ht="15" x14ac:dyDescent="0.25">
      <c r="H3933"/>
      <c r="I3933" s="81"/>
    </row>
    <row r="3934" spans="8:9" ht="15" x14ac:dyDescent="0.25">
      <c r="H3934"/>
      <c r="I3934" s="81"/>
    </row>
    <row r="3935" spans="8:9" ht="15" x14ac:dyDescent="0.25">
      <c r="H3935"/>
      <c r="I3935" s="81"/>
    </row>
    <row r="3936" spans="8:9" ht="15" x14ac:dyDescent="0.25">
      <c r="H3936"/>
      <c r="I3936" s="81"/>
    </row>
    <row r="3937" spans="8:9" ht="15" x14ac:dyDescent="0.25">
      <c r="H3937"/>
      <c r="I3937" s="81"/>
    </row>
    <row r="3938" spans="8:9" ht="15" x14ac:dyDescent="0.25">
      <c r="H3938"/>
      <c r="I3938" s="81"/>
    </row>
    <row r="3939" spans="8:9" ht="15" x14ac:dyDescent="0.25">
      <c r="H3939"/>
      <c r="I3939" s="81"/>
    </row>
    <row r="3940" spans="8:9" ht="15" x14ac:dyDescent="0.25">
      <c r="H3940"/>
      <c r="I3940" s="81"/>
    </row>
    <row r="3941" spans="8:9" ht="15" x14ac:dyDescent="0.25">
      <c r="H3941"/>
      <c r="I3941" s="81"/>
    </row>
    <row r="3942" spans="8:9" ht="15" x14ac:dyDescent="0.25">
      <c r="H3942"/>
      <c r="I3942" s="81"/>
    </row>
    <row r="3943" spans="8:9" ht="15" x14ac:dyDescent="0.25">
      <c r="H3943"/>
      <c r="I3943" s="81"/>
    </row>
    <row r="3944" spans="8:9" ht="15" x14ac:dyDescent="0.25">
      <c r="H3944"/>
      <c r="I3944" s="81"/>
    </row>
    <row r="3945" spans="8:9" ht="15" x14ac:dyDescent="0.25">
      <c r="H3945"/>
      <c r="I3945" s="81"/>
    </row>
    <row r="3946" spans="8:9" ht="15" x14ac:dyDescent="0.25">
      <c r="H3946"/>
      <c r="I3946" s="81"/>
    </row>
    <row r="3947" spans="8:9" ht="15" x14ac:dyDescent="0.25">
      <c r="H3947"/>
      <c r="I3947" s="81"/>
    </row>
    <row r="3948" spans="8:9" ht="15" x14ac:dyDescent="0.25">
      <c r="H3948"/>
      <c r="I3948" s="81"/>
    </row>
    <row r="3949" spans="8:9" ht="15" x14ac:dyDescent="0.25">
      <c r="H3949"/>
      <c r="I3949" s="81"/>
    </row>
    <row r="3950" spans="8:9" ht="15" x14ac:dyDescent="0.25">
      <c r="H3950"/>
      <c r="I3950" s="81"/>
    </row>
    <row r="3951" spans="8:9" ht="15" x14ac:dyDescent="0.25">
      <c r="H3951"/>
      <c r="I3951" s="81"/>
    </row>
    <row r="3952" spans="8:9" ht="15" x14ac:dyDescent="0.25">
      <c r="H3952"/>
      <c r="I3952" s="81"/>
    </row>
    <row r="3953" spans="8:9" ht="15" x14ac:dyDescent="0.25">
      <c r="H3953"/>
      <c r="I3953" s="81"/>
    </row>
    <row r="3954" spans="8:9" ht="15" x14ac:dyDescent="0.25">
      <c r="H3954"/>
      <c r="I3954" s="81"/>
    </row>
    <row r="3955" spans="8:9" ht="15" x14ac:dyDescent="0.25">
      <c r="H3955"/>
      <c r="I3955" s="81"/>
    </row>
    <row r="3956" spans="8:9" ht="15" x14ac:dyDescent="0.25">
      <c r="H3956"/>
      <c r="I3956" s="81"/>
    </row>
    <row r="3957" spans="8:9" ht="15" x14ac:dyDescent="0.25">
      <c r="H3957"/>
      <c r="I3957" s="81"/>
    </row>
    <row r="3958" spans="8:9" ht="15" x14ac:dyDescent="0.25">
      <c r="H3958"/>
      <c r="I3958" s="81"/>
    </row>
    <row r="3959" spans="8:9" ht="15" x14ac:dyDescent="0.25">
      <c r="H3959"/>
      <c r="I3959" s="81"/>
    </row>
    <row r="3960" spans="8:9" ht="15" x14ac:dyDescent="0.25">
      <c r="H3960"/>
      <c r="I3960" s="81"/>
    </row>
    <row r="3961" spans="8:9" ht="15" x14ac:dyDescent="0.25">
      <c r="H3961"/>
      <c r="I3961" s="81"/>
    </row>
    <row r="3962" spans="8:9" ht="15" x14ac:dyDescent="0.25">
      <c r="H3962"/>
      <c r="I3962" s="81"/>
    </row>
    <row r="3963" spans="8:9" ht="15" x14ac:dyDescent="0.25">
      <c r="H3963"/>
      <c r="I3963" s="81"/>
    </row>
    <row r="3964" spans="8:9" ht="15" x14ac:dyDescent="0.25">
      <c r="H3964"/>
      <c r="I3964" s="81"/>
    </row>
    <row r="3965" spans="8:9" ht="15" x14ac:dyDescent="0.25">
      <c r="H3965"/>
      <c r="I3965" s="81"/>
    </row>
    <row r="3966" spans="8:9" ht="15" x14ac:dyDescent="0.25">
      <c r="H3966"/>
      <c r="I3966" s="81"/>
    </row>
    <row r="3967" spans="8:9" ht="15" x14ac:dyDescent="0.25">
      <c r="H3967"/>
      <c r="I3967" s="81"/>
    </row>
    <row r="3968" spans="8:9" ht="15" x14ac:dyDescent="0.25">
      <c r="H3968"/>
      <c r="I3968" s="81"/>
    </row>
    <row r="3969" spans="8:9" ht="15" x14ac:dyDescent="0.25">
      <c r="H3969"/>
      <c r="I3969" s="81"/>
    </row>
    <row r="3970" spans="8:9" ht="15" x14ac:dyDescent="0.25">
      <c r="H3970"/>
      <c r="I3970" s="81"/>
    </row>
    <row r="3971" spans="8:9" ht="15" x14ac:dyDescent="0.25">
      <c r="H3971"/>
      <c r="I3971" s="81"/>
    </row>
    <row r="3972" spans="8:9" ht="15" x14ac:dyDescent="0.25">
      <c r="H3972"/>
      <c r="I3972" s="81"/>
    </row>
    <row r="3973" spans="8:9" ht="15" x14ac:dyDescent="0.25">
      <c r="H3973"/>
      <c r="I3973" s="81"/>
    </row>
    <row r="3974" spans="8:9" ht="15" x14ac:dyDescent="0.25">
      <c r="H3974"/>
      <c r="I3974" s="81"/>
    </row>
    <row r="3975" spans="8:9" ht="15" x14ac:dyDescent="0.25">
      <c r="H3975"/>
      <c r="I3975" s="81"/>
    </row>
    <row r="3976" spans="8:9" ht="15" x14ac:dyDescent="0.25">
      <c r="H3976"/>
      <c r="I3976" s="81"/>
    </row>
    <row r="3977" spans="8:9" ht="15" x14ac:dyDescent="0.25">
      <c r="H3977"/>
      <c r="I3977" s="81"/>
    </row>
    <row r="3978" spans="8:9" ht="15" x14ac:dyDescent="0.25">
      <c r="H3978"/>
      <c r="I3978" s="81"/>
    </row>
    <row r="3979" spans="8:9" ht="15" x14ac:dyDescent="0.25">
      <c r="H3979"/>
      <c r="I3979" s="81"/>
    </row>
    <row r="3980" spans="8:9" ht="15" x14ac:dyDescent="0.25">
      <c r="H3980"/>
      <c r="I3980" s="81"/>
    </row>
    <row r="3981" spans="8:9" ht="15" x14ac:dyDescent="0.25">
      <c r="H3981"/>
      <c r="I3981" s="81"/>
    </row>
    <row r="3982" spans="8:9" ht="15" x14ac:dyDescent="0.25">
      <c r="H3982"/>
      <c r="I3982" s="81"/>
    </row>
    <row r="3983" spans="8:9" ht="15" x14ac:dyDescent="0.25">
      <c r="H3983"/>
      <c r="I3983" s="81"/>
    </row>
    <row r="3984" spans="8:9" ht="15" x14ac:dyDescent="0.25">
      <c r="H3984"/>
      <c r="I3984" s="81"/>
    </row>
    <row r="3985" spans="8:9" ht="15" x14ac:dyDescent="0.25">
      <c r="H3985"/>
      <c r="I3985" s="81"/>
    </row>
    <row r="3986" spans="8:9" ht="15" x14ac:dyDescent="0.25">
      <c r="H3986"/>
      <c r="I3986" s="81"/>
    </row>
    <row r="3987" spans="8:9" ht="15" x14ac:dyDescent="0.25">
      <c r="H3987"/>
      <c r="I3987" s="81"/>
    </row>
    <row r="3988" spans="8:9" ht="15" x14ac:dyDescent="0.25">
      <c r="H3988"/>
      <c r="I3988" s="81"/>
    </row>
    <row r="3989" spans="8:9" ht="15" x14ac:dyDescent="0.25">
      <c r="H3989"/>
      <c r="I3989" s="81"/>
    </row>
    <row r="3990" spans="8:9" ht="15" x14ac:dyDescent="0.25">
      <c r="H3990"/>
      <c r="I3990" s="81"/>
    </row>
    <row r="3991" spans="8:9" ht="15" x14ac:dyDescent="0.25">
      <c r="H3991"/>
      <c r="I3991" s="81"/>
    </row>
    <row r="3992" spans="8:9" ht="15" x14ac:dyDescent="0.25">
      <c r="H3992"/>
      <c r="I3992" s="81"/>
    </row>
    <row r="3993" spans="8:9" ht="15" x14ac:dyDescent="0.25">
      <c r="H3993"/>
      <c r="I3993" s="81"/>
    </row>
    <row r="3994" spans="8:9" ht="15" x14ac:dyDescent="0.25">
      <c r="H3994"/>
      <c r="I3994" s="81"/>
    </row>
    <row r="3995" spans="8:9" ht="15" x14ac:dyDescent="0.25">
      <c r="H3995"/>
      <c r="I3995" s="81"/>
    </row>
    <row r="3996" spans="8:9" ht="15" x14ac:dyDescent="0.25">
      <c r="H3996"/>
      <c r="I3996" s="81"/>
    </row>
    <row r="3997" spans="8:9" ht="15" x14ac:dyDescent="0.25">
      <c r="H3997"/>
      <c r="I3997" s="81"/>
    </row>
    <row r="3998" spans="8:9" ht="15" x14ac:dyDescent="0.25">
      <c r="H3998"/>
      <c r="I3998" s="81"/>
    </row>
    <row r="3999" spans="8:9" ht="15" x14ac:dyDescent="0.25">
      <c r="H3999"/>
      <c r="I3999" s="81"/>
    </row>
    <row r="4000" spans="8:9" ht="15" x14ac:dyDescent="0.25">
      <c r="H4000"/>
      <c r="I4000" s="81"/>
    </row>
    <row r="4001" spans="8:9" ht="15" x14ac:dyDescent="0.25">
      <c r="H4001"/>
      <c r="I4001" s="81"/>
    </row>
    <row r="4002" spans="8:9" ht="15" x14ac:dyDescent="0.25">
      <c r="H4002"/>
      <c r="I4002" s="81"/>
    </row>
    <row r="4003" spans="8:9" ht="15" x14ac:dyDescent="0.25">
      <c r="H4003"/>
      <c r="I4003" s="81"/>
    </row>
    <row r="4004" spans="8:9" ht="15" x14ac:dyDescent="0.25">
      <c r="H4004"/>
      <c r="I4004" s="81"/>
    </row>
    <row r="4005" spans="8:9" ht="15" x14ac:dyDescent="0.25">
      <c r="H4005"/>
      <c r="I4005" s="81"/>
    </row>
    <row r="4006" spans="8:9" ht="15" x14ac:dyDescent="0.25">
      <c r="H4006"/>
      <c r="I4006" s="81"/>
    </row>
    <row r="4007" spans="8:9" ht="15" x14ac:dyDescent="0.25">
      <c r="H4007"/>
      <c r="I4007" s="81"/>
    </row>
    <row r="4008" spans="8:9" ht="15" x14ac:dyDescent="0.25">
      <c r="H4008"/>
      <c r="I4008" s="81"/>
    </row>
    <row r="4009" spans="8:9" ht="15" x14ac:dyDescent="0.25">
      <c r="H4009"/>
      <c r="I4009" s="81"/>
    </row>
    <row r="4010" spans="8:9" ht="15" x14ac:dyDescent="0.25">
      <c r="H4010"/>
      <c r="I4010" s="81"/>
    </row>
    <row r="4011" spans="8:9" ht="15" x14ac:dyDescent="0.25">
      <c r="H4011"/>
      <c r="I4011" s="81"/>
    </row>
    <row r="4012" spans="8:9" ht="15" x14ac:dyDescent="0.25">
      <c r="H4012"/>
      <c r="I4012" s="81"/>
    </row>
    <row r="4013" spans="8:9" ht="15" x14ac:dyDescent="0.25">
      <c r="H4013"/>
      <c r="I4013" s="81"/>
    </row>
    <row r="4014" spans="8:9" ht="15" x14ac:dyDescent="0.25">
      <c r="H4014"/>
      <c r="I4014" s="81"/>
    </row>
    <row r="4015" spans="8:9" ht="15" x14ac:dyDescent="0.25">
      <c r="H4015"/>
      <c r="I4015" s="81"/>
    </row>
    <row r="4016" spans="8:9" ht="15" x14ac:dyDescent="0.25">
      <c r="H4016"/>
      <c r="I4016" s="81"/>
    </row>
    <row r="4017" spans="8:9" ht="15" x14ac:dyDescent="0.25">
      <c r="H4017"/>
      <c r="I4017" s="81"/>
    </row>
    <row r="4018" spans="8:9" ht="15" x14ac:dyDescent="0.25">
      <c r="H4018"/>
      <c r="I4018" s="81"/>
    </row>
    <row r="4019" spans="8:9" ht="15" x14ac:dyDescent="0.25">
      <c r="H4019"/>
      <c r="I4019" s="81"/>
    </row>
    <row r="4020" spans="8:9" ht="15" x14ac:dyDescent="0.25">
      <c r="H4020"/>
      <c r="I4020" s="81"/>
    </row>
    <row r="4021" spans="8:9" ht="15" x14ac:dyDescent="0.25">
      <c r="H4021"/>
      <c r="I4021" s="81"/>
    </row>
    <row r="4022" spans="8:9" ht="15" x14ac:dyDescent="0.25">
      <c r="H4022"/>
      <c r="I4022" s="81"/>
    </row>
    <row r="4023" spans="8:9" ht="15" x14ac:dyDescent="0.25">
      <c r="H4023"/>
      <c r="I4023" s="81"/>
    </row>
    <row r="4024" spans="8:9" ht="15" x14ac:dyDescent="0.25">
      <c r="H4024"/>
      <c r="I4024" s="81"/>
    </row>
    <row r="4025" spans="8:9" ht="15" x14ac:dyDescent="0.25">
      <c r="H4025"/>
      <c r="I4025" s="81"/>
    </row>
    <row r="4026" spans="8:9" ht="15" x14ac:dyDescent="0.25">
      <c r="H4026"/>
      <c r="I4026" s="81"/>
    </row>
    <row r="4027" spans="8:9" ht="15" x14ac:dyDescent="0.25">
      <c r="H4027"/>
      <c r="I4027" s="81"/>
    </row>
    <row r="4028" spans="8:9" ht="15" x14ac:dyDescent="0.25">
      <c r="H4028"/>
      <c r="I4028" s="81"/>
    </row>
    <row r="4029" spans="8:9" ht="15" x14ac:dyDescent="0.25">
      <c r="H4029"/>
      <c r="I4029" s="81"/>
    </row>
    <row r="4030" spans="8:9" ht="15" x14ac:dyDescent="0.25">
      <c r="H4030"/>
      <c r="I4030" s="81"/>
    </row>
    <row r="4031" spans="8:9" ht="15" x14ac:dyDescent="0.25">
      <c r="H4031"/>
      <c r="I4031" s="81"/>
    </row>
    <row r="4032" spans="8:9" ht="15" x14ac:dyDescent="0.25">
      <c r="H4032"/>
      <c r="I4032" s="81"/>
    </row>
    <row r="4033" spans="8:9" ht="15" x14ac:dyDescent="0.25">
      <c r="H4033"/>
      <c r="I4033" s="81"/>
    </row>
    <row r="4034" spans="8:9" ht="15" x14ac:dyDescent="0.25">
      <c r="H4034"/>
      <c r="I4034" s="81"/>
    </row>
    <row r="4035" spans="8:9" ht="15" x14ac:dyDescent="0.25">
      <c r="H4035"/>
      <c r="I4035" s="81"/>
    </row>
    <row r="4036" spans="8:9" ht="15" x14ac:dyDescent="0.25">
      <c r="H4036"/>
      <c r="I4036" s="81"/>
    </row>
    <row r="4037" spans="8:9" ht="15" x14ac:dyDescent="0.25">
      <c r="H4037"/>
      <c r="I4037" s="81"/>
    </row>
    <row r="4038" spans="8:9" ht="15" x14ac:dyDescent="0.25">
      <c r="H4038"/>
      <c r="I4038" s="81"/>
    </row>
    <row r="4039" spans="8:9" ht="15" x14ac:dyDescent="0.25">
      <c r="H4039"/>
      <c r="I4039" s="81"/>
    </row>
    <row r="4040" spans="8:9" ht="15" x14ac:dyDescent="0.25">
      <c r="H4040"/>
      <c r="I4040" s="81"/>
    </row>
    <row r="4041" spans="8:9" ht="15" x14ac:dyDescent="0.25">
      <c r="H4041"/>
      <c r="I4041" s="81"/>
    </row>
    <row r="4042" spans="8:9" ht="15" x14ac:dyDescent="0.25">
      <c r="H4042"/>
      <c r="I4042" s="81"/>
    </row>
    <row r="4043" spans="8:9" ht="15" x14ac:dyDescent="0.25">
      <c r="H4043"/>
      <c r="I4043" s="81"/>
    </row>
    <row r="4044" spans="8:9" ht="15" x14ac:dyDescent="0.25">
      <c r="H4044"/>
      <c r="I4044" s="81"/>
    </row>
    <row r="4045" spans="8:9" ht="15" x14ac:dyDescent="0.25">
      <c r="H4045"/>
      <c r="I4045" s="81"/>
    </row>
    <row r="4046" spans="8:9" ht="15" x14ac:dyDescent="0.25">
      <c r="H4046"/>
      <c r="I4046" s="81"/>
    </row>
    <row r="4047" spans="8:9" ht="15" x14ac:dyDescent="0.25">
      <c r="H4047"/>
      <c r="I4047" s="81"/>
    </row>
    <row r="4048" spans="8:9" ht="15" x14ac:dyDescent="0.25">
      <c r="H4048"/>
      <c r="I4048" s="81"/>
    </row>
    <row r="4049" spans="8:9" ht="15" x14ac:dyDescent="0.25">
      <c r="H4049"/>
      <c r="I4049" s="81"/>
    </row>
    <row r="4050" spans="8:9" ht="15" x14ac:dyDescent="0.25">
      <c r="H4050"/>
      <c r="I4050" s="81"/>
    </row>
    <row r="4051" spans="8:9" ht="15" x14ac:dyDescent="0.25">
      <c r="H4051"/>
      <c r="I4051" s="81"/>
    </row>
    <row r="4052" spans="8:9" ht="15" x14ac:dyDescent="0.25">
      <c r="H4052"/>
      <c r="I4052" s="81"/>
    </row>
    <row r="4053" spans="8:9" ht="15" x14ac:dyDescent="0.25">
      <c r="H4053"/>
      <c r="I4053" s="81"/>
    </row>
    <row r="4054" spans="8:9" ht="15" x14ac:dyDescent="0.25">
      <c r="H4054"/>
      <c r="I4054" s="81"/>
    </row>
    <row r="4055" spans="8:9" ht="15" x14ac:dyDescent="0.25">
      <c r="H4055"/>
      <c r="I4055" s="81"/>
    </row>
    <row r="4056" spans="8:9" ht="15" x14ac:dyDescent="0.25">
      <c r="H4056"/>
      <c r="I4056" s="81"/>
    </row>
    <row r="4057" spans="8:9" ht="15" x14ac:dyDescent="0.25">
      <c r="H4057"/>
      <c r="I4057" s="81"/>
    </row>
    <row r="4058" spans="8:9" ht="15" x14ac:dyDescent="0.25">
      <c r="H4058"/>
      <c r="I4058" s="81"/>
    </row>
    <row r="4059" spans="8:9" ht="15" x14ac:dyDescent="0.25">
      <c r="H4059"/>
      <c r="I4059" s="81"/>
    </row>
    <row r="4060" spans="8:9" ht="15" x14ac:dyDescent="0.25">
      <c r="H4060"/>
      <c r="I4060" s="81"/>
    </row>
    <row r="4061" spans="8:9" ht="15" x14ac:dyDescent="0.25">
      <c r="H4061"/>
      <c r="I4061" s="81"/>
    </row>
    <row r="4062" spans="8:9" ht="15" x14ac:dyDescent="0.25">
      <c r="H4062"/>
      <c r="I4062" s="81"/>
    </row>
    <row r="4063" spans="8:9" ht="15" x14ac:dyDescent="0.25">
      <c r="H4063"/>
      <c r="I4063" s="81"/>
    </row>
    <row r="4064" spans="8:9" ht="15" x14ac:dyDescent="0.25">
      <c r="H4064"/>
      <c r="I4064" s="81"/>
    </row>
    <row r="4065" spans="8:9" ht="15" x14ac:dyDescent="0.25">
      <c r="H4065"/>
      <c r="I4065" s="81"/>
    </row>
    <row r="4066" spans="8:9" ht="15" x14ac:dyDescent="0.25">
      <c r="H4066"/>
      <c r="I4066" s="81"/>
    </row>
    <row r="4067" spans="8:9" ht="15" x14ac:dyDescent="0.25">
      <c r="H4067"/>
      <c r="I4067" s="81"/>
    </row>
    <row r="4068" spans="8:9" ht="15" x14ac:dyDescent="0.25">
      <c r="H4068"/>
      <c r="I4068" s="81"/>
    </row>
    <row r="4069" spans="8:9" ht="15" x14ac:dyDescent="0.25">
      <c r="H4069"/>
      <c r="I4069" s="81"/>
    </row>
    <row r="4070" spans="8:9" ht="15" x14ac:dyDescent="0.25">
      <c r="H4070"/>
      <c r="I4070" s="81"/>
    </row>
    <row r="4071" spans="8:9" ht="15" x14ac:dyDescent="0.25">
      <c r="H4071"/>
      <c r="I4071" s="81"/>
    </row>
    <row r="4072" spans="8:9" ht="15" x14ac:dyDescent="0.25">
      <c r="H4072"/>
      <c r="I4072" s="81"/>
    </row>
    <row r="4073" spans="8:9" ht="15" x14ac:dyDescent="0.25">
      <c r="H4073"/>
      <c r="I4073" s="81"/>
    </row>
    <row r="4074" spans="8:9" ht="15" x14ac:dyDescent="0.25">
      <c r="H4074"/>
      <c r="I4074" s="81"/>
    </row>
    <row r="4075" spans="8:9" ht="15" x14ac:dyDescent="0.25">
      <c r="H4075"/>
      <c r="I4075" s="81"/>
    </row>
    <row r="4076" spans="8:9" ht="15" x14ac:dyDescent="0.25">
      <c r="H4076"/>
      <c r="I4076" s="81"/>
    </row>
    <row r="4077" spans="8:9" ht="15" x14ac:dyDescent="0.25">
      <c r="H4077"/>
      <c r="I4077" s="81"/>
    </row>
    <row r="4078" spans="8:9" ht="15" x14ac:dyDescent="0.25">
      <c r="H4078"/>
      <c r="I4078" s="81"/>
    </row>
    <row r="4079" spans="8:9" ht="15" x14ac:dyDescent="0.25">
      <c r="H4079"/>
      <c r="I4079" s="81"/>
    </row>
    <row r="4080" spans="8:9" ht="15" x14ac:dyDescent="0.25">
      <c r="H4080"/>
      <c r="I4080" s="81"/>
    </row>
    <row r="4081" spans="8:9" ht="15" x14ac:dyDescent="0.25">
      <c r="H4081"/>
      <c r="I4081" s="81"/>
    </row>
    <row r="4082" spans="8:9" ht="15" x14ac:dyDescent="0.25">
      <c r="H4082"/>
      <c r="I4082" s="81"/>
    </row>
    <row r="4083" spans="8:9" ht="15" x14ac:dyDescent="0.25">
      <c r="H4083"/>
      <c r="I4083" s="81"/>
    </row>
    <row r="4084" spans="8:9" ht="15" x14ac:dyDescent="0.25">
      <c r="H4084"/>
      <c r="I4084" s="81"/>
    </row>
    <row r="4085" spans="8:9" ht="15" x14ac:dyDescent="0.25">
      <c r="H4085"/>
      <c r="I4085" s="81"/>
    </row>
    <row r="4086" spans="8:9" ht="15" x14ac:dyDescent="0.25">
      <c r="H4086"/>
      <c r="I4086" s="81"/>
    </row>
    <row r="4087" spans="8:9" ht="15" x14ac:dyDescent="0.25">
      <c r="H4087"/>
      <c r="I4087" s="81"/>
    </row>
    <row r="4088" spans="8:9" ht="15" x14ac:dyDescent="0.25">
      <c r="H4088"/>
      <c r="I4088" s="81"/>
    </row>
    <row r="4089" spans="8:9" ht="15" x14ac:dyDescent="0.25">
      <c r="H4089"/>
      <c r="I4089" s="81"/>
    </row>
    <row r="4090" spans="8:9" ht="15" x14ac:dyDescent="0.25">
      <c r="H4090"/>
      <c r="I4090" s="81"/>
    </row>
    <row r="4091" spans="8:9" ht="15" x14ac:dyDescent="0.25">
      <c r="H4091"/>
      <c r="I4091" s="81"/>
    </row>
    <row r="4092" spans="8:9" ht="15" x14ac:dyDescent="0.25">
      <c r="H4092"/>
      <c r="I4092" s="81"/>
    </row>
    <row r="4093" spans="8:9" ht="15" x14ac:dyDescent="0.25">
      <c r="H4093"/>
      <c r="I4093" s="81"/>
    </row>
    <row r="4094" spans="8:9" ht="15" x14ac:dyDescent="0.25">
      <c r="H4094"/>
      <c r="I4094" s="81"/>
    </row>
    <row r="4095" spans="8:9" ht="15" x14ac:dyDescent="0.25">
      <c r="H4095"/>
      <c r="I4095" s="81"/>
    </row>
    <row r="4096" spans="8:9" ht="15" x14ac:dyDescent="0.25">
      <c r="H4096"/>
      <c r="I4096" s="81"/>
    </row>
    <row r="4097" spans="8:9" ht="15" x14ac:dyDescent="0.25">
      <c r="H4097"/>
      <c r="I4097" s="81"/>
    </row>
    <row r="4098" spans="8:9" ht="15" x14ac:dyDescent="0.25">
      <c r="H4098"/>
      <c r="I4098" s="81"/>
    </row>
    <row r="4099" spans="8:9" ht="15" x14ac:dyDescent="0.25">
      <c r="H4099"/>
      <c r="I4099" s="81"/>
    </row>
    <row r="4100" spans="8:9" ht="15" x14ac:dyDescent="0.25">
      <c r="H4100"/>
      <c r="I4100" s="81"/>
    </row>
    <row r="4101" spans="8:9" ht="15" x14ac:dyDescent="0.25">
      <c r="H4101"/>
      <c r="I4101" s="81"/>
    </row>
    <row r="4102" spans="8:9" ht="15" x14ac:dyDescent="0.25">
      <c r="H4102"/>
      <c r="I4102" s="81"/>
    </row>
    <row r="4103" spans="8:9" ht="15" x14ac:dyDescent="0.25">
      <c r="H4103"/>
      <c r="I4103" s="81"/>
    </row>
    <row r="4104" spans="8:9" ht="15" x14ac:dyDescent="0.25">
      <c r="H4104"/>
      <c r="I4104" s="81"/>
    </row>
    <row r="4105" spans="8:9" ht="15" x14ac:dyDescent="0.25">
      <c r="H4105"/>
      <c r="I4105" s="81"/>
    </row>
    <row r="4106" spans="8:9" ht="15" x14ac:dyDescent="0.25">
      <c r="H4106"/>
      <c r="I4106" s="81"/>
    </row>
    <row r="4107" spans="8:9" ht="15" x14ac:dyDescent="0.25">
      <c r="H4107"/>
      <c r="I4107" s="81"/>
    </row>
    <row r="4108" spans="8:9" ht="15" x14ac:dyDescent="0.25">
      <c r="H4108"/>
      <c r="I4108" s="81"/>
    </row>
    <row r="4109" spans="8:9" ht="15" x14ac:dyDescent="0.25">
      <c r="H4109"/>
      <c r="I4109" s="81"/>
    </row>
    <row r="4110" spans="8:9" ht="15" x14ac:dyDescent="0.25">
      <c r="H4110"/>
      <c r="I4110" s="81"/>
    </row>
    <row r="4111" spans="8:9" ht="15" x14ac:dyDescent="0.25">
      <c r="H4111"/>
      <c r="I4111" s="81"/>
    </row>
    <row r="4112" spans="8:9" ht="15" x14ac:dyDescent="0.25">
      <c r="H4112"/>
      <c r="I4112" s="81"/>
    </row>
    <row r="4113" spans="8:9" ht="15" x14ac:dyDescent="0.25">
      <c r="H4113"/>
      <c r="I4113" s="81"/>
    </row>
    <row r="4114" spans="8:9" ht="15" x14ac:dyDescent="0.25">
      <c r="H4114"/>
      <c r="I4114" s="81"/>
    </row>
    <row r="4115" spans="8:9" ht="15" x14ac:dyDescent="0.25">
      <c r="H4115"/>
      <c r="I4115" s="81"/>
    </row>
    <row r="4116" spans="8:9" ht="15" x14ac:dyDescent="0.25">
      <c r="H4116"/>
      <c r="I4116" s="81"/>
    </row>
    <row r="4117" spans="8:9" ht="15" x14ac:dyDescent="0.25">
      <c r="H4117"/>
      <c r="I4117" s="81"/>
    </row>
    <row r="4118" spans="8:9" ht="15" x14ac:dyDescent="0.25">
      <c r="H4118"/>
      <c r="I4118" s="81"/>
    </row>
    <row r="4119" spans="8:9" ht="15" x14ac:dyDescent="0.25">
      <c r="H4119"/>
      <c r="I4119" s="81"/>
    </row>
    <row r="4120" spans="8:9" ht="15" x14ac:dyDescent="0.25">
      <c r="H4120"/>
      <c r="I4120" s="81"/>
    </row>
    <row r="4121" spans="8:9" ht="15" x14ac:dyDescent="0.25">
      <c r="H4121"/>
      <c r="I4121" s="81"/>
    </row>
    <row r="4122" spans="8:9" ht="15" x14ac:dyDescent="0.25">
      <c r="H4122"/>
      <c r="I4122" s="81"/>
    </row>
    <row r="4123" spans="8:9" ht="15" x14ac:dyDescent="0.25">
      <c r="H4123"/>
      <c r="I4123" s="81"/>
    </row>
    <row r="4124" spans="8:9" ht="15" x14ac:dyDescent="0.25">
      <c r="H4124"/>
      <c r="I4124" s="81"/>
    </row>
    <row r="4125" spans="8:9" ht="15" x14ac:dyDescent="0.25">
      <c r="H4125"/>
      <c r="I4125" s="81"/>
    </row>
    <row r="4126" spans="8:9" ht="15" x14ac:dyDescent="0.25">
      <c r="H4126"/>
      <c r="I4126" s="81"/>
    </row>
    <row r="4127" spans="8:9" ht="15" x14ac:dyDescent="0.25">
      <c r="H4127"/>
      <c r="I4127" s="81"/>
    </row>
    <row r="4128" spans="8:9" ht="15" x14ac:dyDescent="0.25">
      <c r="H4128"/>
      <c r="I4128" s="81"/>
    </row>
    <row r="4129" spans="8:9" ht="15" x14ac:dyDescent="0.25">
      <c r="H4129"/>
      <c r="I4129" s="81"/>
    </row>
    <row r="4130" spans="8:9" ht="15" x14ac:dyDescent="0.25">
      <c r="H4130"/>
      <c r="I4130" s="81"/>
    </row>
    <row r="4131" spans="8:9" ht="15" x14ac:dyDescent="0.25">
      <c r="H4131"/>
      <c r="I4131" s="81"/>
    </row>
    <row r="4132" spans="8:9" ht="15" x14ac:dyDescent="0.25">
      <c r="H4132"/>
      <c r="I4132" s="81"/>
    </row>
    <row r="4133" spans="8:9" ht="15" x14ac:dyDescent="0.25">
      <c r="H4133"/>
      <c r="I4133" s="81"/>
    </row>
    <row r="4134" spans="8:9" ht="15" x14ac:dyDescent="0.25">
      <c r="H4134"/>
      <c r="I4134" s="81"/>
    </row>
    <row r="4135" spans="8:9" ht="15" x14ac:dyDescent="0.25">
      <c r="H4135"/>
      <c r="I4135" s="81"/>
    </row>
    <row r="4136" spans="8:9" ht="15" x14ac:dyDescent="0.25">
      <c r="H4136"/>
      <c r="I4136" s="81"/>
    </row>
    <row r="4137" spans="8:9" ht="15" x14ac:dyDescent="0.25">
      <c r="H4137"/>
      <c r="I4137" s="81"/>
    </row>
    <row r="4138" spans="8:9" ht="15" x14ac:dyDescent="0.25">
      <c r="H4138"/>
      <c r="I4138" s="81"/>
    </row>
    <row r="4139" spans="8:9" ht="15" x14ac:dyDescent="0.25">
      <c r="H4139"/>
      <c r="I4139" s="81"/>
    </row>
    <row r="4140" spans="8:9" ht="15" x14ac:dyDescent="0.25">
      <c r="H4140"/>
      <c r="I4140" s="81"/>
    </row>
    <row r="4141" spans="8:9" ht="15" x14ac:dyDescent="0.25">
      <c r="H4141"/>
      <c r="I4141" s="81"/>
    </row>
    <row r="4142" spans="8:9" ht="15" x14ac:dyDescent="0.25">
      <c r="H4142"/>
      <c r="I4142" s="81"/>
    </row>
    <row r="4143" spans="8:9" ht="15" x14ac:dyDescent="0.25">
      <c r="H4143"/>
      <c r="I4143" s="81"/>
    </row>
    <row r="4144" spans="8:9" ht="15" x14ac:dyDescent="0.25">
      <c r="H4144"/>
      <c r="I4144" s="81"/>
    </row>
    <row r="4145" spans="8:9" ht="15" x14ac:dyDescent="0.25">
      <c r="H4145"/>
      <c r="I4145" s="81"/>
    </row>
    <row r="4146" spans="8:9" ht="15" x14ac:dyDescent="0.25">
      <c r="H4146"/>
      <c r="I4146" s="81"/>
    </row>
    <row r="4147" spans="8:9" ht="15" x14ac:dyDescent="0.25">
      <c r="H4147"/>
      <c r="I4147" s="81"/>
    </row>
    <row r="4148" spans="8:9" ht="15" x14ac:dyDescent="0.25">
      <c r="H4148"/>
      <c r="I4148" s="81"/>
    </row>
    <row r="4149" spans="8:9" ht="15" x14ac:dyDescent="0.25">
      <c r="H4149"/>
      <c r="I4149" s="81"/>
    </row>
    <row r="4150" spans="8:9" ht="15" x14ac:dyDescent="0.25">
      <c r="H4150"/>
      <c r="I4150" s="81"/>
    </row>
    <row r="4151" spans="8:9" ht="15" x14ac:dyDescent="0.25">
      <c r="H4151"/>
      <c r="I4151" s="81"/>
    </row>
    <row r="4152" spans="8:9" ht="15" x14ac:dyDescent="0.25">
      <c r="H4152"/>
      <c r="I4152" s="81"/>
    </row>
    <row r="4153" spans="8:9" ht="15" x14ac:dyDescent="0.25">
      <c r="H4153"/>
      <c r="I4153" s="81"/>
    </row>
    <row r="4154" spans="8:9" ht="15" x14ac:dyDescent="0.25">
      <c r="H4154"/>
      <c r="I4154" s="81"/>
    </row>
    <row r="4155" spans="8:9" ht="15" x14ac:dyDescent="0.25">
      <c r="H4155"/>
      <c r="I4155" s="81"/>
    </row>
    <row r="4156" spans="8:9" ht="15" x14ac:dyDescent="0.25">
      <c r="H4156"/>
      <c r="I4156" s="81"/>
    </row>
    <row r="4157" spans="8:9" ht="15" x14ac:dyDescent="0.25">
      <c r="H4157"/>
      <c r="I4157" s="81"/>
    </row>
    <row r="4158" spans="8:9" ht="15" x14ac:dyDescent="0.25">
      <c r="H4158"/>
      <c r="I4158" s="81"/>
    </row>
    <row r="4159" spans="8:9" ht="15" x14ac:dyDescent="0.25">
      <c r="H4159"/>
      <c r="I4159" s="81"/>
    </row>
    <row r="4160" spans="8:9" ht="15" x14ac:dyDescent="0.25">
      <c r="H4160"/>
      <c r="I4160" s="81"/>
    </row>
    <row r="4161" spans="8:9" ht="15" x14ac:dyDescent="0.25">
      <c r="H4161"/>
      <c r="I4161" s="81"/>
    </row>
    <row r="4162" spans="8:9" ht="15" x14ac:dyDescent="0.25">
      <c r="H4162"/>
      <c r="I4162" s="81"/>
    </row>
    <row r="4163" spans="8:9" ht="15" x14ac:dyDescent="0.25">
      <c r="H4163"/>
      <c r="I4163" s="81"/>
    </row>
    <row r="4164" spans="8:9" ht="15" x14ac:dyDescent="0.25">
      <c r="H4164"/>
      <c r="I4164" s="81"/>
    </row>
    <row r="4165" spans="8:9" ht="15" x14ac:dyDescent="0.25">
      <c r="H4165"/>
      <c r="I4165" s="81"/>
    </row>
    <row r="4166" spans="8:9" ht="15" x14ac:dyDescent="0.25">
      <c r="H4166"/>
      <c r="I4166" s="81"/>
    </row>
    <row r="4167" spans="8:9" ht="15" x14ac:dyDescent="0.25">
      <c r="H4167"/>
      <c r="I4167" s="81"/>
    </row>
    <row r="4168" spans="8:9" ht="15" x14ac:dyDescent="0.25">
      <c r="H4168"/>
      <c r="I4168" s="81"/>
    </row>
    <row r="4169" spans="8:9" ht="15" x14ac:dyDescent="0.25">
      <c r="H4169"/>
      <c r="I4169" s="81"/>
    </row>
    <row r="4170" spans="8:9" ht="15" x14ac:dyDescent="0.25">
      <c r="H4170"/>
      <c r="I4170" s="81"/>
    </row>
    <row r="4171" spans="8:9" ht="15" x14ac:dyDescent="0.25">
      <c r="H4171"/>
      <c r="I4171" s="81"/>
    </row>
    <row r="4172" spans="8:9" ht="15" x14ac:dyDescent="0.25">
      <c r="H4172"/>
      <c r="I4172" s="81"/>
    </row>
    <row r="4173" spans="8:9" ht="15" x14ac:dyDescent="0.25">
      <c r="H4173"/>
      <c r="I4173" s="81"/>
    </row>
    <row r="4174" spans="8:9" ht="15" x14ac:dyDescent="0.25">
      <c r="H4174"/>
      <c r="I4174" s="81"/>
    </row>
    <row r="4175" spans="8:9" ht="15" x14ac:dyDescent="0.25">
      <c r="H4175"/>
      <c r="I4175" s="81"/>
    </row>
    <row r="4176" spans="8:9" ht="15" x14ac:dyDescent="0.25">
      <c r="H4176"/>
      <c r="I4176" s="81"/>
    </row>
    <row r="4177" spans="8:9" ht="15" x14ac:dyDescent="0.25">
      <c r="H4177"/>
      <c r="I4177" s="81"/>
    </row>
    <row r="4178" spans="8:9" ht="15" x14ac:dyDescent="0.25">
      <c r="H4178"/>
      <c r="I4178" s="81"/>
    </row>
    <row r="4179" spans="8:9" ht="15" x14ac:dyDescent="0.25">
      <c r="H4179"/>
      <c r="I4179" s="81"/>
    </row>
    <row r="4180" spans="8:9" ht="15" x14ac:dyDescent="0.25">
      <c r="H4180"/>
      <c r="I4180" s="81"/>
    </row>
    <row r="4181" spans="8:9" ht="15" x14ac:dyDescent="0.25">
      <c r="H4181"/>
      <c r="I4181" s="81"/>
    </row>
    <row r="4182" spans="8:9" ht="15" x14ac:dyDescent="0.25">
      <c r="H4182"/>
      <c r="I4182" s="81"/>
    </row>
    <row r="4183" spans="8:9" ht="15" x14ac:dyDescent="0.25">
      <c r="H4183"/>
      <c r="I4183" s="81"/>
    </row>
    <row r="4184" spans="8:9" ht="15" x14ac:dyDescent="0.25">
      <c r="H4184"/>
      <c r="I4184" s="81"/>
    </row>
    <row r="4185" spans="8:9" ht="15" x14ac:dyDescent="0.25">
      <c r="H4185"/>
      <c r="I4185" s="81"/>
    </row>
    <row r="4186" spans="8:9" ht="15" x14ac:dyDescent="0.25">
      <c r="H4186"/>
      <c r="I4186" s="81"/>
    </row>
    <row r="4187" spans="8:9" ht="15" x14ac:dyDescent="0.25">
      <c r="H4187"/>
      <c r="I4187" s="81"/>
    </row>
    <row r="4188" spans="8:9" ht="15" x14ac:dyDescent="0.25">
      <c r="H4188"/>
      <c r="I4188" s="81"/>
    </row>
    <row r="4189" spans="8:9" ht="15" x14ac:dyDescent="0.25">
      <c r="H4189"/>
      <c r="I4189" s="81"/>
    </row>
    <row r="4190" spans="8:9" ht="15" x14ac:dyDescent="0.25">
      <c r="H4190"/>
      <c r="I4190" s="81"/>
    </row>
    <row r="4191" spans="8:9" ht="15" x14ac:dyDescent="0.25">
      <c r="H4191"/>
      <c r="I4191" s="81"/>
    </row>
    <row r="4192" spans="8:9" ht="15" x14ac:dyDescent="0.25">
      <c r="H4192"/>
      <c r="I4192" s="81"/>
    </row>
    <row r="4193" spans="8:9" ht="15" x14ac:dyDescent="0.25">
      <c r="H4193"/>
      <c r="I4193" s="81"/>
    </row>
    <row r="4194" spans="8:9" ht="15" x14ac:dyDescent="0.25">
      <c r="H4194"/>
      <c r="I4194" s="81"/>
    </row>
    <row r="4195" spans="8:9" ht="15" x14ac:dyDescent="0.25">
      <c r="H4195"/>
      <c r="I4195" s="81"/>
    </row>
    <row r="4196" spans="8:9" ht="15" x14ac:dyDescent="0.25">
      <c r="H4196"/>
      <c r="I4196" s="81"/>
    </row>
    <row r="4197" spans="8:9" ht="15" x14ac:dyDescent="0.25">
      <c r="H4197"/>
      <c r="I4197" s="81"/>
    </row>
    <row r="4198" spans="8:9" ht="15" x14ac:dyDescent="0.25">
      <c r="H4198"/>
      <c r="I4198" s="81"/>
    </row>
    <row r="4199" spans="8:9" ht="15" x14ac:dyDescent="0.25">
      <c r="H4199"/>
      <c r="I4199" s="81"/>
    </row>
    <row r="4200" spans="8:9" ht="15" x14ac:dyDescent="0.25">
      <c r="H4200"/>
      <c r="I4200" s="81"/>
    </row>
    <row r="4201" spans="8:9" ht="15" x14ac:dyDescent="0.25">
      <c r="H4201"/>
      <c r="I4201" s="81"/>
    </row>
    <row r="4202" spans="8:9" ht="15" x14ac:dyDescent="0.25">
      <c r="H4202"/>
      <c r="I4202" s="81"/>
    </row>
    <row r="4203" spans="8:9" ht="15" x14ac:dyDescent="0.25">
      <c r="H4203"/>
      <c r="I4203" s="81"/>
    </row>
    <row r="4204" spans="8:9" ht="15" x14ac:dyDescent="0.25">
      <c r="H4204"/>
      <c r="I4204" s="81"/>
    </row>
    <row r="4205" spans="8:9" ht="15" x14ac:dyDescent="0.25">
      <c r="H4205"/>
      <c r="I4205" s="81"/>
    </row>
    <row r="4206" spans="8:9" ht="15" x14ac:dyDescent="0.25">
      <c r="H4206"/>
      <c r="I4206" s="81"/>
    </row>
    <row r="4207" spans="8:9" ht="15" x14ac:dyDescent="0.25">
      <c r="H4207"/>
      <c r="I4207" s="81"/>
    </row>
    <row r="4208" spans="8:9" ht="15" x14ac:dyDescent="0.25">
      <c r="H4208"/>
      <c r="I4208" s="81"/>
    </row>
    <row r="4209" spans="8:9" ht="15" x14ac:dyDescent="0.25">
      <c r="H4209"/>
      <c r="I4209" s="81"/>
    </row>
    <row r="4210" spans="8:9" ht="15" x14ac:dyDescent="0.25">
      <c r="H4210"/>
      <c r="I4210" s="81"/>
    </row>
    <row r="4211" spans="8:9" ht="15" x14ac:dyDescent="0.25">
      <c r="H4211"/>
      <c r="I4211" s="81"/>
    </row>
    <row r="4212" spans="8:9" ht="15" x14ac:dyDescent="0.25">
      <c r="H4212"/>
      <c r="I4212" s="81"/>
    </row>
    <row r="4213" spans="8:9" ht="15" x14ac:dyDescent="0.25">
      <c r="H4213"/>
      <c r="I4213" s="81"/>
    </row>
    <row r="4214" spans="8:9" ht="15" x14ac:dyDescent="0.25">
      <c r="H4214"/>
      <c r="I4214" s="81"/>
    </row>
    <row r="4215" spans="8:9" ht="15" x14ac:dyDescent="0.25">
      <c r="H4215"/>
      <c r="I4215" s="81"/>
    </row>
    <row r="4216" spans="8:9" ht="15" x14ac:dyDescent="0.25">
      <c r="H4216"/>
      <c r="I4216" s="81"/>
    </row>
    <row r="4217" spans="8:9" ht="15" x14ac:dyDescent="0.25">
      <c r="H4217"/>
      <c r="I4217" s="81"/>
    </row>
    <row r="4218" spans="8:9" ht="15" x14ac:dyDescent="0.25">
      <c r="H4218"/>
      <c r="I4218" s="81"/>
    </row>
    <row r="4219" spans="8:9" ht="15" x14ac:dyDescent="0.25">
      <c r="H4219"/>
      <c r="I4219" s="81"/>
    </row>
    <row r="4220" spans="8:9" ht="15" x14ac:dyDescent="0.25">
      <c r="H4220"/>
      <c r="I4220" s="81"/>
    </row>
    <row r="4221" spans="8:9" ht="15" x14ac:dyDescent="0.25">
      <c r="H4221"/>
      <c r="I4221" s="81"/>
    </row>
    <row r="4222" spans="8:9" ht="15" x14ac:dyDescent="0.25">
      <c r="H4222"/>
      <c r="I4222" s="81"/>
    </row>
    <row r="4223" spans="8:9" ht="15" x14ac:dyDescent="0.25">
      <c r="H4223"/>
      <c r="I4223" s="81"/>
    </row>
    <row r="4224" spans="8:9" ht="15" x14ac:dyDescent="0.25">
      <c r="H4224"/>
      <c r="I4224" s="81"/>
    </row>
    <row r="4225" spans="8:9" ht="15" x14ac:dyDescent="0.25">
      <c r="H4225"/>
      <c r="I4225" s="81"/>
    </row>
    <row r="4226" spans="8:9" ht="15" x14ac:dyDescent="0.25">
      <c r="H4226"/>
      <c r="I4226" s="81"/>
    </row>
    <row r="4227" spans="8:9" ht="15" x14ac:dyDescent="0.25">
      <c r="H4227"/>
      <c r="I4227" s="81"/>
    </row>
    <row r="4228" spans="8:9" ht="15" x14ac:dyDescent="0.25">
      <c r="H4228"/>
      <c r="I4228" s="81"/>
    </row>
    <row r="4229" spans="8:9" ht="15" x14ac:dyDescent="0.25">
      <c r="H4229"/>
      <c r="I4229" s="81"/>
    </row>
    <row r="4230" spans="8:9" ht="15" x14ac:dyDescent="0.25">
      <c r="H4230"/>
      <c r="I4230" s="81"/>
    </row>
    <row r="4231" spans="8:9" ht="15" x14ac:dyDescent="0.25">
      <c r="H4231"/>
      <c r="I4231" s="81"/>
    </row>
    <row r="4232" spans="8:9" ht="15" x14ac:dyDescent="0.25">
      <c r="H4232"/>
      <c r="I4232" s="81"/>
    </row>
    <row r="4233" spans="8:9" ht="15" x14ac:dyDescent="0.25">
      <c r="H4233"/>
      <c r="I4233" s="81"/>
    </row>
    <row r="4234" spans="8:9" ht="15" x14ac:dyDescent="0.25">
      <c r="H4234"/>
      <c r="I4234" s="81"/>
    </row>
    <row r="4235" spans="8:9" ht="15" x14ac:dyDescent="0.25">
      <c r="H4235"/>
      <c r="I4235" s="81"/>
    </row>
    <row r="4236" spans="8:9" ht="15" x14ac:dyDescent="0.25">
      <c r="H4236"/>
      <c r="I4236" s="81"/>
    </row>
    <row r="4237" spans="8:9" ht="15" x14ac:dyDescent="0.25">
      <c r="H4237"/>
      <c r="I4237" s="81"/>
    </row>
    <row r="4238" spans="8:9" ht="15" x14ac:dyDescent="0.25">
      <c r="H4238"/>
      <c r="I4238" s="81"/>
    </row>
    <row r="4239" spans="8:9" ht="15" x14ac:dyDescent="0.25">
      <c r="H4239"/>
      <c r="I4239" s="81"/>
    </row>
    <row r="4240" spans="8:9" ht="15" x14ac:dyDescent="0.25">
      <c r="H4240"/>
      <c r="I4240" s="81"/>
    </row>
    <row r="4241" spans="8:9" ht="15" x14ac:dyDescent="0.25">
      <c r="H4241"/>
      <c r="I4241" s="81"/>
    </row>
    <row r="4242" spans="8:9" ht="15" x14ac:dyDescent="0.25">
      <c r="H4242"/>
      <c r="I4242" s="81"/>
    </row>
    <row r="4243" spans="8:9" ht="15" x14ac:dyDescent="0.25">
      <c r="H4243"/>
      <c r="I4243" s="81"/>
    </row>
    <row r="4244" spans="8:9" ht="15" x14ac:dyDescent="0.25">
      <c r="H4244"/>
      <c r="I4244" s="81"/>
    </row>
    <row r="4245" spans="8:9" ht="15" x14ac:dyDescent="0.25">
      <c r="H4245"/>
      <c r="I4245" s="81"/>
    </row>
    <row r="4246" spans="8:9" ht="15" x14ac:dyDescent="0.25">
      <c r="H4246"/>
      <c r="I4246" s="81"/>
    </row>
    <row r="4247" spans="8:9" ht="15" x14ac:dyDescent="0.25">
      <c r="H4247"/>
      <c r="I4247" s="81"/>
    </row>
    <row r="4248" spans="8:9" ht="15" x14ac:dyDescent="0.25">
      <c r="H4248"/>
      <c r="I4248" s="81"/>
    </row>
    <row r="4249" spans="8:9" ht="15" x14ac:dyDescent="0.25">
      <c r="H4249"/>
      <c r="I4249" s="81"/>
    </row>
    <row r="4250" spans="8:9" ht="15" x14ac:dyDescent="0.25">
      <c r="H4250"/>
      <c r="I4250" s="81"/>
    </row>
    <row r="4251" spans="8:9" ht="15" x14ac:dyDescent="0.25">
      <c r="H4251"/>
      <c r="I4251" s="81"/>
    </row>
    <row r="4252" spans="8:9" ht="15" x14ac:dyDescent="0.25">
      <c r="H4252"/>
      <c r="I4252" s="81"/>
    </row>
    <row r="4253" spans="8:9" ht="15" x14ac:dyDescent="0.25">
      <c r="H4253"/>
      <c r="I4253" s="81"/>
    </row>
    <row r="4254" spans="8:9" ht="15" x14ac:dyDescent="0.25">
      <c r="H4254"/>
      <c r="I4254" s="81"/>
    </row>
    <row r="4255" spans="8:9" ht="15" x14ac:dyDescent="0.25">
      <c r="H4255"/>
      <c r="I4255" s="81"/>
    </row>
    <row r="4256" spans="8:9" ht="15" x14ac:dyDescent="0.25">
      <c r="H4256"/>
      <c r="I4256" s="81"/>
    </row>
    <row r="4257" spans="8:9" ht="15" x14ac:dyDescent="0.25">
      <c r="H4257"/>
      <c r="I4257" s="81"/>
    </row>
    <row r="4258" spans="8:9" ht="15" x14ac:dyDescent="0.25">
      <c r="H4258"/>
      <c r="I4258" s="81"/>
    </row>
    <row r="4259" spans="8:9" ht="15" x14ac:dyDescent="0.25">
      <c r="H4259"/>
      <c r="I4259" s="81"/>
    </row>
    <row r="4260" spans="8:9" ht="15" x14ac:dyDescent="0.25">
      <c r="H4260"/>
      <c r="I4260" s="81"/>
    </row>
    <row r="4261" spans="8:9" ht="15" x14ac:dyDescent="0.25">
      <c r="H4261"/>
      <c r="I4261" s="81"/>
    </row>
    <row r="4262" spans="8:9" ht="15" x14ac:dyDescent="0.25">
      <c r="H4262"/>
      <c r="I4262" s="81"/>
    </row>
    <row r="4263" spans="8:9" ht="15" x14ac:dyDescent="0.25">
      <c r="H4263"/>
      <c r="I4263" s="81"/>
    </row>
    <row r="4264" spans="8:9" ht="15" x14ac:dyDescent="0.25">
      <c r="H4264"/>
      <c r="I4264" s="81"/>
    </row>
    <row r="4265" spans="8:9" ht="15" x14ac:dyDescent="0.25">
      <c r="H4265"/>
      <c r="I4265" s="81"/>
    </row>
    <row r="4266" spans="8:9" ht="15" x14ac:dyDescent="0.25">
      <c r="H4266"/>
      <c r="I4266" s="81"/>
    </row>
    <row r="4267" spans="8:9" ht="15" x14ac:dyDescent="0.25">
      <c r="H4267"/>
      <c r="I4267" s="81"/>
    </row>
    <row r="4268" spans="8:9" ht="15" x14ac:dyDescent="0.25">
      <c r="H4268"/>
      <c r="I4268" s="81"/>
    </row>
    <row r="4269" spans="8:9" ht="15" x14ac:dyDescent="0.25">
      <c r="H4269"/>
      <c r="I4269" s="81"/>
    </row>
    <row r="4270" spans="8:9" ht="15" x14ac:dyDescent="0.25">
      <c r="H4270"/>
      <c r="I4270" s="81"/>
    </row>
    <row r="4271" spans="8:9" ht="15" x14ac:dyDescent="0.25">
      <c r="H4271"/>
      <c r="I4271" s="81"/>
    </row>
    <row r="4272" spans="8:9" ht="15" x14ac:dyDescent="0.25">
      <c r="H4272"/>
      <c r="I4272" s="81"/>
    </row>
    <row r="4273" spans="8:9" ht="15" x14ac:dyDescent="0.25">
      <c r="H4273"/>
      <c r="I4273" s="81"/>
    </row>
    <row r="4274" spans="8:9" ht="15" x14ac:dyDescent="0.25">
      <c r="H4274"/>
      <c r="I4274" s="81"/>
    </row>
    <row r="4275" spans="8:9" ht="15" x14ac:dyDescent="0.25">
      <c r="H4275"/>
      <c r="I4275" s="81"/>
    </row>
    <row r="4276" spans="8:9" ht="15" x14ac:dyDescent="0.25">
      <c r="H4276"/>
      <c r="I4276" s="81"/>
    </row>
    <row r="4277" spans="8:9" ht="15" x14ac:dyDescent="0.25">
      <c r="H4277"/>
      <c r="I4277" s="81"/>
    </row>
    <row r="4278" spans="8:9" ht="15" x14ac:dyDescent="0.25">
      <c r="H4278"/>
      <c r="I4278" s="81"/>
    </row>
    <row r="4279" spans="8:9" ht="15" x14ac:dyDescent="0.25">
      <c r="H4279"/>
      <c r="I4279" s="81"/>
    </row>
    <row r="4280" spans="8:9" ht="15" x14ac:dyDescent="0.25">
      <c r="H4280"/>
      <c r="I4280" s="81"/>
    </row>
    <row r="4281" spans="8:9" ht="15" x14ac:dyDescent="0.25">
      <c r="H4281"/>
      <c r="I4281" s="81"/>
    </row>
    <row r="4282" spans="8:9" ht="15" x14ac:dyDescent="0.25">
      <c r="H4282"/>
      <c r="I4282" s="81"/>
    </row>
    <row r="4283" spans="8:9" ht="15" x14ac:dyDescent="0.25">
      <c r="H4283"/>
      <c r="I4283" s="81"/>
    </row>
    <row r="4284" spans="8:9" ht="15" x14ac:dyDescent="0.25">
      <c r="H4284"/>
      <c r="I4284" s="81"/>
    </row>
    <row r="4285" spans="8:9" ht="15" x14ac:dyDescent="0.25">
      <c r="H4285"/>
      <c r="I4285" s="81"/>
    </row>
    <row r="4286" spans="8:9" ht="15" x14ac:dyDescent="0.25">
      <c r="H4286"/>
      <c r="I4286" s="81"/>
    </row>
    <row r="4287" spans="8:9" ht="15" x14ac:dyDescent="0.25">
      <c r="H4287"/>
      <c r="I4287" s="81"/>
    </row>
    <row r="4288" spans="8:9" ht="15" x14ac:dyDescent="0.25">
      <c r="H4288"/>
      <c r="I4288" s="81"/>
    </row>
    <row r="4289" spans="8:9" ht="15" x14ac:dyDescent="0.25">
      <c r="H4289"/>
      <c r="I4289" s="81"/>
    </row>
    <row r="4290" spans="8:9" ht="15" x14ac:dyDescent="0.25">
      <c r="H4290"/>
      <c r="I4290" s="81"/>
    </row>
    <row r="4291" spans="8:9" ht="15" x14ac:dyDescent="0.25">
      <c r="H4291"/>
      <c r="I4291" s="81"/>
    </row>
    <row r="4292" spans="8:9" ht="15" x14ac:dyDescent="0.25">
      <c r="H4292"/>
      <c r="I4292" s="81"/>
    </row>
    <row r="4293" spans="8:9" ht="15" x14ac:dyDescent="0.25">
      <c r="H4293"/>
      <c r="I4293" s="81"/>
    </row>
    <row r="4294" spans="8:9" ht="15" x14ac:dyDescent="0.25">
      <c r="H4294"/>
      <c r="I4294" s="81"/>
    </row>
    <row r="4295" spans="8:9" ht="15" x14ac:dyDescent="0.25">
      <c r="H4295"/>
      <c r="I4295" s="81"/>
    </row>
    <row r="4296" spans="8:9" ht="15" x14ac:dyDescent="0.25">
      <c r="H4296"/>
      <c r="I4296" s="81"/>
    </row>
    <row r="4297" spans="8:9" ht="15" x14ac:dyDescent="0.25">
      <c r="H4297"/>
      <c r="I4297" s="81"/>
    </row>
    <row r="4298" spans="8:9" ht="15" x14ac:dyDescent="0.25">
      <c r="H4298"/>
      <c r="I4298" s="81"/>
    </row>
    <row r="4299" spans="8:9" ht="15" x14ac:dyDescent="0.25">
      <c r="H4299"/>
      <c r="I4299" s="81"/>
    </row>
    <row r="4300" spans="8:9" ht="15" x14ac:dyDescent="0.25">
      <c r="H4300"/>
      <c r="I4300" s="81"/>
    </row>
    <row r="4301" spans="8:9" ht="15" x14ac:dyDescent="0.25">
      <c r="H4301"/>
      <c r="I4301" s="81"/>
    </row>
    <row r="4302" spans="8:9" ht="15" x14ac:dyDescent="0.25">
      <c r="H4302"/>
      <c r="I4302" s="81"/>
    </row>
    <row r="4303" spans="8:9" ht="15" x14ac:dyDescent="0.25">
      <c r="H4303"/>
      <c r="I4303" s="81"/>
    </row>
    <row r="4304" spans="8:9" ht="15" x14ac:dyDescent="0.25">
      <c r="H4304"/>
      <c r="I4304" s="81"/>
    </row>
    <row r="4305" spans="8:9" ht="15" x14ac:dyDescent="0.25">
      <c r="H4305"/>
      <c r="I4305" s="81"/>
    </row>
    <row r="4306" spans="8:9" ht="15" x14ac:dyDescent="0.25">
      <c r="H4306"/>
      <c r="I4306" s="81"/>
    </row>
    <row r="4307" spans="8:9" ht="15" x14ac:dyDescent="0.25">
      <c r="H4307"/>
      <c r="I4307" s="81"/>
    </row>
    <row r="4308" spans="8:9" ht="15" x14ac:dyDescent="0.25">
      <c r="H4308"/>
      <c r="I4308" s="81"/>
    </row>
    <row r="4309" spans="8:9" ht="15" x14ac:dyDescent="0.25">
      <c r="H4309"/>
      <c r="I4309" s="81"/>
    </row>
    <row r="4310" spans="8:9" ht="15" x14ac:dyDescent="0.25">
      <c r="H4310"/>
      <c r="I4310" s="81"/>
    </row>
    <row r="4311" spans="8:9" ht="15" x14ac:dyDescent="0.25">
      <c r="H4311"/>
      <c r="I4311" s="81"/>
    </row>
    <row r="4312" spans="8:9" ht="15" x14ac:dyDescent="0.25">
      <c r="H4312"/>
      <c r="I4312" s="81"/>
    </row>
    <row r="4313" spans="8:9" ht="15" x14ac:dyDescent="0.25">
      <c r="H4313"/>
      <c r="I4313" s="81"/>
    </row>
    <row r="4314" spans="8:9" ht="15" x14ac:dyDescent="0.25">
      <c r="H4314"/>
      <c r="I4314" s="81"/>
    </row>
    <row r="4315" spans="8:9" ht="15" x14ac:dyDescent="0.25">
      <c r="H4315"/>
      <c r="I4315" s="81"/>
    </row>
    <row r="4316" spans="8:9" ht="15" x14ac:dyDescent="0.25">
      <c r="H4316"/>
      <c r="I4316" s="81"/>
    </row>
    <row r="4317" spans="8:9" ht="15" x14ac:dyDescent="0.25">
      <c r="H4317"/>
      <c r="I4317" s="81"/>
    </row>
    <row r="4318" spans="8:9" ht="15" x14ac:dyDescent="0.25">
      <c r="H4318"/>
      <c r="I4318" s="81"/>
    </row>
    <row r="4319" spans="8:9" ht="15" x14ac:dyDescent="0.25">
      <c r="H4319"/>
      <c r="I4319" s="81"/>
    </row>
    <row r="4320" spans="8:9" ht="15" x14ac:dyDescent="0.25">
      <c r="H4320"/>
      <c r="I4320" s="81"/>
    </row>
    <row r="4321" spans="8:9" ht="15" x14ac:dyDescent="0.25">
      <c r="H4321"/>
      <c r="I4321" s="81"/>
    </row>
    <row r="4322" spans="8:9" ht="15" x14ac:dyDescent="0.25">
      <c r="H4322"/>
      <c r="I4322" s="81"/>
    </row>
    <row r="4323" spans="8:9" ht="15" x14ac:dyDescent="0.25">
      <c r="H4323"/>
      <c r="I4323" s="81"/>
    </row>
    <row r="4324" spans="8:9" ht="15" x14ac:dyDescent="0.25">
      <c r="H4324"/>
      <c r="I4324" s="81"/>
    </row>
    <row r="4325" spans="8:9" ht="15" x14ac:dyDescent="0.25">
      <c r="H4325"/>
      <c r="I4325" s="81"/>
    </row>
    <row r="4326" spans="8:9" ht="15" x14ac:dyDescent="0.25">
      <c r="H4326"/>
      <c r="I4326" s="81"/>
    </row>
    <row r="4327" spans="8:9" ht="15" x14ac:dyDescent="0.25">
      <c r="H4327"/>
      <c r="I4327" s="81"/>
    </row>
    <row r="4328" spans="8:9" ht="15" x14ac:dyDescent="0.25">
      <c r="H4328"/>
      <c r="I4328" s="81"/>
    </row>
    <row r="4329" spans="8:9" ht="15" x14ac:dyDescent="0.25">
      <c r="H4329"/>
      <c r="I4329" s="81"/>
    </row>
    <row r="4330" spans="8:9" ht="15" x14ac:dyDescent="0.25">
      <c r="H4330"/>
      <c r="I4330" s="81"/>
    </row>
    <row r="4331" spans="8:9" ht="15" x14ac:dyDescent="0.25">
      <c r="H4331"/>
      <c r="I4331" s="81"/>
    </row>
    <row r="4332" spans="8:9" ht="15" x14ac:dyDescent="0.25">
      <c r="H4332"/>
      <c r="I4332" s="81"/>
    </row>
    <row r="4333" spans="8:9" ht="15" x14ac:dyDescent="0.25">
      <c r="H4333"/>
      <c r="I4333" s="81"/>
    </row>
    <row r="4334" spans="8:9" ht="15" x14ac:dyDescent="0.25">
      <c r="H4334"/>
      <c r="I4334" s="81"/>
    </row>
    <row r="4335" spans="8:9" ht="15" x14ac:dyDescent="0.25">
      <c r="H4335"/>
      <c r="I4335" s="81"/>
    </row>
    <row r="4336" spans="8:9" ht="15" x14ac:dyDescent="0.25">
      <c r="H4336"/>
      <c r="I4336" s="81"/>
    </row>
    <row r="4337" spans="8:9" ht="15" x14ac:dyDescent="0.25">
      <c r="H4337"/>
      <c r="I4337" s="81"/>
    </row>
    <row r="4338" spans="8:9" ht="15" x14ac:dyDescent="0.25">
      <c r="H4338"/>
      <c r="I4338" s="81"/>
    </row>
    <row r="4339" spans="8:9" ht="15" x14ac:dyDescent="0.25">
      <c r="H4339"/>
      <c r="I4339" s="81"/>
    </row>
    <row r="4340" spans="8:9" ht="15" x14ac:dyDescent="0.25">
      <c r="H4340"/>
      <c r="I4340" s="81"/>
    </row>
    <row r="4341" spans="8:9" ht="15" x14ac:dyDescent="0.25">
      <c r="H4341"/>
      <c r="I4341" s="81"/>
    </row>
    <row r="4342" spans="8:9" ht="15" x14ac:dyDescent="0.25">
      <c r="H4342"/>
      <c r="I4342" s="81"/>
    </row>
    <row r="4343" spans="8:9" ht="15" x14ac:dyDescent="0.25">
      <c r="H4343"/>
      <c r="I4343" s="81"/>
    </row>
    <row r="4344" spans="8:9" ht="15" x14ac:dyDescent="0.25">
      <c r="H4344"/>
      <c r="I4344" s="81"/>
    </row>
    <row r="4345" spans="8:9" ht="15" x14ac:dyDescent="0.25">
      <c r="H4345"/>
      <c r="I4345" s="81"/>
    </row>
    <row r="4346" spans="8:9" ht="15" x14ac:dyDescent="0.25">
      <c r="H4346"/>
      <c r="I4346" s="81"/>
    </row>
    <row r="4347" spans="8:9" ht="15" x14ac:dyDescent="0.25">
      <c r="H4347"/>
      <c r="I4347" s="81"/>
    </row>
    <row r="4348" spans="8:9" ht="15" x14ac:dyDescent="0.25">
      <c r="H4348"/>
      <c r="I4348" s="81"/>
    </row>
    <row r="4349" spans="8:9" ht="15" x14ac:dyDescent="0.25">
      <c r="H4349"/>
      <c r="I4349" s="81"/>
    </row>
    <row r="4350" spans="8:9" ht="15" x14ac:dyDescent="0.25">
      <c r="H4350"/>
      <c r="I4350" s="81"/>
    </row>
    <row r="4351" spans="8:9" ht="15" x14ac:dyDescent="0.25">
      <c r="H4351"/>
      <c r="I4351" s="81"/>
    </row>
    <row r="4352" spans="8:9" ht="15" x14ac:dyDescent="0.25">
      <c r="H4352"/>
      <c r="I4352" s="81"/>
    </row>
    <row r="4353" spans="8:9" ht="15" x14ac:dyDescent="0.25">
      <c r="H4353"/>
      <c r="I4353" s="81"/>
    </row>
    <row r="4354" spans="8:9" ht="15" x14ac:dyDescent="0.25">
      <c r="H4354"/>
      <c r="I4354" s="81"/>
    </row>
    <row r="4355" spans="8:9" ht="15" x14ac:dyDescent="0.25">
      <c r="H4355"/>
      <c r="I4355" s="81"/>
    </row>
    <row r="4356" spans="8:9" ht="15" x14ac:dyDescent="0.25">
      <c r="H4356"/>
      <c r="I4356" s="81"/>
    </row>
    <row r="4357" spans="8:9" ht="15" x14ac:dyDescent="0.25">
      <c r="H4357"/>
      <c r="I4357" s="81"/>
    </row>
    <row r="4358" spans="8:9" ht="15" x14ac:dyDescent="0.25">
      <c r="H4358"/>
      <c r="I4358" s="81"/>
    </row>
    <row r="4359" spans="8:9" ht="15" x14ac:dyDescent="0.25">
      <c r="H4359"/>
      <c r="I4359" s="81"/>
    </row>
    <row r="4360" spans="8:9" ht="15" x14ac:dyDescent="0.25">
      <c r="H4360"/>
      <c r="I4360" s="81"/>
    </row>
    <row r="4361" spans="8:9" ht="15" x14ac:dyDescent="0.25">
      <c r="H4361"/>
      <c r="I4361" s="81"/>
    </row>
    <row r="4362" spans="8:9" ht="15" x14ac:dyDescent="0.25">
      <c r="H4362"/>
      <c r="I4362" s="81"/>
    </row>
    <row r="4363" spans="8:9" ht="15" x14ac:dyDescent="0.25">
      <c r="H4363"/>
      <c r="I4363" s="81"/>
    </row>
    <row r="4364" spans="8:9" ht="15" x14ac:dyDescent="0.25">
      <c r="H4364"/>
      <c r="I4364" s="81"/>
    </row>
    <row r="4365" spans="8:9" ht="15" x14ac:dyDescent="0.25">
      <c r="H4365"/>
      <c r="I4365" s="81"/>
    </row>
    <row r="4366" spans="8:9" ht="15" x14ac:dyDescent="0.25">
      <c r="H4366"/>
      <c r="I4366" s="81"/>
    </row>
    <row r="4367" spans="8:9" ht="15" x14ac:dyDescent="0.25">
      <c r="H4367"/>
      <c r="I4367" s="81"/>
    </row>
    <row r="4368" spans="8:9" ht="15" x14ac:dyDescent="0.25">
      <c r="H4368"/>
      <c r="I4368" s="81"/>
    </row>
    <row r="4369" spans="8:9" ht="15" x14ac:dyDescent="0.25">
      <c r="H4369"/>
      <c r="I4369" s="81"/>
    </row>
    <row r="4370" spans="8:9" ht="15" x14ac:dyDescent="0.25">
      <c r="H4370"/>
      <c r="I4370" s="81"/>
    </row>
    <row r="4371" spans="8:9" ht="15" x14ac:dyDescent="0.25">
      <c r="H4371"/>
      <c r="I4371" s="81"/>
    </row>
    <row r="4372" spans="8:9" ht="15" x14ac:dyDescent="0.25">
      <c r="H4372"/>
      <c r="I4372" s="81"/>
    </row>
    <row r="4373" spans="8:9" ht="15" x14ac:dyDescent="0.25">
      <c r="H4373"/>
      <c r="I4373" s="81"/>
    </row>
    <row r="4374" spans="8:9" ht="15" x14ac:dyDescent="0.25">
      <c r="H4374"/>
      <c r="I4374" s="81"/>
    </row>
    <row r="4375" spans="8:9" ht="15" x14ac:dyDescent="0.25">
      <c r="H4375"/>
      <c r="I4375" s="81"/>
    </row>
    <row r="4376" spans="8:9" ht="15" x14ac:dyDescent="0.25">
      <c r="H4376"/>
      <c r="I4376" s="81"/>
    </row>
    <row r="4377" spans="8:9" ht="15" x14ac:dyDescent="0.25">
      <c r="H4377"/>
      <c r="I4377" s="81"/>
    </row>
    <row r="4378" spans="8:9" ht="15" x14ac:dyDescent="0.25">
      <c r="H4378"/>
      <c r="I4378" s="81"/>
    </row>
    <row r="4379" spans="8:9" ht="15" x14ac:dyDescent="0.25">
      <c r="H4379"/>
      <c r="I4379" s="81"/>
    </row>
    <row r="4380" spans="8:9" ht="15" x14ac:dyDescent="0.25">
      <c r="H4380"/>
      <c r="I4380" s="81"/>
    </row>
    <row r="4381" spans="8:9" ht="15" x14ac:dyDescent="0.25">
      <c r="H4381"/>
      <c r="I4381" s="81"/>
    </row>
    <row r="4382" spans="8:9" ht="15" x14ac:dyDescent="0.25">
      <c r="H4382"/>
      <c r="I4382" s="81"/>
    </row>
    <row r="4383" spans="8:9" ht="15" x14ac:dyDescent="0.25">
      <c r="H4383"/>
      <c r="I4383" s="81"/>
    </row>
    <row r="4384" spans="8:9" ht="15" x14ac:dyDescent="0.25">
      <c r="H4384"/>
      <c r="I4384" s="81"/>
    </row>
    <row r="4385" spans="8:9" ht="15" x14ac:dyDescent="0.25">
      <c r="H4385"/>
      <c r="I4385" s="81"/>
    </row>
    <row r="4386" spans="8:9" ht="15" x14ac:dyDescent="0.25">
      <c r="H4386"/>
      <c r="I4386" s="81"/>
    </row>
    <row r="4387" spans="8:9" ht="15" x14ac:dyDescent="0.25">
      <c r="H4387"/>
      <c r="I4387" s="81"/>
    </row>
    <row r="4388" spans="8:9" ht="15" x14ac:dyDescent="0.25">
      <c r="H4388"/>
      <c r="I4388" s="81"/>
    </row>
    <row r="4389" spans="8:9" ht="15" x14ac:dyDescent="0.25">
      <c r="H4389"/>
      <c r="I4389" s="81"/>
    </row>
    <row r="4390" spans="8:9" ht="15" x14ac:dyDescent="0.25">
      <c r="H4390"/>
      <c r="I4390" s="81"/>
    </row>
    <row r="4391" spans="8:9" ht="15" x14ac:dyDescent="0.25">
      <c r="H4391"/>
      <c r="I4391" s="81"/>
    </row>
    <row r="4392" spans="8:9" ht="15" x14ac:dyDescent="0.25">
      <c r="H4392"/>
      <c r="I4392" s="81"/>
    </row>
    <row r="4393" spans="8:9" ht="15" x14ac:dyDescent="0.25">
      <c r="H4393"/>
      <c r="I4393" s="81"/>
    </row>
    <row r="4394" spans="8:9" ht="15" x14ac:dyDescent="0.25">
      <c r="H4394"/>
      <c r="I4394" s="81"/>
    </row>
    <row r="4395" spans="8:9" ht="15" x14ac:dyDescent="0.25">
      <c r="H4395"/>
      <c r="I4395" s="81"/>
    </row>
    <row r="4396" spans="8:9" ht="15" x14ac:dyDescent="0.25">
      <c r="H4396"/>
      <c r="I4396" s="81"/>
    </row>
    <row r="4397" spans="8:9" ht="15" x14ac:dyDescent="0.25">
      <c r="H4397"/>
      <c r="I4397" s="81"/>
    </row>
    <row r="4398" spans="8:9" ht="15" x14ac:dyDescent="0.25">
      <c r="H4398"/>
      <c r="I4398" s="81"/>
    </row>
    <row r="4399" spans="8:9" ht="15" x14ac:dyDescent="0.25">
      <c r="H4399"/>
      <c r="I4399" s="81"/>
    </row>
    <row r="4400" spans="8:9" ht="15" x14ac:dyDescent="0.25">
      <c r="H4400"/>
      <c r="I4400" s="81"/>
    </row>
    <row r="4401" spans="8:9" ht="15" x14ac:dyDescent="0.25">
      <c r="H4401"/>
      <c r="I4401" s="81"/>
    </row>
    <row r="4402" spans="8:9" ht="15" x14ac:dyDescent="0.25">
      <c r="H4402"/>
      <c r="I4402" s="81"/>
    </row>
    <row r="4403" spans="8:9" ht="15" x14ac:dyDescent="0.25">
      <c r="H4403"/>
      <c r="I4403" s="81"/>
    </row>
    <row r="4404" spans="8:9" ht="15" x14ac:dyDescent="0.25">
      <c r="H4404"/>
      <c r="I4404" s="81"/>
    </row>
    <row r="4405" spans="8:9" ht="15" x14ac:dyDescent="0.25">
      <c r="H4405"/>
      <c r="I4405" s="81"/>
    </row>
    <row r="4406" spans="8:9" ht="15" x14ac:dyDescent="0.25">
      <c r="H4406"/>
      <c r="I4406" s="81"/>
    </row>
    <row r="4407" spans="8:9" ht="15" x14ac:dyDescent="0.25">
      <c r="H4407"/>
      <c r="I4407" s="81"/>
    </row>
    <row r="4408" spans="8:9" ht="15" x14ac:dyDescent="0.25">
      <c r="H4408"/>
      <c r="I4408" s="81"/>
    </row>
    <row r="4409" spans="8:9" ht="15" x14ac:dyDescent="0.25">
      <c r="H4409"/>
      <c r="I4409" s="81"/>
    </row>
    <row r="4410" spans="8:9" ht="15" x14ac:dyDescent="0.25">
      <c r="H4410"/>
      <c r="I4410" s="81"/>
    </row>
    <row r="4411" spans="8:9" ht="15" x14ac:dyDescent="0.25">
      <c r="H4411"/>
      <c r="I4411" s="81"/>
    </row>
    <row r="4412" spans="8:9" ht="15" x14ac:dyDescent="0.25">
      <c r="H4412"/>
      <c r="I4412" s="81"/>
    </row>
    <row r="4413" spans="8:9" ht="15" x14ac:dyDescent="0.25">
      <c r="H4413"/>
      <c r="I4413" s="81"/>
    </row>
    <row r="4414" spans="8:9" ht="15" x14ac:dyDescent="0.25">
      <c r="H4414"/>
      <c r="I4414" s="81"/>
    </row>
    <row r="4415" spans="8:9" ht="15" x14ac:dyDescent="0.25">
      <c r="H4415"/>
      <c r="I4415" s="81"/>
    </row>
    <row r="4416" spans="8:9" ht="15" x14ac:dyDescent="0.25">
      <c r="H4416"/>
      <c r="I4416" s="81"/>
    </row>
    <row r="4417" spans="8:9" ht="15" x14ac:dyDescent="0.25">
      <c r="H4417"/>
      <c r="I4417" s="81"/>
    </row>
    <row r="4418" spans="8:9" ht="15" x14ac:dyDescent="0.25">
      <c r="H4418"/>
      <c r="I4418" s="81"/>
    </row>
    <row r="4419" spans="8:9" ht="15" x14ac:dyDescent="0.25">
      <c r="H4419"/>
      <c r="I4419" s="81"/>
    </row>
    <row r="4420" spans="8:9" ht="15" x14ac:dyDescent="0.25">
      <c r="H4420"/>
      <c r="I4420" s="81"/>
    </row>
    <row r="4421" spans="8:9" ht="15" x14ac:dyDescent="0.25">
      <c r="H4421"/>
      <c r="I4421" s="81"/>
    </row>
    <row r="4422" spans="8:9" ht="15" x14ac:dyDescent="0.25">
      <c r="H4422"/>
      <c r="I4422" s="81"/>
    </row>
    <row r="4423" spans="8:9" ht="15" x14ac:dyDescent="0.25">
      <c r="H4423"/>
      <c r="I4423" s="81"/>
    </row>
    <row r="4424" spans="8:9" ht="15" x14ac:dyDescent="0.25">
      <c r="H4424"/>
      <c r="I4424" s="81"/>
    </row>
    <row r="4425" spans="8:9" ht="15" x14ac:dyDescent="0.25">
      <c r="H4425"/>
      <c r="I4425" s="81"/>
    </row>
    <row r="4426" spans="8:9" ht="15" x14ac:dyDescent="0.25">
      <c r="H4426"/>
      <c r="I4426" s="81"/>
    </row>
    <row r="4427" spans="8:9" ht="15" x14ac:dyDescent="0.25">
      <c r="H4427"/>
      <c r="I4427" s="81"/>
    </row>
    <row r="4428" spans="8:9" ht="15" x14ac:dyDescent="0.25">
      <c r="H4428"/>
      <c r="I4428" s="81"/>
    </row>
    <row r="4429" spans="8:9" ht="15" x14ac:dyDescent="0.25">
      <c r="H4429"/>
      <c r="I4429" s="81"/>
    </row>
    <row r="4430" spans="8:9" ht="15" x14ac:dyDescent="0.25">
      <c r="H4430"/>
      <c r="I4430" s="81"/>
    </row>
    <row r="4431" spans="8:9" ht="15" x14ac:dyDescent="0.25">
      <c r="H4431"/>
      <c r="I4431" s="81"/>
    </row>
    <row r="4432" spans="8:9" ht="15" x14ac:dyDescent="0.25">
      <c r="H4432"/>
      <c r="I4432" s="81"/>
    </row>
    <row r="4433" spans="8:9" ht="15" x14ac:dyDescent="0.25">
      <c r="H4433"/>
      <c r="I4433" s="81"/>
    </row>
    <row r="4434" spans="8:9" ht="15" x14ac:dyDescent="0.25">
      <c r="H4434"/>
      <c r="I4434" s="81"/>
    </row>
    <row r="4435" spans="8:9" ht="15" x14ac:dyDescent="0.25">
      <c r="H4435"/>
      <c r="I4435" s="81"/>
    </row>
    <row r="4436" spans="8:9" ht="15" x14ac:dyDescent="0.25">
      <c r="H4436"/>
      <c r="I4436" s="81"/>
    </row>
    <row r="4437" spans="8:9" ht="15" x14ac:dyDescent="0.25">
      <c r="H4437"/>
      <c r="I4437" s="81"/>
    </row>
    <row r="4438" spans="8:9" ht="15" x14ac:dyDescent="0.25">
      <c r="H4438"/>
      <c r="I4438" s="81"/>
    </row>
    <row r="4439" spans="8:9" ht="15" x14ac:dyDescent="0.25">
      <c r="H4439"/>
      <c r="I4439" s="81"/>
    </row>
    <row r="4440" spans="8:9" ht="15" x14ac:dyDescent="0.25">
      <c r="H4440"/>
      <c r="I4440" s="81"/>
    </row>
    <row r="4441" spans="8:9" ht="15" x14ac:dyDescent="0.25">
      <c r="H4441"/>
      <c r="I4441" s="81"/>
    </row>
    <row r="4442" spans="8:9" ht="15" x14ac:dyDescent="0.25">
      <c r="H4442"/>
      <c r="I4442" s="81"/>
    </row>
    <row r="4443" spans="8:9" ht="15" x14ac:dyDescent="0.25">
      <c r="H4443"/>
      <c r="I4443" s="81"/>
    </row>
    <row r="4444" spans="8:9" ht="15" x14ac:dyDescent="0.25">
      <c r="H4444"/>
      <c r="I4444" s="81"/>
    </row>
    <row r="4445" spans="8:9" ht="15" x14ac:dyDescent="0.25">
      <c r="H4445"/>
      <c r="I4445" s="81"/>
    </row>
    <row r="4446" spans="8:9" ht="15" x14ac:dyDescent="0.25">
      <c r="H4446"/>
      <c r="I4446" s="81"/>
    </row>
    <row r="4447" spans="8:9" ht="15" x14ac:dyDescent="0.25">
      <c r="H4447"/>
      <c r="I4447" s="81"/>
    </row>
    <row r="4448" spans="8:9" ht="15" x14ac:dyDescent="0.25">
      <c r="H4448"/>
      <c r="I4448" s="81"/>
    </row>
    <row r="4449" spans="8:9" ht="15" x14ac:dyDescent="0.25">
      <c r="H4449"/>
      <c r="I4449" s="81"/>
    </row>
    <row r="4450" spans="8:9" ht="15" x14ac:dyDescent="0.25">
      <c r="H4450"/>
      <c r="I4450" s="81"/>
    </row>
    <row r="4451" spans="8:9" ht="15" x14ac:dyDescent="0.25">
      <c r="H4451"/>
      <c r="I4451" s="81"/>
    </row>
    <row r="4452" spans="8:9" ht="15" x14ac:dyDescent="0.25">
      <c r="H4452"/>
      <c r="I4452" s="81"/>
    </row>
    <row r="4453" spans="8:9" ht="15" x14ac:dyDescent="0.25">
      <c r="H4453"/>
      <c r="I4453" s="81"/>
    </row>
    <row r="4454" spans="8:9" ht="15" x14ac:dyDescent="0.25">
      <c r="H4454"/>
      <c r="I4454" s="81"/>
    </row>
    <row r="4455" spans="8:9" ht="15" x14ac:dyDescent="0.25">
      <c r="H4455"/>
      <c r="I4455" s="81"/>
    </row>
    <row r="4456" spans="8:9" ht="15" x14ac:dyDescent="0.25">
      <c r="H4456"/>
      <c r="I4456" s="81"/>
    </row>
    <row r="4457" spans="8:9" ht="15" x14ac:dyDescent="0.25">
      <c r="H4457"/>
      <c r="I4457" s="81"/>
    </row>
    <row r="4458" spans="8:9" ht="15" x14ac:dyDescent="0.25">
      <c r="H4458"/>
      <c r="I4458" s="81"/>
    </row>
    <row r="4459" spans="8:9" ht="15" x14ac:dyDescent="0.25">
      <c r="H4459"/>
      <c r="I4459" s="81"/>
    </row>
    <row r="4460" spans="8:9" ht="15" x14ac:dyDescent="0.25">
      <c r="H4460"/>
      <c r="I4460" s="81"/>
    </row>
    <row r="4461" spans="8:9" ht="15" x14ac:dyDescent="0.25">
      <c r="H4461"/>
      <c r="I4461" s="81"/>
    </row>
    <row r="4462" spans="8:9" ht="15" x14ac:dyDescent="0.25">
      <c r="H4462"/>
      <c r="I4462" s="81"/>
    </row>
    <row r="4463" spans="8:9" ht="15" x14ac:dyDescent="0.25">
      <c r="H4463"/>
      <c r="I4463" s="81"/>
    </row>
    <row r="4464" spans="8:9" ht="15" x14ac:dyDescent="0.25">
      <c r="H4464"/>
      <c r="I4464" s="81"/>
    </row>
    <row r="4465" spans="8:9" ht="15" x14ac:dyDescent="0.25">
      <c r="H4465"/>
      <c r="I4465" s="81"/>
    </row>
    <row r="4466" spans="8:9" ht="15" x14ac:dyDescent="0.25">
      <c r="H4466"/>
      <c r="I4466" s="81"/>
    </row>
    <row r="4467" spans="8:9" ht="15" x14ac:dyDescent="0.25">
      <c r="H4467"/>
      <c r="I4467" s="81"/>
    </row>
    <row r="4468" spans="8:9" ht="15" x14ac:dyDescent="0.25">
      <c r="H4468"/>
      <c r="I4468" s="81"/>
    </row>
    <row r="4469" spans="8:9" ht="15" x14ac:dyDescent="0.25">
      <c r="H4469"/>
      <c r="I4469" s="81"/>
    </row>
    <row r="4470" spans="8:9" ht="15" x14ac:dyDescent="0.25">
      <c r="H4470"/>
      <c r="I4470" s="81"/>
    </row>
    <row r="4471" spans="8:9" ht="15" x14ac:dyDescent="0.25">
      <c r="H4471"/>
      <c r="I4471" s="81"/>
    </row>
    <row r="4472" spans="8:9" ht="15" x14ac:dyDescent="0.25">
      <c r="H4472"/>
      <c r="I4472" s="81"/>
    </row>
    <row r="4473" spans="8:9" ht="15" x14ac:dyDescent="0.25">
      <c r="H4473"/>
      <c r="I4473" s="81"/>
    </row>
    <row r="4474" spans="8:9" ht="15" x14ac:dyDescent="0.25">
      <c r="H4474"/>
      <c r="I4474" s="81"/>
    </row>
    <row r="4475" spans="8:9" ht="15" x14ac:dyDescent="0.25">
      <c r="H4475"/>
      <c r="I4475" s="81"/>
    </row>
    <row r="4476" spans="8:9" ht="15" x14ac:dyDescent="0.25">
      <c r="H4476"/>
      <c r="I4476" s="81"/>
    </row>
    <row r="4477" spans="8:9" ht="15" x14ac:dyDescent="0.25">
      <c r="H4477"/>
      <c r="I4477" s="81"/>
    </row>
    <row r="4478" spans="8:9" ht="15" x14ac:dyDescent="0.25">
      <c r="H4478"/>
      <c r="I4478" s="81"/>
    </row>
    <row r="4479" spans="8:9" ht="15" x14ac:dyDescent="0.25">
      <c r="H4479"/>
      <c r="I4479" s="81"/>
    </row>
    <row r="4480" spans="8:9" ht="15" x14ac:dyDescent="0.25">
      <c r="H4480"/>
      <c r="I4480" s="81"/>
    </row>
    <row r="4481" spans="8:9" ht="15" x14ac:dyDescent="0.25">
      <c r="H4481"/>
      <c r="I4481" s="81"/>
    </row>
    <row r="4482" spans="8:9" ht="15" x14ac:dyDescent="0.25">
      <c r="H4482"/>
      <c r="I4482" s="81"/>
    </row>
    <row r="4483" spans="8:9" ht="15" x14ac:dyDescent="0.25">
      <c r="H4483"/>
      <c r="I4483" s="81"/>
    </row>
    <row r="4484" spans="8:9" ht="15" x14ac:dyDescent="0.25">
      <c r="H4484"/>
      <c r="I4484" s="81"/>
    </row>
    <row r="4485" spans="8:9" ht="15" x14ac:dyDescent="0.25">
      <c r="H4485"/>
      <c r="I4485" s="81"/>
    </row>
    <row r="4486" spans="8:9" ht="15" x14ac:dyDescent="0.25">
      <c r="H4486"/>
      <c r="I4486" s="81"/>
    </row>
    <row r="4487" spans="8:9" ht="15" x14ac:dyDescent="0.25">
      <c r="H4487"/>
      <c r="I4487" s="81"/>
    </row>
    <row r="4488" spans="8:9" ht="15" x14ac:dyDescent="0.25">
      <c r="H4488"/>
      <c r="I4488" s="81"/>
    </row>
    <row r="4489" spans="8:9" ht="15" x14ac:dyDescent="0.25">
      <c r="H4489"/>
      <c r="I4489" s="81"/>
    </row>
    <row r="4490" spans="8:9" ht="15" x14ac:dyDescent="0.25">
      <c r="H4490"/>
      <c r="I4490" s="81"/>
    </row>
    <row r="4491" spans="8:9" ht="15" x14ac:dyDescent="0.25">
      <c r="H4491"/>
      <c r="I4491" s="81"/>
    </row>
    <row r="4492" spans="8:9" ht="15" x14ac:dyDescent="0.25">
      <c r="H4492"/>
      <c r="I4492" s="81"/>
    </row>
    <row r="4493" spans="8:9" ht="15" x14ac:dyDescent="0.25">
      <c r="H4493"/>
      <c r="I4493" s="81"/>
    </row>
    <row r="4494" spans="8:9" ht="15" x14ac:dyDescent="0.25">
      <c r="H4494"/>
      <c r="I4494" s="81"/>
    </row>
    <row r="4495" spans="8:9" ht="15" x14ac:dyDescent="0.25">
      <c r="H4495"/>
      <c r="I4495" s="81"/>
    </row>
    <row r="4496" spans="8:9" ht="15" x14ac:dyDescent="0.25">
      <c r="H4496"/>
      <c r="I4496" s="81"/>
    </row>
    <row r="4497" spans="8:9" ht="15" x14ac:dyDescent="0.25">
      <c r="H4497"/>
      <c r="I4497" s="81"/>
    </row>
    <row r="4498" spans="8:9" ht="15" x14ac:dyDescent="0.25">
      <c r="H4498"/>
      <c r="I4498" s="81"/>
    </row>
    <row r="4499" spans="8:9" ht="15" x14ac:dyDescent="0.25">
      <c r="H4499"/>
      <c r="I4499" s="81"/>
    </row>
    <row r="4500" spans="8:9" ht="15" x14ac:dyDescent="0.25">
      <c r="H4500"/>
      <c r="I4500" s="81"/>
    </row>
    <row r="4501" spans="8:9" ht="15" x14ac:dyDescent="0.25">
      <c r="H4501"/>
      <c r="I4501" s="81"/>
    </row>
    <row r="4502" spans="8:9" ht="15" x14ac:dyDescent="0.25">
      <c r="H4502"/>
      <c r="I4502" s="81"/>
    </row>
    <row r="4503" spans="8:9" ht="15" x14ac:dyDescent="0.25">
      <c r="H4503"/>
      <c r="I4503" s="81"/>
    </row>
    <row r="4504" spans="8:9" ht="15" x14ac:dyDescent="0.25">
      <c r="H4504"/>
      <c r="I4504" s="81"/>
    </row>
    <row r="4505" spans="8:9" ht="15" x14ac:dyDescent="0.25">
      <c r="H4505"/>
      <c r="I4505" s="81"/>
    </row>
    <row r="4506" spans="8:9" ht="15" x14ac:dyDescent="0.25">
      <c r="H4506"/>
      <c r="I4506" s="81"/>
    </row>
    <row r="4507" spans="8:9" ht="15" x14ac:dyDescent="0.25">
      <c r="H4507"/>
      <c r="I4507" s="81"/>
    </row>
    <row r="4508" spans="8:9" ht="15" x14ac:dyDescent="0.25">
      <c r="H4508"/>
      <c r="I4508" s="81"/>
    </row>
    <row r="4509" spans="8:9" ht="15" x14ac:dyDescent="0.25">
      <c r="H4509"/>
      <c r="I4509" s="81"/>
    </row>
    <row r="4510" spans="8:9" ht="15" x14ac:dyDescent="0.25">
      <c r="H4510"/>
      <c r="I4510" s="81"/>
    </row>
    <row r="4511" spans="8:9" ht="15" x14ac:dyDescent="0.25">
      <c r="H4511"/>
      <c r="I4511" s="81"/>
    </row>
    <row r="4512" spans="8:9" ht="15" x14ac:dyDescent="0.25">
      <c r="H4512"/>
      <c r="I4512" s="81"/>
    </row>
    <row r="4513" spans="8:9" ht="15" x14ac:dyDescent="0.25">
      <c r="H4513"/>
      <c r="I4513" s="81"/>
    </row>
    <row r="4514" spans="8:9" ht="15" x14ac:dyDescent="0.25">
      <c r="H4514"/>
      <c r="I4514" s="81"/>
    </row>
    <row r="4515" spans="8:9" ht="15" x14ac:dyDescent="0.25">
      <c r="H4515"/>
      <c r="I4515" s="81"/>
    </row>
    <row r="4516" spans="8:9" ht="15" x14ac:dyDescent="0.25">
      <c r="H4516"/>
      <c r="I4516" s="81"/>
    </row>
    <row r="4517" spans="8:9" ht="15" x14ac:dyDescent="0.25">
      <c r="H4517"/>
      <c r="I4517" s="81"/>
    </row>
    <row r="4518" spans="8:9" ht="15" x14ac:dyDescent="0.25">
      <c r="H4518"/>
      <c r="I4518" s="81"/>
    </row>
    <row r="4519" spans="8:9" ht="15" x14ac:dyDescent="0.25">
      <c r="H4519"/>
      <c r="I4519" s="81"/>
    </row>
    <row r="4520" spans="8:9" ht="15" x14ac:dyDescent="0.25">
      <c r="H4520"/>
      <c r="I4520" s="81"/>
    </row>
    <row r="4521" spans="8:9" ht="15" x14ac:dyDescent="0.25">
      <c r="H4521"/>
      <c r="I4521" s="81"/>
    </row>
    <row r="4522" spans="8:9" ht="15" x14ac:dyDescent="0.25">
      <c r="H4522"/>
      <c r="I4522" s="81"/>
    </row>
    <row r="4523" spans="8:9" ht="15" x14ac:dyDescent="0.25">
      <c r="H4523"/>
      <c r="I4523" s="81"/>
    </row>
    <row r="4524" spans="8:9" ht="15" x14ac:dyDescent="0.25">
      <c r="H4524"/>
      <c r="I4524" s="81"/>
    </row>
    <row r="4525" spans="8:9" ht="15" x14ac:dyDescent="0.25">
      <c r="H4525"/>
      <c r="I4525" s="81"/>
    </row>
    <row r="4526" spans="8:9" ht="15" x14ac:dyDescent="0.25">
      <c r="H4526"/>
      <c r="I4526" s="81"/>
    </row>
    <row r="4527" spans="8:9" ht="15" x14ac:dyDescent="0.25">
      <c r="H4527"/>
      <c r="I4527" s="81"/>
    </row>
    <row r="4528" spans="8:9" ht="15" x14ac:dyDescent="0.25">
      <c r="H4528"/>
      <c r="I4528" s="81"/>
    </row>
    <row r="4529" spans="8:9" ht="15" x14ac:dyDescent="0.25">
      <c r="H4529"/>
      <c r="I4529" s="81"/>
    </row>
    <row r="4530" spans="8:9" ht="15" x14ac:dyDescent="0.25">
      <c r="H4530"/>
      <c r="I4530" s="81"/>
    </row>
    <row r="4531" spans="8:9" ht="15" x14ac:dyDescent="0.25">
      <c r="H4531"/>
      <c r="I4531" s="81"/>
    </row>
    <row r="4532" spans="8:9" ht="15" x14ac:dyDescent="0.25">
      <c r="H4532"/>
      <c r="I4532" s="81"/>
    </row>
    <row r="4533" spans="8:9" ht="15" x14ac:dyDescent="0.25">
      <c r="H4533"/>
      <c r="I4533" s="81"/>
    </row>
    <row r="4534" spans="8:9" ht="15" x14ac:dyDescent="0.25">
      <c r="H4534"/>
      <c r="I4534" s="81"/>
    </row>
    <row r="4535" spans="8:9" ht="15" x14ac:dyDescent="0.25">
      <c r="H4535"/>
      <c r="I4535" s="81"/>
    </row>
    <row r="4536" spans="8:9" ht="15" x14ac:dyDescent="0.25">
      <c r="H4536"/>
      <c r="I4536" s="81"/>
    </row>
    <row r="4537" spans="8:9" ht="15" x14ac:dyDescent="0.25">
      <c r="H4537"/>
      <c r="I4537" s="81"/>
    </row>
    <row r="4538" spans="8:9" ht="15" x14ac:dyDescent="0.25">
      <c r="H4538"/>
      <c r="I4538" s="81"/>
    </row>
    <row r="4539" spans="8:9" ht="15" x14ac:dyDescent="0.25">
      <c r="H4539"/>
      <c r="I4539" s="81"/>
    </row>
    <row r="4540" spans="8:9" ht="15" x14ac:dyDescent="0.25">
      <c r="H4540"/>
      <c r="I4540" s="81"/>
    </row>
    <row r="4541" spans="8:9" ht="15" x14ac:dyDescent="0.25">
      <c r="H4541"/>
      <c r="I4541" s="81"/>
    </row>
    <row r="4542" spans="8:9" ht="15" x14ac:dyDescent="0.25">
      <c r="H4542"/>
      <c r="I4542" s="81"/>
    </row>
    <row r="4543" spans="8:9" ht="15" x14ac:dyDescent="0.25">
      <c r="H4543"/>
      <c r="I4543" s="81"/>
    </row>
    <row r="4544" spans="8:9" ht="15" x14ac:dyDescent="0.25">
      <c r="H4544"/>
      <c r="I4544" s="81"/>
    </row>
    <row r="4545" spans="8:9" ht="15" x14ac:dyDescent="0.25">
      <c r="H4545"/>
      <c r="I4545" s="81"/>
    </row>
    <row r="4546" spans="8:9" ht="15" x14ac:dyDescent="0.25">
      <c r="H4546"/>
      <c r="I4546" s="81"/>
    </row>
    <row r="4547" spans="8:9" ht="15" x14ac:dyDescent="0.25">
      <c r="H4547"/>
      <c r="I4547" s="81"/>
    </row>
    <row r="4548" spans="8:9" ht="15" x14ac:dyDescent="0.25">
      <c r="H4548"/>
      <c r="I4548" s="81"/>
    </row>
    <row r="4549" spans="8:9" ht="15" x14ac:dyDescent="0.25">
      <c r="H4549"/>
      <c r="I4549" s="81"/>
    </row>
    <row r="4550" spans="8:9" ht="15" x14ac:dyDescent="0.25">
      <c r="H4550"/>
      <c r="I4550" s="81"/>
    </row>
    <row r="4551" spans="8:9" ht="15" x14ac:dyDescent="0.25">
      <c r="H4551"/>
      <c r="I4551" s="81"/>
    </row>
    <row r="4552" spans="8:9" ht="15" x14ac:dyDescent="0.25">
      <c r="H4552"/>
      <c r="I4552" s="81"/>
    </row>
    <row r="4553" spans="8:9" ht="15" x14ac:dyDescent="0.25">
      <c r="H4553"/>
      <c r="I4553" s="81"/>
    </row>
    <row r="4554" spans="8:9" ht="15" x14ac:dyDescent="0.25">
      <c r="H4554"/>
      <c r="I4554" s="81"/>
    </row>
    <row r="4555" spans="8:9" ht="15" x14ac:dyDescent="0.25">
      <c r="H4555"/>
      <c r="I4555" s="81"/>
    </row>
    <row r="4556" spans="8:9" ht="15" x14ac:dyDescent="0.25">
      <c r="H4556"/>
      <c r="I4556" s="81"/>
    </row>
    <row r="4557" spans="8:9" ht="15" x14ac:dyDescent="0.25">
      <c r="H4557"/>
      <c r="I4557" s="81"/>
    </row>
    <row r="4558" spans="8:9" ht="15" x14ac:dyDescent="0.25">
      <c r="H4558"/>
      <c r="I4558" s="81"/>
    </row>
    <row r="4559" spans="8:9" ht="15" x14ac:dyDescent="0.25">
      <c r="H4559"/>
      <c r="I4559" s="81"/>
    </row>
    <row r="4560" spans="8:9" ht="15" x14ac:dyDescent="0.25">
      <c r="H4560"/>
      <c r="I4560" s="81"/>
    </row>
    <row r="4561" spans="8:9" ht="15" x14ac:dyDescent="0.25">
      <c r="H4561"/>
      <c r="I4561" s="81"/>
    </row>
    <row r="4562" spans="8:9" ht="15" x14ac:dyDescent="0.25">
      <c r="H4562"/>
      <c r="I4562" s="81"/>
    </row>
    <row r="4563" spans="8:9" ht="15" x14ac:dyDescent="0.25">
      <c r="H4563"/>
      <c r="I4563" s="81"/>
    </row>
    <row r="4564" spans="8:9" ht="15" x14ac:dyDescent="0.25">
      <c r="H4564"/>
      <c r="I4564" s="81"/>
    </row>
    <row r="4565" spans="8:9" ht="15" x14ac:dyDescent="0.25">
      <c r="H4565"/>
      <c r="I4565" s="81"/>
    </row>
    <row r="4566" spans="8:9" ht="15" x14ac:dyDescent="0.25">
      <c r="H4566"/>
      <c r="I4566" s="81"/>
    </row>
    <row r="4567" spans="8:9" ht="15" x14ac:dyDescent="0.25">
      <c r="H4567"/>
      <c r="I4567" s="81"/>
    </row>
    <row r="4568" spans="8:9" ht="15" x14ac:dyDescent="0.25">
      <c r="H4568"/>
      <c r="I4568" s="81"/>
    </row>
    <row r="4569" spans="8:9" ht="15" x14ac:dyDescent="0.25">
      <c r="H4569"/>
      <c r="I4569" s="81"/>
    </row>
    <row r="4570" spans="8:9" ht="15" x14ac:dyDescent="0.25">
      <c r="H4570"/>
      <c r="I4570" s="81"/>
    </row>
    <row r="4571" spans="8:9" ht="15" x14ac:dyDescent="0.25">
      <c r="H4571"/>
      <c r="I4571" s="81"/>
    </row>
    <row r="4572" spans="8:9" ht="15" x14ac:dyDescent="0.25">
      <c r="H4572"/>
      <c r="I4572" s="81"/>
    </row>
    <row r="4573" spans="8:9" ht="15" x14ac:dyDescent="0.25">
      <c r="H4573"/>
      <c r="I4573" s="81"/>
    </row>
    <row r="4574" spans="8:9" ht="15" x14ac:dyDescent="0.25">
      <c r="H4574"/>
      <c r="I4574" s="81"/>
    </row>
    <row r="4575" spans="8:9" ht="15" x14ac:dyDescent="0.25">
      <c r="H4575"/>
      <c r="I4575" s="81"/>
    </row>
    <row r="4576" spans="8:9" ht="15" x14ac:dyDescent="0.25">
      <c r="H4576"/>
      <c r="I4576" s="81"/>
    </row>
    <row r="4577" spans="8:9" ht="15" x14ac:dyDescent="0.25">
      <c r="H4577"/>
      <c r="I4577" s="81"/>
    </row>
    <row r="4578" spans="8:9" ht="15" x14ac:dyDescent="0.25">
      <c r="H4578"/>
      <c r="I4578" s="81"/>
    </row>
    <row r="4579" spans="8:9" ht="15" x14ac:dyDescent="0.25">
      <c r="H4579"/>
      <c r="I4579" s="81"/>
    </row>
    <row r="4580" spans="8:9" ht="15" x14ac:dyDescent="0.25">
      <c r="H4580"/>
      <c r="I4580" s="81"/>
    </row>
    <row r="4581" spans="8:9" ht="15" x14ac:dyDescent="0.25">
      <c r="H4581"/>
      <c r="I4581" s="81"/>
    </row>
    <row r="4582" spans="8:9" ht="15" x14ac:dyDescent="0.25">
      <c r="H4582"/>
      <c r="I4582" s="81"/>
    </row>
    <row r="4583" spans="8:9" ht="15" x14ac:dyDescent="0.25">
      <c r="H4583"/>
      <c r="I4583" s="81"/>
    </row>
    <row r="4584" spans="8:9" ht="15" x14ac:dyDescent="0.25">
      <c r="H4584"/>
      <c r="I4584" s="81"/>
    </row>
    <row r="4585" spans="8:9" ht="15" x14ac:dyDescent="0.25">
      <c r="H4585"/>
      <c r="I4585" s="81"/>
    </row>
    <row r="4586" spans="8:9" ht="15" x14ac:dyDescent="0.25">
      <c r="H4586"/>
      <c r="I4586" s="81"/>
    </row>
    <row r="4587" spans="8:9" ht="15" x14ac:dyDescent="0.25">
      <c r="H4587"/>
      <c r="I4587" s="81"/>
    </row>
    <row r="4588" spans="8:9" ht="15" x14ac:dyDescent="0.25">
      <c r="H4588"/>
      <c r="I4588" s="81"/>
    </row>
    <row r="4589" spans="8:9" ht="15" x14ac:dyDescent="0.25">
      <c r="H4589"/>
      <c r="I4589" s="81"/>
    </row>
    <row r="4590" spans="8:9" ht="15" x14ac:dyDescent="0.25">
      <c r="H4590"/>
      <c r="I4590" s="81"/>
    </row>
    <row r="4591" spans="8:9" ht="15" x14ac:dyDescent="0.25">
      <c r="H4591"/>
      <c r="I4591" s="81"/>
    </row>
    <row r="4592" spans="8:9" ht="15" x14ac:dyDescent="0.25">
      <c r="H4592"/>
      <c r="I4592" s="81"/>
    </row>
    <row r="4593" spans="8:8" ht="15" x14ac:dyDescent="0.25">
      <c r="H4593"/>
    </row>
    <row r="4594" spans="8:8" ht="15" x14ac:dyDescent="0.25">
      <c r="H4594"/>
    </row>
    <row r="4595" spans="8:8" ht="15" x14ac:dyDescent="0.25">
      <c r="H4595"/>
    </row>
    <row r="4596" spans="8:8" ht="15" x14ac:dyDescent="0.25">
      <c r="H4596"/>
    </row>
    <row r="4597" spans="8:8" ht="15" x14ac:dyDescent="0.25">
      <c r="H4597"/>
    </row>
    <row r="4598" spans="8:8" ht="15" x14ac:dyDescent="0.25">
      <c r="H4598"/>
    </row>
  </sheetData>
  <sheetProtection selectLockedCells="1" selectUnlockedCells="1"/>
  <sortState ref="B35:E41">
    <sortCondition ref="D35:D41"/>
  </sortState>
  <customSheetViews>
    <customSheetView guid="{15592DE5-C7FF-4B56-A77E-D45893415718}" fitToPage="1">
      <selection activeCell="H8" sqref="H8"/>
      <pageMargins left="0.47244094488188976" right="0.19685039370078741" top="0.59055118110236215" bottom="0.19685039370078741" header="0.23622047244094488" footer="0.19685039370078741"/>
      <pageSetup paperSize="8" scale="71" fitToHeight="0" orientation="landscape" r:id="rId1"/>
      <headerFooter>
        <oddHeader>&amp;C&amp;"-,Gras"&amp;26LES DISTINCTIONS DES FORMATIONS QUALITE</oddHeader>
      </headerFooter>
    </customSheetView>
    <customSheetView guid="{434B6855-F13B-4702-8F4C-6D02421A3BDD}" fitToPage="1">
      <selection activeCell="G28" sqref="G28"/>
      <pageMargins left="0.47244094488188976" right="0.19685039370078741" top="0.59055118110236215" bottom="0.19685039370078741" header="0.23622047244094488" footer="0.19685039370078741"/>
      <pageSetup paperSize="8" scale="71" fitToHeight="0" orientation="landscape" r:id="rId2"/>
      <headerFooter>
        <oddHeader>&amp;C&amp;"-,Gras"&amp;26LES DISTINCTIONS DES FORMATIONS QUALITE</oddHeader>
      </headerFooter>
    </customSheetView>
    <customSheetView guid="{3ED02DA8-0013-4C86-B822-FF604B55B0EE}" fitToPage="1">
      <selection activeCell="G28" sqref="G28"/>
      <pageMargins left="0.47244094488188976" right="0.19685039370078741" top="0.59055118110236215" bottom="0.19685039370078741" header="0.23622047244094488" footer="0.19685039370078741"/>
      <pageSetup paperSize="8" scale="71" fitToHeight="0" orientation="landscape" r:id="rId3"/>
      <headerFooter>
        <oddHeader>&amp;C&amp;"-,Gras"&amp;26LES DISTINCTIONS DES FORMATIONS QUALITE</oddHeader>
      </headerFooter>
    </customSheetView>
    <customSheetView guid="{A0EEC314-16F1-4DF3-8165-656D359AD9BA}" fitToPage="1">
      <selection activeCell="H30" sqref="H30"/>
      <pageMargins left="0.47244094488188976" right="0.19685039370078741" top="0.59055118110236215" bottom="0.19685039370078741" header="0.23622047244094488" footer="0.19685039370078741"/>
      <pageSetup paperSize="8" scale="71" fitToHeight="0" orientation="landscape" r:id="rId4"/>
      <headerFooter>
        <oddHeader>&amp;C&amp;"-,Gras"&amp;26LES DISTINCTIONS DES FORMATIONS QUALITE</oddHeader>
      </headerFooter>
    </customSheetView>
    <customSheetView guid="{16A98541-5EA7-4645-8B9E-63DA44C6390C}" fitToPage="1">
      <selection activeCell="H30" sqref="H30"/>
      <pageMargins left="0.47244094488188976" right="0.19685039370078741" top="0.59055118110236215" bottom="0.19685039370078741" header="0.23622047244094488" footer="0.19685039370078741"/>
      <pageSetup paperSize="8" scale="71" fitToHeight="0" orientation="landscape" r:id="rId5"/>
      <headerFooter>
        <oddHeader>&amp;C&amp;"-,Gras"&amp;26LES DISTINCTIONS DES FORMATIONS QUALITE</oddHeader>
      </headerFooter>
    </customSheetView>
    <customSheetView guid="{AC76C8A2-0565-4A7F-A8B3-3D24073F25D1}" fitToPage="1">
      <selection activeCell="G28" sqref="G28"/>
      <pageMargins left="0.47244094488188976" right="0.19685039370078741" top="0.59055118110236215" bottom="0.19685039370078741" header="0.23622047244094488" footer="0.19685039370078741"/>
      <pageSetup paperSize="8" scale="71" fitToHeight="0" orientation="landscape" r:id="rId6"/>
      <headerFooter>
        <oddHeader>&amp;C&amp;"-,Gras"&amp;26LES DISTINCTIONS DES FORMATIONS QUALITE</oddHeader>
      </headerFooter>
    </customSheetView>
    <customSheetView guid="{4FF0261A-279D-430C-B2DD-E54ED988E313}" fitToPage="1">
      <selection activeCell="H8" sqref="H8"/>
      <pageMargins left="0.47244094488188976" right="0.19685039370078741" top="0.59055118110236215" bottom="0.19685039370078741" header="0.23622047244094488" footer="0.19685039370078741"/>
      <pageSetup paperSize="8" scale="71" fitToHeight="0" orientation="landscape" r:id="rId7"/>
      <headerFooter>
        <oddHeader>&amp;C&amp;"-,Gras"&amp;26LES DISTINCTIONS DES FORMATIONS QUALITE</oddHeader>
      </headerFooter>
    </customSheetView>
  </customSheetViews>
  <pageMargins left="0.47244094488188976" right="0.19685039370078741" top="0.59055118110236215" bottom="0.19685039370078741" header="0.23622047244094488" footer="0.19685039370078741"/>
  <pageSetup paperSize="8" scale="71" fitToHeight="0" orientation="landscape" r:id="rId8"/>
  <headerFooter>
    <oddHeader>&amp;C&amp;"-,Gras"&amp;26LES DISTINCTIONS DES FORMATIONS QUALITE</oddHeader>
  </headerFooter>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theme="0" tint="-0.499984740745262"/>
  </sheetPr>
  <dimension ref="A1:Y16385"/>
  <sheetViews>
    <sheetView workbookViewId="0">
      <selection activeCell="H2" sqref="H2:H12"/>
    </sheetView>
  </sheetViews>
  <sheetFormatPr baseColWidth="10" defaultColWidth="11.42578125" defaultRowHeight="12.75" x14ac:dyDescent="0.2"/>
  <cols>
    <col min="1" max="1" width="30.7109375" style="47" bestFit="1" customWidth="1"/>
    <col min="2" max="2" width="22.5703125" style="1" bestFit="1" customWidth="1"/>
    <col min="3" max="3" width="11.42578125" style="1"/>
    <col min="4" max="4" width="16.28515625" style="2" bestFit="1" customWidth="1"/>
    <col min="5" max="5" width="11.42578125" style="1"/>
    <col min="6" max="6" width="10" style="1" customWidth="1"/>
    <col min="7" max="7" width="12.28515625" style="1" customWidth="1"/>
    <col min="8" max="8" width="21" style="1" bestFit="1" customWidth="1"/>
    <col min="9" max="9" width="11.28515625" style="1" bestFit="1" customWidth="1"/>
    <col min="10" max="10" width="8.42578125" style="1" customWidth="1"/>
    <col min="11" max="11" width="4.7109375" style="93" customWidth="1"/>
    <col min="12" max="12" width="7.7109375" style="1" customWidth="1"/>
    <col min="13" max="13" width="29.7109375" style="1" bestFit="1" customWidth="1"/>
    <col min="14" max="14" width="25.7109375" style="1" bestFit="1" customWidth="1"/>
    <col min="15" max="15" width="39.28515625" style="1" bestFit="1" customWidth="1"/>
    <col min="16" max="16" width="30" style="1" bestFit="1" customWidth="1"/>
    <col min="17" max="17" width="31" style="1" bestFit="1" customWidth="1"/>
    <col min="18" max="18" width="32.28515625" style="1" bestFit="1" customWidth="1"/>
    <col min="19" max="19" width="24.7109375" style="1" bestFit="1" customWidth="1"/>
    <col min="20" max="20" width="31" style="1" bestFit="1" customWidth="1"/>
    <col min="21" max="21" width="38.7109375" style="1" bestFit="1" customWidth="1"/>
    <col min="22" max="22" width="32" style="1" bestFit="1" customWidth="1"/>
    <col min="23" max="23" width="32" style="1" customWidth="1"/>
    <col min="24" max="24" width="11.42578125" style="1"/>
    <col min="25" max="25" width="5.42578125" style="93" customWidth="1"/>
    <col min="26" max="16384" width="11.42578125" style="1"/>
  </cols>
  <sheetData>
    <row r="1" spans="1:23" x14ac:dyDescent="0.2">
      <c r="A1" s="46" t="s">
        <v>496</v>
      </c>
      <c r="B1" s="46" t="s">
        <v>497</v>
      </c>
      <c r="C1" s="51" t="s">
        <v>498</v>
      </c>
      <c r="D1" s="52" t="s">
        <v>499</v>
      </c>
      <c r="E1" s="53" t="s">
        <v>500</v>
      </c>
      <c r="F1" s="46" t="s">
        <v>501</v>
      </c>
      <c r="G1" s="46" t="s">
        <v>502</v>
      </c>
      <c r="H1" s="50" t="s">
        <v>503</v>
      </c>
      <c r="I1" s="50" t="s">
        <v>504</v>
      </c>
      <c r="M1" s="72" t="s">
        <v>505</v>
      </c>
      <c r="N1" s="72" t="s">
        <v>506</v>
      </c>
      <c r="O1" s="92" t="s">
        <v>507</v>
      </c>
      <c r="P1" s="72" t="s">
        <v>508</v>
      </c>
      <c r="Q1" s="72" t="s">
        <v>509</v>
      </c>
      <c r="R1" s="79" t="s">
        <v>510</v>
      </c>
      <c r="S1" s="72" t="s">
        <v>511</v>
      </c>
      <c r="T1" s="72" t="s">
        <v>763</v>
      </c>
      <c r="U1" s="72" t="s">
        <v>512</v>
      </c>
      <c r="V1" s="72" t="s">
        <v>513</v>
      </c>
      <c r="W1" s="72" t="s">
        <v>807</v>
      </c>
    </row>
    <row r="2" spans="1:23" x14ac:dyDescent="0.2">
      <c r="B2" s="47"/>
      <c r="C2" s="64" t="s">
        <v>159</v>
      </c>
      <c r="D2" s="61" t="s">
        <v>505</v>
      </c>
      <c r="E2" s="65" t="s">
        <v>514</v>
      </c>
      <c r="F2" s="47" t="s">
        <v>140</v>
      </c>
      <c r="G2" s="47" t="s">
        <v>515</v>
      </c>
      <c r="H2" s="47"/>
      <c r="I2" s="47" t="s">
        <v>312</v>
      </c>
      <c r="M2" s="76" t="s">
        <v>178</v>
      </c>
      <c r="N2" s="74" t="s">
        <v>305</v>
      </c>
      <c r="O2" s="73" t="s">
        <v>153</v>
      </c>
      <c r="P2" s="75" t="s">
        <v>294</v>
      </c>
      <c r="Q2" s="94" t="s">
        <v>322</v>
      </c>
      <c r="R2" s="75" t="s">
        <v>355</v>
      </c>
      <c r="S2" s="75" t="s">
        <v>315</v>
      </c>
      <c r="T2" s="77" t="s">
        <v>765</v>
      </c>
      <c r="U2" s="75" t="s">
        <v>516</v>
      </c>
      <c r="V2" s="75" t="s">
        <v>517</v>
      </c>
      <c r="W2" s="75" t="s">
        <v>804</v>
      </c>
    </row>
    <row r="3" spans="1:23" x14ac:dyDescent="0.2">
      <c r="B3" s="47"/>
      <c r="C3" s="54" t="s">
        <v>519</v>
      </c>
      <c r="D3" s="49" t="s">
        <v>506</v>
      </c>
      <c r="E3" s="65" t="s">
        <v>520</v>
      </c>
      <c r="F3" s="47" t="s">
        <v>132</v>
      </c>
      <c r="G3" s="47" t="s">
        <v>131</v>
      </c>
      <c r="H3" s="47"/>
      <c r="I3" s="47" t="s">
        <v>189</v>
      </c>
      <c r="M3" s="76" t="s">
        <v>748</v>
      </c>
      <c r="N3" s="74" t="s">
        <v>521</v>
      </c>
      <c r="O3" s="74" t="s">
        <v>749</v>
      </c>
      <c r="P3" s="76" t="s">
        <v>142</v>
      </c>
      <c r="Q3" s="77" t="s">
        <v>323</v>
      </c>
      <c r="R3" s="76" t="s">
        <v>752</v>
      </c>
      <c r="S3" s="76" t="s">
        <v>522</v>
      </c>
      <c r="T3" s="77" t="s">
        <v>766</v>
      </c>
      <c r="U3" s="76" t="s">
        <v>523</v>
      </c>
      <c r="V3" s="76" t="s">
        <v>524</v>
      </c>
      <c r="W3" s="76" t="s">
        <v>805</v>
      </c>
    </row>
    <row r="4" spans="1:23" x14ac:dyDescent="0.2">
      <c r="B4" s="47"/>
      <c r="C4" s="54" t="s">
        <v>130</v>
      </c>
      <c r="D4" s="49" t="s">
        <v>507</v>
      </c>
      <c r="E4" s="65" t="s">
        <v>525</v>
      </c>
      <c r="F4" s="47" t="s">
        <v>440</v>
      </c>
      <c r="G4" s="47" t="s">
        <v>156</v>
      </c>
      <c r="H4" s="47"/>
      <c r="I4" s="47" t="s">
        <v>190</v>
      </c>
      <c r="M4" s="76" t="s">
        <v>179</v>
      </c>
      <c r="N4" s="74" t="s">
        <v>526</v>
      </c>
      <c r="O4" s="74" t="s">
        <v>144</v>
      </c>
      <c r="P4" s="76" t="s">
        <v>750</v>
      </c>
      <c r="Q4" s="77" t="s">
        <v>751</v>
      </c>
      <c r="R4" s="76" t="s">
        <v>527</v>
      </c>
      <c r="S4" s="76" t="s">
        <v>317</v>
      </c>
      <c r="T4" s="77" t="s">
        <v>767</v>
      </c>
      <c r="U4" s="76" t="s">
        <v>528</v>
      </c>
      <c r="V4" s="77" t="s">
        <v>381</v>
      </c>
      <c r="W4" s="77" t="s">
        <v>806</v>
      </c>
    </row>
    <row r="5" spans="1:23" ht="13.5" thickBot="1" x14ac:dyDescent="0.25">
      <c r="B5" s="47"/>
      <c r="C5" s="54" t="s">
        <v>138</v>
      </c>
      <c r="D5" s="49" t="s">
        <v>508</v>
      </c>
      <c r="E5" s="65" t="s">
        <v>529</v>
      </c>
      <c r="F5" s="47" t="s">
        <v>530</v>
      </c>
      <c r="G5" s="59"/>
      <c r="H5" s="47"/>
      <c r="I5" s="47" t="s">
        <v>270</v>
      </c>
      <c r="M5" s="76" t="s">
        <v>180</v>
      </c>
      <c r="N5" s="74" t="s">
        <v>531</v>
      </c>
      <c r="O5" s="74" t="s">
        <v>147</v>
      </c>
      <c r="P5" s="76" t="s">
        <v>165</v>
      </c>
      <c r="Q5" s="77" t="s">
        <v>532</v>
      </c>
      <c r="R5" s="76" t="s">
        <v>533</v>
      </c>
      <c r="S5" s="76" t="s">
        <v>534</v>
      </c>
      <c r="T5" s="77" t="s">
        <v>773</v>
      </c>
      <c r="U5" s="76" t="s">
        <v>211</v>
      </c>
      <c r="V5" s="77" t="s">
        <v>535</v>
      </c>
      <c r="W5" s="77"/>
    </row>
    <row r="6" spans="1:23" ht="13.5" thickBot="1" x14ac:dyDescent="0.25">
      <c r="B6" s="47"/>
      <c r="C6" s="54" t="s">
        <v>150</v>
      </c>
      <c r="D6" s="49" t="s">
        <v>509</v>
      </c>
      <c r="E6" s="65" t="s">
        <v>538</v>
      </c>
      <c r="F6" s="59"/>
      <c r="H6" s="47"/>
      <c r="I6" s="59"/>
      <c r="M6" s="76" t="s">
        <v>181</v>
      </c>
      <c r="N6" s="74" t="s">
        <v>309</v>
      </c>
      <c r="O6" s="74" t="s">
        <v>157</v>
      </c>
      <c r="P6" s="76" t="s">
        <v>837</v>
      </c>
      <c r="Q6" s="77" t="s">
        <v>540</v>
      </c>
      <c r="R6" s="76" t="s">
        <v>708</v>
      </c>
      <c r="S6" s="76" t="s">
        <v>542</v>
      </c>
      <c r="T6" s="77" t="s">
        <v>768</v>
      </c>
      <c r="U6" s="76" t="s">
        <v>543</v>
      </c>
      <c r="V6" s="78"/>
      <c r="W6" s="78"/>
    </row>
    <row r="7" spans="1:23" ht="13.5" thickBot="1" x14ac:dyDescent="0.25">
      <c r="B7" s="47"/>
      <c r="C7" s="55" t="s">
        <v>146</v>
      </c>
      <c r="D7" s="49" t="s">
        <v>510</v>
      </c>
      <c r="E7" s="65" t="s">
        <v>546</v>
      </c>
      <c r="H7" s="47"/>
      <c r="M7" s="76" t="s">
        <v>182</v>
      </c>
      <c r="N7" s="74" t="s">
        <v>547</v>
      </c>
      <c r="O7" s="74" t="s">
        <v>162</v>
      </c>
      <c r="P7" s="76" t="s">
        <v>539</v>
      </c>
      <c r="Q7" s="77" t="s">
        <v>151</v>
      </c>
      <c r="R7" s="76" t="s">
        <v>541</v>
      </c>
      <c r="S7" s="77" t="s">
        <v>320</v>
      </c>
      <c r="T7" s="77" t="s">
        <v>769</v>
      </c>
      <c r="U7" s="78"/>
      <c r="V7" s="2"/>
      <c r="W7" s="2"/>
    </row>
    <row r="8" spans="1:23" ht="13.5" thickBot="1" x14ac:dyDescent="0.25">
      <c r="B8" s="47"/>
      <c r="C8" s="54" t="s">
        <v>550</v>
      </c>
      <c r="D8" s="49" t="s">
        <v>511</v>
      </c>
      <c r="E8" s="65" t="s">
        <v>551</v>
      </c>
      <c r="H8" s="47"/>
      <c r="M8" s="76" t="s">
        <v>184</v>
      </c>
      <c r="N8" s="78"/>
      <c r="O8" s="74" t="s">
        <v>135</v>
      </c>
      <c r="P8" s="76" t="s">
        <v>548</v>
      </c>
      <c r="Q8" s="77" t="s">
        <v>553</v>
      </c>
      <c r="R8" s="76" t="s">
        <v>549</v>
      </c>
      <c r="S8" s="77" t="s">
        <v>555</v>
      </c>
      <c r="T8" s="77" t="s">
        <v>770</v>
      </c>
      <c r="U8" s="2"/>
      <c r="V8" s="2"/>
      <c r="W8" s="2"/>
    </row>
    <row r="9" spans="1:23" ht="13.5" thickBot="1" x14ac:dyDescent="0.25">
      <c r="B9" s="47"/>
      <c r="C9" s="54" t="s">
        <v>762</v>
      </c>
      <c r="D9" s="49" t="s">
        <v>763</v>
      </c>
      <c r="E9" s="65" t="s">
        <v>764</v>
      </c>
      <c r="H9" s="47"/>
      <c r="M9" s="76" t="s">
        <v>183</v>
      </c>
      <c r="N9" s="2"/>
      <c r="O9" s="74" t="s">
        <v>249</v>
      </c>
      <c r="P9" s="76" t="s">
        <v>552</v>
      </c>
      <c r="Q9" s="77" t="s">
        <v>559</v>
      </c>
      <c r="R9" s="77" t="s">
        <v>554</v>
      </c>
      <c r="S9" s="78"/>
      <c r="T9" s="77" t="s">
        <v>771</v>
      </c>
      <c r="U9" s="2"/>
      <c r="V9" s="2"/>
      <c r="W9" s="2"/>
    </row>
    <row r="10" spans="1:23" x14ac:dyDescent="0.2">
      <c r="B10" s="47"/>
      <c r="C10" s="64" t="s">
        <v>556</v>
      </c>
      <c r="D10" s="61" t="s">
        <v>512</v>
      </c>
      <c r="E10" s="65" t="s">
        <v>557</v>
      </c>
      <c r="H10" s="47"/>
      <c r="M10" s="76" t="s">
        <v>185</v>
      </c>
      <c r="N10" s="2"/>
      <c r="O10" s="74" t="s">
        <v>563</v>
      </c>
      <c r="P10" s="76" t="s">
        <v>558</v>
      </c>
      <c r="Q10" s="77" t="s">
        <v>330</v>
      </c>
      <c r="R10" s="77" t="s">
        <v>560</v>
      </c>
      <c r="S10" s="2"/>
      <c r="T10" s="77" t="s">
        <v>772</v>
      </c>
      <c r="U10" s="24"/>
      <c r="V10" s="2"/>
      <c r="W10" s="2"/>
    </row>
    <row r="11" spans="1:23" ht="13.5" thickBot="1" x14ac:dyDescent="0.25">
      <c r="B11" s="59"/>
      <c r="C11" s="54" t="s">
        <v>561</v>
      </c>
      <c r="D11" s="49" t="s">
        <v>513</v>
      </c>
      <c r="E11" s="66" t="s">
        <v>562</v>
      </c>
      <c r="H11" s="47"/>
      <c r="M11" s="77" t="s">
        <v>186</v>
      </c>
      <c r="N11" s="24"/>
      <c r="O11" s="78"/>
      <c r="P11" s="76" t="s">
        <v>301</v>
      </c>
      <c r="Q11" s="77" t="s">
        <v>565</v>
      </c>
      <c r="R11" s="95"/>
      <c r="S11" s="2"/>
      <c r="T11" s="78"/>
      <c r="U11" s="2"/>
      <c r="V11" s="2"/>
      <c r="W11" s="2"/>
    </row>
    <row r="12" spans="1:23" ht="13.5" thickBot="1" x14ac:dyDescent="0.25">
      <c r="C12" s="54" t="s">
        <v>809</v>
      </c>
      <c r="D12" s="61" t="s">
        <v>807</v>
      </c>
      <c r="E12" s="56" t="s">
        <v>808</v>
      </c>
      <c r="H12" s="47"/>
      <c r="M12" s="77" t="s">
        <v>566</v>
      </c>
      <c r="N12" s="2"/>
      <c r="O12" s="24"/>
      <c r="P12" s="76" t="s">
        <v>564</v>
      </c>
      <c r="Q12" s="78"/>
      <c r="R12" s="2"/>
      <c r="S12" s="2"/>
      <c r="T12" s="2"/>
      <c r="U12" s="2"/>
      <c r="V12" s="2"/>
      <c r="W12" s="2"/>
    </row>
    <row r="13" spans="1:23" ht="13.5" thickBot="1" x14ac:dyDescent="0.25">
      <c r="C13" s="62"/>
      <c r="D13" s="60"/>
      <c r="E13" s="63"/>
      <c r="H13" s="59"/>
      <c r="M13" s="78"/>
      <c r="N13" s="2"/>
      <c r="O13" s="2"/>
      <c r="P13" s="78"/>
      <c r="Q13" s="2"/>
      <c r="R13" s="2"/>
      <c r="S13" s="2"/>
      <c r="T13" s="2"/>
      <c r="U13" s="2"/>
      <c r="V13" s="2"/>
      <c r="W13" s="2"/>
    </row>
    <row r="14" spans="1:23" x14ac:dyDescent="0.2">
      <c r="C14" s="57"/>
      <c r="D14" s="24"/>
      <c r="E14" s="58"/>
      <c r="M14" s="2"/>
      <c r="N14" s="2"/>
      <c r="O14" s="2"/>
      <c r="P14" s="2"/>
      <c r="Q14" s="2"/>
      <c r="R14" s="2"/>
      <c r="U14" s="2"/>
      <c r="V14" s="2"/>
      <c r="W14" s="2"/>
    </row>
    <row r="15" spans="1:23" ht="13.5" thickBot="1" x14ac:dyDescent="0.25">
      <c r="C15" s="245" t="s">
        <v>567</v>
      </c>
      <c r="D15" s="246"/>
      <c r="E15" s="247"/>
      <c r="M15" s="2"/>
      <c r="P15" s="2"/>
      <c r="R15" s="2"/>
    </row>
    <row r="16" spans="1:23" x14ac:dyDescent="0.2">
      <c r="E16" s="2"/>
      <c r="M16" s="2"/>
    </row>
    <row r="17" spans="5:23" x14ac:dyDescent="0.2">
      <c r="E17" s="2"/>
    </row>
    <row r="18" spans="5:23" x14ac:dyDescent="0.2">
      <c r="E18" s="2"/>
    </row>
    <row r="19" spans="5:23" x14ac:dyDescent="0.2">
      <c r="E19" s="2"/>
    </row>
    <row r="20" spans="5:23" x14ac:dyDescent="0.2">
      <c r="E20" s="2"/>
      <c r="M20" s="72" t="s">
        <v>514</v>
      </c>
      <c r="N20" s="72" t="s">
        <v>520</v>
      </c>
      <c r="O20" s="72" t="s">
        <v>525</v>
      </c>
      <c r="P20" s="72" t="s">
        <v>529</v>
      </c>
      <c r="Q20" s="72" t="s">
        <v>538</v>
      </c>
      <c r="R20" s="72" t="s">
        <v>546</v>
      </c>
      <c r="S20" s="72" t="s">
        <v>551</v>
      </c>
      <c r="T20" s="72" t="s">
        <v>764</v>
      </c>
      <c r="U20" s="72" t="s">
        <v>557</v>
      </c>
      <c r="V20" s="72" t="s">
        <v>562</v>
      </c>
      <c r="W20" s="72" t="s">
        <v>808</v>
      </c>
    </row>
    <row r="21" spans="5:23" x14ac:dyDescent="0.2">
      <c r="E21" s="2"/>
      <c r="M21" s="75" t="s">
        <v>568</v>
      </c>
      <c r="N21" s="73" t="s">
        <v>569</v>
      </c>
      <c r="O21" s="75" t="s">
        <v>706</v>
      </c>
      <c r="P21" s="190" t="s">
        <v>143</v>
      </c>
      <c r="Q21" s="75" t="s">
        <v>570</v>
      </c>
      <c r="R21" s="75" t="s">
        <v>571</v>
      </c>
      <c r="S21" s="75" t="s">
        <v>572</v>
      </c>
      <c r="T21" s="75" t="s">
        <v>570</v>
      </c>
      <c r="U21" s="75" t="s">
        <v>573</v>
      </c>
      <c r="V21" s="75" t="s">
        <v>574</v>
      </c>
      <c r="W21" s="214"/>
    </row>
    <row r="22" spans="5:23" x14ac:dyDescent="0.2">
      <c r="E22" s="2"/>
      <c r="M22" s="76" t="s">
        <v>161</v>
      </c>
      <c r="N22" s="74" t="s">
        <v>575</v>
      </c>
      <c r="O22" s="74" t="s">
        <v>137</v>
      </c>
      <c r="P22" s="76" t="s">
        <v>166</v>
      </c>
      <c r="Q22" s="76" t="s">
        <v>577</v>
      </c>
      <c r="R22" s="76" t="s">
        <v>578</v>
      </c>
      <c r="S22" s="76" t="s">
        <v>579</v>
      </c>
      <c r="T22" s="76" t="s">
        <v>577</v>
      </c>
      <c r="U22" s="76" t="s">
        <v>580</v>
      </c>
      <c r="V22" s="76" t="s">
        <v>581</v>
      </c>
      <c r="W22" s="215"/>
    </row>
    <row r="23" spans="5:23" x14ac:dyDescent="0.2">
      <c r="E23" s="2"/>
      <c r="M23" s="76" t="s">
        <v>582</v>
      </c>
      <c r="N23" s="74" t="s">
        <v>583</v>
      </c>
      <c r="O23" s="74" t="s">
        <v>576</v>
      </c>
      <c r="P23" s="76" t="s">
        <v>584</v>
      </c>
      <c r="Q23" s="76" t="s">
        <v>585</v>
      </c>
      <c r="R23" s="76" t="s">
        <v>586</v>
      </c>
      <c r="S23" s="76" t="s">
        <v>587</v>
      </c>
      <c r="T23" s="76" t="s">
        <v>585</v>
      </c>
      <c r="U23" s="76" t="s">
        <v>588</v>
      </c>
      <c r="V23" s="76" t="s">
        <v>589</v>
      </c>
      <c r="W23" s="215"/>
    </row>
    <row r="24" spans="5:23" x14ac:dyDescent="0.2">
      <c r="E24" s="2"/>
      <c r="M24" s="76" t="s">
        <v>703</v>
      </c>
      <c r="N24" s="74" t="s">
        <v>591</v>
      </c>
      <c r="O24" s="74" t="s">
        <v>149</v>
      </c>
      <c r="P24" s="76" t="s">
        <v>592</v>
      </c>
      <c r="Q24" s="76" t="s">
        <v>593</v>
      </c>
      <c r="R24" s="76" t="s">
        <v>594</v>
      </c>
      <c r="S24" s="76" t="s">
        <v>595</v>
      </c>
      <c r="T24" s="76" t="s">
        <v>593</v>
      </c>
      <c r="U24" s="76" t="s">
        <v>596</v>
      </c>
      <c r="V24" s="76" t="s">
        <v>597</v>
      </c>
      <c r="W24" s="215"/>
    </row>
    <row r="25" spans="5:23" x14ac:dyDescent="0.2">
      <c r="E25" s="2"/>
      <c r="M25" s="76" t="s">
        <v>704</v>
      </c>
      <c r="N25" s="74" t="s">
        <v>599</v>
      </c>
      <c r="O25" s="74" t="s">
        <v>145</v>
      </c>
      <c r="P25" s="76" t="s">
        <v>167</v>
      </c>
      <c r="Q25" s="76" t="s">
        <v>600</v>
      </c>
      <c r="R25" s="76" t="s">
        <v>601</v>
      </c>
      <c r="S25" s="76" t="s">
        <v>602</v>
      </c>
      <c r="T25" s="76" t="s">
        <v>600</v>
      </c>
      <c r="U25" s="76" t="s">
        <v>603</v>
      </c>
      <c r="V25" s="76" t="s">
        <v>604</v>
      </c>
      <c r="W25" s="215"/>
    </row>
    <row r="26" spans="5:23" x14ac:dyDescent="0.2">
      <c r="E26" s="2"/>
      <c r="M26" s="76" t="s">
        <v>590</v>
      </c>
      <c r="N26" s="74" t="s">
        <v>606</v>
      </c>
      <c r="O26" s="74" t="s">
        <v>136</v>
      </c>
      <c r="P26" s="76" t="s">
        <v>608</v>
      </c>
      <c r="Q26" s="76" t="s">
        <v>609</v>
      </c>
      <c r="R26" s="76" t="s">
        <v>148</v>
      </c>
      <c r="S26" s="76" t="s">
        <v>610</v>
      </c>
      <c r="T26" s="76" t="s">
        <v>609</v>
      </c>
      <c r="U26" s="76" t="s">
        <v>611</v>
      </c>
      <c r="V26" s="76" t="s">
        <v>612</v>
      </c>
      <c r="W26" s="215"/>
    </row>
    <row r="27" spans="5:23" ht="13.5" thickBot="1" x14ac:dyDescent="0.25">
      <c r="E27" s="2"/>
      <c r="M27" s="76" t="s">
        <v>598</v>
      </c>
      <c r="N27" s="74" t="s">
        <v>614</v>
      </c>
      <c r="O27" s="74" t="s">
        <v>607</v>
      </c>
      <c r="P27" s="76" t="s">
        <v>616</v>
      </c>
      <c r="Q27" s="76" t="s">
        <v>617</v>
      </c>
      <c r="R27" s="76" t="s">
        <v>618</v>
      </c>
      <c r="S27" s="76" t="s">
        <v>619</v>
      </c>
      <c r="T27" s="76" t="s">
        <v>617</v>
      </c>
      <c r="U27" s="76" t="s">
        <v>620</v>
      </c>
      <c r="V27" s="78"/>
      <c r="W27" s="216"/>
    </row>
    <row r="28" spans="5:23" ht="13.5" thickBot="1" x14ac:dyDescent="0.25">
      <c r="E28" s="2"/>
      <c r="M28" s="76" t="s">
        <v>702</v>
      </c>
      <c r="N28" s="74" t="s">
        <v>622</v>
      </c>
      <c r="O28" s="74" t="s">
        <v>615</v>
      </c>
      <c r="P28" s="76" t="s">
        <v>623</v>
      </c>
      <c r="Q28" s="76" t="s">
        <v>152</v>
      </c>
      <c r="R28" s="76" t="s">
        <v>624</v>
      </c>
      <c r="S28" s="76" t="s">
        <v>625</v>
      </c>
      <c r="T28" s="76" t="s">
        <v>152</v>
      </c>
      <c r="U28" s="78"/>
      <c r="V28" s="2"/>
      <c r="W28" s="2"/>
    </row>
    <row r="29" spans="5:23" x14ac:dyDescent="0.2">
      <c r="E29" s="2"/>
      <c r="M29" s="76" t="s">
        <v>605</v>
      </c>
      <c r="N29" s="74" t="s">
        <v>627</v>
      </c>
      <c r="O29" s="74" t="s">
        <v>154</v>
      </c>
      <c r="P29" s="76" t="s">
        <v>629</v>
      </c>
      <c r="Q29" s="76" t="s">
        <v>630</v>
      </c>
      <c r="R29" s="76" t="s">
        <v>631</v>
      </c>
      <c r="S29" s="76" t="s">
        <v>632</v>
      </c>
      <c r="T29" s="76" t="s">
        <v>630</v>
      </c>
      <c r="U29" s="2"/>
      <c r="V29" s="2"/>
      <c r="W29" s="2"/>
    </row>
    <row r="30" spans="5:23" x14ac:dyDescent="0.2">
      <c r="E30" s="2"/>
      <c r="M30" s="76" t="s">
        <v>613</v>
      </c>
      <c r="N30" s="74" t="s">
        <v>634</v>
      </c>
      <c r="O30" s="74" t="s">
        <v>628</v>
      </c>
      <c r="P30" s="76" t="s">
        <v>636</v>
      </c>
      <c r="Q30" s="76" t="s">
        <v>637</v>
      </c>
      <c r="R30" s="76" t="s">
        <v>638</v>
      </c>
      <c r="S30" s="76" t="s">
        <v>639</v>
      </c>
      <c r="T30" s="76" t="s">
        <v>637</v>
      </c>
      <c r="U30" s="2"/>
      <c r="V30" s="2"/>
      <c r="W30" s="2"/>
    </row>
    <row r="31" spans="5:23" ht="13.5" thickBot="1" x14ac:dyDescent="0.25">
      <c r="E31" s="2"/>
      <c r="M31" s="76" t="s">
        <v>621</v>
      </c>
      <c r="N31" s="74" t="s">
        <v>641</v>
      </c>
      <c r="O31" s="74" t="s">
        <v>635</v>
      </c>
      <c r="P31" s="76" t="s">
        <v>642</v>
      </c>
      <c r="Q31" s="76" t="s">
        <v>643</v>
      </c>
      <c r="R31" s="76" t="s">
        <v>644</v>
      </c>
      <c r="S31" s="78"/>
      <c r="T31" s="76" t="s">
        <v>643</v>
      </c>
      <c r="U31" s="2"/>
      <c r="V31" s="2"/>
      <c r="W31" s="2"/>
    </row>
    <row r="32" spans="5:23" x14ac:dyDescent="0.2">
      <c r="E32" s="2"/>
      <c r="M32" s="76" t="s">
        <v>701</v>
      </c>
      <c r="N32" s="74" t="s">
        <v>646</v>
      </c>
      <c r="O32" s="74" t="s">
        <v>158</v>
      </c>
      <c r="P32" s="76" t="s">
        <v>648</v>
      </c>
      <c r="Q32" s="76" t="s">
        <v>649</v>
      </c>
      <c r="R32" s="76" t="s">
        <v>650</v>
      </c>
      <c r="S32" s="2"/>
      <c r="T32" s="76" t="s">
        <v>649</v>
      </c>
      <c r="U32" s="2"/>
      <c r="V32" s="2"/>
      <c r="W32" s="2"/>
    </row>
    <row r="33" spans="5:23" ht="13.5" thickBot="1" x14ac:dyDescent="0.25">
      <c r="E33" s="2"/>
      <c r="M33" s="76" t="s">
        <v>626</v>
      </c>
      <c r="N33" s="78"/>
      <c r="O33" s="74" t="s">
        <v>647</v>
      </c>
      <c r="P33" s="76" t="s">
        <v>652</v>
      </c>
      <c r="Q33" s="76" t="s">
        <v>653</v>
      </c>
      <c r="R33" s="76" t="s">
        <v>654</v>
      </c>
      <c r="S33" s="2"/>
      <c r="T33" s="76" t="s">
        <v>653</v>
      </c>
      <c r="U33" s="2"/>
      <c r="V33" s="2"/>
      <c r="W33" s="2"/>
    </row>
    <row r="34" spans="5:23" x14ac:dyDescent="0.2">
      <c r="E34" s="2"/>
      <c r="M34" s="76" t="s">
        <v>633</v>
      </c>
      <c r="N34" s="2"/>
      <c r="O34" s="74" t="s">
        <v>651</v>
      </c>
      <c r="P34" s="76" t="s">
        <v>656</v>
      </c>
      <c r="Q34" s="76" t="s">
        <v>657</v>
      </c>
      <c r="R34" s="76" t="s">
        <v>658</v>
      </c>
      <c r="S34" s="2"/>
      <c r="T34" s="76" t="s">
        <v>657</v>
      </c>
      <c r="U34" s="2"/>
      <c r="V34" s="2"/>
      <c r="W34" s="2"/>
    </row>
    <row r="35" spans="5:23" x14ac:dyDescent="0.2">
      <c r="E35" s="2"/>
      <c r="M35" s="76" t="s">
        <v>640</v>
      </c>
      <c r="N35" s="2"/>
      <c r="O35" s="74" t="s">
        <v>655</v>
      </c>
      <c r="P35" s="76" t="s">
        <v>660</v>
      </c>
      <c r="Q35" s="76" t="s">
        <v>661</v>
      </c>
      <c r="R35" s="76" t="s">
        <v>662</v>
      </c>
      <c r="S35" s="2"/>
      <c r="T35" s="76" t="s">
        <v>661</v>
      </c>
      <c r="U35" s="2"/>
      <c r="V35" s="2"/>
      <c r="W35" s="2"/>
    </row>
    <row r="36" spans="5:23" x14ac:dyDescent="0.2">
      <c r="E36" s="2"/>
      <c r="M36" s="76" t="s">
        <v>645</v>
      </c>
      <c r="O36" s="74" t="s">
        <v>659</v>
      </c>
      <c r="P36" s="76" t="s">
        <v>663</v>
      </c>
      <c r="Q36" s="76" t="s">
        <v>664</v>
      </c>
      <c r="R36" s="76" t="s">
        <v>665</v>
      </c>
      <c r="S36" s="2"/>
      <c r="T36" s="76" t="s">
        <v>664</v>
      </c>
      <c r="U36" s="2"/>
      <c r="V36" s="2"/>
      <c r="W36" s="2"/>
    </row>
    <row r="37" spans="5:23" ht="13.5" thickBot="1" x14ac:dyDescent="0.25">
      <c r="E37" s="2"/>
      <c r="M37" s="78"/>
      <c r="N37" s="2"/>
      <c r="O37" s="74" t="s">
        <v>705</v>
      </c>
      <c r="P37" s="76" t="s">
        <v>666</v>
      </c>
      <c r="Q37" s="78"/>
      <c r="R37" s="78"/>
      <c r="S37" s="2"/>
      <c r="T37" s="78"/>
      <c r="U37" s="2"/>
      <c r="V37" s="2"/>
      <c r="W37" s="2"/>
    </row>
    <row r="38" spans="5:23" x14ac:dyDescent="0.2">
      <c r="E38" s="2"/>
      <c r="M38" s="2"/>
      <c r="N38" s="2"/>
      <c r="O38" s="74" t="s">
        <v>164</v>
      </c>
      <c r="P38" s="76" t="s">
        <v>668</v>
      </c>
      <c r="Q38" s="2"/>
      <c r="R38" s="2"/>
      <c r="S38" s="2"/>
      <c r="T38" s="2"/>
      <c r="U38" s="2"/>
      <c r="V38" s="2"/>
      <c r="W38" s="2"/>
    </row>
    <row r="39" spans="5:23" x14ac:dyDescent="0.2">
      <c r="E39" s="2"/>
      <c r="M39" s="189"/>
      <c r="N39" s="2"/>
      <c r="O39" s="74" t="s">
        <v>667</v>
      </c>
      <c r="P39" s="76" t="s">
        <v>671</v>
      </c>
      <c r="Q39" s="2"/>
      <c r="R39" s="2"/>
      <c r="S39" s="189"/>
      <c r="T39" s="2"/>
      <c r="U39" s="2"/>
      <c r="V39" s="2"/>
      <c r="W39" s="2"/>
    </row>
    <row r="40" spans="5:23" x14ac:dyDescent="0.2">
      <c r="E40" s="2"/>
      <c r="M40" s="189"/>
      <c r="N40" s="2"/>
      <c r="O40" s="74" t="s">
        <v>670</v>
      </c>
      <c r="P40" s="76" t="s">
        <v>607</v>
      </c>
      <c r="Q40" s="2"/>
      <c r="R40" s="2"/>
      <c r="S40" s="189"/>
      <c r="T40" s="2"/>
      <c r="U40" s="2"/>
      <c r="V40" s="2"/>
      <c r="W40" s="2"/>
    </row>
    <row r="41" spans="5:23" x14ac:dyDescent="0.2">
      <c r="E41" s="2"/>
      <c r="M41" s="189"/>
      <c r="N41" s="2"/>
      <c r="O41" s="74" t="s">
        <v>672</v>
      </c>
      <c r="P41" s="76" t="s">
        <v>673</v>
      </c>
      <c r="Q41" s="2"/>
      <c r="R41" s="2"/>
      <c r="S41" s="189"/>
      <c r="T41" s="2"/>
      <c r="U41" s="2"/>
      <c r="V41" s="2"/>
      <c r="W41" s="2"/>
    </row>
    <row r="42" spans="5:23" x14ac:dyDescent="0.2">
      <c r="E42" s="2"/>
      <c r="M42" s="189"/>
      <c r="N42" s="2"/>
      <c r="O42" s="74" t="s">
        <v>163</v>
      </c>
      <c r="P42" s="76" t="s">
        <v>675</v>
      </c>
      <c r="Q42" s="2"/>
      <c r="R42" s="2"/>
      <c r="S42" s="189"/>
      <c r="T42" s="2"/>
      <c r="U42" s="2"/>
      <c r="V42" s="2"/>
      <c r="W42" s="2"/>
    </row>
    <row r="43" spans="5:23" x14ac:dyDescent="0.2">
      <c r="E43" s="2"/>
      <c r="M43" s="189"/>
      <c r="N43" s="2"/>
      <c r="O43" s="74" t="s">
        <v>674</v>
      </c>
      <c r="P43" s="76" t="s">
        <v>677</v>
      </c>
      <c r="Q43" s="2"/>
      <c r="R43" s="2"/>
      <c r="S43" s="189"/>
      <c r="T43" s="2"/>
      <c r="U43" s="2"/>
      <c r="V43" s="2"/>
      <c r="W43" s="2"/>
    </row>
    <row r="44" spans="5:23" x14ac:dyDescent="0.2">
      <c r="E44" s="2"/>
      <c r="M44" s="189"/>
      <c r="N44" s="2"/>
      <c r="O44" s="74" t="s">
        <v>676</v>
      </c>
      <c r="P44" s="76" t="s">
        <v>678</v>
      </c>
      <c r="Q44" s="2"/>
      <c r="R44" s="2"/>
      <c r="S44" s="189"/>
      <c r="T44" s="2"/>
      <c r="U44" s="2"/>
      <c r="V44" s="2"/>
      <c r="W44" s="2"/>
    </row>
    <row r="45" spans="5:23" ht="13.5" thickBot="1" x14ac:dyDescent="0.25">
      <c r="E45" s="2"/>
      <c r="M45" s="189"/>
      <c r="N45" s="2"/>
      <c r="O45" s="78"/>
      <c r="P45" s="76" t="s">
        <v>679</v>
      </c>
      <c r="Q45" s="2"/>
      <c r="R45" s="2"/>
      <c r="S45" s="189"/>
      <c r="T45" s="2"/>
      <c r="U45" s="2"/>
      <c r="V45" s="2"/>
      <c r="W45" s="2"/>
    </row>
    <row r="46" spans="5:23" x14ac:dyDescent="0.2">
      <c r="E46" s="2"/>
      <c r="M46" s="189"/>
      <c r="N46" s="2"/>
      <c r="O46" s="2"/>
      <c r="P46" s="76" t="s">
        <v>651</v>
      </c>
      <c r="Q46" s="2"/>
      <c r="R46" s="2"/>
      <c r="S46" s="189"/>
      <c r="T46" s="2"/>
      <c r="U46" s="2"/>
      <c r="V46" s="2"/>
      <c r="W46" s="2"/>
    </row>
    <row r="47" spans="5:23" x14ac:dyDescent="0.2">
      <c r="E47" s="2"/>
      <c r="M47" s="189"/>
      <c r="N47" s="2"/>
      <c r="O47" s="2"/>
      <c r="P47" s="76" t="s">
        <v>680</v>
      </c>
      <c r="Q47" s="2"/>
      <c r="R47" s="2"/>
      <c r="S47" s="189"/>
      <c r="T47" s="2"/>
      <c r="U47" s="2"/>
      <c r="V47" s="2"/>
      <c r="W47" s="2"/>
    </row>
    <row r="48" spans="5:23" ht="13.5" thickBot="1" x14ac:dyDescent="0.25">
      <c r="E48" s="2"/>
      <c r="M48" s="189"/>
      <c r="O48" s="2"/>
      <c r="P48" s="78"/>
      <c r="Q48" s="2"/>
      <c r="R48" s="2"/>
      <c r="S48" s="189"/>
      <c r="T48" s="2"/>
      <c r="U48" s="2"/>
      <c r="V48" s="2"/>
      <c r="W48" s="2"/>
    </row>
    <row r="49" spans="5:23" x14ac:dyDescent="0.2">
      <c r="E49" s="2"/>
      <c r="M49" s="189"/>
      <c r="O49" s="2"/>
      <c r="P49" s="2"/>
      <c r="Q49" s="2"/>
      <c r="R49" s="2"/>
      <c r="S49" s="2"/>
      <c r="T49" s="2"/>
      <c r="U49" s="2"/>
      <c r="V49" s="2"/>
      <c r="W49" s="2"/>
    </row>
    <row r="50" spans="5:23" x14ac:dyDescent="0.2">
      <c r="E50" s="2"/>
      <c r="M50" s="189"/>
      <c r="N50" s="2"/>
      <c r="O50" s="2"/>
      <c r="P50" s="2"/>
      <c r="Q50" s="2"/>
      <c r="R50" s="2"/>
      <c r="T50" s="2"/>
      <c r="U50" s="2"/>
      <c r="V50" s="2"/>
      <c r="W50" s="2"/>
    </row>
    <row r="51" spans="5:23" x14ac:dyDescent="0.2">
      <c r="E51" s="2"/>
      <c r="M51" s="189"/>
      <c r="O51" s="2"/>
    </row>
    <row r="52" spans="5:23" x14ac:dyDescent="0.2">
      <c r="E52" s="2"/>
      <c r="M52" s="189"/>
    </row>
    <row r="53" spans="5:23" x14ac:dyDescent="0.2">
      <c r="E53" s="2"/>
      <c r="M53" s="189"/>
    </row>
    <row r="54" spans="5:23" x14ac:dyDescent="0.2">
      <c r="E54" s="2"/>
      <c r="M54" s="189"/>
    </row>
    <row r="55" spans="5:23" x14ac:dyDescent="0.2">
      <c r="E55" s="2"/>
      <c r="N55" s="2"/>
    </row>
    <row r="56" spans="5:23" x14ac:dyDescent="0.2">
      <c r="E56" s="2"/>
    </row>
    <row r="57" spans="5:23" x14ac:dyDescent="0.2">
      <c r="E57" s="2"/>
    </row>
    <row r="58" spans="5:23" x14ac:dyDescent="0.2">
      <c r="E58" s="2"/>
      <c r="N58" s="2"/>
    </row>
    <row r="59" spans="5:23" x14ac:dyDescent="0.2">
      <c r="E59" s="2"/>
    </row>
    <row r="60" spans="5:23" x14ac:dyDescent="0.2">
      <c r="E60" s="2"/>
    </row>
    <row r="61" spans="5:23" x14ac:dyDescent="0.2">
      <c r="E61" s="2"/>
    </row>
    <row r="62" spans="5:23" x14ac:dyDescent="0.2">
      <c r="E62" s="2"/>
    </row>
    <row r="63" spans="5:23" x14ac:dyDescent="0.2">
      <c r="E63" s="2"/>
    </row>
    <row r="64" spans="5:23" x14ac:dyDescent="0.2">
      <c r="E64" s="2"/>
    </row>
    <row r="65" spans="1:5" x14ac:dyDescent="0.2">
      <c r="E65" s="2"/>
    </row>
    <row r="66" spans="1:5" x14ac:dyDescent="0.2">
      <c r="E66" s="2"/>
    </row>
    <row r="67" spans="1:5" x14ac:dyDescent="0.2">
      <c r="E67" s="2"/>
    </row>
    <row r="68" spans="1:5" ht="12.75" customHeight="1" x14ac:dyDescent="0.2">
      <c r="E68" s="2"/>
    </row>
    <row r="69" spans="1:5" x14ac:dyDescent="0.2">
      <c r="E69" s="2"/>
    </row>
    <row r="70" spans="1:5" x14ac:dyDescent="0.2">
      <c r="E70" s="2"/>
    </row>
    <row r="71" spans="1:5" x14ac:dyDescent="0.2">
      <c r="E71" s="2"/>
    </row>
    <row r="72" spans="1:5" x14ac:dyDescent="0.2">
      <c r="E72" s="2"/>
    </row>
    <row r="73" spans="1:5" x14ac:dyDescent="0.2">
      <c r="E73" s="2"/>
    </row>
    <row r="74" spans="1:5" x14ac:dyDescent="0.2">
      <c r="E74" s="2"/>
    </row>
    <row r="75" spans="1:5" x14ac:dyDescent="0.2">
      <c r="E75" s="2"/>
    </row>
    <row r="76" spans="1:5" x14ac:dyDescent="0.2">
      <c r="E76" s="2"/>
    </row>
    <row r="77" spans="1:5" x14ac:dyDescent="0.2">
      <c r="E77" s="2"/>
    </row>
    <row r="78" spans="1:5" x14ac:dyDescent="0.2">
      <c r="E78" s="2"/>
    </row>
    <row r="79" spans="1:5" x14ac:dyDescent="0.2">
      <c r="E79" s="2"/>
    </row>
    <row r="80" spans="1:5" ht="15" x14ac:dyDescent="0.25">
      <c r="A80" s="48"/>
      <c r="E80" s="2"/>
    </row>
    <row r="81" spans="5:5" x14ac:dyDescent="0.2">
      <c r="E81" s="2"/>
    </row>
    <row r="82" spans="5:5" x14ac:dyDescent="0.2">
      <c r="E82" s="2"/>
    </row>
    <row r="83" spans="5:5" x14ac:dyDescent="0.2">
      <c r="E83" s="2"/>
    </row>
    <row r="84" spans="5:5" x14ac:dyDescent="0.2">
      <c r="E84" s="2"/>
    </row>
    <row r="85" spans="5:5" x14ac:dyDescent="0.2">
      <c r="E85" s="2"/>
    </row>
    <row r="86" spans="5:5" x14ac:dyDescent="0.2">
      <c r="E86" s="2"/>
    </row>
    <row r="87" spans="5:5" x14ac:dyDescent="0.2">
      <c r="E87" s="2"/>
    </row>
    <row r="88" spans="5:5" x14ac:dyDescent="0.2">
      <c r="E88" s="2"/>
    </row>
    <row r="89" spans="5:5" x14ac:dyDescent="0.2">
      <c r="E89" s="2"/>
    </row>
    <row r="90" spans="5:5" x14ac:dyDescent="0.2">
      <c r="E90" s="2"/>
    </row>
    <row r="91" spans="5:5" x14ac:dyDescent="0.2">
      <c r="E91" s="2"/>
    </row>
    <row r="92" spans="5:5" x14ac:dyDescent="0.2">
      <c r="E92" s="2"/>
    </row>
    <row r="93" spans="5:5" x14ac:dyDescent="0.2">
      <c r="E93" s="2"/>
    </row>
    <row r="94" spans="5:5" x14ac:dyDescent="0.2">
      <c r="E94" s="2"/>
    </row>
    <row r="95" spans="5:5" x14ac:dyDescent="0.2">
      <c r="E95" s="2"/>
    </row>
    <row r="96" spans="5:5" x14ac:dyDescent="0.2">
      <c r="E96" s="2"/>
    </row>
    <row r="97" spans="5:5" x14ac:dyDescent="0.2">
      <c r="E97" s="2"/>
    </row>
    <row r="98" spans="5:5" x14ac:dyDescent="0.2">
      <c r="E98" s="2"/>
    </row>
    <row r="99" spans="5:5" x14ac:dyDescent="0.2">
      <c r="E99" s="2"/>
    </row>
    <row r="100" spans="5:5" x14ac:dyDescent="0.2">
      <c r="E100" s="2"/>
    </row>
    <row r="101" spans="5:5" x14ac:dyDescent="0.2">
      <c r="E101" s="2"/>
    </row>
    <row r="102" spans="5:5" x14ac:dyDescent="0.2">
      <c r="E102" s="2"/>
    </row>
    <row r="103" spans="5:5" x14ac:dyDescent="0.2">
      <c r="E103" s="2"/>
    </row>
    <row r="104" spans="5:5" x14ac:dyDescent="0.2">
      <c r="E104" s="2"/>
    </row>
    <row r="105" spans="5:5" x14ac:dyDescent="0.2">
      <c r="E105" s="2"/>
    </row>
    <row r="106" spans="5:5" x14ac:dyDescent="0.2">
      <c r="E106" s="2"/>
    </row>
    <row r="107" spans="5:5" x14ac:dyDescent="0.2">
      <c r="E107" s="2"/>
    </row>
    <row r="108" spans="5:5" x14ac:dyDescent="0.2">
      <c r="E108" s="2"/>
    </row>
    <row r="109" spans="5:5" x14ac:dyDescent="0.2">
      <c r="E109" s="2"/>
    </row>
    <row r="110" spans="5:5" x14ac:dyDescent="0.2">
      <c r="E110" s="2"/>
    </row>
    <row r="111" spans="5:5" x14ac:dyDescent="0.2">
      <c r="E111" s="2"/>
    </row>
    <row r="112" spans="5:5" x14ac:dyDescent="0.2">
      <c r="E112" s="2"/>
    </row>
    <row r="113" spans="5:5" x14ac:dyDescent="0.2">
      <c r="E113" s="2"/>
    </row>
    <row r="114" spans="5:5" x14ac:dyDescent="0.2">
      <c r="E114" s="2"/>
    </row>
    <row r="115" spans="5:5" x14ac:dyDescent="0.2">
      <c r="E115" s="2"/>
    </row>
    <row r="116" spans="5:5" x14ac:dyDescent="0.2">
      <c r="E116" s="2"/>
    </row>
    <row r="117" spans="5:5" x14ac:dyDescent="0.2">
      <c r="E117" s="2"/>
    </row>
    <row r="118" spans="5:5" x14ac:dyDescent="0.2">
      <c r="E118" s="2"/>
    </row>
    <row r="119" spans="5:5" x14ac:dyDescent="0.2">
      <c r="E119" s="2"/>
    </row>
    <row r="120" spans="5:5" x14ac:dyDescent="0.2">
      <c r="E120" s="2"/>
    </row>
    <row r="121" spans="5:5" x14ac:dyDescent="0.2">
      <c r="E121" s="2"/>
    </row>
    <row r="122" spans="5:5" x14ac:dyDescent="0.2">
      <c r="E122" s="2"/>
    </row>
    <row r="123" spans="5:5" x14ac:dyDescent="0.2">
      <c r="E123" s="2"/>
    </row>
    <row r="124" spans="5:5" x14ac:dyDescent="0.2">
      <c r="E124" s="2"/>
    </row>
    <row r="125" spans="5:5" x14ac:dyDescent="0.2">
      <c r="E125" s="2"/>
    </row>
    <row r="126" spans="5:5" x14ac:dyDescent="0.2">
      <c r="E126" s="2"/>
    </row>
    <row r="127" spans="5:5" x14ac:dyDescent="0.2">
      <c r="E127" s="2"/>
    </row>
    <row r="128" spans="5:5" x14ac:dyDescent="0.2">
      <c r="E128" s="2"/>
    </row>
    <row r="129" spans="5:5" x14ac:dyDescent="0.2">
      <c r="E129" s="2"/>
    </row>
    <row r="130" spans="5:5" x14ac:dyDescent="0.2">
      <c r="E130" s="2"/>
    </row>
    <row r="131" spans="5:5" x14ac:dyDescent="0.2">
      <c r="E131" s="2"/>
    </row>
    <row r="132" spans="5:5" x14ac:dyDescent="0.2">
      <c r="E132" s="2"/>
    </row>
    <row r="133" spans="5:5" x14ac:dyDescent="0.2">
      <c r="E133" s="2"/>
    </row>
    <row r="134" spans="5:5" x14ac:dyDescent="0.2">
      <c r="E134" s="2"/>
    </row>
    <row r="135" spans="5:5" x14ac:dyDescent="0.2">
      <c r="E135" s="2"/>
    </row>
    <row r="136" spans="5:5" x14ac:dyDescent="0.2">
      <c r="E136" s="2"/>
    </row>
    <row r="137" spans="5:5" x14ac:dyDescent="0.2">
      <c r="E137" s="2"/>
    </row>
    <row r="138" spans="5:5" x14ac:dyDescent="0.2">
      <c r="E138" s="2"/>
    </row>
    <row r="139" spans="5:5" x14ac:dyDescent="0.2">
      <c r="E139" s="2"/>
    </row>
    <row r="140" spans="5:5" x14ac:dyDescent="0.2">
      <c r="E140" s="2"/>
    </row>
    <row r="141" spans="5:5" x14ac:dyDescent="0.2">
      <c r="E141" s="2"/>
    </row>
    <row r="142" spans="5:5" x14ac:dyDescent="0.2">
      <c r="E142" s="2"/>
    </row>
    <row r="143" spans="5:5" x14ac:dyDescent="0.2">
      <c r="E143" s="2"/>
    </row>
    <row r="144" spans="5:5" x14ac:dyDescent="0.2">
      <c r="E144" s="2"/>
    </row>
    <row r="145" spans="5:5" x14ac:dyDescent="0.2">
      <c r="E145" s="2"/>
    </row>
    <row r="146" spans="5:5" x14ac:dyDescent="0.2">
      <c r="E146" s="2"/>
    </row>
    <row r="147" spans="5:5" x14ac:dyDescent="0.2">
      <c r="E147" s="2"/>
    </row>
    <row r="148" spans="5:5" x14ac:dyDescent="0.2">
      <c r="E148" s="2"/>
    </row>
    <row r="149" spans="5:5" x14ac:dyDescent="0.2">
      <c r="E149" s="2"/>
    </row>
    <row r="150" spans="5:5" x14ac:dyDescent="0.2">
      <c r="E150" s="2"/>
    </row>
    <row r="151" spans="5:5" x14ac:dyDescent="0.2">
      <c r="E151" s="2"/>
    </row>
    <row r="152" spans="5:5" x14ac:dyDescent="0.2">
      <c r="E152" s="2"/>
    </row>
    <row r="153" spans="5:5" x14ac:dyDescent="0.2">
      <c r="E153" s="2"/>
    </row>
    <row r="154" spans="5:5" x14ac:dyDescent="0.2">
      <c r="E154" s="2"/>
    </row>
    <row r="155" spans="5:5" x14ac:dyDescent="0.2">
      <c r="E155" s="2"/>
    </row>
    <row r="156" spans="5:5" x14ac:dyDescent="0.2">
      <c r="E156" s="2"/>
    </row>
    <row r="157" spans="5:5" x14ac:dyDescent="0.2">
      <c r="E157" s="2"/>
    </row>
    <row r="158" spans="5:5" x14ac:dyDescent="0.2">
      <c r="E158" s="2"/>
    </row>
    <row r="159" spans="5:5" x14ac:dyDescent="0.2">
      <c r="E159" s="2"/>
    </row>
    <row r="160" spans="5:5" x14ac:dyDescent="0.2">
      <c r="E160" s="2"/>
    </row>
    <row r="161" spans="5:5" x14ac:dyDescent="0.2">
      <c r="E161" s="2"/>
    </row>
    <row r="162" spans="5:5" x14ac:dyDescent="0.2">
      <c r="E162" s="2"/>
    </row>
    <row r="163" spans="5:5" ht="12.75" customHeight="1" x14ac:dyDescent="0.2">
      <c r="E163" s="2"/>
    </row>
    <row r="164" spans="5:5" x14ac:dyDescent="0.2">
      <c r="E164" s="2"/>
    </row>
    <row r="165" spans="5:5" x14ac:dyDescent="0.2">
      <c r="E165" s="2"/>
    </row>
    <row r="166" spans="5:5" x14ac:dyDescent="0.2">
      <c r="E166" s="2"/>
    </row>
    <row r="167" spans="5:5" x14ac:dyDescent="0.2">
      <c r="E167" s="2"/>
    </row>
    <row r="168" spans="5:5" x14ac:dyDescent="0.2">
      <c r="E168" s="2"/>
    </row>
    <row r="169" spans="5:5" x14ac:dyDescent="0.2">
      <c r="E169" s="2"/>
    </row>
    <row r="170" spans="5:5" ht="12.75" customHeight="1" x14ac:dyDescent="0.2">
      <c r="E170" s="2"/>
    </row>
    <row r="171" spans="5:5" x14ac:dyDescent="0.2">
      <c r="E171" s="2"/>
    </row>
    <row r="172" spans="5:5" x14ac:dyDescent="0.2">
      <c r="E172" s="2"/>
    </row>
    <row r="173" spans="5:5" x14ac:dyDescent="0.2">
      <c r="E173" s="2"/>
    </row>
    <row r="174" spans="5:5" x14ac:dyDescent="0.2">
      <c r="E174" s="2"/>
    </row>
    <row r="175" spans="5:5" x14ac:dyDescent="0.2">
      <c r="E175" s="2"/>
    </row>
    <row r="176" spans="5:5" x14ac:dyDescent="0.2">
      <c r="E176" s="2"/>
    </row>
    <row r="177" spans="1:5" x14ac:dyDescent="0.2">
      <c r="E177" s="2"/>
    </row>
    <row r="178" spans="1:5" x14ac:dyDescent="0.2">
      <c r="E178" s="2"/>
    </row>
    <row r="179" spans="1:5" x14ac:dyDescent="0.2">
      <c r="E179" s="2"/>
    </row>
    <row r="180" spans="1:5" x14ac:dyDescent="0.2">
      <c r="E180" s="2"/>
    </row>
    <row r="181" spans="1:5" x14ac:dyDescent="0.2">
      <c r="E181" s="2"/>
    </row>
    <row r="182" spans="1:5" x14ac:dyDescent="0.2">
      <c r="E182" s="2"/>
    </row>
    <row r="183" spans="1:5" x14ac:dyDescent="0.2">
      <c r="E183" s="2"/>
    </row>
    <row r="184" spans="1:5" x14ac:dyDescent="0.2">
      <c r="E184" s="2"/>
    </row>
    <row r="185" spans="1:5" x14ac:dyDescent="0.2">
      <c r="E185" s="2"/>
    </row>
    <row r="186" spans="1:5" x14ac:dyDescent="0.2">
      <c r="E186" s="2"/>
    </row>
    <row r="187" spans="1:5" x14ac:dyDescent="0.2">
      <c r="E187" s="2"/>
    </row>
    <row r="188" spans="1:5" x14ac:dyDescent="0.2">
      <c r="E188" s="2"/>
    </row>
    <row r="189" spans="1:5" x14ac:dyDescent="0.2">
      <c r="E189" s="2"/>
    </row>
    <row r="190" spans="1:5" x14ac:dyDescent="0.2">
      <c r="E190" s="2"/>
    </row>
    <row r="191" spans="1:5" ht="15" x14ac:dyDescent="0.25">
      <c r="A191" s="48"/>
      <c r="E191" s="2"/>
    </row>
    <row r="192" spans="1:5" ht="15" x14ac:dyDescent="0.25">
      <c r="A192" s="48"/>
      <c r="E192" s="2"/>
    </row>
    <row r="193" spans="1:5" x14ac:dyDescent="0.2">
      <c r="E193" s="2"/>
    </row>
    <row r="194" spans="1:5" x14ac:dyDescent="0.2">
      <c r="E194" s="2"/>
    </row>
    <row r="195" spans="1:5" x14ac:dyDescent="0.2">
      <c r="E195" s="2"/>
    </row>
    <row r="196" spans="1:5" x14ac:dyDescent="0.2">
      <c r="E196" s="2"/>
    </row>
    <row r="197" spans="1:5" x14ac:dyDescent="0.2">
      <c r="E197" s="2"/>
    </row>
    <row r="198" spans="1:5" x14ac:dyDescent="0.2">
      <c r="E198" s="2"/>
    </row>
    <row r="199" spans="1:5" x14ac:dyDescent="0.2">
      <c r="E199" s="2"/>
    </row>
    <row r="200" spans="1:5" ht="15" x14ac:dyDescent="0.25">
      <c r="A200" s="48"/>
      <c r="E200" s="2"/>
    </row>
    <row r="201" spans="1:5" x14ac:dyDescent="0.2">
      <c r="E201" s="2"/>
    </row>
    <row r="202" spans="1:5" x14ac:dyDescent="0.2">
      <c r="E202" s="2"/>
    </row>
    <row r="203" spans="1:5" x14ac:dyDescent="0.2">
      <c r="E203" s="2"/>
    </row>
    <row r="204" spans="1:5" x14ac:dyDescent="0.2">
      <c r="E204" s="2"/>
    </row>
    <row r="205" spans="1:5" x14ac:dyDescent="0.2">
      <c r="E205" s="2"/>
    </row>
    <row r="206" spans="1:5" x14ac:dyDescent="0.2">
      <c r="E206" s="2"/>
    </row>
    <row r="207" spans="1:5" x14ac:dyDescent="0.2">
      <c r="E207" s="2"/>
    </row>
    <row r="208" spans="1:5" x14ac:dyDescent="0.2">
      <c r="E208" s="2"/>
    </row>
    <row r="209" spans="5:5" x14ac:dyDescent="0.2">
      <c r="E209" s="2"/>
    </row>
    <row r="210" spans="5:5" x14ac:dyDescent="0.2">
      <c r="E210" s="2"/>
    </row>
    <row r="211" spans="5:5" x14ac:dyDescent="0.2">
      <c r="E211" s="2"/>
    </row>
    <row r="212" spans="5:5" x14ac:dyDescent="0.2">
      <c r="E212" s="2"/>
    </row>
    <row r="213" spans="5:5" x14ac:dyDescent="0.2">
      <c r="E213" s="2"/>
    </row>
    <row r="214" spans="5:5" x14ac:dyDescent="0.2">
      <c r="E214" s="2"/>
    </row>
    <row r="215" spans="5:5" x14ac:dyDescent="0.2">
      <c r="E215" s="2"/>
    </row>
    <row r="216" spans="5:5" x14ac:dyDescent="0.2">
      <c r="E216" s="2"/>
    </row>
    <row r="217" spans="5:5" x14ac:dyDescent="0.2">
      <c r="E217" s="2"/>
    </row>
    <row r="218" spans="5:5" x14ac:dyDescent="0.2">
      <c r="E218" s="2"/>
    </row>
    <row r="219" spans="5:5" x14ac:dyDescent="0.2">
      <c r="E219" s="2"/>
    </row>
    <row r="220" spans="5:5" x14ac:dyDescent="0.2">
      <c r="E220" s="2"/>
    </row>
    <row r="221" spans="5:5" x14ac:dyDescent="0.2">
      <c r="E221" s="2"/>
    </row>
    <row r="222" spans="5:5" x14ac:dyDescent="0.2">
      <c r="E222" s="2"/>
    </row>
    <row r="223" spans="5:5" x14ac:dyDescent="0.2">
      <c r="E223" s="2"/>
    </row>
    <row r="224" spans="5:5" x14ac:dyDescent="0.2">
      <c r="E224" s="2"/>
    </row>
    <row r="225" spans="5:5" x14ac:dyDescent="0.2">
      <c r="E225" s="2"/>
    </row>
    <row r="226" spans="5:5" x14ac:dyDescent="0.2">
      <c r="E226" s="2"/>
    </row>
    <row r="227" spans="5:5" x14ac:dyDescent="0.2">
      <c r="E227" s="2"/>
    </row>
    <row r="228" spans="5:5" x14ac:dyDescent="0.2">
      <c r="E228" s="2"/>
    </row>
    <row r="229" spans="5:5" x14ac:dyDescent="0.2">
      <c r="E229" s="2"/>
    </row>
    <row r="230" spans="5:5" x14ac:dyDescent="0.2">
      <c r="E230" s="2"/>
    </row>
    <row r="231" spans="5:5" x14ac:dyDescent="0.2">
      <c r="E231" s="2"/>
    </row>
    <row r="232" spans="5:5" x14ac:dyDescent="0.2">
      <c r="E232" s="2"/>
    </row>
    <row r="233" spans="5:5" x14ac:dyDescent="0.2">
      <c r="E233" s="2"/>
    </row>
    <row r="234" spans="5:5" x14ac:dyDescent="0.2">
      <c r="E234" s="2"/>
    </row>
    <row r="235" spans="5:5" x14ac:dyDescent="0.2">
      <c r="E235" s="2"/>
    </row>
    <row r="236" spans="5:5" x14ac:dyDescent="0.2">
      <c r="E236" s="2"/>
    </row>
    <row r="237" spans="5:5" ht="15" customHeight="1" x14ac:dyDescent="0.2">
      <c r="E237" s="2"/>
    </row>
    <row r="238" spans="5:5" ht="15" customHeight="1" x14ac:dyDescent="0.2">
      <c r="E238" s="2"/>
    </row>
    <row r="239" spans="5:5" ht="15" customHeight="1" x14ac:dyDescent="0.2">
      <c r="E239" s="2"/>
    </row>
    <row r="240" spans="5:5" x14ac:dyDescent="0.2">
      <c r="E240" s="2"/>
    </row>
    <row r="241" spans="5:5" x14ac:dyDescent="0.2">
      <c r="E241" s="2"/>
    </row>
    <row r="242" spans="5:5" x14ac:dyDescent="0.2">
      <c r="E242" s="2"/>
    </row>
    <row r="243" spans="5:5" x14ac:dyDescent="0.2">
      <c r="E243" s="2"/>
    </row>
    <row r="244" spans="5:5" x14ac:dyDescent="0.2">
      <c r="E244" s="2"/>
    </row>
    <row r="245" spans="5:5" x14ac:dyDescent="0.2">
      <c r="E245" s="2"/>
    </row>
    <row r="246" spans="5:5" x14ac:dyDescent="0.2">
      <c r="E246" s="2"/>
    </row>
    <row r="247" spans="5:5" x14ac:dyDescent="0.2">
      <c r="E247" s="2"/>
    </row>
    <row r="248" spans="5:5" x14ac:dyDescent="0.2">
      <c r="E248" s="2"/>
    </row>
    <row r="249" spans="5:5" x14ac:dyDescent="0.2">
      <c r="E249" s="2"/>
    </row>
    <row r="250" spans="5:5" x14ac:dyDescent="0.2">
      <c r="E250" s="2"/>
    </row>
    <row r="251" spans="5:5" x14ac:dyDescent="0.2">
      <c r="E251" s="2"/>
    </row>
    <row r="252" spans="5:5" x14ac:dyDescent="0.2">
      <c r="E252" s="2"/>
    </row>
    <row r="253" spans="5:5" x14ac:dyDescent="0.2">
      <c r="E253" s="2"/>
    </row>
    <row r="254" spans="5:5" x14ac:dyDescent="0.2">
      <c r="E254" s="2"/>
    </row>
    <row r="255" spans="5:5" x14ac:dyDescent="0.2">
      <c r="E255" s="2"/>
    </row>
    <row r="256" spans="5:5" x14ac:dyDescent="0.2">
      <c r="E256" s="2"/>
    </row>
    <row r="257" spans="5:5" x14ac:dyDescent="0.2">
      <c r="E257" s="2"/>
    </row>
    <row r="258" spans="5:5" x14ac:dyDescent="0.2">
      <c r="E258" s="2"/>
    </row>
    <row r="259" spans="5:5" x14ac:dyDescent="0.2">
      <c r="E259" s="2"/>
    </row>
    <row r="260" spans="5:5" x14ac:dyDescent="0.2">
      <c r="E260" s="2"/>
    </row>
    <row r="261" spans="5:5" x14ac:dyDescent="0.2">
      <c r="E261" s="2"/>
    </row>
    <row r="262" spans="5:5" x14ac:dyDescent="0.2">
      <c r="E262" s="2"/>
    </row>
    <row r="263" spans="5:5" x14ac:dyDescent="0.2">
      <c r="E263" s="2"/>
    </row>
    <row r="264" spans="5:5" x14ac:dyDescent="0.2">
      <c r="E264" s="2"/>
    </row>
    <row r="265" spans="5:5" x14ac:dyDescent="0.2">
      <c r="E265" s="2"/>
    </row>
    <row r="266" spans="5:5" x14ac:dyDescent="0.2">
      <c r="E266" s="2"/>
    </row>
    <row r="267" spans="5:5" x14ac:dyDescent="0.2">
      <c r="E267" s="2"/>
    </row>
    <row r="268" spans="5:5" x14ac:dyDescent="0.2">
      <c r="E268" s="2"/>
    </row>
    <row r="269" spans="5:5" x14ac:dyDescent="0.2">
      <c r="E269" s="2"/>
    </row>
    <row r="270" spans="5:5" x14ac:dyDescent="0.2">
      <c r="E270" s="2"/>
    </row>
    <row r="271" spans="5:5" x14ac:dyDescent="0.2">
      <c r="E271" s="2"/>
    </row>
    <row r="272" spans="5:5" x14ac:dyDescent="0.2">
      <c r="E272" s="2"/>
    </row>
    <row r="273" spans="5:5" x14ac:dyDescent="0.2">
      <c r="E273" s="2"/>
    </row>
    <row r="274" spans="5:5" x14ac:dyDescent="0.2">
      <c r="E274" s="2"/>
    </row>
    <row r="275" spans="5:5" x14ac:dyDescent="0.2">
      <c r="E275" s="2"/>
    </row>
    <row r="276" spans="5:5" x14ac:dyDescent="0.2">
      <c r="E276" s="2"/>
    </row>
    <row r="277" spans="5:5" x14ac:dyDescent="0.2">
      <c r="E277" s="2"/>
    </row>
    <row r="278" spans="5:5" x14ac:dyDescent="0.2">
      <c r="E278" s="2"/>
    </row>
    <row r="279" spans="5:5" x14ac:dyDescent="0.2">
      <c r="E279" s="2"/>
    </row>
    <row r="280" spans="5:5" x14ac:dyDescent="0.2">
      <c r="E280" s="2"/>
    </row>
    <row r="281" spans="5:5" x14ac:dyDescent="0.2">
      <c r="E281" s="2"/>
    </row>
    <row r="282" spans="5:5" x14ac:dyDescent="0.2">
      <c r="E282" s="2"/>
    </row>
    <row r="283" spans="5:5" x14ac:dyDescent="0.2">
      <c r="E283" s="2"/>
    </row>
    <row r="284" spans="5:5" x14ac:dyDescent="0.2">
      <c r="E284" s="2"/>
    </row>
    <row r="285" spans="5:5" x14ac:dyDescent="0.2">
      <c r="E285" s="2"/>
    </row>
    <row r="286" spans="5:5" x14ac:dyDescent="0.2">
      <c r="E286" s="2"/>
    </row>
    <row r="287" spans="5:5" x14ac:dyDescent="0.2">
      <c r="E287" s="2"/>
    </row>
    <row r="288" spans="5:5" x14ac:dyDescent="0.2">
      <c r="E288" s="2"/>
    </row>
    <row r="289" spans="5:5" x14ac:dyDescent="0.2">
      <c r="E289" s="2"/>
    </row>
    <row r="290" spans="5:5" x14ac:dyDescent="0.2">
      <c r="E290" s="2"/>
    </row>
    <row r="291" spans="5:5" x14ac:dyDescent="0.2">
      <c r="E291" s="2"/>
    </row>
    <row r="292" spans="5:5" x14ac:dyDescent="0.2">
      <c r="E292" s="2"/>
    </row>
    <row r="293" spans="5:5" x14ac:dyDescent="0.2">
      <c r="E293" s="2"/>
    </row>
    <row r="294" spans="5:5" x14ac:dyDescent="0.2">
      <c r="E294" s="2"/>
    </row>
    <row r="295" spans="5:5" x14ac:dyDescent="0.2">
      <c r="E295" s="2"/>
    </row>
    <row r="296" spans="5:5" x14ac:dyDescent="0.2">
      <c r="E296" s="2"/>
    </row>
    <row r="297" spans="5:5" x14ac:dyDescent="0.2">
      <c r="E297" s="2"/>
    </row>
    <row r="298" spans="5:5" x14ac:dyDescent="0.2">
      <c r="E298" s="2"/>
    </row>
    <row r="299" spans="5:5" x14ac:dyDescent="0.2">
      <c r="E299" s="2"/>
    </row>
    <row r="300" spans="5:5" x14ac:dyDescent="0.2">
      <c r="E300" s="2"/>
    </row>
    <row r="301" spans="5:5" x14ac:dyDescent="0.2">
      <c r="E301" s="2"/>
    </row>
    <row r="302" spans="5:5" x14ac:dyDescent="0.2">
      <c r="E302" s="2"/>
    </row>
    <row r="303" spans="5:5" x14ac:dyDescent="0.2">
      <c r="E303" s="2"/>
    </row>
    <row r="304" spans="5:5" x14ac:dyDescent="0.2">
      <c r="E304" s="2"/>
    </row>
    <row r="305" spans="5:5" x14ac:dyDescent="0.2">
      <c r="E305" s="2"/>
    </row>
    <row r="306" spans="5:5" x14ac:dyDescent="0.2">
      <c r="E306" s="2"/>
    </row>
    <row r="307" spans="5:5" x14ac:dyDescent="0.2">
      <c r="E307" s="2"/>
    </row>
    <row r="308" spans="5:5" x14ac:dyDescent="0.2">
      <c r="E308" s="2"/>
    </row>
    <row r="309" spans="5:5" x14ac:dyDescent="0.2">
      <c r="E309" s="2"/>
    </row>
    <row r="310" spans="5:5" x14ac:dyDescent="0.2">
      <c r="E310" s="2"/>
    </row>
    <row r="311" spans="5:5" x14ac:dyDescent="0.2">
      <c r="E311" s="2"/>
    </row>
    <row r="312" spans="5:5" x14ac:dyDescent="0.2">
      <c r="E312" s="2"/>
    </row>
    <row r="313" spans="5:5" x14ac:dyDescent="0.2">
      <c r="E313" s="2"/>
    </row>
    <row r="314" spans="5:5" x14ac:dyDescent="0.2">
      <c r="E314" s="2"/>
    </row>
    <row r="315" spans="5:5" x14ac:dyDescent="0.2">
      <c r="E315" s="2"/>
    </row>
    <row r="316" spans="5:5" x14ac:dyDescent="0.2">
      <c r="E316" s="2"/>
    </row>
    <row r="317" spans="5:5" x14ac:dyDescent="0.2">
      <c r="E317" s="2"/>
    </row>
    <row r="318" spans="5:5" x14ac:dyDescent="0.2">
      <c r="E318" s="2"/>
    </row>
    <row r="319" spans="5:5" x14ac:dyDescent="0.2">
      <c r="E319" s="2"/>
    </row>
    <row r="320" spans="5:5" x14ac:dyDescent="0.2">
      <c r="E320" s="2"/>
    </row>
    <row r="321" spans="5:5" x14ac:dyDescent="0.2">
      <c r="E321" s="2"/>
    </row>
    <row r="322" spans="5:5" x14ac:dyDescent="0.2">
      <c r="E322" s="2"/>
    </row>
    <row r="323" spans="5:5" x14ac:dyDescent="0.2">
      <c r="E323" s="2"/>
    </row>
    <row r="324" spans="5:5" x14ac:dyDescent="0.2">
      <c r="E324" s="2"/>
    </row>
    <row r="325" spans="5:5" x14ac:dyDescent="0.2">
      <c r="E325" s="2"/>
    </row>
    <row r="326" spans="5:5" x14ac:dyDescent="0.2">
      <c r="E326" s="2"/>
    </row>
    <row r="327" spans="5:5" x14ac:dyDescent="0.2">
      <c r="E327" s="2"/>
    </row>
    <row r="328" spans="5:5" x14ac:dyDescent="0.2">
      <c r="E328" s="2"/>
    </row>
    <row r="329" spans="5:5" x14ac:dyDescent="0.2">
      <c r="E329" s="2"/>
    </row>
    <row r="330" spans="5:5" x14ac:dyDescent="0.2">
      <c r="E330" s="2"/>
    </row>
    <row r="331" spans="5:5" x14ac:dyDescent="0.2">
      <c r="E331" s="2"/>
    </row>
    <row r="332" spans="5:5" x14ac:dyDescent="0.2">
      <c r="E332" s="2"/>
    </row>
    <row r="333" spans="5:5" x14ac:dyDescent="0.2">
      <c r="E333" s="2"/>
    </row>
    <row r="334" spans="5:5" x14ac:dyDescent="0.2">
      <c r="E334" s="2"/>
    </row>
    <row r="335" spans="5:5" x14ac:dyDescent="0.2">
      <c r="E335" s="2"/>
    </row>
    <row r="336" spans="5:5" x14ac:dyDescent="0.2">
      <c r="E336" s="2"/>
    </row>
    <row r="337" spans="5:5" x14ac:dyDescent="0.2">
      <c r="E337" s="2"/>
    </row>
    <row r="338" spans="5:5" x14ac:dyDescent="0.2">
      <c r="E338" s="2"/>
    </row>
    <row r="339" spans="5:5" x14ac:dyDescent="0.2">
      <c r="E339" s="2"/>
    </row>
    <row r="340" spans="5:5" x14ac:dyDescent="0.2">
      <c r="E340" s="2"/>
    </row>
    <row r="341" spans="5:5" x14ac:dyDescent="0.2">
      <c r="E341" s="2"/>
    </row>
    <row r="342" spans="5:5" x14ac:dyDescent="0.2">
      <c r="E342" s="2"/>
    </row>
    <row r="343" spans="5:5" x14ac:dyDescent="0.2">
      <c r="E343" s="2"/>
    </row>
    <row r="344" spans="5:5" x14ac:dyDescent="0.2">
      <c r="E344" s="2"/>
    </row>
    <row r="345" spans="5:5" x14ac:dyDescent="0.2">
      <c r="E345" s="2"/>
    </row>
    <row r="346" spans="5:5" x14ac:dyDescent="0.2">
      <c r="E346" s="2"/>
    </row>
    <row r="347" spans="5:5" x14ac:dyDescent="0.2">
      <c r="E347" s="2"/>
    </row>
    <row r="348" spans="5:5" x14ac:dyDescent="0.2">
      <c r="E348" s="2"/>
    </row>
    <row r="349" spans="5:5" x14ac:dyDescent="0.2">
      <c r="E349" s="2"/>
    </row>
    <row r="350" spans="5:5" x14ac:dyDescent="0.2">
      <c r="E350" s="2"/>
    </row>
    <row r="351" spans="5:5" x14ac:dyDescent="0.2">
      <c r="E351" s="2"/>
    </row>
    <row r="352" spans="5:5" x14ac:dyDescent="0.2">
      <c r="E352" s="2"/>
    </row>
    <row r="353" spans="5:5" x14ac:dyDescent="0.2">
      <c r="E353" s="2"/>
    </row>
    <row r="354" spans="5:5" x14ac:dyDescent="0.2">
      <c r="E354" s="2"/>
    </row>
    <row r="355" spans="5:5" x14ac:dyDescent="0.2">
      <c r="E355" s="2"/>
    </row>
    <row r="356" spans="5:5" x14ac:dyDescent="0.2">
      <c r="E356" s="2"/>
    </row>
    <row r="357" spans="5:5" x14ac:dyDescent="0.2">
      <c r="E357" s="2"/>
    </row>
    <row r="358" spans="5:5" x14ac:dyDescent="0.2">
      <c r="E358" s="2"/>
    </row>
    <row r="359" spans="5:5" x14ac:dyDescent="0.2">
      <c r="E359" s="2"/>
    </row>
    <row r="360" spans="5:5" x14ac:dyDescent="0.2">
      <c r="E360" s="2"/>
    </row>
    <row r="361" spans="5:5" x14ac:dyDescent="0.2">
      <c r="E361" s="2"/>
    </row>
    <row r="362" spans="5:5" x14ac:dyDescent="0.2">
      <c r="E362" s="2"/>
    </row>
    <row r="363" spans="5:5" x14ac:dyDescent="0.2">
      <c r="E363" s="2"/>
    </row>
    <row r="364" spans="5:5" x14ac:dyDescent="0.2">
      <c r="E364" s="2"/>
    </row>
    <row r="365" spans="5:5" x14ac:dyDescent="0.2">
      <c r="E365" s="2"/>
    </row>
    <row r="366" spans="5:5" x14ac:dyDescent="0.2">
      <c r="E366" s="2"/>
    </row>
    <row r="367" spans="5:5" x14ac:dyDescent="0.2">
      <c r="E367" s="2"/>
    </row>
    <row r="368" spans="5:5" x14ac:dyDescent="0.2">
      <c r="E368" s="2"/>
    </row>
    <row r="369" spans="5:5" x14ac:dyDescent="0.2">
      <c r="E369" s="2"/>
    </row>
    <row r="370" spans="5:5" x14ac:dyDescent="0.2">
      <c r="E370" s="2"/>
    </row>
    <row r="371" spans="5:5" x14ac:dyDescent="0.2">
      <c r="E371" s="2"/>
    </row>
    <row r="372" spans="5:5" x14ac:dyDescent="0.2">
      <c r="E372" s="2"/>
    </row>
    <row r="373" spans="5:5" x14ac:dyDescent="0.2">
      <c r="E373" s="2"/>
    </row>
    <row r="374" spans="5:5" x14ac:dyDescent="0.2">
      <c r="E374" s="2"/>
    </row>
    <row r="375" spans="5:5" x14ac:dyDescent="0.2">
      <c r="E375" s="2"/>
    </row>
    <row r="376" spans="5:5" x14ac:dyDescent="0.2">
      <c r="E376" s="2"/>
    </row>
    <row r="377" spans="5:5" x14ac:dyDescent="0.2">
      <c r="E377" s="2"/>
    </row>
    <row r="378" spans="5:5" x14ac:dyDescent="0.2">
      <c r="E378" s="2"/>
    </row>
    <row r="379" spans="5:5" x14ac:dyDescent="0.2">
      <c r="E379" s="2"/>
    </row>
    <row r="380" spans="5:5" x14ac:dyDescent="0.2">
      <c r="E380" s="2"/>
    </row>
    <row r="381" spans="5:5" x14ac:dyDescent="0.2">
      <c r="E381" s="2"/>
    </row>
    <row r="382" spans="5:5" x14ac:dyDescent="0.2">
      <c r="E382" s="2"/>
    </row>
    <row r="383" spans="5:5" x14ac:dyDescent="0.2">
      <c r="E383" s="2"/>
    </row>
    <row r="384" spans="5:5" x14ac:dyDescent="0.2">
      <c r="E384" s="2"/>
    </row>
    <row r="385" spans="5:5" x14ac:dyDescent="0.2">
      <c r="E385" s="2"/>
    </row>
    <row r="386" spans="5:5" x14ac:dyDescent="0.2">
      <c r="E386" s="2"/>
    </row>
    <row r="387" spans="5:5" x14ac:dyDescent="0.2">
      <c r="E387" s="2"/>
    </row>
    <row r="388" spans="5:5" x14ac:dyDescent="0.2">
      <c r="E388" s="2"/>
    </row>
    <row r="389" spans="5:5" x14ac:dyDescent="0.2">
      <c r="E389" s="2"/>
    </row>
    <row r="390" spans="5:5" x14ac:dyDescent="0.2">
      <c r="E390" s="2"/>
    </row>
    <row r="391" spans="5:5" x14ac:dyDescent="0.2">
      <c r="E391" s="2"/>
    </row>
    <row r="392" spans="5:5" x14ac:dyDescent="0.2">
      <c r="E392" s="2"/>
    </row>
    <row r="393" spans="5:5" x14ac:dyDescent="0.2">
      <c r="E393" s="2"/>
    </row>
    <row r="394" spans="5:5" x14ac:dyDescent="0.2">
      <c r="E394" s="2"/>
    </row>
    <row r="395" spans="5:5" x14ac:dyDescent="0.2">
      <c r="E395" s="2"/>
    </row>
    <row r="396" spans="5:5" x14ac:dyDescent="0.2">
      <c r="E396" s="2"/>
    </row>
    <row r="397" spans="5:5" x14ac:dyDescent="0.2">
      <c r="E397" s="2"/>
    </row>
    <row r="398" spans="5:5" x14ac:dyDescent="0.2">
      <c r="E398" s="2"/>
    </row>
    <row r="399" spans="5:5" x14ac:dyDescent="0.2">
      <c r="E399" s="2"/>
    </row>
    <row r="400" spans="5:5" x14ac:dyDescent="0.2">
      <c r="E400" s="2"/>
    </row>
    <row r="401" spans="5:5" x14ac:dyDescent="0.2">
      <c r="E401" s="2"/>
    </row>
    <row r="402" spans="5:5" x14ac:dyDescent="0.2">
      <c r="E402" s="2"/>
    </row>
    <row r="403" spans="5:5" x14ac:dyDescent="0.2">
      <c r="E403" s="2"/>
    </row>
    <row r="404" spans="5:5" x14ac:dyDescent="0.2">
      <c r="E404" s="2"/>
    </row>
    <row r="405" spans="5:5" x14ac:dyDescent="0.2">
      <c r="E405" s="2"/>
    </row>
    <row r="406" spans="5:5" x14ac:dyDescent="0.2">
      <c r="E406" s="2"/>
    </row>
    <row r="407" spans="5:5" x14ac:dyDescent="0.2">
      <c r="E407" s="2"/>
    </row>
    <row r="408" spans="5:5" x14ac:dyDescent="0.2">
      <c r="E408" s="2"/>
    </row>
    <row r="409" spans="5:5" x14ac:dyDescent="0.2">
      <c r="E409" s="2"/>
    </row>
    <row r="410" spans="5:5" x14ac:dyDescent="0.2">
      <c r="E410" s="2"/>
    </row>
    <row r="411" spans="5:5" x14ac:dyDescent="0.2">
      <c r="E411" s="2"/>
    </row>
    <row r="412" spans="5:5" x14ac:dyDescent="0.2">
      <c r="E412" s="2"/>
    </row>
    <row r="413" spans="5:5" x14ac:dyDescent="0.2">
      <c r="E413" s="2"/>
    </row>
    <row r="414" spans="5:5" x14ac:dyDescent="0.2">
      <c r="E414" s="2"/>
    </row>
    <row r="415" spans="5:5" x14ac:dyDescent="0.2">
      <c r="E415" s="2"/>
    </row>
    <row r="416" spans="5:5" x14ac:dyDescent="0.2">
      <c r="E416" s="2"/>
    </row>
    <row r="417" spans="5:5" x14ac:dyDescent="0.2">
      <c r="E417" s="2"/>
    </row>
    <row r="418" spans="5:5" x14ac:dyDescent="0.2">
      <c r="E418" s="2"/>
    </row>
    <row r="419" spans="5:5" x14ac:dyDescent="0.2">
      <c r="E419" s="2"/>
    </row>
    <row r="420" spans="5:5" x14ac:dyDescent="0.2">
      <c r="E420" s="2"/>
    </row>
    <row r="421" spans="5:5" x14ac:dyDescent="0.2">
      <c r="E421" s="2"/>
    </row>
    <row r="422" spans="5:5" x14ac:dyDescent="0.2">
      <c r="E422" s="2"/>
    </row>
    <row r="423" spans="5:5" x14ac:dyDescent="0.2">
      <c r="E423" s="2"/>
    </row>
    <row r="424" spans="5:5" x14ac:dyDescent="0.2">
      <c r="E424" s="2"/>
    </row>
    <row r="425" spans="5:5" x14ac:dyDescent="0.2">
      <c r="E425" s="2"/>
    </row>
    <row r="426" spans="5:5" x14ac:dyDescent="0.2">
      <c r="E426" s="2"/>
    </row>
    <row r="427" spans="5:5" x14ac:dyDescent="0.2">
      <c r="E427" s="2"/>
    </row>
    <row r="428" spans="5:5" x14ac:dyDescent="0.2">
      <c r="E428" s="2"/>
    </row>
    <row r="429" spans="5:5" x14ac:dyDescent="0.2">
      <c r="E429" s="2"/>
    </row>
    <row r="430" spans="5:5" x14ac:dyDescent="0.2">
      <c r="E430" s="2"/>
    </row>
    <row r="431" spans="5:5" x14ac:dyDescent="0.2">
      <c r="E431" s="2"/>
    </row>
    <row r="432" spans="5:5" x14ac:dyDescent="0.2">
      <c r="E432" s="2"/>
    </row>
    <row r="433" spans="5:5" x14ac:dyDescent="0.2">
      <c r="E433" s="2"/>
    </row>
    <row r="434" spans="5:5" x14ac:dyDescent="0.2">
      <c r="E434" s="2"/>
    </row>
    <row r="435" spans="5:5" x14ac:dyDescent="0.2">
      <c r="E435" s="2"/>
    </row>
    <row r="436" spans="5:5" x14ac:dyDescent="0.2">
      <c r="E436" s="2"/>
    </row>
    <row r="437" spans="5:5" x14ac:dyDescent="0.2">
      <c r="E437" s="2"/>
    </row>
    <row r="438" spans="5:5" x14ac:dyDescent="0.2">
      <c r="E438" s="2"/>
    </row>
    <row r="439" spans="5:5" x14ac:dyDescent="0.2">
      <c r="E439" s="2"/>
    </row>
    <row r="440" spans="5:5" x14ac:dyDescent="0.2">
      <c r="E440" s="2"/>
    </row>
    <row r="441" spans="5:5" x14ac:dyDescent="0.2">
      <c r="E441" s="2"/>
    </row>
    <row r="442" spans="5:5" x14ac:dyDescent="0.2">
      <c r="E442" s="2"/>
    </row>
    <row r="443" spans="5:5" x14ac:dyDescent="0.2">
      <c r="E443" s="2"/>
    </row>
    <row r="444" spans="5:5" x14ac:dyDescent="0.2">
      <c r="E444" s="2"/>
    </row>
    <row r="445" spans="5:5" x14ac:dyDescent="0.2">
      <c r="E445" s="2"/>
    </row>
    <row r="446" spans="5:5" x14ac:dyDescent="0.2">
      <c r="E446" s="2"/>
    </row>
    <row r="447" spans="5:5" x14ac:dyDescent="0.2">
      <c r="E447" s="2"/>
    </row>
    <row r="448" spans="5:5" x14ac:dyDescent="0.2">
      <c r="E448" s="2"/>
    </row>
    <row r="449" spans="5:5" x14ac:dyDescent="0.2">
      <c r="E449" s="2"/>
    </row>
    <row r="450" spans="5:5" x14ac:dyDescent="0.2">
      <c r="E450" s="2"/>
    </row>
    <row r="451" spans="5:5" x14ac:dyDescent="0.2">
      <c r="E451" s="2"/>
    </row>
    <row r="452" spans="5:5" x14ac:dyDescent="0.2">
      <c r="E452" s="2"/>
    </row>
    <row r="453" spans="5:5" x14ac:dyDescent="0.2">
      <c r="E453" s="2"/>
    </row>
    <row r="454" spans="5:5" x14ac:dyDescent="0.2">
      <c r="E454" s="2"/>
    </row>
    <row r="455" spans="5:5" x14ac:dyDescent="0.2">
      <c r="E455" s="2"/>
    </row>
    <row r="456" spans="5:5" x14ac:dyDescent="0.2">
      <c r="E456" s="2"/>
    </row>
    <row r="457" spans="5:5" x14ac:dyDescent="0.2">
      <c r="E457" s="2"/>
    </row>
    <row r="458" spans="5:5" x14ac:dyDescent="0.2">
      <c r="E458" s="2"/>
    </row>
    <row r="459" spans="5:5" x14ac:dyDescent="0.2">
      <c r="E459" s="2"/>
    </row>
    <row r="460" spans="5:5" x14ac:dyDescent="0.2">
      <c r="E460" s="2"/>
    </row>
    <row r="461" spans="5:5" x14ac:dyDescent="0.2">
      <c r="E461" s="2"/>
    </row>
    <row r="462" spans="5:5" x14ac:dyDescent="0.2">
      <c r="E462" s="2"/>
    </row>
    <row r="463" spans="5:5" x14ac:dyDescent="0.2">
      <c r="E463" s="2"/>
    </row>
    <row r="464" spans="5:5" x14ac:dyDescent="0.2">
      <c r="E464" s="2"/>
    </row>
    <row r="465" spans="5:5" x14ac:dyDescent="0.2">
      <c r="E465" s="2"/>
    </row>
    <row r="466" spans="5:5" x14ac:dyDescent="0.2">
      <c r="E466" s="2"/>
    </row>
    <row r="467" spans="5:5" x14ac:dyDescent="0.2">
      <c r="E467" s="2"/>
    </row>
    <row r="468" spans="5:5" x14ac:dyDescent="0.2">
      <c r="E468" s="2"/>
    </row>
    <row r="469" spans="5:5" x14ac:dyDescent="0.2">
      <c r="E469" s="2"/>
    </row>
    <row r="470" spans="5:5" x14ac:dyDescent="0.2">
      <c r="E470" s="2"/>
    </row>
    <row r="471" spans="5:5" x14ac:dyDescent="0.2">
      <c r="E471" s="2"/>
    </row>
    <row r="472" spans="5:5" x14ac:dyDescent="0.2">
      <c r="E472" s="2"/>
    </row>
    <row r="473" spans="5:5" x14ac:dyDescent="0.2">
      <c r="E473" s="2"/>
    </row>
    <row r="474" spans="5:5" x14ac:dyDescent="0.2">
      <c r="E474" s="2"/>
    </row>
    <row r="475" spans="5:5" x14ac:dyDescent="0.2">
      <c r="E475" s="2"/>
    </row>
    <row r="476" spans="5:5" x14ac:dyDescent="0.2">
      <c r="E476" s="2"/>
    </row>
    <row r="477" spans="5:5" x14ac:dyDescent="0.2">
      <c r="E477" s="2"/>
    </row>
    <row r="478" spans="5:5" x14ac:dyDescent="0.2">
      <c r="E478" s="2"/>
    </row>
    <row r="479" spans="5:5" x14ac:dyDescent="0.2">
      <c r="E479" s="2"/>
    </row>
    <row r="480" spans="5:5" x14ac:dyDescent="0.2">
      <c r="E480" s="2"/>
    </row>
    <row r="481" spans="5:5" x14ac:dyDescent="0.2">
      <c r="E481" s="2"/>
    </row>
    <row r="482" spans="5:5" x14ac:dyDescent="0.2">
      <c r="E482" s="2"/>
    </row>
    <row r="483" spans="5:5" x14ac:dyDescent="0.2">
      <c r="E483" s="2"/>
    </row>
    <row r="484" spans="5:5" x14ac:dyDescent="0.2">
      <c r="E484" s="2"/>
    </row>
    <row r="485" spans="5:5" x14ac:dyDescent="0.2">
      <c r="E485" s="2"/>
    </row>
    <row r="486" spans="5:5" x14ac:dyDescent="0.2">
      <c r="E486" s="2"/>
    </row>
    <row r="487" spans="5:5" x14ac:dyDescent="0.2">
      <c r="E487" s="2"/>
    </row>
    <row r="488" spans="5:5" x14ac:dyDescent="0.2">
      <c r="E488" s="2"/>
    </row>
    <row r="489" spans="5:5" x14ac:dyDescent="0.2">
      <c r="E489" s="2"/>
    </row>
    <row r="490" spans="5:5" x14ac:dyDescent="0.2">
      <c r="E490" s="2"/>
    </row>
    <row r="491" spans="5:5" x14ac:dyDescent="0.2">
      <c r="E491" s="2"/>
    </row>
    <row r="492" spans="5:5" x14ac:dyDescent="0.2">
      <c r="E492" s="2"/>
    </row>
    <row r="493" spans="5:5" x14ac:dyDescent="0.2">
      <c r="E493" s="2"/>
    </row>
    <row r="494" spans="5:5" x14ac:dyDescent="0.2">
      <c r="E494" s="2"/>
    </row>
    <row r="495" spans="5:5" x14ac:dyDescent="0.2">
      <c r="E495" s="2"/>
    </row>
    <row r="496" spans="5:5" x14ac:dyDescent="0.2">
      <c r="E496" s="2"/>
    </row>
    <row r="497" spans="5:5" x14ac:dyDescent="0.2">
      <c r="E497" s="2"/>
    </row>
    <row r="498" spans="5:5" x14ac:dyDescent="0.2">
      <c r="E498" s="2"/>
    </row>
    <row r="499" spans="5:5" x14ac:dyDescent="0.2">
      <c r="E499" s="2"/>
    </row>
    <row r="500" spans="5:5" x14ac:dyDescent="0.2">
      <c r="E500" s="2"/>
    </row>
    <row r="501" spans="5:5" x14ac:dyDescent="0.2">
      <c r="E501" s="2"/>
    </row>
    <row r="502" spans="5:5" x14ac:dyDescent="0.2">
      <c r="E502" s="2"/>
    </row>
    <row r="503" spans="5:5" x14ac:dyDescent="0.2">
      <c r="E503" s="2"/>
    </row>
    <row r="504" spans="5:5" x14ac:dyDescent="0.2">
      <c r="E504" s="2"/>
    </row>
    <row r="505" spans="5:5" x14ac:dyDescent="0.2">
      <c r="E505" s="2"/>
    </row>
    <row r="506" spans="5:5" x14ac:dyDescent="0.2">
      <c r="E506" s="2"/>
    </row>
    <row r="507" spans="5:5" x14ac:dyDescent="0.2">
      <c r="E507" s="2"/>
    </row>
    <row r="508" spans="5:5" x14ac:dyDescent="0.2">
      <c r="E508" s="2"/>
    </row>
    <row r="509" spans="5:5" x14ac:dyDescent="0.2">
      <c r="E509" s="2"/>
    </row>
    <row r="510" spans="5:5" x14ac:dyDescent="0.2">
      <c r="E510" s="2"/>
    </row>
    <row r="511" spans="5:5" x14ac:dyDescent="0.2">
      <c r="E511" s="2"/>
    </row>
    <row r="512" spans="5:5" x14ac:dyDescent="0.2">
      <c r="E512" s="2"/>
    </row>
    <row r="513" spans="5:5" x14ac:dyDescent="0.2">
      <c r="E513" s="2"/>
    </row>
    <row r="514" spans="5:5" x14ac:dyDescent="0.2">
      <c r="E514" s="2"/>
    </row>
    <row r="515" spans="5:5" x14ac:dyDescent="0.2">
      <c r="E515" s="2"/>
    </row>
    <row r="516" spans="5:5" x14ac:dyDescent="0.2">
      <c r="E516" s="2"/>
    </row>
    <row r="517" spans="5:5" x14ac:dyDescent="0.2">
      <c r="E517" s="2"/>
    </row>
    <row r="518" spans="5:5" x14ac:dyDescent="0.2">
      <c r="E518" s="2"/>
    </row>
    <row r="519" spans="5:5" x14ac:dyDescent="0.2">
      <c r="E519" s="2"/>
    </row>
    <row r="520" spans="5:5" x14ac:dyDescent="0.2">
      <c r="E520" s="2"/>
    </row>
    <row r="521" spans="5:5" x14ac:dyDescent="0.2">
      <c r="E521" s="2"/>
    </row>
    <row r="522" spans="5:5" x14ac:dyDescent="0.2">
      <c r="E522" s="2"/>
    </row>
    <row r="523" spans="5:5" x14ac:dyDescent="0.2">
      <c r="E523" s="2"/>
    </row>
    <row r="524" spans="5:5" x14ac:dyDescent="0.2">
      <c r="E524" s="2"/>
    </row>
    <row r="525" spans="5:5" x14ac:dyDescent="0.2">
      <c r="E525" s="2"/>
    </row>
    <row r="526" spans="5:5" x14ac:dyDescent="0.2">
      <c r="E526" s="2"/>
    </row>
    <row r="527" spans="5:5" x14ac:dyDescent="0.2">
      <c r="E527" s="2"/>
    </row>
    <row r="528" spans="5:5" x14ac:dyDescent="0.2">
      <c r="E528" s="2"/>
    </row>
    <row r="529" spans="5:5" x14ac:dyDescent="0.2">
      <c r="E529" s="2"/>
    </row>
    <row r="530" spans="5:5" x14ac:dyDescent="0.2">
      <c r="E530" s="2"/>
    </row>
    <row r="531" spans="5:5" x14ac:dyDescent="0.2">
      <c r="E531" s="2"/>
    </row>
    <row r="532" spans="5:5" x14ac:dyDescent="0.2">
      <c r="E532" s="2"/>
    </row>
    <row r="533" spans="5:5" x14ac:dyDescent="0.2">
      <c r="E533" s="2"/>
    </row>
    <row r="534" spans="5:5" x14ac:dyDescent="0.2">
      <c r="E534" s="2"/>
    </row>
    <row r="535" spans="5:5" x14ac:dyDescent="0.2">
      <c r="E535" s="2"/>
    </row>
    <row r="536" spans="5:5" x14ac:dyDescent="0.2">
      <c r="E536" s="2"/>
    </row>
    <row r="537" spans="5:5" x14ac:dyDescent="0.2">
      <c r="E537" s="2"/>
    </row>
    <row r="538" spans="5:5" x14ac:dyDescent="0.2">
      <c r="E538" s="2"/>
    </row>
    <row r="539" spans="5:5" x14ac:dyDescent="0.2">
      <c r="E539" s="2"/>
    </row>
    <row r="540" spans="5:5" x14ac:dyDescent="0.2">
      <c r="E540" s="2"/>
    </row>
    <row r="541" spans="5:5" x14ac:dyDescent="0.2">
      <c r="E541" s="2"/>
    </row>
    <row r="542" spans="5:5" x14ac:dyDescent="0.2">
      <c r="E542" s="2"/>
    </row>
    <row r="543" spans="5:5" x14ac:dyDescent="0.2">
      <c r="E543" s="2"/>
    </row>
    <row r="544" spans="5:5" x14ac:dyDescent="0.2">
      <c r="E544" s="2"/>
    </row>
    <row r="545" spans="5:5" x14ac:dyDescent="0.2">
      <c r="E545" s="2"/>
    </row>
    <row r="546" spans="5:5" x14ac:dyDescent="0.2">
      <c r="E546" s="2"/>
    </row>
    <row r="547" spans="5:5" x14ac:dyDescent="0.2">
      <c r="E547" s="2"/>
    </row>
    <row r="548" spans="5:5" x14ac:dyDescent="0.2">
      <c r="E548" s="2"/>
    </row>
    <row r="549" spans="5:5" x14ac:dyDescent="0.2">
      <c r="E549" s="2"/>
    </row>
    <row r="550" spans="5:5" x14ac:dyDescent="0.2">
      <c r="E550" s="2"/>
    </row>
    <row r="551" spans="5:5" x14ac:dyDescent="0.2">
      <c r="E551" s="2"/>
    </row>
    <row r="552" spans="5:5" x14ac:dyDescent="0.2">
      <c r="E552" s="2"/>
    </row>
    <row r="553" spans="5:5" x14ac:dyDescent="0.2">
      <c r="E553" s="2"/>
    </row>
    <row r="554" spans="5:5" x14ac:dyDescent="0.2">
      <c r="E554" s="2"/>
    </row>
    <row r="555" spans="5:5" x14ac:dyDescent="0.2">
      <c r="E555" s="2"/>
    </row>
    <row r="556" spans="5:5" x14ac:dyDescent="0.2">
      <c r="E556" s="2"/>
    </row>
    <row r="557" spans="5:5" x14ac:dyDescent="0.2">
      <c r="E557" s="2"/>
    </row>
    <row r="558" spans="5:5" x14ac:dyDescent="0.2">
      <c r="E558" s="2"/>
    </row>
    <row r="559" spans="5:5" x14ac:dyDescent="0.2">
      <c r="E559" s="2"/>
    </row>
    <row r="560" spans="5:5" x14ac:dyDescent="0.2">
      <c r="E560" s="2"/>
    </row>
    <row r="561" spans="5:5" x14ac:dyDescent="0.2">
      <c r="E561" s="2"/>
    </row>
    <row r="562" spans="5:5" x14ac:dyDescent="0.2">
      <c r="E562" s="2"/>
    </row>
    <row r="563" spans="5:5" x14ac:dyDescent="0.2">
      <c r="E563" s="2"/>
    </row>
    <row r="564" spans="5:5" x14ac:dyDescent="0.2">
      <c r="E564" s="2"/>
    </row>
    <row r="565" spans="5:5" x14ac:dyDescent="0.2">
      <c r="E565" s="2"/>
    </row>
    <row r="566" spans="5:5" x14ac:dyDescent="0.2">
      <c r="E566" s="2"/>
    </row>
    <row r="567" spans="5:5" x14ac:dyDescent="0.2">
      <c r="E567" s="2"/>
    </row>
    <row r="568" spans="5:5" x14ac:dyDescent="0.2">
      <c r="E568" s="2"/>
    </row>
    <row r="569" spans="5:5" x14ac:dyDescent="0.2">
      <c r="E569" s="2"/>
    </row>
    <row r="570" spans="5:5" x14ac:dyDescent="0.2">
      <c r="E570" s="2"/>
    </row>
    <row r="571" spans="5:5" x14ac:dyDescent="0.2">
      <c r="E571" s="2"/>
    </row>
    <row r="572" spans="5:5" x14ac:dyDescent="0.2">
      <c r="E572" s="2"/>
    </row>
    <row r="573" spans="5:5" x14ac:dyDescent="0.2">
      <c r="E573" s="2"/>
    </row>
    <row r="574" spans="5:5" x14ac:dyDescent="0.2">
      <c r="E574" s="2"/>
    </row>
    <row r="575" spans="5:5" x14ac:dyDescent="0.2">
      <c r="E575" s="2"/>
    </row>
    <row r="576" spans="5:5" x14ac:dyDescent="0.2">
      <c r="E576" s="2"/>
    </row>
    <row r="577" spans="5:5" x14ac:dyDescent="0.2">
      <c r="E577" s="2"/>
    </row>
    <row r="578" spans="5:5" x14ac:dyDescent="0.2">
      <c r="E578" s="2"/>
    </row>
    <row r="579" spans="5:5" x14ac:dyDescent="0.2">
      <c r="E579" s="2"/>
    </row>
    <row r="580" spans="5:5" x14ac:dyDescent="0.2">
      <c r="E580" s="2"/>
    </row>
    <row r="581" spans="5:5" x14ac:dyDescent="0.2">
      <c r="E581" s="2"/>
    </row>
    <row r="582" spans="5:5" x14ac:dyDescent="0.2">
      <c r="E582" s="2"/>
    </row>
    <row r="583" spans="5:5" x14ac:dyDescent="0.2">
      <c r="E583" s="2"/>
    </row>
    <row r="584" spans="5:5" x14ac:dyDescent="0.2">
      <c r="E584" s="2"/>
    </row>
    <row r="585" spans="5:5" x14ac:dyDescent="0.2">
      <c r="E585" s="2"/>
    </row>
    <row r="586" spans="5:5" x14ac:dyDescent="0.2">
      <c r="E586" s="2"/>
    </row>
    <row r="587" spans="5:5" x14ac:dyDescent="0.2">
      <c r="E587" s="2"/>
    </row>
    <row r="588" spans="5:5" x14ac:dyDescent="0.2">
      <c r="E588" s="2"/>
    </row>
    <row r="589" spans="5:5" x14ac:dyDescent="0.2">
      <c r="E589" s="2"/>
    </row>
    <row r="590" spans="5:5" x14ac:dyDescent="0.2">
      <c r="E590" s="2"/>
    </row>
    <row r="591" spans="5:5" x14ac:dyDescent="0.2">
      <c r="E591" s="2"/>
    </row>
    <row r="592" spans="5:5" x14ac:dyDescent="0.2">
      <c r="E592" s="2"/>
    </row>
    <row r="593" spans="5:5" x14ac:dyDescent="0.2">
      <c r="E593" s="2"/>
    </row>
    <row r="594" spans="5:5" x14ac:dyDescent="0.2">
      <c r="E594" s="2"/>
    </row>
    <row r="595" spans="5:5" x14ac:dyDescent="0.2">
      <c r="E595" s="2"/>
    </row>
    <row r="596" spans="5:5" x14ac:dyDescent="0.2">
      <c r="E596" s="2"/>
    </row>
    <row r="597" spans="5:5" x14ac:dyDescent="0.2">
      <c r="E597" s="2"/>
    </row>
    <row r="598" spans="5:5" x14ac:dyDescent="0.2">
      <c r="E598" s="2"/>
    </row>
    <row r="599" spans="5:5" x14ac:dyDescent="0.2">
      <c r="E599" s="2"/>
    </row>
    <row r="600" spans="5:5" x14ac:dyDescent="0.2">
      <c r="E600" s="2"/>
    </row>
    <row r="601" spans="5:5" x14ac:dyDescent="0.2">
      <c r="E601" s="2"/>
    </row>
    <row r="602" spans="5:5" x14ac:dyDescent="0.2">
      <c r="E602" s="2"/>
    </row>
    <row r="603" spans="5:5" x14ac:dyDescent="0.2">
      <c r="E603" s="2"/>
    </row>
    <row r="604" spans="5:5" x14ac:dyDescent="0.2">
      <c r="E604" s="2"/>
    </row>
    <row r="605" spans="5:5" x14ac:dyDescent="0.2">
      <c r="E605" s="2"/>
    </row>
    <row r="606" spans="5:5" x14ac:dyDescent="0.2">
      <c r="E606" s="2"/>
    </row>
    <row r="607" spans="5:5" x14ac:dyDescent="0.2">
      <c r="E607" s="2"/>
    </row>
    <row r="608" spans="5:5" x14ac:dyDescent="0.2">
      <c r="E608" s="2"/>
    </row>
    <row r="609" spans="5:5" x14ac:dyDescent="0.2">
      <c r="E609" s="2"/>
    </row>
    <row r="610" spans="5:5" x14ac:dyDescent="0.2">
      <c r="E610" s="2"/>
    </row>
    <row r="611" spans="5:5" x14ac:dyDescent="0.2">
      <c r="E611" s="2"/>
    </row>
    <row r="612" spans="5:5" x14ac:dyDescent="0.2">
      <c r="E612" s="2"/>
    </row>
    <row r="613" spans="5:5" x14ac:dyDescent="0.2">
      <c r="E613" s="2"/>
    </row>
    <row r="614" spans="5:5" x14ac:dyDescent="0.2">
      <c r="E614" s="2"/>
    </row>
    <row r="615" spans="5:5" x14ac:dyDescent="0.2">
      <c r="E615" s="2"/>
    </row>
    <row r="616" spans="5:5" x14ac:dyDescent="0.2">
      <c r="E616" s="2"/>
    </row>
    <row r="617" spans="5:5" x14ac:dyDescent="0.2">
      <c r="E617" s="2"/>
    </row>
    <row r="618" spans="5:5" x14ac:dyDescent="0.2">
      <c r="E618" s="2"/>
    </row>
    <row r="619" spans="5:5" x14ac:dyDescent="0.2">
      <c r="E619" s="2"/>
    </row>
    <row r="620" spans="5:5" x14ac:dyDescent="0.2">
      <c r="E620" s="2"/>
    </row>
    <row r="621" spans="5:5" x14ac:dyDescent="0.2">
      <c r="E621" s="2"/>
    </row>
    <row r="622" spans="5:5" x14ac:dyDescent="0.2">
      <c r="E622" s="2"/>
    </row>
    <row r="623" spans="5:5" x14ac:dyDescent="0.2">
      <c r="E623" s="2"/>
    </row>
    <row r="624" spans="5:5" x14ac:dyDescent="0.2">
      <c r="E624" s="2"/>
    </row>
    <row r="625" spans="5:5" x14ac:dyDescent="0.2">
      <c r="E625" s="2"/>
    </row>
    <row r="626" spans="5:5" x14ac:dyDescent="0.2">
      <c r="E626" s="2"/>
    </row>
    <row r="627" spans="5:5" x14ac:dyDescent="0.2">
      <c r="E627" s="2"/>
    </row>
    <row r="628" spans="5:5" x14ac:dyDescent="0.2">
      <c r="E628" s="2"/>
    </row>
    <row r="629" spans="5:5" x14ac:dyDescent="0.2">
      <c r="E629" s="2"/>
    </row>
    <row r="630" spans="5:5" x14ac:dyDescent="0.2">
      <c r="E630" s="2"/>
    </row>
    <row r="631" spans="5:5" x14ac:dyDescent="0.2">
      <c r="E631" s="2"/>
    </row>
    <row r="632" spans="5:5" x14ac:dyDescent="0.2">
      <c r="E632" s="2"/>
    </row>
    <row r="633" spans="5:5" x14ac:dyDescent="0.2">
      <c r="E633" s="2"/>
    </row>
    <row r="634" spans="5:5" x14ac:dyDescent="0.2">
      <c r="E634" s="2"/>
    </row>
    <row r="635" spans="5:5" x14ac:dyDescent="0.2">
      <c r="E635" s="2"/>
    </row>
    <row r="636" spans="5:5" x14ac:dyDescent="0.2">
      <c r="E636" s="2"/>
    </row>
    <row r="637" spans="5:5" x14ac:dyDescent="0.2">
      <c r="E637" s="2"/>
    </row>
    <row r="638" spans="5:5" x14ac:dyDescent="0.2">
      <c r="E638" s="2"/>
    </row>
    <row r="639" spans="5:5" x14ac:dyDescent="0.2">
      <c r="E639" s="2"/>
    </row>
    <row r="640" spans="5:5" x14ac:dyDescent="0.2">
      <c r="E640" s="2"/>
    </row>
    <row r="641" spans="5:5" x14ac:dyDescent="0.2">
      <c r="E641" s="2"/>
    </row>
    <row r="642" spans="5:5" x14ac:dyDescent="0.2">
      <c r="E642" s="2"/>
    </row>
    <row r="643" spans="5:5" x14ac:dyDescent="0.2">
      <c r="E643" s="2"/>
    </row>
    <row r="644" spans="5:5" x14ac:dyDescent="0.2">
      <c r="E644" s="2"/>
    </row>
    <row r="645" spans="5:5" x14ac:dyDescent="0.2">
      <c r="E645" s="2"/>
    </row>
    <row r="646" spans="5:5" x14ac:dyDescent="0.2">
      <c r="E646" s="2"/>
    </row>
    <row r="647" spans="5:5" x14ac:dyDescent="0.2">
      <c r="E647" s="2"/>
    </row>
    <row r="648" spans="5:5" x14ac:dyDescent="0.2">
      <c r="E648" s="2"/>
    </row>
    <row r="649" spans="5:5" x14ac:dyDescent="0.2">
      <c r="E649" s="2"/>
    </row>
    <row r="650" spans="5:5" x14ac:dyDescent="0.2">
      <c r="E650" s="2"/>
    </row>
    <row r="651" spans="5:5" x14ac:dyDescent="0.2">
      <c r="E651" s="2"/>
    </row>
    <row r="652" spans="5:5" x14ac:dyDescent="0.2">
      <c r="E652" s="2"/>
    </row>
    <row r="653" spans="5:5" x14ac:dyDescent="0.2">
      <c r="E653" s="2"/>
    </row>
    <row r="654" spans="5:5" x14ac:dyDescent="0.2">
      <c r="E654" s="2"/>
    </row>
    <row r="655" spans="5:5" x14ac:dyDescent="0.2">
      <c r="E655" s="2"/>
    </row>
    <row r="656" spans="5:5" x14ac:dyDescent="0.2">
      <c r="E656" s="2"/>
    </row>
    <row r="657" spans="5:5" x14ac:dyDescent="0.2">
      <c r="E657" s="2"/>
    </row>
    <row r="658" spans="5:5" x14ac:dyDescent="0.2">
      <c r="E658" s="2"/>
    </row>
    <row r="659" spans="5:5" x14ac:dyDescent="0.2">
      <c r="E659" s="2"/>
    </row>
    <row r="660" spans="5:5" x14ac:dyDescent="0.2">
      <c r="E660" s="2"/>
    </row>
    <row r="661" spans="5:5" x14ac:dyDescent="0.2">
      <c r="E661" s="2"/>
    </row>
    <row r="662" spans="5:5" x14ac:dyDescent="0.2">
      <c r="E662" s="2"/>
    </row>
    <row r="663" spans="5:5" x14ac:dyDescent="0.2">
      <c r="E663" s="2"/>
    </row>
    <row r="664" spans="5:5" x14ac:dyDescent="0.2">
      <c r="E664" s="2"/>
    </row>
    <row r="665" spans="5:5" x14ac:dyDescent="0.2">
      <c r="E665" s="2"/>
    </row>
    <row r="666" spans="5:5" x14ac:dyDescent="0.2">
      <c r="E666" s="2"/>
    </row>
    <row r="667" spans="5:5" x14ac:dyDescent="0.2">
      <c r="E667" s="2"/>
    </row>
    <row r="668" spans="5:5" x14ac:dyDescent="0.2">
      <c r="E668" s="2"/>
    </row>
    <row r="669" spans="5:5" x14ac:dyDescent="0.2">
      <c r="E669" s="2"/>
    </row>
    <row r="670" spans="5:5" x14ac:dyDescent="0.2">
      <c r="E670" s="2"/>
    </row>
    <row r="671" spans="5:5" x14ac:dyDescent="0.2">
      <c r="E671" s="2"/>
    </row>
    <row r="672" spans="5:5" x14ac:dyDescent="0.2">
      <c r="E672" s="2"/>
    </row>
    <row r="673" spans="5:5" x14ac:dyDescent="0.2">
      <c r="E673" s="2"/>
    </row>
    <row r="674" spans="5:5" x14ac:dyDescent="0.2">
      <c r="E674" s="2"/>
    </row>
    <row r="675" spans="5:5" x14ac:dyDescent="0.2">
      <c r="E675" s="2"/>
    </row>
    <row r="676" spans="5:5" x14ac:dyDescent="0.2">
      <c r="E676" s="2"/>
    </row>
    <row r="677" spans="5:5" x14ac:dyDescent="0.2">
      <c r="E677" s="2"/>
    </row>
    <row r="678" spans="5:5" x14ac:dyDescent="0.2">
      <c r="E678" s="2"/>
    </row>
    <row r="679" spans="5:5" x14ac:dyDescent="0.2">
      <c r="E679" s="2"/>
    </row>
    <row r="680" spans="5:5" x14ac:dyDescent="0.2">
      <c r="E680" s="2"/>
    </row>
    <row r="681" spans="5:5" x14ac:dyDescent="0.2">
      <c r="E681" s="2"/>
    </row>
    <row r="682" spans="5:5" x14ac:dyDescent="0.2">
      <c r="E682" s="2"/>
    </row>
    <row r="683" spans="5:5" x14ac:dyDescent="0.2">
      <c r="E683" s="2"/>
    </row>
    <row r="684" spans="5:5" x14ac:dyDescent="0.2">
      <c r="E684" s="2"/>
    </row>
    <row r="685" spans="5:5" x14ac:dyDescent="0.2">
      <c r="E685" s="2"/>
    </row>
    <row r="686" spans="5:5" x14ac:dyDescent="0.2">
      <c r="E686" s="2"/>
    </row>
    <row r="687" spans="5:5" x14ac:dyDescent="0.2">
      <c r="E687" s="2"/>
    </row>
    <row r="688" spans="5:5" x14ac:dyDescent="0.2">
      <c r="E688" s="2"/>
    </row>
    <row r="689" spans="5:5" x14ac:dyDescent="0.2">
      <c r="E689" s="2"/>
    </row>
    <row r="690" spans="5:5" x14ac:dyDescent="0.2">
      <c r="E690" s="2"/>
    </row>
    <row r="691" spans="5:5" x14ac:dyDescent="0.2">
      <c r="E691" s="2"/>
    </row>
    <row r="692" spans="5:5" x14ac:dyDescent="0.2">
      <c r="E692" s="2"/>
    </row>
    <row r="693" spans="5:5" x14ac:dyDescent="0.2">
      <c r="E693" s="2"/>
    </row>
    <row r="694" spans="5:5" x14ac:dyDescent="0.2">
      <c r="E694" s="2"/>
    </row>
    <row r="695" spans="5:5" x14ac:dyDescent="0.2">
      <c r="E695" s="2"/>
    </row>
    <row r="696" spans="5:5" x14ac:dyDescent="0.2">
      <c r="E696" s="2"/>
    </row>
    <row r="697" spans="5:5" x14ac:dyDescent="0.2">
      <c r="E697" s="2"/>
    </row>
    <row r="698" spans="5:5" x14ac:dyDescent="0.2">
      <c r="E698" s="2"/>
    </row>
    <row r="699" spans="5:5" x14ac:dyDescent="0.2">
      <c r="E699" s="2"/>
    </row>
    <row r="700" spans="5:5" x14ac:dyDescent="0.2">
      <c r="E700" s="2"/>
    </row>
    <row r="701" spans="5:5" x14ac:dyDescent="0.2">
      <c r="E701" s="2"/>
    </row>
    <row r="702" spans="5:5" x14ac:dyDescent="0.2">
      <c r="E702" s="2"/>
    </row>
    <row r="703" spans="5:5" x14ac:dyDescent="0.2">
      <c r="E703" s="2"/>
    </row>
    <row r="704" spans="5:5" x14ac:dyDescent="0.2">
      <c r="E704" s="2"/>
    </row>
    <row r="705" spans="5:5" x14ac:dyDescent="0.2">
      <c r="E705" s="2"/>
    </row>
    <row r="706" spans="5:5" x14ac:dyDescent="0.2">
      <c r="E706" s="2"/>
    </row>
    <row r="707" spans="5:5" x14ac:dyDescent="0.2">
      <c r="E707" s="2"/>
    </row>
    <row r="708" spans="5:5" x14ac:dyDescent="0.2">
      <c r="E708" s="2"/>
    </row>
    <row r="709" spans="5:5" x14ac:dyDescent="0.2">
      <c r="E709" s="2"/>
    </row>
    <row r="710" spans="5:5" x14ac:dyDescent="0.2">
      <c r="E710" s="2"/>
    </row>
    <row r="711" spans="5:5" x14ac:dyDescent="0.2">
      <c r="E711" s="2"/>
    </row>
    <row r="712" spans="5:5" x14ac:dyDescent="0.2">
      <c r="E712" s="2"/>
    </row>
    <row r="713" spans="5:5" x14ac:dyDescent="0.2">
      <c r="E713" s="2"/>
    </row>
    <row r="714" spans="5:5" x14ac:dyDescent="0.2">
      <c r="E714" s="2"/>
    </row>
    <row r="715" spans="5:5" x14ac:dyDescent="0.2">
      <c r="E715" s="2"/>
    </row>
    <row r="716" spans="5:5" x14ac:dyDescent="0.2">
      <c r="E716" s="2"/>
    </row>
    <row r="717" spans="5:5" x14ac:dyDescent="0.2">
      <c r="E717" s="2"/>
    </row>
    <row r="718" spans="5:5" x14ac:dyDescent="0.2">
      <c r="E718" s="2"/>
    </row>
    <row r="719" spans="5:5" x14ac:dyDescent="0.2">
      <c r="E719" s="2"/>
    </row>
    <row r="720" spans="5:5" x14ac:dyDescent="0.2">
      <c r="E720" s="2"/>
    </row>
    <row r="721" spans="5:5" x14ac:dyDescent="0.2">
      <c r="E721" s="2"/>
    </row>
    <row r="722" spans="5:5" x14ac:dyDescent="0.2">
      <c r="E722" s="2"/>
    </row>
    <row r="723" spans="5:5" x14ac:dyDescent="0.2">
      <c r="E723" s="2"/>
    </row>
    <row r="724" spans="5:5" x14ac:dyDescent="0.2">
      <c r="E724" s="2"/>
    </row>
    <row r="725" spans="5:5" x14ac:dyDescent="0.2">
      <c r="E725" s="2"/>
    </row>
    <row r="726" spans="5:5" x14ac:dyDescent="0.2">
      <c r="E726" s="2"/>
    </row>
    <row r="727" spans="5:5" x14ac:dyDescent="0.2">
      <c r="E727" s="2"/>
    </row>
    <row r="728" spans="5:5" x14ac:dyDescent="0.2">
      <c r="E728" s="2"/>
    </row>
    <row r="729" spans="5:5" x14ac:dyDescent="0.2">
      <c r="E729" s="2"/>
    </row>
    <row r="730" spans="5:5" x14ac:dyDescent="0.2">
      <c r="E730" s="2"/>
    </row>
    <row r="731" spans="5:5" x14ac:dyDescent="0.2">
      <c r="E731" s="2"/>
    </row>
    <row r="732" spans="5:5" x14ac:dyDescent="0.2">
      <c r="E732" s="2"/>
    </row>
    <row r="733" spans="5:5" x14ac:dyDescent="0.2">
      <c r="E733" s="2"/>
    </row>
    <row r="734" spans="5:5" x14ac:dyDescent="0.2">
      <c r="E734" s="2"/>
    </row>
    <row r="735" spans="5:5" x14ac:dyDescent="0.2">
      <c r="E735" s="2"/>
    </row>
    <row r="736" spans="5:5" x14ac:dyDescent="0.2">
      <c r="E736" s="2"/>
    </row>
    <row r="737" spans="5:5" x14ac:dyDescent="0.2">
      <c r="E737" s="2"/>
    </row>
    <row r="738" spans="5:5" x14ac:dyDescent="0.2">
      <c r="E738" s="2"/>
    </row>
    <row r="739" spans="5:5" x14ac:dyDescent="0.2">
      <c r="E739" s="2"/>
    </row>
    <row r="740" spans="5:5" x14ac:dyDescent="0.2">
      <c r="E740" s="2"/>
    </row>
    <row r="741" spans="5:5" x14ac:dyDescent="0.2">
      <c r="E741" s="2"/>
    </row>
    <row r="742" spans="5:5" x14ac:dyDescent="0.2">
      <c r="E742" s="2"/>
    </row>
    <row r="743" spans="5:5" x14ac:dyDescent="0.2">
      <c r="E743" s="2"/>
    </row>
    <row r="744" spans="5:5" x14ac:dyDescent="0.2">
      <c r="E744" s="2"/>
    </row>
    <row r="745" spans="5:5" x14ac:dyDescent="0.2">
      <c r="E745" s="2"/>
    </row>
    <row r="746" spans="5:5" x14ac:dyDescent="0.2">
      <c r="E746" s="2"/>
    </row>
    <row r="747" spans="5:5" x14ac:dyDescent="0.2">
      <c r="E747" s="2"/>
    </row>
    <row r="748" spans="5:5" x14ac:dyDescent="0.2">
      <c r="E748" s="2"/>
    </row>
    <row r="749" spans="5:5" x14ac:dyDescent="0.2">
      <c r="E749" s="2"/>
    </row>
    <row r="750" spans="5:5" x14ac:dyDescent="0.2">
      <c r="E750" s="2"/>
    </row>
    <row r="751" spans="5:5" x14ac:dyDescent="0.2">
      <c r="E751" s="2"/>
    </row>
    <row r="752" spans="5:5" x14ac:dyDescent="0.2">
      <c r="E752" s="2"/>
    </row>
    <row r="753" spans="5:5" x14ac:dyDescent="0.2">
      <c r="E753" s="2"/>
    </row>
    <row r="754" spans="5:5" x14ac:dyDescent="0.2">
      <c r="E754" s="2"/>
    </row>
    <row r="755" spans="5:5" x14ac:dyDescent="0.2">
      <c r="E755" s="2"/>
    </row>
    <row r="756" spans="5:5" x14ac:dyDescent="0.2">
      <c r="E756" s="2"/>
    </row>
    <row r="757" spans="5:5" x14ac:dyDescent="0.2">
      <c r="E757" s="2"/>
    </row>
    <row r="758" spans="5:5" x14ac:dyDescent="0.2">
      <c r="E758" s="2"/>
    </row>
    <row r="759" spans="5:5" x14ac:dyDescent="0.2">
      <c r="E759" s="2"/>
    </row>
    <row r="760" spans="5:5" x14ac:dyDescent="0.2">
      <c r="E760" s="2"/>
    </row>
    <row r="761" spans="5:5" x14ac:dyDescent="0.2">
      <c r="E761" s="2"/>
    </row>
    <row r="762" spans="5:5" x14ac:dyDescent="0.2">
      <c r="E762" s="2"/>
    </row>
    <row r="763" spans="5:5" x14ac:dyDescent="0.2">
      <c r="E763" s="2"/>
    </row>
    <row r="764" spans="5:5" x14ac:dyDescent="0.2">
      <c r="E764" s="2"/>
    </row>
    <row r="765" spans="5:5" x14ac:dyDescent="0.2">
      <c r="E765" s="2"/>
    </row>
    <row r="766" spans="5:5" x14ac:dyDescent="0.2">
      <c r="E766" s="2"/>
    </row>
    <row r="767" spans="5:5" x14ac:dyDescent="0.2">
      <c r="E767" s="2"/>
    </row>
    <row r="768" spans="5:5" x14ac:dyDescent="0.2">
      <c r="E768" s="2"/>
    </row>
    <row r="769" spans="5:5" x14ac:dyDescent="0.2">
      <c r="E769" s="2"/>
    </row>
    <row r="770" spans="5:5" x14ac:dyDescent="0.2">
      <c r="E770" s="2"/>
    </row>
    <row r="771" spans="5:5" x14ac:dyDescent="0.2">
      <c r="E771" s="2"/>
    </row>
    <row r="772" spans="5:5" x14ac:dyDescent="0.2">
      <c r="E772" s="2"/>
    </row>
    <row r="773" spans="5:5" x14ac:dyDescent="0.2">
      <c r="E773" s="2"/>
    </row>
    <row r="774" spans="5:5" x14ac:dyDescent="0.2">
      <c r="E774" s="2"/>
    </row>
    <row r="775" spans="5:5" x14ac:dyDescent="0.2">
      <c r="E775" s="2"/>
    </row>
    <row r="776" spans="5:5" x14ac:dyDescent="0.2">
      <c r="E776" s="2"/>
    </row>
    <row r="777" spans="5:5" x14ac:dyDescent="0.2">
      <c r="E777" s="2"/>
    </row>
    <row r="778" spans="5:5" x14ac:dyDescent="0.2">
      <c r="E778" s="2"/>
    </row>
    <row r="779" spans="5:5" x14ac:dyDescent="0.2">
      <c r="E779" s="2"/>
    </row>
    <row r="780" spans="5:5" x14ac:dyDescent="0.2">
      <c r="E780" s="2"/>
    </row>
    <row r="781" spans="5:5" x14ac:dyDescent="0.2">
      <c r="E781" s="2"/>
    </row>
    <row r="782" spans="5:5" x14ac:dyDescent="0.2">
      <c r="E782" s="2"/>
    </row>
    <row r="783" spans="5:5" x14ac:dyDescent="0.2">
      <c r="E783" s="2"/>
    </row>
    <row r="784" spans="5:5" x14ac:dyDescent="0.2">
      <c r="E784" s="2"/>
    </row>
    <row r="785" spans="5:5" x14ac:dyDescent="0.2">
      <c r="E785" s="2"/>
    </row>
    <row r="786" spans="5:5" x14ac:dyDescent="0.2">
      <c r="E786" s="2"/>
    </row>
    <row r="787" spans="5:5" x14ac:dyDescent="0.2">
      <c r="E787" s="2"/>
    </row>
    <row r="788" spans="5:5" x14ac:dyDescent="0.2">
      <c r="E788" s="2"/>
    </row>
    <row r="789" spans="5:5" x14ac:dyDescent="0.2">
      <c r="E789" s="2"/>
    </row>
    <row r="790" spans="5:5" x14ac:dyDescent="0.2">
      <c r="E790" s="2"/>
    </row>
    <row r="791" spans="5:5" x14ac:dyDescent="0.2">
      <c r="E791" s="2"/>
    </row>
    <row r="792" spans="5:5" x14ac:dyDescent="0.2">
      <c r="E792" s="2"/>
    </row>
    <row r="793" spans="5:5" x14ac:dyDescent="0.2">
      <c r="E793" s="2"/>
    </row>
    <row r="794" spans="5:5" x14ac:dyDescent="0.2">
      <c r="E794" s="2"/>
    </row>
    <row r="795" spans="5:5" x14ac:dyDescent="0.2">
      <c r="E795" s="2"/>
    </row>
    <row r="796" spans="5:5" x14ac:dyDescent="0.2">
      <c r="E796" s="2"/>
    </row>
    <row r="797" spans="5:5" x14ac:dyDescent="0.2">
      <c r="E797" s="2"/>
    </row>
    <row r="798" spans="5:5" x14ac:dyDescent="0.2">
      <c r="E798" s="2"/>
    </row>
    <row r="799" spans="5:5" x14ac:dyDescent="0.2">
      <c r="E799" s="2"/>
    </row>
    <row r="800" spans="5:5" x14ac:dyDescent="0.2">
      <c r="E800" s="2"/>
    </row>
    <row r="801" spans="5:5" x14ac:dyDescent="0.2">
      <c r="E801" s="2"/>
    </row>
    <row r="802" spans="5:5" x14ac:dyDescent="0.2">
      <c r="E802" s="2"/>
    </row>
    <row r="803" spans="5:5" x14ac:dyDescent="0.2">
      <c r="E803" s="2"/>
    </row>
    <row r="804" spans="5:5" x14ac:dyDescent="0.2">
      <c r="E804" s="2"/>
    </row>
    <row r="805" spans="5:5" x14ac:dyDescent="0.2">
      <c r="E805" s="2"/>
    </row>
    <row r="806" spans="5:5" x14ac:dyDescent="0.2">
      <c r="E806" s="2"/>
    </row>
    <row r="807" spans="5:5" x14ac:dyDescent="0.2">
      <c r="E807" s="2"/>
    </row>
    <row r="808" spans="5:5" x14ac:dyDescent="0.2">
      <c r="E808" s="2"/>
    </row>
    <row r="809" spans="5:5" x14ac:dyDescent="0.2">
      <c r="E809" s="2"/>
    </row>
    <row r="810" spans="5:5" x14ac:dyDescent="0.2">
      <c r="E810" s="2"/>
    </row>
    <row r="811" spans="5:5" x14ac:dyDescent="0.2">
      <c r="E811" s="2"/>
    </row>
    <row r="812" spans="5:5" x14ac:dyDescent="0.2">
      <c r="E812" s="2"/>
    </row>
    <row r="813" spans="5:5" x14ac:dyDescent="0.2">
      <c r="E813" s="2"/>
    </row>
    <row r="814" spans="5:5" x14ac:dyDescent="0.2">
      <c r="E814" s="2"/>
    </row>
    <row r="815" spans="5:5" x14ac:dyDescent="0.2">
      <c r="E815" s="2"/>
    </row>
    <row r="816" spans="5:5" x14ac:dyDescent="0.2">
      <c r="E816" s="2"/>
    </row>
    <row r="817" spans="5:5" x14ac:dyDescent="0.2">
      <c r="E817" s="2"/>
    </row>
    <row r="818" spans="5:5" x14ac:dyDescent="0.2">
      <c r="E818" s="2"/>
    </row>
    <row r="819" spans="5:5" x14ac:dyDescent="0.2">
      <c r="E819" s="2"/>
    </row>
    <row r="820" spans="5:5" x14ac:dyDescent="0.2">
      <c r="E820" s="2"/>
    </row>
    <row r="821" spans="5:5" x14ac:dyDescent="0.2">
      <c r="E821" s="2"/>
    </row>
    <row r="822" spans="5:5" x14ac:dyDescent="0.2">
      <c r="E822" s="2"/>
    </row>
    <row r="823" spans="5:5" x14ac:dyDescent="0.2">
      <c r="E823" s="2"/>
    </row>
    <row r="824" spans="5:5" x14ac:dyDescent="0.2">
      <c r="E824" s="2"/>
    </row>
    <row r="825" spans="5:5" x14ac:dyDescent="0.2">
      <c r="E825" s="2"/>
    </row>
    <row r="826" spans="5:5" x14ac:dyDescent="0.2">
      <c r="E826" s="2"/>
    </row>
    <row r="827" spans="5:5" x14ac:dyDescent="0.2">
      <c r="E827" s="2"/>
    </row>
    <row r="828" spans="5:5" x14ac:dyDescent="0.2">
      <c r="E828" s="2"/>
    </row>
    <row r="829" spans="5:5" x14ac:dyDescent="0.2">
      <c r="E829" s="2"/>
    </row>
    <row r="830" spans="5:5" x14ac:dyDescent="0.2">
      <c r="E830" s="2"/>
    </row>
    <row r="831" spans="5:5" x14ac:dyDescent="0.2">
      <c r="E831" s="2"/>
    </row>
    <row r="832" spans="5:5" x14ac:dyDescent="0.2">
      <c r="E832" s="2"/>
    </row>
    <row r="833" spans="5:5" x14ac:dyDescent="0.2">
      <c r="E833" s="2"/>
    </row>
    <row r="834" spans="5:5" x14ac:dyDescent="0.2">
      <c r="E834" s="2"/>
    </row>
    <row r="835" spans="5:5" x14ac:dyDescent="0.2">
      <c r="E835" s="2"/>
    </row>
    <row r="836" spans="5:5" x14ac:dyDescent="0.2">
      <c r="E836" s="2"/>
    </row>
    <row r="837" spans="5:5" x14ac:dyDescent="0.2">
      <c r="E837" s="2"/>
    </row>
    <row r="838" spans="5:5" x14ac:dyDescent="0.2">
      <c r="E838" s="2"/>
    </row>
    <row r="839" spans="5:5" x14ac:dyDescent="0.2">
      <c r="E839" s="2"/>
    </row>
    <row r="840" spans="5:5" x14ac:dyDescent="0.2">
      <c r="E840" s="2"/>
    </row>
    <row r="841" spans="5:5" x14ac:dyDescent="0.2">
      <c r="E841" s="2"/>
    </row>
    <row r="842" spans="5:5" x14ac:dyDescent="0.2">
      <c r="E842" s="2"/>
    </row>
    <row r="843" spans="5:5" x14ac:dyDescent="0.2">
      <c r="E843" s="2"/>
    </row>
    <row r="844" spans="5:5" x14ac:dyDescent="0.2">
      <c r="E844" s="2"/>
    </row>
    <row r="845" spans="5:5" x14ac:dyDescent="0.2">
      <c r="E845" s="2"/>
    </row>
    <row r="846" spans="5:5" x14ac:dyDescent="0.2">
      <c r="E846" s="2"/>
    </row>
    <row r="847" spans="5:5" x14ac:dyDescent="0.2">
      <c r="E847" s="2"/>
    </row>
    <row r="848" spans="5:5" x14ac:dyDescent="0.2">
      <c r="E848" s="2"/>
    </row>
    <row r="849" spans="5:5" x14ac:dyDescent="0.2">
      <c r="E849" s="2"/>
    </row>
    <row r="850" spans="5:5" x14ac:dyDescent="0.2">
      <c r="E850" s="2"/>
    </row>
    <row r="851" spans="5:5" x14ac:dyDescent="0.2">
      <c r="E851" s="2"/>
    </row>
    <row r="852" spans="5:5" x14ac:dyDescent="0.2">
      <c r="E852" s="2"/>
    </row>
    <row r="853" spans="5:5" x14ac:dyDescent="0.2">
      <c r="E853" s="2"/>
    </row>
    <row r="854" spans="5:5" x14ac:dyDescent="0.2">
      <c r="E854" s="2"/>
    </row>
    <row r="855" spans="5:5" x14ac:dyDescent="0.2">
      <c r="E855" s="2"/>
    </row>
    <row r="856" spans="5:5" x14ac:dyDescent="0.2">
      <c r="E856" s="2"/>
    </row>
    <row r="857" spans="5:5" x14ac:dyDescent="0.2">
      <c r="E857" s="2"/>
    </row>
    <row r="858" spans="5:5" x14ac:dyDescent="0.2">
      <c r="E858" s="2"/>
    </row>
    <row r="859" spans="5:5" x14ac:dyDescent="0.2">
      <c r="E859" s="2"/>
    </row>
    <row r="860" spans="5:5" x14ac:dyDescent="0.2">
      <c r="E860" s="2"/>
    </row>
    <row r="861" spans="5:5" x14ac:dyDescent="0.2">
      <c r="E861" s="2"/>
    </row>
    <row r="862" spans="5:5" x14ac:dyDescent="0.2">
      <c r="E862" s="2"/>
    </row>
    <row r="863" spans="5:5" x14ac:dyDescent="0.2">
      <c r="E863" s="2"/>
    </row>
    <row r="864" spans="5:5" x14ac:dyDescent="0.2">
      <c r="E864" s="2"/>
    </row>
    <row r="865" spans="5:5" x14ac:dyDescent="0.2">
      <c r="E865" s="2"/>
    </row>
    <row r="866" spans="5:5" x14ac:dyDescent="0.2">
      <c r="E866" s="2"/>
    </row>
    <row r="867" spans="5:5" x14ac:dyDescent="0.2">
      <c r="E867" s="2"/>
    </row>
    <row r="868" spans="5:5" x14ac:dyDescent="0.2">
      <c r="E868" s="2"/>
    </row>
    <row r="869" spans="5:5" x14ac:dyDescent="0.2">
      <c r="E869" s="2"/>
    </row>
    <row r="870" spans="5:5" x14ac:dyDescent="0.2">
      <c r="E870" s="2"/>
    </row>
    <row r="871" spans="5:5" x14ac:dyDescent="0.2">
      <c r="E871" s="2"/>
    </row>
    <row r="872" spans="5:5" x14ac:dyDescent="0.2">
      <c r="E872" s="2"/>
    </row>
    <row r="873" spans="5:5" x14ac:dyDescent="0.2">
      <c r="E873" s="2"/>
    </row>
    <row r="874" spans="5:5" x14ac:dyDescent="0.2">
      <c r="E874" s="2"/>
    </row>
    <row r="875" spans="5:5" x14ac:dyDescent="0.2">
      <c r="E875" s="2"/>
    </row>
    <row r="876" spans="5:5" x14ac:dyDescent="0.2">
      <c r="E876" s="2"/>
    </row>
    <row r="877" spans="5:5" x14ac:dyDescent="0.2">
      <c r="E877" s="2"/>
    </row>
    <row r="878" spans="5:5" x14ac:dyDescent="0.2">
      <c r="E878" s="2"/>
    </row>
    <row r="879" spans="5:5" x14ac:dyDescent="0.2">
      <c r="E879" s="2"/>
    </row>
    <row r="880" spans="5:5" x14ac:dyDescent="0.2">
      <c r="E880" s="2"/>
    </row>
    <row r="881" spans="5:5" x14ac:dyDescent="0.2">
      <c r="E881" s="2"/>
    </row>
    <row r="882" spans="5:5" x14ac:dyDescent="0.2">
      <c r="E882" s="2"/>
    </row>
    <row r="883" spans="5:5" x14ac:dyDescent="0.2">
      <c r="E883" s="2"/>
    </row>
    <row r="884" spans="5:5" x14ac:dyDescent="0.2">
      <c r="E884" s="2"/>
    </row>
    <row r="885" spans="5:5" x14ac:dyDescent="0.2">
      <c r="E885" s="2"/>
    </row>
    <row r="886" spans="5:5" x14ac:dyDescent="0.2">
      <c r="E886" s="2"/>
    </row>
    <row r="887" spans="5:5" x14ac:dyDescent="0.2">
      <c r="E887" s="2"/>
    </row>
    <row r="888" spans="5:5" x14ac:dyDescent="0.2">
      <c r="E888" s="2"/>
    </row>
    <row r="889" spans="5:5" x14ac:dyDescent="0.2">
      <c r="E889" s="2"/>
    </row>
    <row r="890" spans="5:5" x14ac:dyDescent="0.2">
      <c r="E890" s="2"/>
    </row>
    <row r="891" spans="5:5" x14ac:dyDescent="0.2">
      <c r="E891" s="2"/>
    </row>
    <row r="892" spans="5:5" x14ac:dyDescent="0.2">
      <c r="E892" s="2"/>
    </row>
    <row r="893" spans="5:5" x14ac:dyDescent="0.2">
      <c r="E893" s="2"/>
    </row>
    <row r="894" spans="5:5" x14ac:dyDescent="0.2">
      <c r="E894" s="2"/>
    </row>
    <row r="895" spans="5:5" x14ac:dyDescent="0.2">
      <c r="E895" s="2"/>
    </row>
    <row r="896" spans="5:5" x14ac:dyDescent="0.2">
      <c r="E896" s="2"/>
    </row>
    <row r="897" spans="5:5" x14ac:dyDescent="0.2">
      <c r="E897" s="2"/>
    </row>
    <row r="898" spans="5:5" x14ac:dyDescent="0.2">
      <c r="E898" s="2"/>
    </row>
    <row r="899" spans="5:5" x14ac:dyDescent="0.2">
      <c r="E899" s="2"/>
    </row>
    <row r="900" spans="5:5" x14ac:dyDescent="0.2">
      <c r="E900" s="2"/>
    </row>
    <row r="901" spans="5:5" x14ac:dyDescent="0.2">
      <c r="E901" s="2"/>
    </row>
    <row r="902" spans="5:5" x14ac:dyDescent="0.2">
      <c r="E902" s="2"/>
    </row>
    <row r="903" spans="5:5" x14ac:dyDescent="0.2">
      <c r="E903" s="2"/>
    </row>
    <row r="904" spans="5:5" x14ac:dyDescent="0.2">
      <c r="E904" s="2"/>
    </row>
    <row r="905" spans="5:5" x14ac:dyDescent="0.2">
      <c r="E905" s="2"/>
    </row>
    <row r="906" spans="5:5" x14ac:dyDescent="0.2">
      <c r="E906" s="2"/>
    </row>
    <row r="907" spans="5:5" x14ac:dyDescent="0.2">
      <c r="E907" s="2"/>
    </row>
    <row r="908" spans="5:5" x14ac:dyDescent="0.2">
      <c r="E908" s="2"/>
    </row>
    <row r="909" spans="5:5" x14ac:dyDescent="0.2">
      <c r="E909" s="2"/>
    </row>
    <row r="910" spans="5:5" x14ac:dyDescent="0.2">
      <c r="E910" s="2"/>
    </row>
    <row r="911" spans="5:5" x14ac:dyDescent="0.2">
      <c r="E911" s="2"/>
    </row>
    <row r="912" spans="5:5" x14ac:dyDescent="0.2">
      <c r="E912" s="2"/>
    </row>
    <row r="913" spans="5:5" x14ac:dyDescent="0.2">
      <c r="E913" s="2"/>
    </row>
    <row r="914" spans="5:5" x14ac:dyDescent="0.2">
      <c r="E914" s="2"/>
    </row>
    <row r="915" spans="5:5" x14ac:dyDescent="0.2">
      <c r="E915" s="2"/>
    </row>
    <row r="916" spans="5:5" x14ac:dyDescent="0.2">
      <c r="E916" s="2"/>
    </row>
    <row r="917" spans="5:5" x14ac:dyDescent="0.2">
      <c r="E917" s="2"/>
    </row>
    <row r="918" spans="5:5" x14ac:dyDescent="0.2">
      <c r="E918" s="2"/>
    </row>
    <row r="919" spans="5:5" x14ac:dyDescent="0.2">
      <c r="E919" s="2"/>
    </row>
    <row r="920" spans="5:5" x14ac:dyDescent="0.2">
      <c r="E920" s="2"/>
    </row>
    <row r="921" spans="5:5" x14ac:dyDescent="0.2">
      <c r="E921" s="2"/>
    </row>
    <row r="922" spans="5:5" x14ac:dyDescent="0.2">
      <c r="E922" s="2"/>
    </row>
    <row r="923" spans="5:5" x14ac:dyDescent="0.2">
      <c r="E923" s="2"/>
    </row>
    <row r="924" spans="5:5" x14ac:dyDescent="0.2">
      <c r="E924" s="2"/>
    </row>
    <row r="925" spans="5:5" x14ac:dyDescent="0.2">
      <c r="E925" s="2"/>
    </row>
    <row r="926" spans="5:5" x14ac:dyDescent="0.2">
      <c r="E926" s="2"/>
    </row>
    <row r="927" spans="5:5" x14ac:dyDescent="0.2">
      <c r="E927" s="2"/>
    </row>
    <row r="928" spans="5:5" x14ac:dyDescent="0.2">
      <c r="E928" s="2"/>
    </row>
    <row r="929" spans="5:5" x14ac:dyDescent="0.2">
      <c r="E929" s="2"/>
    </row>
    <row r="930" spans="5:5" x14ac:dyDescent="0.2">
      <c r="E930" s="2"/>
    </row>
    <row r="931" spans="5:5" x14ac:dyDescent="0.2">
      <c r="E931" s="2"/>
    </row>
    <row r="932" spans="5:5" x14ac:dyDescent="0.2">
      <c r="E932" s="2"/>
    </row>
    <row r="933" spans="5:5" x14ac:dyDescent="0.2">
      <c r="E933" s="2"/>
    </row>
    <row r="934" spans="5:5" x14ac:dyDescent="0.2">
      <c r="E934" s="2"/>
    </row>
    <row r="935" spans="5:5" x14ac:dyDescent="0.2">
      <c r="E935" s="2"/>
    </row>
    <row r="936" spans="5:5" x14ac:dyDescent="0.2">
      <c r="E936" s="2"/>
    </row>
    <row r="937" spans="5:5" x14ac:dyDescent="0.2">
      <c r="E937" s="2"/>
    </row>
    <row r="938" spans="5:5" x14ac:dyDescent="0.2">
      <c r="E938" s="2"/>
    </row>
    <row r="939" spans="5:5" x14ac:dyDescent="0.2">
      <c r="E939" s="2"/>
    </row>
    <row r="940" spans="5:5" x14ac:dyDescent="0.2">
      <c r="E940" s="2"/>
    </row>
    <row r="941" spans="5:5" x14ac:dyDescent="0.2">
      <c r="E941" s="2"/>
    </row>
    <row r="942" spans="5:5" x14ac:dyDescent="0.2">
      <c r="E942" s="2"/>
    </row>
    <row r="943" spans="5:5" x14ac:dyDescent="0.2">
      <c r="E943" s="2"/>
    </row>
    <row r="944" spans="5:5" x14ac:dyDescent="0.2">
      <c r="E944" s="2"/>
    </row>
    <row r="945" spans="5:5" x14ac:dyDescent="0.2">
      <c r="E945" s="2"/>
    </row>
    <row r="946" spans="5:5" x14ac:dyDescent="0.2">
      <c r="E946" s="2"/>
    </row>
    <row r="947" spans="5:5" x14ac:dyDescent="0.2">
      <c r="E947" s="2"/>
    </row>
    <row r="948" spans="5:5" x14ac:dyDescent="0.2">
      <c r="E948" s="2"/>
    </row>
    <row r="949" spans="5:5" x14ac:dyDescent="0.2">
      <c r="E949" s="2"/>
    </row>
    <row r="950" spans="5:5" x14ac:dyDescent="0.2">
      <c r="E950" s="2"/>
    </row>
    <row r="951" spans="5:5" x14ac:dyDescent="0.2">
      <c r="E951" s="2"/>
    </row>
    <row r="952" spans="5:5" x14ac:dyDescent="0.2">
      <c r="E952" s="2"/>
    </row>
    <row r="953" spans="5:5" x14ac:dyDescent="0.2">
      <c r="E953" s="2"/>
    </row>
    <row r="954" spans="5:5" x14ac:dyDescent="0.2">
      <c r="E954" s="2"/>
    </row>
    <row r="955" spans="5:5" x14ac:dyDescent="0.2">
      <c r="E955" s="2"/>
    </row>
    <row r="956" spans="5:5" x14ac:dyDescent="0.2">
      <c r="E956" s="2"/>
    </row>
    <row r="957" spans="5:5" x14ac:dyDescent="0.2">
      <c r="E957" s="2"/>
    </row>
    <row r="958" spans="5:5" x14ac:dyDescent="0.2">
      <c r="E958" s="2"/>
    </row>
    <row r="959" spans="5:5" x14ac:dyDescent="0.2">
      <c r="E959" s="2"/>
    </row>
    <row r="960" spans="5:5" x14ac:dyDescent="0.2">
      <c r="E960" s="2"/>
    </row>
    <row r="961" spans="5:5" x14ac:dyDescent="0.2">
      <c r="E961" s="2"/>
    </row>
    <row r="962" spans="5:5" x14ac:dyDescent="0.2">
      <c r="E962" s="2"/>
    </row>
    <row r="963" spans="5:5" x14ac:dyDescent="0.2">
      <c r="E963" s="2"/>
    </row>
    <row r="964" spans="5:5" x14ac:dyDescent="0.2">
      <c r="E964" s="2"/>
    </row>
    <row r="965" spans="5:5" x14ac:dyDescent="0.2">
      <c r="E965" s="2"/>
    </row>
    <row r="966" spans="5:5" x14ac:dyDescent="0.2">
      <c r="E966" s="2"/>
    </row>
    <row r="967" spans="5:5" x14ac:dyDescent="0.2">
      <c r="E967" s="2"/>
    </row>
    <row r="968" spans="5:5" x14ac:dyDescent="0.2">
      <c r="E968" s="2"/>
    </row>
    <row r="969" spans="5:5" x14ac:dyDescent="0.2">
      <c r="E969" s="2"/>
    </row>
    <row r="970" spans="5:5" x14ac:dyDescent="0.2">
      <c r="E970" s="2"/>
    </row>
    <row r="971" spans="5:5" x14ac:dyDescent="0.2">
      <c r="E971" s="2"/>
    </row>
    <row r="972" spans="5:5" x14ac:dyDescent="0.2">
      <c r="E972" s="2"/>
    </row>
    <row r="973" spans="5:5" x14ac:dyDescent="0.2">
      <c r="E973" s="2"/>
    </row>
    <row r="974" spans="5:5" x14ac:dyDescent="0.2">
      <c r="E974" s="2"/>
    </row>
    <row r="975" spans="5:5" x14ac:dyDescent="0.2">
      <c r="E975" s="2"/>
    </row>
    <row r="976" spans="5:5" x14ac:dyDescent="0.2">
      <c r="E976" s="2"/>
    </row>
    <row r="977" spans="5:5" x14ac:dyDescent="0.2">
      <c r="E977" s="2"/>
    </row>
    <row r="978" spans="5:5" x14ac:dyDescent="0.2">
      <c r="E978" s="2"/>
    </row>
    <row r="979" spans="5:5" x14ac:dyDescent="0.2">
      <c r="E979" s="2"/>
    </row>
    <row r="980" spans="5:5" x14ac:dyDescent="0.2">
      <c r="E980" s="2"/>
    </row>
    <row r="981" spans="5:5" x14ac:dyDescent="0.2">
      <c r="E981" s="2"/>
    </row>
    <row r="982" spans="5:5" x14ac:dyDescent="0.2">
      <c r="E982" s="2"/>
    </row>
    <row r="983" spans="5:5" x14ac:dyDescent="0.2">
      <c r="E983" s="2"/>
    </row>
    <row r="984" spans="5:5" x14ac:dyDescent="0.2">
      <c r="E984" s="2"/>
    </row>
    <row r="985" spans="5:5" x14ac:dyDescent="0.2">
      <c r="E985" s="2"/>
    </row>
    <row r="986" spans="5:5" x14ac:dyDescent="0.2">
      <c r="E986" s="2"/>
    </row>
    <row r="987" spans="5:5" x14ac:dyDescent="0.2">
      <c r="E987" s="2"/>
    </row>
    <row r="988" spans="5:5" x14ac:dyDescent="0.2">
      <c r="E988" s="2"/>
    </row>
    <row r="989" spans="5:5" x14ac:dyDescent="0.2">
      <c r="E989" s="2"/>
    </row>
    <row r="990" spans="5:5" x14ac:dyDescent="0.2">
      <c r="E990" s="2"/>
    </row>
    <row r="991" spans="5:5" x14ac:dyDescent="0.2">
      <c r="E991" s="2"/>
    </row>
    <row r="992" spans="5:5" x14ac:dyDescent="0.2">
      <c r="E992" s="2"/>
    </row>
    <row r="993" spans="5:5" x14ac:dyDescent="0.2">
      <c r="E993" s="2"/>
    </row>
    <row r="994" spans="5:5" x14ac:dyDescent="0.2">
      <c r="E994" s="2"/>
    </row>
    <row r="995" spans="5:5" x14ac:dyDescent="0.2">
      <c r="E995" s="2"/>
    </row>
    <row r="996" spans="5:5" x14ac:dyDescent="0.2">
      <c r="E996" s="2"/>
    </row>
    <row r="997" spans="5:5" x14ac:dyDescent="0.2">
      <c r="E997" s="2"/>
    </row>
    <row r="998" spans="5:5" x14ac:dyDescent="0.2">
      <c r="E998" s="2"/>
    </row>
    <row r="999" spans="5:5" x14ac:dyDescent="0.2">
      <c r="E999" s="2"/>
    </row>
    <row r="1000" spans="5:5" x14ac:dyDescent="0.2">
      <c r="E1000" s="2"/>
    </row>
    <row r="1001" spans="5:5" x14ac:dyDescent="0.2">
      <c r="E1001" s="2"/>
    </row>
    <row r="1002" spans="5:5" x14ac:dyDescent="0.2">
      <c r="E1002" s="2"/>
    </row>
    <row r="1003" spans="5:5" x14ac:dyDescent="0.2">
      <c r="E1003" s="2"/>
    </row>
    <row r="1004" spans="5:5" x14ac:dyDescent="0.2">
      <c r="E1004" s="2"/>
    </row>
    <row r="1005" spans="5:5" x14ac:dyDescent="0.2">
      <c r="E1005" s="2"/>
    </row>
    <row r="1006" spans="5:5" x14ac:dyDescent="0.2">
      <c r="E1006" s="2"/>
    </row>
    <row r="1007" spans="5:5" x14ac:dyDescent="0.2">
      <c r="E1007" s="2"/>
    </row>
    <row r="1008" spans="5:5" x14ac:dyDescent="0.2">
      <c r="E1008" s="2"/>
    </row>
    <row r="1009" spans="5:5" x14ac:dyDescent="0.2">
      <c r="E1009" s="2"/>
    </row>
    <row r="1010" spans="5:5" x14ac:dyDescent="0.2">
      <c r="E1010" s="2"/>
    </row>
    <row r="1011" spans="5:5" x14ac:dyDescent="0.2">
      <c r="E1011" s="2"/>
    </row>
    <row r="1012" spans="5:5" x14ac:dyDescent="0.2">
      <c r="E1012" s="2"/>
    </row>
    <row r="1013" spans="5:5" x14ac:dyDescent="0.2">
      <c r="E1013" s="2"/>
    </row>
    <row r="1014" spans="5:5" x14ac:dyDescent="0.2">
      <c r="E1014" s="2"/>
    </row>
    <row r="1015" spans="5:5" x14ac:dyDescent="0.2">
      <c r="E1015" s="2"/>
    </row>
    <row r="1016" spans="5:5" x14ac:dyDescent="0.2">
      <c r="E1016" s="2"/>
    </row>
    <row r="1017" spans="5:5" x14ac:dyDescent="0.2">
      <c r="E1017" s="2"/>
    </row>
    <row r="1018" spans="5:5" x14ac:dyDescent="0.2">
      <c r="E1018" s="2"/>
    </row>
    <row r="1019" spans="5:5" x14ac:dyDescent="0.2">
      <c r="E1019" s="2"/>
    </row>
    <row r="1020" spans="5:5" x14ac:dyDescent="0.2">
      <c r="E1020" s="2"/>
    </row>
    <row r="1021" spans="5:5" x14ac:dyDescent="0.2">
      <c r="E1021" s="2"/>
    </row>
    <row r="1022" spans="5:5" x14ac:dyDescent="0.2">
      <c r="E1022" s="2"/>
    </row>
    <row r="1023" spans="5:5" x14ac:dyDescent="0.2">
      <c r="E1023" s="2"/>
    </row>
    <row r="1024" spans="5:5" x14ac:dyDescent="0.2">
      <c r="E1024" s="2"/>
    </row>
    <row r="1025" spans="5:5" x14ac:dyDescent="0.2">
      <c r="E1025" s="2"/>
    </row>
    <row r="1026" spans="5:5" x14ac:dyDescent="0.2">
      <c r="E1026" s="2"/>
    </row>
    <row r="1027" spans="5:5" x14ac:dyDescent="0.2">
      <c r="E1027" s="2"/>
    </row>
    <row r="1028" spans="5:5" x14ac:dyDescent="0.2">
      <c r="E1028" s="2"/>
    </row>
    <row r="1029" spans="5:5" x14ac:dyDescent="0.2">
      <c r="E1029" s="2"/>
    </row>
    <row r="1030" spans="5:5" x14ac:dyDescent="0.2">
      <c r="E1030" s="2"/>
    </row>
    <row r="1031" spans="5:5" x14ac:dyDescent="0.2">
      <c r="E1031" s="2"/>
    </row>
    <row r="1032" spans="5:5" x14ac:dyDescent="0.2">
      <c r="E1032" s="2"/>
    </row>
    <row r="1033" spans="5:5" x14ac:dyDescent="0.2">
      <c r="E1033" s="2"/>
    </row>
    <row r="1034" spans="5:5" x14ac:dyDescent="0.2">
      <c r="E1034" s="2"/>
    </row>
    <row r="1035" spans="5:5" x14ac:dyDescent="0.2">
      <c r="E1035" s="2"/>
    </row>
    <row r="1036" spans="5:5" x14ac:dyDescent="0.2">
      <c r="E1036" s="2"/>
    </row>
    <row r="1037" spans="5:5" x14ac:dyDescent="0.2">
      <c r="E1037" s="2"/>
    </row>
    <row r="1038" spans="5:5" x14ac:dyDescent="0.2">
      <c r="E1038" s="2"/>
    </row>
    <row r="1039" spans="5:5" x14ac:dyDescent="0.2">
      <c r="E1039" s="2"/>
    </row>
    <row r="1040" spans="5:5" x14ac:dyDescent="0.2">
      <c r="E1040" s="2"/>
    </row>
    <row r="1041" spans="5:5" x14ac:dyDescent="0.2">
      <c r="E1041" s="2"/>
    </row>
    <row r="1042" spans="5:5" x14ac:dyDescent="0.2">
      <c r="E1042" s="2"/>
    </row>
    <row r="1043" spans="5:5" x14ac:dyDescent="0.2">
      <c r="E1043" s="2"/>
    </row>
    <row r="1044" spans="5:5" x14ac:dyDescent="0.2">
      <c r="E1044" s="2"/>
    </row>
    <row r="1045" spans="5:5" x14ac:dyDescent="0.2">
      <c r="E1045" s="2"/>
    </row>
    <row r="1046" spans="5:5" x14ac:dyDescent="0.2">
      <c r="E1046" s="2"/>
    </row>
    <row r="1047" spans="5:5" x14ac:dyDescent="0.2">
      <c r="E1047" s="2"/>
    </row>
    <row r="1048" spans="5:5" x14ac:dyDescent="0.2">
      <c r="E1048" s="2"/>
    </row>
    <row r="1049" spans="5:5" x14ac:dyDescent="0.2">
      <c r="E1049" s="2"/>
    </row>
    <row r="1050" spans="5:5" x14ac:dyDescent="0.2">
      <c r="E1050" s="2"/>
    </row>
    <row r="1051" spans="5:5" x14ac:dyDescent="0.2">
      <c r="E1051" s="2"/>
    </row>
    <row r="1052" spans="5:5" x14ac:dyDescent="0.2">
      <c r="E1052" s="2"/>
    </row>
    <row r="1053" spans="5:5" x14ac:dyDescent="0.2">
      <c r="E1053" s="2"/>
    </row>
    <row r="1054" spans="5:5" x14ac:dyDescent="0.2">
      <c r="E1054" s="2"/>
    </row>
    <row r="1055" spans="5:5" x14ac:dyDescent="0.2">
      <c r="E1055" s="2"/>
    </row>
    <row r="1056" spans="5:5" x14ac:dyDescent="0.2">
      <c r="E1056" s="2"/>
    </row>
    <row r="1057" spans="5:5" x14ac:dyDescent="0.2">
      <c r="E1057" s="2"/>
    </row>
    <row r="1058" spans="5:5" x14ac:dyDescent="0.2">
      <c r="E1058" s="2"/>
    </row>
    <row r="1059" spans="5:5" x14ac:dyDescent="0.2">
      <c r="E1059" s="2"/>
    </row>
    <row r="1060" spans="5:5" x14ac:dyDescent="0.2">
      <c r="E1060" s="2"/>
    </row>
    <row r="1061" spans="5:5" x14ac:dyDescent="0.2">
      <c r="E1061" s="2"/>
    </row>
    <row r="1062" spans="5:5" x14ac:dyDescent="0.2">
      <c r="E1062" s="2"/>
    </row>
    <row r="1063" spans="5:5" x14ac:dyDescent="0.2">
      <c r="E1063" s="2"/>
    </row>
    <row r="1064" spans="5:5" x14ac:dyDescent="0.2">
      <c r="E1064" s="2"/>
    </row>
    <row r="1065" spans="5:5" x14ac:dyDescent="0.2">
      <c r="E1065" s="2"/>
    </row>
    <row r="1066" spans="5:5" x14ac:dyDescent="0.2">
      <c r="E1066" s="2"/>
    </row>
    <row r="1067" spans="5:5" x14ac:dyDescent="0.2">
      <c r="E1067" s="2"/>
    </row>
    <row r="1068" spans="5:5" x14ac:dyDescent="0.2">
      <c r="E1068" s="2"/>
    </row>
    <row r="1069" spans="5:5" x14ac:dyDescent="0.2">
      <c r="E1069" s="2"/>
    </row>
    <row r="1070" spans="5:5" x14ac:dyDescent="0.2">
      <c r="E1070" s="2"/>
    </row>
    <row r="1071" spans="5:5" x14ac:dyDescent="0.2">
      <c r="E1071" s="2"/>
    </row>
    <row r="1072" spans="5:5" x14ac:dyDescent="0.2">
      <c r="E1072" s="2"/>
    </row>
    <row r="1073" spans="5:5" x14ac:dyDescent="0.2">
      <c r="E1073" s="2"/>
    </row>
    <row r="1074" spans="5:5" x14ac:dyDescent="0.2">
      <c r="E1074" s="2"/>
    </row>
    <row r="1075" spans="5:5" x14ac:dyDescent="0.2">
      <c r="E1075" s="2"/>
    </row>
    <row r="1076" spans="5:5" x14ac:dyDescent="0.2">
      <c r="E1076" s="2"/>
    </row>
    <row r="1077" spans="5:5" x14ac:dyDescent="0.2">
      <c r="E1077" s="2"/>
    </row>
    <row r="1078" spans="5:5" x14ac:dyDescent="0.2">
      <c r="E1078" s="2"/>
    </row>
    <row r="1079" spans="5:5" x14ac:dyDescent="0.2">
      <c r="E1079" s="2"/>
    </row>
    <row r="1080" spans="5:5" x14ac:dyDescent="0.2">
      <c r="E1080" s="2"/>
    </row>
    <row r="1081" spans="5:5" x14ac:dyDescent="0.2">
      <c r="E1081" s="2"/>
    </row>
    <row r="1082" spans="5:5" x14ac:dyDescent="0.2">
      <c r="E1082" s="2"/>
    </row>
    <row r="1083" spans="5:5" x14ac:dyDescent="0.2">
      <c r="E1083" s="2"/>
    </row>
    <row r="1084" spans="5:5" x14ac:dyDescent="0.2">
      <c r="E1084" s="2"/>
    </row>
    <row r="1085" spans="5:5" x14ac:dyDescent="0.2">
      <c r="E1085" s="2"/>
    </row>
    <row r="1086" spans="5:5" x14ac:dyDescent="0.2">
      <c r="E1086" s="2"/>
    </row>
    <row r="1087" spans="5:5" x14ac:dyDescent="0.2">
      <c r="E1087" s="2"/>
    </row>
    <row r="1088" spans="5:5" x14ac:dyDescent="0.2">
      <c r="E1088" s="2"/>
    </row>
    <row r="1089" spans="5:5" x14ac:dyDescent="0.2">
      <c r="E1089" s="2"/>
    </row>
    <row r="1090" spans="5:5" x14ac:dyDescent="0.2">
      <c r="E1090" s="2"/>
    </row>
    <row r="1091" spans="5:5" x14ac:dyDescent="0.2">
      <c r="E1091" s="2"/>
    </row>
    <row r="1092" spans="5:5" x14ac:dyDescent="0.2">
      <c r="E1092" s="2"/>
    </row>
    <row r="1093" spans="5:5" x14ac:dyDescent="0.2">
      <c r="E1093" s="2"/>
    </row>
    <row r="1094" spans="5:5" x14ac:dyDescent="0.2">
      <c r="E1094" s="2"/>
    </row>
    <row r="1095" spans="5:5" x14ac:dyDescent="0.2">
      <c r="E1095" s="2"/>
    </row>
    <row r="1096" spans="5:5" x14ac:dyDescent="0.2">
      <c r="E1096" s="2"/>
    </row>
    <row r="1097" spans="5:5" x14ac:dyDescent="0.2">
      <c r="E1097" s="2"/>
    </row>
    <row r="1098" spans="5:5" x14ac:dyDescent="0.2">
      <c r="E1098" s="2"/>
    </row>
    <row r="1099" spans="5:5" x14ac:dyDescent="0.2">
      <c r="E1099" s="2"/>
    </row>
    <row r="1100" spans="5:5" x14ac:dyDescent="0.2">
      <c r="E1100" s="2"/>
    </row>
    <row r="1101" spans="5:5" x14ac:dyDescent="0.2">
      <c r="E1101" s="2"/>
    </row>
    <row r="1102" spans="5:5" x14ac:dyDescent="0.2">
      <c r="E1102" s="2"/>
    </row>
    <row r="1103" spans="5:5" x14ac:dyDescent="0.2">
      <c r="E1103" s="2"/>
    </row>
    <row r="1104" spans="5:5" x14ac:dyDescent="0.2">
      <c r="E1104" s="2"/>
    </row>
    <row r="1105" spans="5:5" x14ac:dyDescent="0.2">
      <c r="E1105" s="2"/>
    </row>
    <row r="1106" spans="5:5" x14ac:dyDescent="0.2">
      <c r="E1106" s="2"/>
    </row>
    <row r="1107" spans="5:5" x14ac:dyDescent="0.2">
      <c r="E1107" s="2"/>
    </row>
    <row r="1108" spans="5:5" x14ac:dyDescent="0.2">
      <c r="E1108" s="2"/>
    </row>
    <row r="1109" spans="5:5" x14ac:dyDescent="0.2">
      <c r="E1109" s="2"/>
    </row>
    <row r="1110" spans="5:5" x14ac:dyDescent="0.2">
      <c r="E1110" s="2"/>
    </row>
    <row r="1111" spans="5:5" x14ac:dyDescent="0.2">
      <c r="E1111" s="2"/>
    </row>
    <row r="1112" spans="5:5" x14ac:dyDescent="0.2">
      <c r="E1112" s="2"/>
    </row>
    <row r="1113" spans="5:5" x14ac:dyDescent="0.2">
      <c r="E1113" s="2"/>
    </row>
    <row r="1114" spans="5:5" x14ac:dyDescent="0.2">
      <c r="E1114" s="2"/>
    </row>
    <row r="1115" spans="5:5" x14ac:dyDescent="0.2">
      <c r="E1115" s="2"/>
    </row>
    <row r="1116" spans="5:5" x14ac:dyDescent="0.2">
      <c r="E1116" s="2"/>
    </row>
    <row r="1117" spans="5:5" x14ac:dyDescent="0.2">
      <c r="E1117" s="2"/>
    </row>
    <row r="1118" spans="5:5" x14ac:dyDescent="0.2">
      <c r="E1118" s="2"/>
    </row>
    <row r="1119" spans="5:5" x14ac:dyDescent="0.2">
      <c r="E1119" s="2"/>
    </row>
    <row r="1120" spans="5:5" x14ac:dyDescent="0.2">
      <c r="E1120" s="2"/>
    </row>
    <row r="1121" spans="5:5" x14ac:dyDescent="0.2">
      <c r="E1121" s="2"/>
    </row>
    <row r="1122" spans="5:5" x14ac:dyDescent="0.2">
      <c r="E1122" s="2"/>
    </row>
    <row r="1123" spans="5:5" x14ac:dyDescent="0.2">
      <c r="E1123" s="2"/>
    </row>
    <row r="1124" spans="5:5" x14ac:dyDescent="0.2">
      <c r="E1124" s="2"/>
    </row>
    <row r="1125" spans="5:5" x14ac:dyDescent="0.2">
      <c r="E1125" s="2"/>
    </row>
    <row r="1126" spans="5:5" x14ac:dyDescent="0.2">
      <c r="E1126" s="2"/>
    </row>
    <row r="1127" spans="5:5" x14ac:dyDescent="0.2">
      <c r="E1127" s="2"/>
    </row>
    <row r="1128" spans="5:5" x14ac:dyDescent="0.2">
      <c r="E1128" s="2"/>
    </row>
    <row r="1129" spans="5:5" x14ac:dyDescent="0.2">
      <c r="E1129" s="2"/>
    </row>
    <row r="1130" spans="5:5" x14ac:dyDescent="0.2">
      <c r="E1130" s="2"/>
    </row>
    <row r="1131" spans="5:5" x14ac:dyDescent="0.2">
      <c r="E1131" s="2"/>
    </row>
    <row r="1132" spans="5:5" x14ac:dyDescent="0.2">
      <c r="E1132" s="2"/>
    </row>
    <row r="1133" spans="5:5" x14ac:dyDescent="0.2">
      <c r="E1133" s="2"/>
    </row>
    <row r="1134" spans="5:5" x14ac:dyDescent="0.2">
      <c r="E1134" s="2"/>
    </row>
    <row r="1135" spans="5:5" x14ac:dyDescent="0.2">
      <c r="E1135" s="2"/>
    </row>
    <row r="1136" spans="5:5" x14ac:dyDescent="0.2">
      <c r="E1136" s="2"/>
    </row>
    <row r="1137" spans="5:5" x14ac:dyDescent="0.2">
      <c r="E1137" s="2"/>
    </row>
    <row r="1138" spans="5:5" x14ac:dyDescent="0.2">
      <c r="E1138" s="2"/>
    </row>
    <row r="1139" spans="5:5" x14ac:dyDescent="0.2">
      <c r="E1139" s="2"/>
    </row>
    <row r="1140" spans="5:5" x14ac:dyDescent="0.2">
      <c r="E1140" s="2"/>
    </row>
    <row r="1141" spans="5:5" x14ac:dyDescent="0.2">
      <c r="E1141" s="2"/>
    </row>
    <row r="1142" spans="5:5" x14ac:dyDescent="0.2">
      <c r="E1142" s="2"/>
    </row>
    <row r="1143" spans="5:5" x14ac:dyDescent="0.2">
      <c r="E1143" s="2"/>
    </row>
    <row r="1144" spans="5:5" x14ac:dyDescent="0.2">
      <c r="E1144" s="2"/>
    </row>
    <row r="1145" spans="5:5" x14ac:dyDescent="0.2">
      <c r="E1145" s="2"/>
    </row>
    <row r="1146" spans="5:5" x14ac:dyDescent="0.2">
      <c r="E1146" s="2"/>
    </row>
    <row r="1147" spans="5:5" x14ac:dyDescent="0.2">
      <c r="E1147" s="2"/>
    </row>
    <row r="1148" spans="5:5" x14ac:dyDescent="0.2">
      <c r="E1148" s="2"/>
    </row>
    <row r="1149" spans="5:5" x14ac:dyDescent="0.2">
      <c r="E1149" s="2"/>
    </row>
    <row r="1150" spans="5:5" x14ac:dyDescent="0.2">
      <c r="E1150" s="2"/>
    </row>
    <row r="1151" spans="5:5" x14ac:dyDescent="0.2">
      <c r="E1151" s="2"/>
    </row>
    <row r="1152" spans="5:5" x14ac:dyDescent="0.2">
      <c r="E1152" s="2"/>
    </row>
    <row r="1153" spans="5:5" x14ac:dyDescent="0.2">
      <c r="E1153" s="2"/>
    </row>
    <row r="1154" spans="5:5" x14ac:dyDescent="0.2">
      <c r="E1154" s="2"/>
    </row>
    <row r="1155" spans="5:5" x14ac:dyDescent="0.2">
      <c r="E1155" s="2"/>
    </row>
    <row r="1156" spans="5:5" x14ac:dyDescent="0.2">
      <c r="E1156" s="2"/>
    </row>
    <row r="1157" spans="5:5" x14ac:dyDescent="0.2">
      <c r="E1157" s="2"/>
    </row>
    <row r="1158" spans="5:5" x14ac:dyDescent="0.2">
      <c r="E1158" s="2"/>
    </row>
    <row r="1159" spans="5:5" x14ac:dyDescent="0.2">
      <c r="E1159" s="2"/>
    </row>
    <row r="1160" spans="5:5" x14ac:dyDescent="0.2">
      <c r="E1160" s="2"/>
    </row>
    <row r="1161" spans="5:5" x14ac:dyDescent="0.2">
      <c r="E1161" s="2"/>
    </row>
    <row r="1162" spans="5:5" x14ac:dyDescent="0.2">
      <c r="E1162" s="2"/>
    </row>
    <row r="1163" spans="5:5" x14ac:dyDescent="0.2">
      <c r="E1163" s="2"/>
    </row>
    <row r="1164" spans="5:5" x14ac:dyDescent="0.2">
      <c r="E1164" s="2"/>
    </row>
    <row r="1165" spans="5:5" x14ac:dyDescent="0.2">
      <c r="E1165" s="2"/>
    </row>
    <row r="1166" spans="5:5" x14ac:dyDescent="0.2">
      <c r="E1166" s="2"/>
    </row>
    <row r="1167" spans="5:5" x14ac:dyDescent="0.2">
      <c r="E1167" s="2"/>
    </row>
    <row r="1168" spans="5:5" x14ac:dyDescent="0.2">
      <c r="E1168" s="2"/>
    </row>
    <row r="1169" spans="5:5" x14ac:dyDescent="0.2">
      <c r="E1169" s="2"/>
    </row>
    <row r="1170" spans="5:5" x14ac:dyDescent="0.2">
      <c r="E1170" s="2"/>
    </row>
    <row r="1171" spans="5:5" x14ac:dyDescent="0.2">
      <c r="E1171" s="2"/>
    </row>
    <row r="1172" spans="5:5" x14ac:dyDescent="0.2">
      <c r="E1172" s="2"/>
    </row>
    <row r="1173" spans="5:5" x14ac:dyDescent="0.2">
      <c r="E1173" s="2"/>
    </row>
    <row r="1174" spans="5:5" x14ac:dyDescent="0.2">
      <c r="E1174" s="2"/>
    </row>
    <row r="1175" spans="5:5" x14ac:dyDescent="0.2">
      <c r="E1175" s="2"/>
    </row>
    <row r="1176" spans="5:5" x14ac:dyDescent="0.2">
      <c r="E1176" s="2"/>
    </row>
    <row r="1177" spans="5:5" x14ac:dyDescent="0.2">
      <c r="E1177" s="2"/>
    </row>
    <row r="1178" spans="5:5" x14ac:dyDescent="0.2">
      <c r="E1178" s="2"/>
    </row>
    <row r="1179" spans="5:5" x14ac:dyDescent="0.2">
      <c r="E1179" s="2"/>
    </row>
    <row r="1180" spans="5:5" x14ac:dyDescent="0.2">
      <c r="E1180" s="2"/>
    </row>
    <row r="1181" spans="5:5" x14ac:dyDescent="0.2">
      <c r="E1181" s="2"/>
    </row>
    <row r="1182" spans="5:5" x14ac:dyDescent="0.2">
      <c r="E1182" s="2"/>
    </row>
    <row r="1183" spans="5:5" x14ac:dyDescent="0.2">
      <c r="E1183" s="2"/>
    </row>
    <row r="1184" spans="5:5" x14ac:dyDescent="0.2">
      <c r="E1184" s="2"/>
    </row>
    <row r="1185" spans="5:5" x14ac:dyDescent="0.2">
      <c r="E1185" s="2"/>
    </row>
    <row r="1186" spans="5:5" x14ac:dyDescent="0.2">
      <c r="E1186" s="2"/>
    </row>
    <row r="1187" spans="5:5" x14ac:dyDescent="0.2">
      <c r="E1187" s="2"/>
    </row>
    <row r="1188" spans="5:5" x14ac:dyDescent="0.2">
      <c r="E1188" s="2"/>
    </row>
    <row r="1189" spans="5:5" x14ac:dyDescent="0.2">
      <c r="E1189" s="2"/>
    </row>
    <row r="1190" spans="5:5" x14ac:dyDescent="0.2">
      <c r="E1190" s="2"/>
    </row>
    <row r="1191" spans="5:5" x14ac:dyDescent="0.2">
      <c r="E1191" s="2"/>
    </row>
    <row r="1192" spans="5:5" x14ac:dyDescent="0.2">
      <c r="E1192" s="2"/>
    </row>
    <row r="1193" spans="5:5" x14ac:dyDescent="0.2">
      <c r="E1193" s="2"/>
    </row>
    <row r="1194" spans="5:5" x14ac:dyDescent="0.2">
      <c r="E1194" s="2"/>
    </row>
    <row r="1195" spans="5:5" x14ac:dyDescent="0.2">
      <c r="E1195" s="2"/>
    </row>
    <row r="1196" spans="5:5" x14ac:dyDescent="0.2">
      <c r="E1196" s="2"/>
    </row>
    <row r="1197" spans="5:5" x14ac:dyDescent="0.2">
      <c r="E1197" s="2"/>
    </row>
    <row r="1198" spans="5:5" x14ac:dyDescent="0.2">
      <c r="E1198" s="2"/>
    </row>
    <row r="1199" spans="5:5" x14ac:dyDescent="0.2">
      <c r="E1199" s="2"/>
    </row>
    <row r="1200" spans="5:5" x14ac:dyDescent="0.2">
      <c r="E1200" s="2"/>
    </row>
    <row r="1201" spans="5:5" x14ac:dyDescent="0.2">
      <c r="E1201" s="2"/>
    </row>
    <row r="1202" spans="5:5" x14ac:dyDescent="0.2">
      <c r="E1202" s="2"/>
    </row>
    <row r="1203" spans="5:5" x14ac:dyDescent="0.2">
      <c r="E1203" s="2"/>
    </row>
    <row r="1204" spans="5:5" x14ac:dyDescent="0.2">
      <c r="E1204" s="2"/>
    </row>
    <row r="1205" spans="5:5" x14ac:dyDescent="0.2">
      <c r="E1205" s="2"/>
    </row>
    <row r="1206" spans="5:5" x14ac:dyDescent="0.2">
      <c r="E1206" s="2"/>
    </row>
    <row r="1207" spans="5:5" x14ac:dyDescent="0.2">
      <c r="E1207" s="2"/>
    </row>
    <row r="1208" spans="5:5" x14ac:dyDescent="0.2">
      <c r="E1208" s="2"/>
    </row>
    <row r="1209" spans="5:5" x14ac:dyDescent="0.2">
      <c r="E1209" s="2"/>
    </row>
    <row r="1210" spans="5:5" x14ac:dyDescent="0.2">
      <c r="E1210" s="2"/>
    </row>
    <row r="1211" spans="5:5" x14ac:dyDescent="0.2">
      <c r="E1211" s="2"/>
    </row>
    <row r="1212" spans="5:5" x14ac:dyDescent="0.2">
      <c r="E1212" s="2"/>
    </row>
    <row r="1213" spans="5:5" x14ac:dyDescent="0.2">
      <c r="E1213" s="2"/>
    </row>
    <row r="1214" spans="5:5" x14ac:dyDescent="0.2">
      <c r="E1214" s="2"/>
    </row>
    <row r="1215" spans="5:5" x14ac:dyDescent="0.2">
      <c r="E1215" s="2"/>
    </row>
    <row r="1216" spans="5:5" x14ac:dyDescent="0.2">
      <c r="E1216" s="2"/>
    </row>
    <row r="1217" spans="5:5" x14ac:dyDescent="0.2">
      <c r="E1217" s="2"/>
    </row>
    <row r="1218" spans="5:5" x14ac:dyDescent="0.2">
      <c r="E1218" s="2"/>
    </row>
    <row r="1219" spans="5:5" x14ac:dyDescent="0.2">
      <c r="E1219" s="2"/>
    </row>
    <row r="1220" spans="5:5" x14ac:dyDescent="0.2">
      <c r="E1220" s="2"/>
    </row>
    <row r="1221" spans="5:5" x14ac:dyDescent="0.2">
      <c r="E1221" s="2"/>
    </row>
    <row r="1222" spans="5:5" x14ac:dyDescent="0.2">
      <c r="E1222" s="2"/>
    </row>
    <row r="1223" spans="5:5" x14ac:dyDescent="0.2">
      <c r="E1223" s="2"/>
    </row>
    <row r="1224" spans="5:5" x14ac:dyDescent="0.2">
      <c r="E1224" s="2"/>
    </row>
    <row r="1225" spans="5:5" x14ac:dyDescent="0.2">
      <c r="E1225" s="2"/>
    </row>
    <row r="1226" spans="5:5" x14ac:dyDescent="0.2">
      <c r="E1226" s="2"/>
    </row>
    <row r="1227" spans="5:5" x14ac:dyDescent="0.2">
      <c r="E1227" s="2"/>
    </row>
    <row r="1228" spans="5:5" x14ac:dyDescent="0.2">
      <c r="E1228" s="2"/>
    </row>
    <row r="1229" spans="5:5" x14ac:dyDescent="0.2">
      <c r="E1229" s="2"/>
    </row>
    <row r="1230" spans="5:5" x14ac:dyDescent="0.2">
      <c r="E1230" s="2"/>
    </row>
    <row r="1231" spans="5:5" x14ac:dyDescent="0.2">
      <c r="E1231" s="2"/>
    </row>
    <row r="1232" spans="5:5" x14ac:dyDescent="0.2">
      <c r="E1232" s="2"/>
    </row>
    <row r="1233" spans="5:5" x14ac:dyDescent="0.2">
      <c r="E1233" s="2"/>
    </row>
    <row r="1234" spans="5:5" x14ac:dyDescent="0.2">
      <c r="E1234" s="2"/>
    </row>
    <row r="1235" spans="5:5" x14ac:dyDescent="0.2">
      <c r="E1235" s="2"/>
    </row>
    <row r="1236" spans="5:5" x14ac:dyDescent="0.2">
      <c r="E1236" s="2"/>
    </row>
    <row r="1237" spans="5:5" x14ac:dyDescent="0.2">
      <c r="E1237" s="2"/>
    </row>
    <row r="1238" spans="5:5" x14ac:dyDescent="0.2">
      <c r="E1238" s="2"/>
    </row>
    <row r="1239" spans="5:5" x14ac:dyDescent="0.2">
      <c r="E1239" s="2"/>
    </row>
    <row r="1240" spans="5:5" x14ac:dyDescent="0.2">
      <c r="E1240" s="2"/>
    </row>
    <row r="1241" spans="5:5" x14ac:dyDescent="0.2">
      <c r="E1241" s="2"/>
    </row>
    <row r="1242" spans="5:5" x14ac:dyDescent="0.2">
      <c r="E1242" s="2"/>
    </row>
    <row r="1243" spans="5:5" x14ac:dyDescent="0.2">
      <c r="E1243" s="2"/>
    </row>
    <row r="1244" spans="5:5" x14ac:dyDescent="0.2">
      <c r="E1244" s="2"/>
    </row>
    <row r="1245" spans="5:5" x14ac:dyDescent="0.2">
      <c r="E1245" s="2"/>
    </row>
    <row r="1246" spans="5:5" x14ac:dyDescent="0.2">
      <c r="E1246" s="2"/>
    </row>
    <row r="1247" spans="5:5" x14ac:dyDescent="0.2">
      <c r="E1247" s="2"/>
    </row>
    <row r="1248" spans="5:5" x14ac:dyDescent="0.2">
      <c r="E1248" s="2"/>
    </row>
    <row r="1249" spans="5:5" x14ac:dyDescent="0.2">
      <c r="E1249" s="2"/>
    </row>
    <row r="1250" spans="5:5" x14ac:dyDescent="0.2">
      <c r="E1250" s="2"/>
    </row>
    <row r="1251" spans="5:5" x14ac:dyDescent="0.2">
      <c r="E1251" s="2"/>
    </row>
    <row r="1252" spans="5:5" x14ac:dyDescent="0.2">
      <c r="E1252" s="2"/>
    </row>
    <row r="1253" spans="5:5" x14ac:dyDescent="0.2">
      <c r="E1253" s="2"/>
    </row>
    <row r="1254" spans="5:5" x14ac:dyDescent="0.2">
      <c r="E1254" s="2"/>
    </row>
    <row r="1255" spans="5:5" x14ac:dyDescent="0.2">
      <c r="E1255" s="2"/>
    </row>
    <row r="1256" spans="5:5" x14ac:dyDescent="0.2">
      <c r="E1256" s="2"/>
    </row>
    <row r="1257" spans="5:5" x14ac:dyDescent="0.2">
      <c r="E1257" s="2"/>
    </row>
    <row r="1258" spans="5:5" x14ac:dyDescent="0.2">
      <c r="E1258" s="2"/>
    </row>
    <row r="1259" spans="5:5" x14ac:dyDescent="0.2">
      <c r="E1259" s="2"/>
    </row>
    <row r="1260" spans="5:5" x14ac:dyDescent="0.2">
      <c r="E1260" s="2"/>
    </row>
    <row r="1261" spans="5:5" x14ac:dyDescent="0.2">
      <c r="E1261" s="2"/>
    </row>
    <row r="1262" spans="5:5" x14ac:dyDescent="0.2">
      <c r="E1262" s="2"/>
    </row>
    <row r="1263" spans="5:5" x14ac:dyDescent="0.2">
      <c r="E1263" s="2"/>
    </row>
    <row r="1264" spans="5:5" x14ac:dyDescent="0.2">
      <c r="E1264" s="2"/>
    </row>
    <row r="1265" spans="5:5" x14ac:dyDescent="0.2">
      <c r="E1265" s="2"/>
    </row>
    <row r="1266" spans="5:5" x14ac:dyDescent="0.2">
      <c r="E1266" s="2"/>
    </row>
    <row r="1267" spans="5:5" x14ac:dyDescent="0.2">
      <c r="E1267" s="2"/>
    </row>
    <row r="1268" spans="5:5" x14ac:dyDescent="0.2">
      <c r="E1268" s="2"/>
    </row>
    <row r="1269" spans="5:5" x14ac:dyDescent="0.2">
      <c r="E1269" s="2"/>
    </row>
    <row r="1270" spans="5:5" x14ac:dyDescent="0.2">
      <c r="E1270" s="2"/>
    </row>
    <row r="1271" spans="5:5" x14ac:dyDescent="0.2">
      <c r="E1271" s="2"/>
    </row>
    <row r="1272" spans="5:5" x14ac:dyDescent="0.2">
      <c r="E1272" s="2"/>
    </row>
    <row r="1273" spans="5:5" x14ac:dyDescent="0.2">
      <c r="E1273" s="2"/>
    </row>
    <row r="1274" spans="5:5" x14ac:dyDescent="0.2">
      <c r="E1274" s="2"/>
    </row>
    <row r="1275" spans="5:5" x14ac:dyDescent="0.2">
      <c r="E1275" s="2"/>
    </row>
    <row r="1276" spans="5:5" x14ac:dyDescent="0.2">
      <c r="E1276" s="2"/>
    </row>
    <row r="1277" spans="5:5" x14ac:dyDescent="0.2">
      <c r="E1277" s="2"/>
    </row>
    <row r="1278" spans="5:5" x14ac:dyDescent="0.2">
      <c r="E1278" s="2"/>
    </row>
    <row r="1279" spans="5:5" x14ac:dyDescent="0.2">
      <c r="E1279" s="2"/>
    </row>
    <row r="1280" spans="5:5" x14ac:dyDescent="0.2">
      <c r="E1280" s="2"/>
    </row>
    <row r="1281" spans="5:5" x14ac:dyDescent="0.2">
      <c r="E1281" s="2"/>
    </row>
    <row r="1282" spans="5:5" x14ac:dyDescent="0.2">
      <c r="E1282" s="2"/>
    </row>
    <row r="1283" spans="5:5" x14ac:dyDescent="0.2">
      <c r="E1283" s="2"/>
    </row>
    <row r="1284" spans="5:5" x14ac:dyDescent="0.2">
      <c r="E1284" s="2"/>
    </row>
    <row r="1285" spans="5:5" x14ac:dyDescent="0.2">
      <c r="E1285" s="2"/>
    </row>
    <row r="1286" spans="5:5" x14ac:dyDescent="0.2">
      <c r="E1286" s="2"/>
    </row>
    <row r="1287" spans="5:5" x14ac:dyDescent="0.2">
      <c r="E1287" s="2"/>
    </row>
    <row r="1288" spans="5:5" x14ac:dyDescent="0.2">
      <c r="E1288" s="2"/>
    </row>
    <row r="1289" spans="5:5" x14ac:dyDescent="0.2">
      <c r="E1289" s="2"/>
    </row>
    <row r="1290" spans="5:5" x14ac:dyDescent="0.2">
      <c r="E1290" s="2"/>
    </row>
    <row r="1291" spans="5:5" x14ac:dyDescent="0.2">
      <c r="E1291" s="2"/>
    </row>
    <row r="1292" spans="5:5" x14ac:dyDescent="0.2">
      <c r="E1292" s="2"/>
    </row>
    <row r="1293" spans="5:5" x14ac:dyDescent="0.2">
      <c r="E1293" s="2"/>
    </row>
    <row r="1294" spans="5:5" x14ac:dyDescent="0.2">
      <c r="E1294" s="2"/>
    </row>
    <row r="1295" spans="5:5" x14ac:dyDescent="0.2">
      <c r="E1295" s="2"/>
    </row>
    <row r="1296" spans="5:5" x14ac:dyDescent="0.2">
      <c r="E1296" s="2"/>
    </row>
    <row r="1297" spans="5:5" x14ac:dyDescent="0.2">
      <c r="E1297" s="2"/>
    </row>
    <row r="1298" spans="5:5" x14ac:dyDescent="0.2">
      <c r="E1298" s="2"/>
    </row>
    <row r="1299" spans="5:5" x14ac:dyDescent="0.2">
      <c r="E1299" s="2"/>
    </row>
    <row r="1300" spans="5:5" x14ac:dyDescent="0.2">
      <c r="E1300" s="2"/>
    </row>
    <row r="1301" spans="5:5" x14ac:dyDescent="0.2">
      <c r="E1301" s="2"/>
    </row>
    <row r="1302" spans="5:5" x14ac:dyDescent="0.2">
      <c r="E1302" s="2"/>
    </row>
    <row r="1303" spans="5:5" x14ac:dyDescent="0.2">
      <c r="E1303" s="2"/>
    </row>
    <row r="1304" spans="5:5" x14ac:dyDescent="0.2">
      <c r="E1304" s="2"/>
    </row>
    <row r="1305" spans="5:5" x14ac:dyDescent="0.2">
      <c r="E1305" s="2"/>
    </row>
    <row r="1306" spans="5:5" x14ac:dyDescent="0.2">
      <c r="E1306" s="2"/>
    </row>
    <row r="1307" spans="5:5" x14ac:dyDescent="0.2">
      <c r="E1307" s="2"/>
    </row>
    <row r="1308" spans="5:5" x14ac:dyDescent="0.2">
      <c r="E1308" s="2"/>
    </row>
    <row r="1309" spans="5:5" x14ac:dyDescent="0.2">
      <c r="E1309" s="2"/>
    </row>
    <row r="1310" spans="5:5" x14ac:dyDescent="0.2">
      <c r="E1310" s="2"/>
    </row>
    <row r="1311" spans="5:5" x14ac:dyDescent="0.2">
      <c r="E1311" s="2"/>
    </row>
    <row r="1312" spans="5:5" x14ac:dyDescent="0.2">
      <c r="E1312" s="2"/>
    </row>
    <row r="1313" spans="5:5" x14ac:dyDescent="0.2">
      <c r="E1313" s="2"/>
    </row>
    <row r="1314" spans="5:5" x14ac:dyDescent="0.2">
      <c r="E1314" s="2"/>
    </row>
    <row r="1315" spans="5:5" x14ac:dyDescent="0.2">
      <c r="E1315" s="2"/>
    </row>
    <row r="1316" spans="5:5" x14ac:dyDescent="0.2">
      <c r="E1316" s="2"/>
    </row>
    <row r="1317" spans="5:5" x14ac:dyDescent="0.2">
      <c r="E1317" s="2"/>
    </row>
    <row r="1318" spans="5:5" x14ac:dyDescent="0.2">
      <c r="E1318" s="2"/>
    </row>
    <row r="1319" spans="5:5" x14ac:dyDescent="0.2">
      <c r="E1319" s="2"/>
    </row>
    <row r="1320" spans="5:5" x14ac:dyDescent="0.2">
      <c r="E1320" s="2"/>
    </row>
    <row r="1321" spans="5:5" x14ac:dyDescent="0.2">
      <c r="E1321" s="2"/>
    </row>
    <row r="1322" spans="5:5" x14ac:dyDescent="0.2">
      <c r="E1322" s="2"/>
    </row>
    <row r="1323" spans="5:5" x14ac:dyDescent="0.2">
      <c r="E1323" s="2"/>
    </row>
    <row r="1324" spans="5:5" x14ac:dyDescent="0.2">
      <c r="E1324" s="2"/>
    </row>
    <row r="1325" spans="5:5" x14ac:dyDescent="0.2">
      <c r="E1325" s="2"/>
    </row>
    <row r="1326" spans="5:5" x14ac:dyDescent="0.2">
      <c r="E1326" s="2"/>
    </row>
    <row r="1327" spans="5:5" x14ac:dyDescent="0.2">
      <c r="E1327" s="2"/>
    </row>
    <row r="1328" spans="5:5" x14ac:dyDescent="0.2">
      <c r="E1328" s="2"/>
    </row>
    <row r="1329" spans="5:5" x14ac:dyDescent="0.2">
      <c r="E1329" s="2"/>
    </row>
    <row r="1330" spans="5:5" x14ac:dyDescent="0.2">
      <c r="E1330" s="2"/>
    </row>
    <row r="1331" spans="5:5" x14ac:dyDescent="0.2">
      <c r="E1331" s="2"/>
    </row>
    <row r="1332" spans="5:5" x14ac:dyDescent="0.2">
      <c r="E1332" s="2"/>
    </row>
    <row r="1333" spans="5:5" x14ac:dyDescent="0.2">
      <c r="E1333" s="2"/>
    </row>
    <row r="1334" spans="5:5" x14ac:dyDescent="0.2">
      <c r="E1334" s="2"/>
    </row>
    <row r="1335" spans="5:5" x14ac:dyDescent="0.2">
      <c r="E1335" s="2"/>
    </row>
    <row r="1336" spans="5:5" x14ac:dyDescent="0.2">
      <c r="E1336" s="2"/>
    </row>
    <row r="1337" spans="5:5" x14ac:dyDescent="0.2">
      <c r="E1337" s="2"/>
    </row>
    <row r="1338" spans="5:5" x14ac:dyDescent="0.2">
      <c r="E1338" s="2"/>
    </row>
    <row r="1339" spans="5:5" x14ac:dyDescent="0.2">
      <c r="E1339" s="2"/>
    </row>
    <row r="1340" spans="5:5" x14ac:dyDescent="0.2">
      <c r="E1340" s="2"/>
    </row>
    <row r="1341" spans="5:5" x14ac:dyDescent="0.2">
      <c r="E1341" s="2"/>
    </row>
    <row r="1342" spans="5:5" x14ac:dyDescent="0.2">
      <c r="E1342" s="2"/>
    </row>
    <row r="1343" spans="5:5" x14ac:dyDescent="0.2">
      <c r="E1343" s="2"/>
    </row>
    <row r="1344" spans="5:5" x14ac:dyDescent="0.2">
      <c r="E1344" s="2"/>
    </row>
    <row r="1345" spans="5:5" x14ac:dyDescent="0.2">
      <c r="E1345" s="2"/>
    </row>
    <row r="1346" spans="5:5" x14ac:dyDescent="0.2">
      <c r="E1346" s="2"/>
    </row>
    <row r="1347" spans="5:5" x14ac:dyDescent="0.2">
      <c r="E1347" s="2"/>
    </row>
    <row r="1348" spans="5:5" x14ac:dyDescent="0.2">
      <c r="E1348" s="2"/>
    </row>
    <row r="1349" spans="5:5" x14ac:dyDescent="0.2">
      <c r="E1349" s="2"/>
    </row>
    <row r="1350" spans="5:5" x14ac:dyDescent="0.2">
      <c r="E1350" s="2"/>
    </row>
    <row r="1351" spans="5:5" x14ac:dyDescent="0.2">
      <c r="E1351" s="2"/>
    </row>
    <row r="1352" spans="5:5" x14ac:dyDescent="0.2">
      <c r="E1352" s="2"/>
    </row>
    <row r="1353" spans="5:5" x14ac:dyDescent="0.2">
      <c r="E1353" s="2"/>
    </row>
    <row r="1354" spans="5:5" x14ac:dyDescent="0.2">
      <c r="E1354" s="2"/>
    </row>
    <row r="1355" spans="5:5" x14ac:dyDescent="0.2">
      <c r="E1355" s="2"/>
    </row>
    <row r="1356" spans="5:5" x14ac:dyDescent="0.2">
      <c r="E1356" s="2"/>
    </row>
    <row r="1357" spans="5:5" x14ac:dyDescent="0.2">
      <c r="E1357" s="2"/>
    </row>
    <row r="1358" spans="5:5" x14ac:dyDescent="0.2">
      <c r="E1358" s="2"/>
    </row>
    <row r="1359" spans="5:5" x14ac:dyDescent="0.2">
      <c r="E1359" s="2"/>
    </row>
    <row r="1360" spans="5:5" x14ac:dyDescent="0.2">
      <c r="E1360" s="2"/>
    </row>
    <row r="1361" spans="5:5" x14ac:dyDescent="0.2">
      <c r="E1361" s="2"/>
    </row>
    <row r="1362" spans="5:5" x14ac:dyDescent="0.2">
      <c r="E1362" s="2"/>
    </row>
    <row r="1363" spans="5:5" x14ac:dyDescent="0.2">
      <c r="E1363" s="2"/>
    </row>
    <row r="1364" spans="5:5" x14ac:dyDescent="0.2">
      <c r="E1364" s="2"/>
    </row>
    <row r="1365" spans="5:5" x14ac:dyDescent="0.2">
      <c r="E1365" s="2"/>
    </row>
    <row r="1366" spans="5:5" x14ac:dyDescent="0.2">
      <c r="E1366" s="2"/>
    </row>
    <row r="1367" spans="5:5" x14ac:dyDescent="0.2">
      <c r="E1367" s="2"/>
    </row>
    <row r="1368" spans="5:5" x14ac:dyDescent="0.2">
      <c r="E1368" s="2"/>
    </row>
    <row r="1369" spans="5:5" x14ac:dyDescent="0.2">
      <c r="E1369" s="2"/>
    </row>
    <row r="1370" spans="5:5" x14ac:dyDescent="0.2">
      <c r="E1370" s="2"/>
    </row>
    <row r="1371" spans="5:5" x14ac:dyDescent="0.2">
      <c r="E1371" s="2"/>
    </row>
    <row r="1372" spans="5:5" x14ac:dyDescent="0.2">
      <c r="E1372" s="2"/>
    </row>
    <row r="1373" spans="5:5" x14ac:dyDescent="0.2">
      <c r="E1373" s="2"/>
    </row>
    <row r="1374" spans="5:5" x14ac:dyDescent="0.2">
      <c r="E1374" s="2"/>
    </row>
    <row r="1375" spans="5:5" x14ac:dyDescent="0.2">
      <c r="E1375" s="2"/>
    </row>
    <row r="1376" spans="5:5" x14ac:dyDescent="0.2">
      <c r="E1376" s="2"/>
    </row>
    <row r="1377" spans="5:5" x14ac:dyDescent="0.2">
      <c r="E1377" s="2"/>
    </row>
    <row r="1378" spans="5:5" x14ac:dyDescent="0.2">
      <c r="E1378" s="2"/>
    </row>
    <row r="1379" spans="5:5" x14ac:dyDescent="0.2">
      <c r="E1379" s="2"/>
    </row>
    <row r="1380" spans="5:5" x14ac:dyDescent="0.2">
      <c r="E1380" s="2"/>
    </row>
    <row r="1381" spans="5:5" x14ac:dyDescent="0.2">
      <c r="E1381" s="2"/>
    </row>
    <row r="1382" spans="5:5" x14ac:dyDescent="0.2">
      <c r="E1382" s="2"/>
    </row>
    <row r="1383" spans="5:5" x14ac:dyDescent="0.2">
      <c r="E1383" s="2"/>
    </row>
    <row r="1384" spans="5:5" x14ac:dyDescent="0.2">
      <c r="E1384" s="2"/>
    </row>
    <row r="1385" spans="5:5" x14ac:dyDescent="0.2">
      <c r="E1385" s="2"/>
    </row>
    <row r="1386" spans="5:5" x14ac:dyDescent="0.2">
      <c r="E1386" s="2"/>
    </row>
    <row r="1387" spans="5:5" x14ac:dyDescent="0.2">
      <c r="E1387" s="2"/>
    </row>
    <row r="1388" spans="5:5" x14ac:dyDescent="0.2">
      <c r="E1388" s="2"/>
    </row>
    <row r="1389" spans="5:5" x14ac:dyDescent="0.2">
      <c r="E1389" s="2"/>
    </row>
    <row r="1390" spans="5:5" x14ac:dyDescent="0.2">
      <c r="E1390" s="2"/>
    </row>
    <row r="1391" spans="5:5" x14ac:dyDescent="0.2">
      <c r="E1391" s="2"/>
    </row>
    <row r="1392" spans="5:5" x14ac:dyDescent="0.2">
      <c r="E1392" s="2"/>
    </row>
    <row r="1393" spans="5:5" x14ac:dyDescent="0.2">
      <c r="E1393" s="2"/>
    </row>
    <row r="1394" spans="5:5" x14ac:dyDescent="0.2">
      <c r="E1394" s="2"/>
    </row>
    <row r="1395" spans="5:5" x14ac:dyDescent="0.2">
      <c r="E1395" s="2"/>
    </row>
    <row r="1396" spans="5:5" x14ac:dyDescent="0.2">
      <c r="E1396" s="2"/>
    </row>
    <row r="1397" spans="5:5" x14ac:dyDescent="0.2">
      <c r="E1397" s="2"/>
    </row>
    <row r="1398" spans="5:5" x14ac:dyDescent="0.2">
      <c r="E1398" s="2"/>
    </row>
    <row r="1399" spans="5:5" x14ac:dyDescent="0.2">
      <c r="E1399" s="2"/>
    </row>
    <row r="1400" spans="5:5" x14ac:dyDescent="0.2">
      <c r="E1400" s="2"/>
    </row>
    <row r="1401" spans="5:5" x14ac:dyDescent="0.2">
      <c r="E1401" s="2"/>
    </row>
    <row r="1402" spans="5:5" x14ac:dyDescent="0.2">
      <c r="E1402" s="2"/>
    </row>
    <row r="1403" spans="5:5" x14ac:dyDescent="0.2">
      <c r="E1403" s="2"/>
    </row>
    <row r="1404" spans="5:5" x14ac:dyDescent="0.2">
      <c r="E1404" s="2"/>
    </row>
    <row r="1405" spans="5:5" x14ac:dyDescent="0.2">
      <c r="E1405" s="2"/>
    </row>
    <row r="1406" spans="5:5" x14ac:dyDescent="0.2">
      <c r="E1406" s="2"/>
    </row>
    <row r="1407" spans="5:5" x14ac:dyDescent="0.2">
      <c r="E1407" s="2"/>
    </row>
    <row r="1408" spans="5:5" x14ac:dyDescent="0.2">
      <c r="E1408" s="2"/>
    </row>
    <row r="1409" spans="5:5" x14ac:dyDescent="0.2">
      <c r="E1409" s="2"/>
    </row>
    <row r="1410" spans="5:5" x14ac:dyDescent="0.2">
      <c r="E1410" s="2"/>
    </row>
    <row r="1411" spans="5:5" x14ac:dyDescent="0.2">
      <c r="E1411" s="2"/>
    </row>
    <row r="1412" spans="5:5" x14ac:dyDescent="0.2">
      <c r="E1412" s="2"/>
    </row>
    <row r="1413" spans="5:5" x14ac:dyDescent="0.2">
      <c r="E1413" s="2"/>
    </row>
    <row r="1414" spans="5:5" x14ac:dyDescent="0.2">
      <c r="E1414" s="2"/>
    </row>
    <row r="1415" spans="5:5" x14ac:dyDescent="0.2">
      <c r="E1415" s="2"/>
    </row>
    <row r="1416" spans="5:5" x14ac:dyDescent="0.2">
      <c r="E1416" s="2"/>
    </row>
    <row r="1417" spans="5:5" x14ac:dyDescent="0.2">
      <c r="E1417" s="2"/>
    </row>
    <row r="1418" spans="5:5" x14ac:dyDescent="0.2">
      <c r="E1418" s="2"/>
    </row>
    <row r="1419" spans="5:5" x14ac:dyDescent="0.2">
      <c r="E1419" s="2"/>
    </row>
    <row r="1420" spans="5:5" x14ac:dyDescent="0.2">
      <c r="E1420" s="2"/>
    </row>
    <row r="1421" spans="5:5" x14ac:dyDescent="0.2">
      <c r="E1421" s="2"/>
    </row>
    <row r="1422" spans="5:5" x14ac:dyDescent="0.2">
      <c r="E1422" s="2"/>
    </row>
    <row r="1423" spans="5:5" x14ac:dyDescent="0.2">
      <c r="E1423" s="2"/>
    </row>
    <row r="1424" spans="5:5" x14ac:dyDescent="0.2">
      <c r="E1424" s="2"/>
    </row>
    <row r="1425" spans="5:5" x14ac:dyDescent="0.2">
      <c r="E1425" s="2"/>
    </row>
    <row r="1426" spans="5:5" x14ac:dyDescent="0.2">
      <c r="E1426" s="2"/>
    </row>
    <row r="1427" spans="5:5" x14ac:dyDescent="0.2">
      <c r="E1427" s="2"/>
    </row>
    <row r="1428" spans="5:5" x14ac:dyDescent="0.2">
      <c r="E1428" s="2"/>
    </row>
    <row r="1429" spans="5:5" x14ac:dyDescent="0.2">
      <c r="E1429" s="2"/>
    </row>
    <row r="1430" spans="5:5" x14ac:dyDescent="0.2">
      <c r="E1430" s="2"/>
    </row>
    <row r="1431" spans="5:5" x14ac:dyDescent="0.2">
      <c r="E1431" s="2"/>
    </row>
    <row r="1432" spans="5:5" x14ac:dyDescent="0.2">
      <c r="E1432" s="2"/>
    </row>
    <row r="1433" spans="5:5" x14ac:dyDescent="0.2">
      <c r="E1433" s="2"/>
    </row>
    <row r="1434" spans="5:5" x14ac:dyDescent="0.2">
      <c r="E1434" s="2"/>
    </row>
    <row r="1435" spans="5:5" x14ac:dyDescent="0.2">
      <c r="E1435" s="2"/>
    </row>
    <row r="1436" spans="5:5" x14ac:dyDescent="0.2">
      <c r="E1436" s="2"/>
    </row>
    <row r="1437" spans="5:5" x14ac:dyDescent="0.2">
      <c r="E1437" s="2"/>
    </row>
    <row r="1438" spans="5:5" x14ac:dyDescent="0.2">
      <c r="E1438" s="2"/>
    </row>
    <row r="1439" spans="5:5" x14ac:dyDescent="0.2">
      <c r="E1439" s="2"/>
    </row>
    <row r="1440" spans="5:5" x14ac:dyDescent="0.2">
      <c r="E1440" s="2"/>
    </row>
    <row r="1441" spans="5:5" x14ac:dyDescent="0.2">
      <c r="E1441" s="2"/>
    </row>
    <row r="1442" spans="5:5" x14ac:dyDescent="0.2">
      <c r="E1442" s="2"/>
    </row>
    <row r="1443" spans="5:5" x14ac:dyDescent="0.2">
      <c r="E1443" s="2"/>
    </row>
    <row r="1444" spans="5:5" x14ac:dyDescent="0.2">
      <c r="E1444" s="2"/>
    </row>
    <row r="1445" spans="5:5" x14ac:dyDescent="0.2">
      <c r="E1445" s="2"/>
    </row>
    <row r="1446" spans="5:5" x14ac:dyDescent="0.2">
      <c r="E1446" s="2"/>
    </row>
    <row r="1447" spans="5:5" x14ac:dyDescent="0.2">
      <c r="E1447" s="2"/>
    </row>
    <row r="1448" spans="5:5" x14ac:dyDescent="0.2">
      <c r="E1448" s="2"/>
    </row>
    <row r="1449" spans="5:5" x14ac:dyDescent="0.2">
      <c r="E1449" s="2"/>
    </row>
    <row r="1450" spans="5:5" x14ac:dyDescent="0.2">
      <c r="E1450" s="2"/>
    </row>
    <row r="1451" spans="5:5" x14ac:dyDescent="0.2">
      <c r="E1451" s="2"/>
    </row>
    <row r="1452" spans="5:5" x14ac:dyDescent="0.2">
      <c r="E1452" s="2"/>
    </row>
    <row r="1453" spans="5:5" x14ac:dyDescent="0.2">
      <c r="E1453" s="2"/>
    </row>
    <row r="1454" spans="5:5" x14ac:dyDescent="0.2">
      <c r="E1454" s="2"/>
    </row>
    <row r="1455" spans="5:5" x14ac:dyDescent="0.2">
      <c r="E1455" s="2"/>
    </row>
    <row r="1456" spans="5:5" x14ac:dyDescent="0.2">
      <c r="E1456" s="2"/>
    </row>
    <row r="1457" spans="5:5" x14ac:dyDescent="0.2">
      <c r="E1457" s="2"/>
    </row>
    <row r="1458" spans="5:5" x14ac:dyDescent="0.2">
      <c r="E1458" s="2"/>
    </row>
    <row r="1459" spans="5:5" x14ac:dyDescent="0.2">
      <c r="E1459" s="2"/>
    </row>
    <row r="1460" spans="5:5" x14ac:dyDescent="0.2">
      <c r="E1460" s="2"/>
    </row>
    <row r="1461" spans="5:5" x14ac:dyDescent="0.2">
      <c r="E1461" s="2"/>
    </row>
    <row r="1462" spans="5:5" x14ac:dyDescent="0.2">
      <c r="E1462" s="2"/>
    </row>
    <row r="1463" spans="5:5" x14ac:dyDescent="0.2">
      <c r="E1463" s="2"/>
    </row>
    <row r="1464" spans="5:5" x14ac:dyDescent="0.2">
      <c r="E1464" s="2"/>
    </row>
    <row r="1465" spans="5:5" x14ac:dyDescent="0.2">
      <c r="E1465" s="2"/>
    </row>
    <row r="1466" spans="5:5" x14ac:dyDescent="0.2">
      <c r="E1466" s="2"/>
    </row>
    <row r="1467" spans="5:5" x14ac:dyDescent="0.2">
      <c r="E1467" s="2"/>
    </row>
    <row r="1468" spans="5:5" x14ac:dyDescent="0.2">
      <c r="E1468" s="2"/>
    </row>
    <row r="1469" spans="5:5" x14ac:dyDescent="0.2">
      <c r="E1469" s="2"/>
    </row>
    <row r="1470" spans="5:5" x14ac:dyDescent="0.2">
      <c r="E1470" s="2"/>
    </row>
    <row r="1471" spans="5:5" x14ac:dyDescent="0.2">
      <c r="E1471" s="2"/>
    </row>
    <row r="1472" spans="5:5" x14ac:dyDescent="0.2">
      <c r="E1472" s="2"/>
    </row>
    <row r="1473" spans="5:5" x14ac:dyDescent="0.2">
      <c r="E1473" s="2"/>
    </row>
    <row r="1474" spans="5:5" x14ac:dyDescent="0.2">
      <c r="E1474" s="2"/>
    </row>
    <row r="1475" spans="5:5" x14ac:dyDescent="0.2">
      <c r="E1475" s="2"/>
    </row>
    <row r="1476" spans="5:5" x14ac:dyDescent="0.2">
      <c r="E1476" s="2"/>
    </row>
    <row r="1477" spans="5:5" x14ac:dyDescent="0.2">
      <c r="E1477" s="2"/>
    </row>
    <row r="1478" spans="5:5" x14ac:dyDescent="0.2">
      <c r="E1478" s="2"/>
    </row>
    <row r="1479" spans="5:5" x14ac:dyDescent="0.2">
      <c r="E1479" s="2"/>
    </row>
    <row r="1480" spans="5:5" x14ac:dyDescent="0.2">
      <c r="E1480" s="2"/>
    </row>
    <row r="1481" spans="5:5" x14ac:dyDescent="0.2">
      <c r="E1481" s="2"/>
    </row>
    <row r="1482" spans="5:5" x14ac:dyDescent="0.2">
      <c r="E1482" s="2"/>
    </row>
    <row r="1483" spans="5:5" x14ac:dyDescent="0.2">
      <c r="E1483" s="2"/>
    </row>
    <row r="1484" spans="5:5" x14ac:dyDescent="0.2">
      <c r="E1484" s="2"/>
    </row>
    <row r="1485" spans="5:5" x14ac:dyDescent="0.2">
      <c r="E1485" s="2"/>
    </row>
    <row r="1486" spans="5:5" x14ac:dyDescent="0.2">
      <c r="E1486" s="2"/>
    </row>
    <row r="1487" spans="5:5" x14ac:dyDescent="0.2">
      <c r="E1487" s="2"/>
    </row>
    <row r="1488" spans="5:5" x14ac:dyDescent="0.2">
      <c r="E1488" s="2"/>
    </row>
    <row r="1489" spans="5:5" x14ac:dyDescent="0.2">
      <c r="E1489" s="2"/>
    </row>
    <row r="1490" spans="5:5" x14ac:dyDescent="0.2">
      <c r="E1490" s="2"/>
    </row>
    <row r="1491" spans="5:5" x14ac:dyDescent="0.2">
      <c r="E1491" s="2"/>
    </row>
    <row r="1492" spans="5:5" x14ac:dyDescent="0.2">
      <c r="E1492" s="2"/>
    </row>
    <row r="1493" spans="5:5" x14ac:dyDescent="0.2">
      <c r="E1493" s="2"/>
    </row>
    <row r="1494" spans="5:5" x14ac:dyDescent="0.2">
      <c r="E1494" s="2"/>
    </row>
    <row r="1495" spans="5:5" x14ac:dyDescent="0.2">
      <c r="E1495" s="2"/>
    </row>
    <row r="1496" spans="5:5" x14ac:dyDescent="0.2">
      <c r="E1496" s="2"/>
    </row>
    <row r="1497" spans="5:5" x14ac:dyDescent="0.2">
      <c r="E1497" s="2"/>
    </row>
    <row r="1498" spans="5:5" x14ac:dyDescent="0.2">
      <c r="E1498" s="2"/>
    </row>
    <row r="1499" spans="5:5" x14ac:dyDescent="0.2">
      <c r="E1499" s="2"/>
    </row>
    <row r="1500" spans="5:5" x14ac:dyDescent="0.2">
      <c r="E1500" s="2"/>
    </row>
    <row r="1501" spans="5:5" x14ac:dyDescent="0.2">
      <c r="E1501" s="2"/>
    </row>
    <row r="1502" spans="5:5" x14ac:dyDescent="0.2">
      <c r="E1502" s="2"/>
    </row>
    <row r="1503" spans="5:5" x14ac:dyDescent="0.2">
      <c r="E1503" s="2"/>
    </row>
    <row r="1504" spans="5:5" x14ac:dyDescent="0.2">
      <c r="E1504" s="2"/>
    </row>
    <row r="1505" spans="5:5" x14ac:dyDescent="0.2">
      <c r="E1505" s="2"/>
    </row>
    <row r="1506" spans="5:5" x14ac:dyDescent="0.2">
      <c r="E1506" s="2"/>
    </row>
    <row r="1507" spans="5:5" x14ac:dyDescent="0.2">
      <c r="E1507" s="2"/>
    </row>
    <row r="1508" spans="5:5" x14ac:dyDescent="0.2">
      <c r="E1508" s="2"/>
    </row>
    <row r="1509" spans="5:5" x14ac:dyDescent="0.2">
      <c r="E1509" s="2"/>
    </row>
    <row r="1510" spans="5:5" x14ac:dyDescent="0.2">
      <c r="E1510" s="2"/>
    </row>
    <row r="1511" spans="5:5" x14ac:dyDescent="0.2">
      <c r="E1511" s="2"/>
    </row>
    <row r="1512" spans="5:5" x14ac:dyDescent="0.2">
      <c r="E1512" s="2"/>
    </row>
    <row r="1513" spans="5:5" x14ac:dyDescent="0.2">
      <c r="E1513" s="2"/>
    </row>
    <row r="1514" spans="5:5" x14ac:dyDescent="0.2">
      <c r="E1514" s="2"/>
    </row>
    <row r="1515" spans="5:5" x14ac:dyDescent="0.2">
      <c r="E1515" s="2"/>
    </row>
    <row r="1516" spans="5:5" x14ac:dyDescent="0.2">
      <c r="E1516" s="2"/>
    </row>
    <row r="1517" spans="5:5" x14ac:dyDescent="0.2">
      <c r="E1517" s="2"/>
    </row>
    <row r="1518" spans="5:5" x14ac:dyDescent="0.2">
      <c r="E1518" s="2"/>
    </row>
    <row r="1519" spans="5:5" x14ac:dyDescent="0.2">
      <c r="E1519" s="2"/>
    </row>
    <row r="1520" spans="5:5" x14ac:dyDescent="0.2">
      <c r="E1520" s="2"/>
    </row>
    <row r="1521" spans="5:5" x14ac:dyDescent="0.2">
      <c r="E1521" s="2"/>
    </row>
    <row r="1522" spans="5:5" x14ac:dyDescent="0.2">
      <c r="E1522" s="2"/>
    </row>
    <row r="1523" spans="5:5" x14ac:dyDescent="0.2">
      <c r="E1523" s="2"/>
    </row>
    <row r="1524" spans="5:5" x14ac:dyDescent="0.2">
      <c r="E1524" s="2"/>
    </row>
    <row r="1525" spans="5:5" x14ac:dyDescent="0.2">
      <c r="E1525" s="2"/>
    </row>
    <row r="1526" spans="5:5" x14ac:dyDescent="0.2">
      <c r="E1526" s="2"/>
    </row>
    <row r="1527" spans="5:5" x14ac:dyDescent="0.2">
      <c r="E1527" s="2"/>
    </row>
    <row r="1528" spans="5:5" x14ac:dyDescent="0.2">
      <c r="E1528" s="2"/>
    </row>
    <row r="1529" spans="5:5" x14ac:dyDescent="0.2">
      <c r="E1529" s="2"/>
    </row>
    <row r="1530" spans="5:5" x14ac:dyDescent="0.2">
      <c r="E1530" s="2"/>
    </row>
    <row r="1531" spans="5:5" x14ac:dyDescent="0.2">
      <c r="E1531" s="2"/>
    </row>
    <row r="1532" spans="5:5" x14ac:dyDescent="0.2">
      <c r="E1532" s="2"/>
    </row>
    <row r="1533" spans="5:5" x14ac:dyDescent="0.2">
      <c r="E1533" s="2"/>
    </row>
    <row r="1534" spans="5:5" x14ac:dyDescent="0.2">
      <c r="E1534" s="2"/>
    </row>
    <row r="1535" spans="5:5" x14ac:dyDescent="0.2">
      <c r="E1535" s="2"/>
    </row>
    <row r="1536" spans="5:5" x14ac:dyDescent="0.2">
      <c r="E1536" s="2"/>
    </row>
    <row r="1537" spans="5:5" x14ac:dyDescent="0.2">
      <c r="E1537" s="2"/>
    </row>
    <row r="1538" spans="5:5" x14ac:dyDescent="0.2">
      <c r="E1538" s="2"/>
    </row>
    <row r="1539" spans="5:5" x14ac:dyDescent="0.2">
      <c r="E1539" s="2"/>
    </row>
    <row r="1540" spans="5:5" x14ac:dyDescent="0.2">
      <c r="E1540" s="2"/>
    </row>
    <row r="1541" spans="5:5" x14ac:dyDescent="0.2">
      <c r="E1541" s="2"/>
    </row>
    <row r="1542" spans="5:5" x14ac:dyDescent="0.2">
      <c r="E1542" s="2"/>
    </row>
    <row r="1543" spans="5:5" x14ac:dyDescent="0.2">
      <c r="E1543" s="2"/>
    </row>
    <row r="1544" spans="5:5" x14ac:dyDescent="0.2">
      <c r="E1544" s="2"/>
    </row>
    <row r="1545" spans="5:5" x14ac:dyDescent="0.2">
      <c r="E1545" s="2"/>
    </row>
    <row r="1546" spans="5:5" x14ac:dyDescent="0.2">
      <c r="E1546" s="2"/>
    </row>
    <row r="1547" spans="5:5" x14ac:dyDescent="0.2">
      <c r="E1547" s="2"/>
    </row>
    <row r="1548" spans="5:5" x14ac:dyDescent="0.2">
      <c r="E1548" s="2"/>
    </row>
    <row r="1549" spans="5:5" x14ac:dyDescent="0.2">
      <c r="E1549" s="2"/>
    </row>
    <row r="1550" spans="5:5" x14ac:dyDescent="0.2">
      <c r="E1550" s="2"/>
    </row>
    <row r="1551" spans="5:5" x14ac:dyDescent="0.2">
      <c r="E1551" s="2"/>
    </row>
    <row r="1552" spans="5:5" x14ac:dyDescent="0.2">
      <c r="E1552" s="2"/>
    </row>
    <row r="1553" spans="5:5" x14ac:dyDescent="0.2">
      <c r="E1553" s="2"/>
    </row>
    <row r="1554" spans="5:5" x14ac:dyDescent="0.2">
      <c r="E1554" s="2"/>
    </row>
    <row r="1555" spans="5:5" x14ac:dyDescent="0.2">
      <c r="E1555" s="2"/>
    </row>
    <row r="1556" spans="5:5" x14ac:dyDescent="0.2">
      <c r="E1556" s="2"/>
    </row>
    <row r="1557" spans="5:5" x14ac:dyDescent="0.2">
      <c r="E1557" s="2"/>
    </row>
    <row r="1558" spans="5:5" x14ac:dyDescent="0.2">
      <c r="E1558" s="2"/>
    </row>
    <row r="1559" spans="5:5" x14ac:dyDescent="0.2">
      <c r="E1559" s="2"/>
    </row>
    <row r="1560" spans="5:5" x14ac:dyDescent="0.2">
      <c r="E1560" s="2"/>
    </row>
    <row r="1561" spans="5:5" x14ac:dyDescent="0.2">
      <c r="E1561" s="2"/>
    </row>
    <row r="1562" spans="5:5" x14ac:dyDescent="0.2">
      <c r="E1562" s="2"/>
    </row>
    <row r="1563" spans="5:5" x14ac:dyDescent="0.2">
      <c r="E1563" s="2"/>
    </row>
    <row r="1564" spans="5:5" x14ac:dyDescent="0.2">
      <c r="E1564" s="2"/>
    </row>
    <row r="1565" spans="5:5" x14ac:dyDescent="0.2">
      <c r="E1565" s="2"/>
    </row>
    <row r="1566" spans="5:5" x14ac:dyDescent="0.2">
      <c r="E1566" s="2"/>
    </row>
    <row r="1567" spans="5:5" x14ac:dyDescent="0.2">
      <c r="E1567" s="2"/>
    </row>
    <row r="1568" spans="5:5" x14ac:dyDescent="0.2">
      <c r="E1568" s="2"/>
    </row>
    <row r="1569" spans="5:5" x14ac:dyDescent="0.2">
      <c r="E1569" s="2"/>
    </row>
    <row r="1570" spans="5:5" x14ac:dyDescent="0.2">
      <c r="E1570" s="2"/>
    </row>
    <row r="1571" spans="5:5" x14ac:dyDescent="0.2">
      <c r="E1571" s="2"/>
    </row>
    <row r="1572" spans="5:5" x14ac:dyDescent="0.2">
      <c r="E1572" s="2"/>
    </row>
    <row r="1573" spans="5:5" x14ac:dyDescent="0.2">
      <c r="E1573" s="2"/>
    </row>
    <row r="1574" spans="5:5" x14ac:dyDescent="0.2">
      <c r="E1574" s="2"/>
    </row>
    <row r="1575" spans="5:5" x14ac:dyDescent="0.2">
      <c r="E1575" s="2"/>
    </row>
    <row r="1576" spans="5:5" x14ac:dyDescent="0.2">
      <c r="E1576" s="2"/>
    </row>
    <row r="1577" spans="5:5" x14ac:dyDescent="0.2">
      <c r="E1577" s="2"/>
    </row>
    <row r="1578" spans="5:5" x14ac:dyDescent="0.2">
      <c r="E1578" s="2"/>
    </row>
    <row r="1579" spans="5:5" x14ac:dyDescent="0.2">
      <c r="E1579" s="2"/>
    </row>
    <row r="1580" spans="5:5" x14ac:dyDescent="0.2">
      <c r="E1580" s="2"/>
    </row>
    <row r="1581" spans="5:5" x14ac:dyDescent="0.2">
      <c r="E1581" s="2"/>
    </row>
    <row r="1582" spans="5:5" x14ac:dyDescent="0.2">
      <c r="E1582" s="2"/>
    </row>
    <row r="1583" spans="5:5" x14ac:dyDescent="0.2">
      <c r="E1583" s="2"/>
    </row>
    <row r="1584" spans="5:5" x14ac:dyDescent="0.2">
      <c r="E1584" s="2"/>
    </row>
    <row r="1585" spans="5:5" x14ac:dyDescent="0.2">
      <c r="E1585" s="2"/>
    </row>
    <row r="1586" spans="5:5" x14ac:dyDescent="0.2">
      <c r="E1586" s="2"/>
    </row>
    <row r="1587" spans="5:5" x14ac:dyDescent="0.2">
      <c r="E1587" s="2"/>
    </row>
    <row r="1588" spans="5:5" x14ac:dyDescent="0.2">
      <c r="E1588" s="2"/>
    </row>
    <row r="1589" spans="5:5" x14ac:dyDescent="0.2">
      <c r="E1589" s="2"/>
    </row>
    <row r="1590" spans="5:5" x14ac:dyDescent="0.2">
      <c r="E1590" s="2"/>
    </row>
    <row r="1591" spans="5:5" x14ac:dyDescent="0.2">
      <c r="E1591" s="2"/>
    </row>
    <row r="1592" spans="5:5" x14ac:dyDescent="0.2">
      <c r="E1592" s="2"/>
    </row>
    <row r="1593" spans="5:5" x14ac:dyDescent="0.2">
      <c r="E1593" s="2"/>
    </row>
    <row r="1594" spans="5:5" x14ac:dyDescent="0.2">
      <c r="E1594" s="2"/>
    </row>
    <row r="1595" spans="5:5" x14ac:dyDescent="0.2">
      <c r="E1595" s="2"/>
    </row>
    <row r="1596" spans="5:5" x14ac:dyDescent="0.2">
      <c r="E1596" s="2"/>
    </row>
    <row r="1597" spans="5:5" x14ac:dyDescent="0.2">
      <c r="E1597" s="2"/>
    </row>
    <row r="1598" spans="5:5" x14ac:dyDescent="0.2">
      <c r="E1598" s="2"/>
    </row>
    <row r="1599" spans="5:5" x14ac:dyDescent="0.2">
      <c r="E1599" s="2"/>
    </row>
    <row r="1600" spans="5:5" x14ac:dyDescent="0.2">
      <c r="E1600" s="2"/>
    </row>
    <row r="1601" spans="5:5" x14ac:dyDescent="0.2">
      <c r="E1601" s="2"/>
    </row>
    <row r="1602" spans="5:5" x14ac:dyDescent="0.2">
      <c r="E1602" s="2"/>
    </row>
    <row r="1603" spans="5:5" x14ac:dyDescent="0.2">
      <c r="E1603" s="2"/>
    </row>
    <row r="1604" spans="5:5" x14ac:dyDescent="0.2">
      <c r="E1604" s="2"/>
    </row>
    <row r="1605" spans="5:5" x14ac:dyDescent="0.2">
      <c r="E1605" s="2"/>
    </row>
    <row r="1606" spans="5:5" x14ac:dyDescent="0.2">
      <c r="E1606" s="2"/>
    </row>
    <row r="1607" spans="5:5" x14ac:dyDescent="0.2">
      <c r="E1607" s="2"/>
    </row>
    <row r="1608" spans="5:5" x14ac:dyDescent="0.2">
      <c r="E1608" s="2"/>
    </row>
    <row r="1609" spans="5:5" x14ac:dyDescent="0.2">
      <c r="E1609" s="2"/>
    </row>
    <row r="1610" spans="5:5" x14ac:dyDescent="0.2">
      <c r="E1610" s="2"/>
    </row>
    <row r="1611" spans="5:5" x14ac:dyDescent="0.2">
      <c r="E1611" s="2"/>
    </row>
    <row r="1612" spans="5:5" x14ac:dyDescent="0.2">
      <c r="E1612" s="2"/>
    </row>
    <row r="1613" spans="5:5" x14ac:dyDescent="0.2">
      <c r="E1613" s="2"/>
    </row>
    <row r="1614" spans="5:5" x14ac:dyDescent="0.2">
      <c r="E1614" s="2"/>
    </row>
    <row r="1615" spans="5:5" x14ac:dyDescent="0.2">
      <c r="E1615" s="2"/>
    </row>
    <row r="1616" spans="5:5" x14ac:dyDescent="0.2">
      <c r="E1616" s="2"/>
    </row>
    <row r="1617" spans="5:5" x14ac:dyDescent="0.2">
      <c r="E1617" s="2"/>
    </row>
    <row r="1618" spans="5:5" x14ac:dyDescent="0.2">
      <c r="E1618" s="2"/>
    </row>
    <row r="1619" spans="5:5" x14ac:dyDescent="0.2">
      <c r="E1619" s="2"/>
    </row>
    <row r="1620" spans="5:5" x14ac:dyDescent="0.2">
      <c r="E1620" s="2"/>
    </row>
    <row r="1621" spans="5:5" x14ac:dyDescent="0.2">
      <c r="E1621" s="2"/>
    </row>
    <row r="1622" spans="5:5" x14ac:dyDescent="0.2">
      <c r="E1622" s="2"/>
    </row>
    <row r="1623" spans="5:5" x14ac:dyDescent="0.2">
      <c r="E1623" s="2"/>
    </row>
    <row r="1624" spans="5:5" x14ac:dyDescent="0.2">
      <c r="E1624" s="2"/>
    </row>
    <row r="1625" spans="5:5" x14ac:dyDescent="0.2">
      <c r="E1625" s="2"/>
    </row>
    <row r="1626" spans="5:5" x14ac:dyDescent="0.2">
      <c r="E1626" s="2"/>
    </row>
    <row r="1627" spans="5:5" x14ac:dyDescent="0.2">
      <c r="E1627" s="2"/>
    </row>
    <row r="1628" spans="5:5" x14ac:dyDescent="0.2">
      <c r="E1628" s="2"/>
    </row>
    <row r="1629" spans="5:5" x14ac:dyDescent="0.2">
      <c r="E1629" s="2"/>
    </row>
    <row r="1630" spans="5:5" x14ac:dyDescent="0.2">
      <c r="E1630" s="2"/>
    </row>
    <row r="1631" spans="5:5" x14ac:dyDescent="0.2">
      <c r="E1631" s="2"/>
    </row>
    <row r="1632" spans="5:5" x14ac:dyDescent="0.2">
      <c r="E1632" s="2"/>
    </row>
    <row r="1633" spans="5:5" x14ac:dyDescent="0.2">
      <c r="E1633" s="2"/>
    </row>
    <row r="1634" spans="5:5" x14ac:dyDescent="0.2">
      <c r="E1634" s="2"/>
    </row>
    <row r="1635" spans="5:5" x14ac:dyDescent="0.2">
      <c r="E1635" s="2"/>
    </row>
    <row r="1636" spans="5:5" x14ac:dyDescent="0.2">
      <c r="E1636" s="2"/>
    </row>
    <row r="1637" spans="5:5" x14ac:dyDescent="0.2">
      <c r="E1637" s="2"/>
    </row>
    <row r="1638" spans="5:5" x14ac:dyDescent="0.2">
      <c r="E1638" s="2"/>
    </row>
    <row r="1639" spans="5:5" x14ac:dyDescent="0.2">
      <c r="E1639" s="2"/>
    </row>
    <row r="1640" spans="5:5" x14ac:dyDescent="0.2">
      <c r="E1640" s="2"/>
    </row>
    <row r="1641" spans="5:5" x14ac:dyDescent="0.2">
      <c r="E1641" s="2"/>
    </row>
    <row r="1642" spans="5:5" x14ac:dyDescent="0.2">
      <c r="E1642" s="2"/>
    </row>
    <row r="1643" spans="5:5" x14ac:dyDescent="0.2">
      <c r="E1643" s="2"/>
    </row>
    <row r="1644" spans="5:5" x14ac:dyDescent="0.2">
      <c r="E1644" s="2"/>
    </row>
    <row r="1645" spans="5:5" x14ac:dyDescent="0.2">
      <c r="E1645" s="2"/>
    </row>
    <row r="1646" spans="5:5" x14ac:dyDescent="0.2">
      <c r="E1646" s="2"/>
    </row>
    <row r="1647" spans="5:5" x14ac:dyDescent="0.2">
      <c r="E1647" s="2"/>
    </row>
    <row r="1648" spans="5:5" x14ac:dyDescent="0.2">
      <c r="E1648" s="2"/>
    </row>
    <row r="1649" spans="5:5" x14ac:dyDescent="0.2">
      <c r="E1649" s="2"/>
    </row>
    <row r="1650" spans="5:5" x14ac:dyDescent="0.2">
      <c r="E1650" s="2"/>
    </row>
    <row r="1651" spans="5:5" x14ac:dyDescent="0.2">
      <c r="E1651" s="2"/>
    </row>
    <row r="1652" spans="5:5" x14ac:dyDescent="0.2">
      <c r="E1652" s="2"/>
    </row>
    <row r="1653" spans="5:5" x14ac:dyDescent="0.2">
      <c r="E1653" s="2"/>
    </row>
    <row r="1654" spans="5:5" x14ac:dyDescent="0.2">
      <c r="E1654" s="2"/>
    </row>
    <row r="1655" spans="5:5" x14ac:dyDescent="0.2">
      <c r="E1655" s="2"/>
    </row>
    <row r="1656" spans="5:5" x14ac:dyDescent="0.2">
      <c r="E1656" s="2"/>
    </row>
    <row r="1657" spans="5:5" x14ac:dyDescent="0.2">
      <c r="E1657" s="2"/>
    </row>
    <row r="1658" spans="5:5" x14ac:dyDescent="0.2">
      <c r="E1658" s="2"/>
    </row>
    <row r="1659" spans="5:5" x14ac:dyDescent="0.2">
      <c r="E1659" s="2"/>
    </row>
    <row r="1660" spans="5:5" x14ac:dyDescent="0.2">
      <c r="E1660" s="2"/>
    </row>
    <row r="1661" spans="5:5" x14ac:dyDescent="0.2">
      <c r="E1661" s="2"/>
    </row>
    <row r="1662" spans="5:5" x14ac:dyDescent="0.2">
      <c r="E1662" s="2"/>
    </row>
    <row r="1663" spans="5:5" x14ac:dyDescent="0.2">
      <c r="E1663" s="2"/>
    </row>
    <row r="1664" spans="5:5" x14ac:dyDescent="0.2">
      <c r="E1664" s="2"/>
    </row>
    <row r="1665" spans="5:5" x14ac:dyDescent="0.2">
      <c r="E1665" s="2"/>
    </row>
    <row r="1666" spans="5:5" x14ac:dyDescent="0.2">
      <c r="E1666" s="2"/>
    </row>
    <row r="1667" spans="5:5" x14ac:dyDescent="0.2">
      <c r="E1667" s="2"/>
    </row>
    <row r="1668" spans="5:5" x14ac:dyDescent="0.2">
      <c r="E1668" s="2"/>
    </row>
    <row r="1669" spans="5:5" x14ac:dyDescent="0.2">
      <c r="E1669" s="2"/>
    </row>
    <row r="1670" spans="5:5" x14ac:dyDescent="0.2">
      <c r="E1670" s="2"/>
    </row>
    <row r="1671" spans="5:5" x14ac:dyDescent="0.2">
      <c r="E1671" s="2"/>
    </row>
    <row r="1672" spans="5:5" x14ac:dyDescent="0.2">
      <c r="E1672" s="2"/>
    </row>
    <row r="1673" spans="5:5" x14ac:dyDescent="0.2">
      <c r="E1673" s="2"/>
    </row>
    <row r="1674" spans="5:5" x14ac:dyDescent="0.2">
      <c r="E1674" s="2"/>
    </row>
    <row r="1675" spans="5:5" x14ac:dyDescent="0.2">
      <c r="E1675" s="2"/>
    </row>
    <row r="1676" spans="5:5" x14ac:dyDescent="0.2">
      <c r="E1676" s="2"/>
    </row>
    <row r="1677" spans="5:5" x14ac:dyDescent="0.2">
      <c r="E1677" s="2"/>
    </row>
    <row r="1678" spans="5:5" x14ac:dyDescent="0.2">
      <c r="E1678" s="2"/>
    </row>
    <row r="1679" spans="5:5" x14ac:dyDescent="0.2">
      <c r="E1679" s="2"/>
    </row>
    <row r="1680" spans="5:5" x14ac:dyDescent="0.2">
      <c r="E1680" s="2"/>
    </row>
    <row r="1681" spans="5:5" x14ac:dyDescent="0.2">
      <c r="E1681" s="2"/>
    </row>
    <row r="1682" spans="5:5" x14ac:dyDescent="0.2">
      <c r="E1682" s="2"/>
    </row>
    <row r="1683" spans="5:5" x14ac:dyDescent="0.2">
      <c r="E1683" s="2"/>
    </row>
    <row r="1684" spans="5:5" x14ac:dyDescent="0.2">
      <c r="E1684" s="2"/>
    </row>
    <row r="1685" spans="5:5" x14ac:dyDescent="0.2">
      <c r="E1685" s="2"/>
    </row>
    <row r="1686" spans="5:5" x14ac:dyDescent="0.2">
      <c r="E1686" s="2"/>
    </row>
    <row r="1687" spans="5:5" x14ac:dyDescent="0.2">
      <c r="E1687" s="2"/>
    </row>
    <row r="1688" spans="5:5" x14ac:dyDescent="0.2">
      <c r="E1688" s="2"/>
    </row>
    <row r="1689" spans="5:5" x14ac:dyDescent="0.2">
      <c r="E1689" s="2"/>
    </row>
    <row r="1690" spans="5:5" x14ac:dyDescent="0.2">
      <c r="E1690" s="2"/>
    </row>
    <row r="1691" spans="5:5" x14ac:dyDescent="0.2">
      <c r="E1691" s="2"/>
    </row>
    <row r="1692" spans="5:5" x14ac:dyDescent="0.2">
      <c r="E1692" s="2"/>
    </row>
    <row r="1693" spans="5:5" x14ac:dyDescent="0.2">
      <c r="E1693" s="2"/>
    </row>
    <row r="1694" spans="5:5" x14ac:dyDescent="0.2">
      <c r="E1694" s="2"/>
    </row>
    <row r="1695" spans="5:5" x14ac:dyDescent="0.2">
      <c r="E1695" s="2"/>
    </row>
    <row r="1696" spans="5:5" x14ac:dyDescent="0.2">
      <c r="E1696" s="2"/>
    </row>
    <row r="1697" spans="5:5" x14ac:dyDescent="0.2">
      <c r="E1697" s="2"/>
    </row>
    <row r="1698" spans="5:5" x14ac:dyDescent="0.2">
      <c r="E1698" s="2"/>
    </row>
    <row r="1699" spans="5:5" x14ac:dyDescent="0.2">
      <c r="E1699" s="2"/>
    </row>
    <row r="1700" spans="5:5" x14ac:dyDescent="0.2">
      <c r="E1700" s="2"/>
    </row>
    <row r="1701" spans="5:5" x14ac:dyDescent="0.2">
      <c r="E1701" s="2"/>
    </row>
    <row r="1702" spans="5:5" x14ac:dyDescent="0.2">
      <c r="E1702" s="2"/>
    </row>
    <row r="1703" spans="5:5" x14ac:dyDescent="0.2">
      <c r="E1703" s="2"/>
    </row>
    <row r="1704" spans="5:5" x14ac:dyDescent="0.2">
      <c r="E1704" s="2"/>
    </row>
    <row r="1705" spans="5:5" x14ac:dyDescent="0.2">
      <c r="E1705" s="2"/>
    </row>
    <row r="1706" spans="5:5" x14ac:dyDescent="0.2">
      <c r="E1706" s="2"/>
    </row>
    <row r="1707" spans="5:5" x14ac:dyDescent="0.2">
      <c r="E1707" s="2"/>
    </row>
    <row r="1708" spans="5:5" x14ac:dyDescent="0.2">
      <c r="E1708" s="2"/>
    </row>
    <row r="1709" spans="5:5" x14ac:dyDescent="0.2">
      <c r="E1709" s="2"/>
    </row>
    <row r="1710" spans="5:5" x14ac:dyDescent="0.2">
      <c r="E1710" s="2"/>
    </row>
    <row r="1711" spans="5:5" x14ac:dyDescent="0.2">
      <c r="E1711" s="2"/>
    </row>
    <row r="1712" spans="5:5" x14ac:dyDescent="0.2">
      <c r="E1712" s="2"/>
    </row>
    <row r="1713" spans="5:5" x14ac:dyDescent="0.2">
      <c r="E1713" s="2"/>
    </row>
    <row r="1714" spans="5:5" x14ac:dyDescent="0.2">
      <c r="E1714" s="2"/>
    </row>
    <row r="1715" spans="5:5" x14ac:dyDescent="0.2">
      <c r="E1715" s="2"/>
    </row>
    <row r="1716" spans="5:5" x14ac:dyDescent="0.2">
      <c r="E1716" s="2"/>
    </row>
    <row r="1717" spans="5:5" x14ac:dyDescent="0.2">
      <c r="E1717" s="2"/>
    </row>
    <row r="1718" spans="5:5" x14ac:dyDescent="0.2">
      <c r="E1718" s="2"/>
    </row>
    <row r="1719" spans="5:5" x14ac:dyDescent="0.2">
      <c r="E1719" s="2"/>
    </row>
    <row r="1720" spans="5:5" x14ac:dyDescent="0.2">
      <c r="E1720" s="2"/>
    </row>
    <row r="1721" spans="5:5" x14ac:dyDescent="0.2">
      <c r="E1721" s="2"/>
    </row>
    <row r="1722" spans="5:5" x14ac:dyDescent="0.2">
      <c r="E1722" s="2"/>
    </row>
    <row r="1723" spans="5:5" x14ac:dyDescent="0.2">
      <c r="E1723" s="2"/>
    </row>
    <row r="1724" spans="5:5" x14ac:dyDescent="0.2">
      <c r="E1724" s="2"/>
    </row>
    <row r="1725" spans="5:5" x14ac:dyDescent="0.2">
      <c r="E1725" s="2"/>
    </row>
    <row r="1726" spans="5:5" x14ac:dyDescent="0.2">
      <c r="E1726" s="2"/>
    </row>
    <row r="1727" spans="5:5" x14ac:dyDescent="0.2">
      <c r="E1727" s="2"/>
    </row>
    <row r="1728" spans="5:5" x14ac:dyDescent="0.2">
      <c r="E1728" s="2"/>
    </row>
    <row r="1729" spans="5:5" x14ac:dyDescent="0.2">
      <c r="E1729" s="2"/>
    </row>
    <row r="1730" spans="5:5" x14ac:dyDescent="0.2">
      <c r="E1730" s="2"/>
    </row>
    <row r="1731" spans="5:5" x14ac:dyDescent="0.2">
      <c r="E1731" s="2"/>
    </row>
    <row r="1732" spans="5:5" x14ac:dyDescent="0.2">
      <c r="E1732" s="2"/>
    </row>
    <row r="1733" spans="5:5" x14ac:dyDescent="0.2">
      <c r="E1733" s="2"/>
    </row>
    <row r="1734" spans="5:5" x14ac:dyDescent="0.2">
      <c r="E1734" s="2"/>
    </row>
    <row r="1735" spans="5:5" x14ac:dyDescent="0.2">
      <c r="E1735" s="2"/>
    </row>
    <row r="1736" spans="5:5" x14ac:dyDescent="0.2">
      <c r="E1736" s="2"/>
    </row>
    <row r="1737" spans="5:5" x14ac:dyDescent="0.2">
      <c r="E1737" s="2"/>
    </row>
    <row r="1738" spans="5:5" x14ac:dyDescent="0.2">
      <c r="E1738" s="2"/>
    </row>
    <row r="1739" spans="5:5" x14ac:dyDescent="0.2">
      <c r="E1739" s="2"/>
    </row>
    <row r="1740" spans="5:5" x14ac:dyDescent="0.2">
      <c r="E1740" s="2"/>
    </row>
    <row r="1741" spans="5:5" x14ac:dyDescent="0.2">
      <c r="E1741" s="2"/>
    </row>
    <row r="1742" spans="5:5" x14ac:dyDescent="0.2">
      <c r="E1742" s="2"/>
    </row>
    <row r="1743" spans="5:5" x14ac:dyDescent="0.2">
      <c r="E1743" s="2"/>
    </row>
    <row r="1744" spans="5:5" x14ac:dyDescent="0.2">
      <c r="E1744" s="2"/>
    </row>
    <row r="1745" spans="5:5" x14ac:dyDescent="0.2">
      <c r="E1745" s="2"/>
    </row>
    <row r="1746" spans="5:5" x14ac:dyDescent="0.2">
      <c r="E1746" s="2"/>
    </row>
    <row r="1747" spans="5:5" x14ac:dyDescent="0.2">
      <c r="E1747" s="2"/>
    </row>
    <row r="1748" spans="5:5" x14ac:dyDescent="0.2">
      <c r="E1748" s="2"/>
    </row>
    <row r="1749" spans="5:5" x14ac:dyDescent="0.2">
      <c r="E1749" s="2"/>
    </row>
    <row r="1750" spans="5:5" x14ac:dyDescent="0.2">
      <c r="E1750" s="2"/>
    </row>
    <row r="1751" spans="5:5" x14ac:dyDescent="0.2">
      <c r="E1751" s="2"/>
    </row>
    <row r="1752" spans="5:5" x14ac:dyDescent="0.2">
      <c r="E1752" s="2"/>
    </row>
    <row r="1753" spans="5:5" x14ac:dyDescent="0.2">
      <c r="E1753" s="2"/>
    </row>
    <row r="1754" spans="5:5" x14ac:dyDescent="0.2">
      <c r="E1754" s="2"/>
    </row>
    <row r="1755" spans="5:5" x14ac:dyDescent="0.2">
      <c r="E1755" s="2"/>
    </row>
    <row r="1756" spans="5:5" x14ac:dyDescent="0.2">
      <c r="E1756" s="2"/>
    </row>
    <row r="1757" spans="5:5" x14ac:dyDescent="0.2">
      <c r="E1757" s="2"/>
    </row>
    <row r="1758" spans="5:5" x14ac:dyDescent="0.2">
      <c r="E1758" s="2"/>
    </row>
    <row r="1759" spans="5:5" x14ac:dyDescent="0.2">
      <c r="E1759" s="2"/>
    </row>
    <row r="1760" spans="5:5" x14ac:dyDescent="0.2">
      <c r="E1760" s="2"/>
    </row>
    <row r="1761" spans="5:5" x14ac:dyDescent="0.2">
      <c r="E1761" s="2"/>
    </row>
    <row r="1762" spans="5:5" x14ac:dyDescent="0.2">
      <c r="E1762" s="2"/>
    </row>
    <row r="1763" spans="5:5" x14ac:dyDescent="0.2">
      <c r="E1763" s="2"/>
    </row>
    <row r="1764" spans="5:5" x14ac:dyDescent="0.2">
      <c r="E1764" s="2"/>
    </row>
    <row r="1765" spans="5:5" x14ac:dyDescent="0.2">
      <c r="E1765" s="2"/>
    </row>
    <row r="1766" spans="5:5" x14ac:dyDescent="0.2">
      <c r="E1766" s="2"/>
    </row>
    <row r="1767" spans="5:5" x14ac:dyDescent="0.2">
      <c r="E1767" s="2"/>
    </row>
    <row r="1768" spans="5:5" x14ac:dyDescent="0.2">
      <c r="E1768" s="2"/>
    </row>
    <row r="1769" spans="5:5" x14ac:dyDescent="0.2">
      <c r="E1769" s="2"/>
    </row>
    <row r="1770" spans="5:5" x14ac:dyDescent="0.2">
      <c r="E1770" s="2"/>
    </row>
    <row r="1771" spans="5:5" x14ac:dyDescent="0.2">
      <c r="E1771" s="2"/>
    </row>
    <row r="1772" spans="5:5" x14ac:dyDescent="0.2">
      <c r="E1772" s="2"/>
    </row>
    <row r="1773" spans="5:5" x14ac:dyDescent="0.2">
      <c r="E1773" s="2"/>
    </row>
    <row r="1774" spans="5:5" x14ac:dyDescent="0.2">
      <c r="E1774" s="2"/>
    </row>
    <row r="1775" spans="5:5" x14ac:dyDescent="0.2">
      <c r="E1775" s="2"/>
    </row>
    <row r="1776" spans="5:5" x14ac:dyDescent="0.2">
      <c r="E1776" s="2"/>
    </row>
    <row r="1777" spans="5:5" x14ac:dyDescent="0.2">
      <c r="E1777" s="2"/>
    </row>
    <row r="1778" spans="5:5" x14ac:dyDescent="0.2">
      <c r="E1778" s="2"/>
    </row>
    <row r="1779" spans="5:5" x14ac:dyDescent="0.2">
      <c r="E1779" s="2"/>
    </row>
    <row r="1780" spans="5:5" x14ac:dyDescent="0.2">
      <c r="E1780" s="2"/>
    </row>
    <row r="1781" spans="5:5" x14ac:dyDescent="0.2">
      <c r="E1781" s="2"/>
    </row>
    <row r="1782" spans="5:5" x14ac:dyDescent="0.2">
      <c r="E1782" s="2"/>
    </row>
    <row r="1783" spans="5:5" x14ac:dyDescent="0.2">
      <c r="E1783" s="2"/>
    </row>
    <row r="1784" spans="5:5" x14ac:dyDescent="0.2">
      <c r="E1784" s="2"/>
    </row>
    <row r="1785" spans="5:5" x14ac:dyDescent="0.2">
      <c r="E1785" s="2"/>
    </row>
    <row r="1786" spans="5:5" x14ac:dyDescent="0.2">
      <c r="E1786" s="2"/>
    </row>
    <row r="1787" spans="5:5" x14ac:dyDescent="0.2">
      <c r="E1787" s="2"/>
    </row>
    <row r="1788" spans="5:5" x14ac:dyDescent="0.2">
      <c r="E1788" s="2"/>
    </row>
    <row r="1789" spans="5:5" x14ac:dyDescent="0.2">
      <c r="E1789" s="2"/>
    </row>
    <row r="1790" spans="5:5" x14ac:dyDescent="0.2">
      <c r="E1790" s="2"/>
    </row>
    <row r="1791" spans="5:5" x14ac:dyDescent="0.2">
      <c r="E1791" s="2"/>
    </row>
    <row r="1792" spans="5:5" x14ac:dyDescent="0.2">
      <c r="E1792" s="2"/>
    </row>
    <row r="1793" spans="5:5" x14ac:dyDescent="0.2">
      <c r="E1793" s="2"/>
    </row>
    <row r="1794" spans="5:5" x14ac:dyDescent="0.2">
      <c r="E1794" s="2"/>
    </row>
    <row r="1795" spans="5:5" x14ac:dyDescent="0.2">
      <c r="E1795" s="2"/>
    </row>
    <row r="1796" spans="5:5" x14ac:dyDescent="0.2">
      <c r="E1796" s="2"/>
    </row>
    <row r="1797" spans="5:5" x14ac:dyDescent="0.2">
      <c r="E1797" s="2"/>
    </row>
    <row r="1798" spans="5:5" x14ac:dyDescent="0.2">
      <c r="E1798" s="2"/>
    </row>
    <row r="1799" spans="5:5" x14ac:dyDescent="0.2">
      <c r="E1799" s="2"/>
    </row>
    <row r="1800" spans="5:5" x14ac:dyDescent="0.2">
      <c r="E1800" s="2"/>
    </row>
    <row r="1801" spans="5:5" x14ac:dyDescent="0.2">
      <c r="E1801" s="2"/>
    </row>
    <row r="1802" spans="5:5" x14ac:dyDescent="0.2">
      <c r="E1802" s="2"/>
    </row>
    <row r="1803" spans="5:5" x14ac:dyDescent="0.2">
      <c r="E1803" s="2"/>
    </row>
    <row r="1804" spans="5:5" x14ac:dyDescent="0.2">
      <c r="E1804" s="2"/>
    </row>
    <row r="1805" spans="5:5" x14ac:dyDescent="0.2">
      <c r="E1805" s="2"/>
    </row>
    <row r="1806" spans="5:5" x14ac:dyDescent="0.2">
      <c r="E1806" s="2"/>
    </row>
    <row r="1807" spans="5:5" x14ac:dyDescent="0.2">
      <c r="E1807" s="2"/>
    </row>
    <row r="1808" spans="5:5" x14ac:dyDescent="0.2">
      <c r="E1808" s="2"/>
    </row>
    <row r="1809" spans="5:5" x14ac:dyDescent="0.2">
      <c r="E1809" s="2"/>
    </row>
    <row r="1810" spans="5:5" x14ac:dyDescent="0.2">
      <c r="E1810" s="2"/>
    </row>
    <row r="1811" spans="5:5" x14ac:dyDescent="0.2">
      <c r="E1811" s="2"/>
    </row>
    <row r="1812" spans="5:5" x14ac:dyDescent="0.2">
      <c r="E1812" s="2"/>
    </row>
    <row r="1813" spans="5:5" x14ac:dyDescent="0.2">
      <c r="E1813" s="2"/>
    </row>
    <row r="1814" spans="5:5" x14ac:dyDescent="0.2">
      <c r="E1814" s="2"/>
    </row>
    <row r="1815" spans="5:5" x14ac:dyDescent="0.2">
      <c r="E1815" s="2"/>
    </row>
    <row r="1816" spans="5:5" x14ac:dyDescent="0.2">
      <c r="E1816" s="2"/>
    </row>
    <row r="1817" spans="5:5" x14ac:dyDescent="0.2">
      <c r="E1817" s="2"/>
    </row>
    <row r="1818" spans="5:5" x14ac:dyDescent="0.2">
      <c r="E1818" s="2"/>
    </row>
    <row r="1819" spans="5:5" x14ac:dyDescent="0.2">
      <c r="E1819" s="2"/>
    </row>
    <row r="1820" spans="5:5" x14ac:dyDescent="0.2">
      <c r="E1820" s="2"/>
    </row>
    <row r="1821" spans="5:5" x14ac:dyDescent="0.2">
      <c r="E1821" s="2"/>
    </row>
    <row r="1822" spans="5:5" x14ac:dyDescent="0.2">
      <c r="E1822" s="2"/>
    </row>
    <row r="1823" spans="5:5" x14ac:dyDescent="0.2">
      <c r="E1823" s="2"/>
    </row>
    <row r="1824" spans="5:5" x14ac:dyDescent="0.2">
      <c r="E1824" s="2"/>
    </row>
    <row r="1825" spans="5:5" x14ac:dyDescent="0.2">
      <c r="E1825" s="2"/>
    </row>
    <row r="1826" spans="5:5" x14ac:dyDescent="0.2">
      <c r="E1826" s="2"/>
    </row>
    <row r="1827" spans="5:5" x14ac:dyDescent="0.2">
      <c r="E1827" s="2"/>
    </row>
    <row r="1828" spans="5:5" x14ac:dyDescent="0.2">
      <c r="E1828" s="2"/>
    </row>
    <row r="1829" spans="5:5" x14ac:dyDescent="0.2">
      <c r="E1829" s="2"/>
    </row>
    <row r="1830" spans="5:5" x14ac:dyDescent="0.2">
      <c r="E1830" s="2"/>
    </row>
    <row r="1831" spans="5:5" x14ac:dyDescent="0.2">
      <c r="E1831" s="2"/>
    </row>
    <row r="1832" spans="5:5" x14ac:dyDescent="0.2">
      <c r="E1832" s="2"/>
    </row>
    <row r="1833" spans="5:5" x14ac:dyDescent="0.2">
      <c r="E1833" s="2"/>
    </row>
    <row r="1834" spans="5:5" x14ac:dyDescent="0.2">
      <c r="E1834" s="2"/>
    </row>
    <row r="1835" spans="5:5" x14ac:dyDescent="0.2">
      <c r="E1835" s="2"/>
    </row>
    <row r="1836" spans="5:5" x14ac:dyDescent="0.2">
      <c r="E1836" s="2"/>
    </row>
    <row r="1837" spans="5:5" x14ac:dyDescent="0.2">
      <c r="E1837" s="2"/>
    </row>
    <row r="1838" spans="5:5" x14ac:dyDescent="0.2">
      <c r="E1838" s="2"/>
    </row>
    <row r="1839" spans="5:5" x14ac:dyDescent="0.2">
      <c r="E1839" s="2"/>
    </row>
    <row r="1840" spans="5:5" x14ac:dyDescent="0.2">
      <c r="E1840" s="2"/>
    </row>
    <row r="1841" spans="5:5" x14ac:dyDescent="0.2">
      <c r="E1841" s="2"/>
    </row>
    <row r="1842" spans="5:5" x14ac:dyDescent="0.2">
      <c r="E1842" s="2"/>
    </row>
    <row r="1843" spans="5:5" x14ac:dyDescent="0.2">
      <c r="E1843" s="2"/>
    </row>
    <row r="1844" spans="5:5" x14ac:dyDescent="0.2">
      <c r="E1844" s="2"/>
    </row>
    <row r="1845" spans="5:5" x14ac:dyDescent="0.2">
      <c r="E1845" s="2"/>
    </row>
    <row r="1846" spans="5:5" x14ac:dyDescent="0.2">
      <c r="E1846" s="2"/>
    </row>
    <row r="1847" spans="5:5" x14ac:dyDescent="0.2">
      <c r="E1847" s="2"/>
    </row>
    <row r="1848" spans="5:5" x14ac:dyDescent="0.2">
      <c r="E1848" s="2"/>
    </row>
    <row r="1849" spans="5:5" x14ac:dyDescent="0.2">
      <c r="E1849" s="2"/>
    </row>
    <row r="1850" spans="5:5" x14ac:dyDescent="0.2">
      <c r="E1850" s="2"/>
    </row>
    <row r="1851" spans="5:5" x14ac:dyDescent="0.2">
      <c r="E1851" s="2"/>
    </row>
    <row r="1852" spans="5:5" x14ac:dyDescent="0.2">
      <c r="E1852" s="2"/>
    </row>
    <row r="1853" spans="5:5" x14ac:dyDescent="0.2">
      <c r="E1853" s="2"/>
    </row>
    <row r="1854" spans="5:5" x14ac:dyDescent="0.2">
      <c r="E1854" s="2"/>
    </row>
    <row r="1855" spans="5:5" x14ac:dyDescent="0.2">
      <c r="E1855" s="2"/>
    </row>
    <row r="1856" spans="5:5" x14ac:dyDescent="0.2">
      <c r="E1856" s="2"/>
    </row>
    <row r="1857" spans="5:5" x14ac:dyDescent="0.2">
      <c r="E1857" s="2"/>
    </row>
    <row r="1858" spans="5:5" x14ac:dyDescent="0.2">
      <c r="E1858" s="2"/>
    </row>
    <row r="1859" spans="5:5" x14ac:dyDescent="0.2">
      <c r="E1859" s="2"/>
    </row>
    <row r="1860" spans="5:5" x14ac:dyDescent="0.2">
      <c r="E1860" s="2"/>
    </row>
    <row r="1861" spans="5:5" x14ac:dyDescent="0.2">
      <c r="E1861" s="2"/>
    </row>
    <row r="1862" spans="5:5" x14ac:dyDescent="0.2">
      <c r="E1862" s="2"/>
    </row>
    <row r="1863" spans="5:5" x14ac:dyDescent="0.2">
      <c r="E1863" s="2"/>
    </row>
    <row r="1864" spans="5:5" x14ac:dyDescent="0.2">
      <c r="E1864" s="2"/>
    </row>
    <row r="1865" spans="5:5" x14ac:dyDescent="0.2">
      <c r="E1865" s="2"/>
    </row>
    <row r="1866" spans="5:5" x14ac:dyDescent="0.2">
      <c r="E1866" s="2"/>
    </row>
    <row r="1867" spans="5:5" x14ac:dyDescent="0.2">
      <c r="E1867" s="2"/>
    </row>
    <row r="1868" spans="5:5" x14ac:dyDescent="0.2">
      <c r="E1868" s="2"/>
    </row>
    <row r="1869" spans="5:5" x14ac:dyDescent="0.2">
      <c r="E1869" s="2"/>
    </row>
    <row r="1870" spans="5:5" x14ac:dyDescent="0.2">
      <c r="E1870" s="2"/>
    </row>
    <row r="1871" spans="5:5" x14ac:dyDescent="0.2">
      <c r="E1871" s="2"/>
    </row>
    <row r="1872" spans="5:5" x14ac:dyDescent="0.2">
      <c r="E1872" s="2"/>
    </row>
    <row r="1873" spans="5:5" x14ac:dyDescent="0.2">
      <c r="E1873" s="2"/>
    </row>
    <row r="1874" spans="5:5" x14ac:dyDescent="0.2">
      <c r="E1874" s="2"/>
    </row>
    <row r="1875" spans="5:5" x14ac:dyDescent="0.2">
      <c r="E1875" s="2"/>
    </row>
    <row r="1876" spans="5:5" x14ac:dyDescent="0.2">
      <c r="E1876" s="2"/>
    </row>
    <row r="1877" spans="5:5" x14ac:dyDescent="0.2">
      <c r="E1877" s="2"/>
    </row>
    <row r="1878" spans="5:5" x14ac:dyDescent="0.2">
      <c r="E1878" s="2"/>
    </row>
    <row r="1879" spans="5:5" x14ac:dyDescent="0.2">
      <c r="E1879" s="2"/>
    </row>
    <row r="1880" spans="5:5" x14ac:dyDescent="0.2">
      <c r="E1880" s="2"/>
    </row>
    <row r="1881" spans="5:5" x14ac:dyDescent="0.2">
      <c r="E1881" s="2"/>
    </row>
    <row r="1882" spans="5:5" x14ac:dyDescent="0.2">
      <c r="E1882" s="2"/>
    </row>
    <row r="1883" spans="5:5" x14ac:dyDescent="0.2">
      <c r="E1883" s="2"/>
    </row>
    <row r="1884" spans="5:5" x14ac:dyDescent="0.2">
      <c r="E1884" s="2"/>
    </row>
    <row r="1885" spans="5:5" x14ac:dyDescent="0.2">
      <c r="E1885" s="2"/>
    </row>
    <row r="1886" spans="5:5" x14ac:dyDescent="0.2">
      <c r="E1886" s="2"/>
    </row>
    <row r="1887" spans="5:5" x14ac:dyDescent="0.2">
      <c r="E1887" s="2"/>
    </row>
    <row r="1888" spans="5:5" x14ac:dyDescent="0.2">
      <c r="E1888" s="2"/>
    </row>
    <row r="1889" spans="5:5" x14ac:dyDescent="0.2">
      <c r="E1889" s="2"/>
    </row>
    <row r="1890" spans="5:5" x14ac:dyDescent="0.2">
      <c r="E1890" s="2"/>
    </row>
    <row r="1891" spans="5:5" x14ac:dyDescent="0.2">
      <c r="E1891" s="2"/>
    </row>
    <row r="1892" spans="5:5" x14ac:dyDescent="0.2">
      <c r="E1892" s="2"/>
    </row>
    <row r="1893" spans="5:5" x14ac:dyDescent="0.2">
      <c r="E1893" s="2"/>
    </row>
    <row r="1894" spans="5:5" x14ac:dyDescent="0.2">
      <c r="E1894" s="2"/>
    </row>
    <row r="1895" spans="5:5" x14ac:dyDescent="0.2">
      <c r="E1895" s="2"/>
    </row>
    <row r="1896" spans="5:5" x14ac:dyDescent="0.2">
      <c r="E1896" s="2"/>
    </row>
    <row r="1897" spans="5:5" x14ac:dyDescent="0.2">
      <c r="E1897" s="2"/>
    </row>
    <row r="1898" spans="5:5" x14ac:dyDescent="0.2">
      <c r="E1898" s="2"/>
    </row>
    <row r="1899" spans="5:5" x14ac:dyDescent="0.2">
      <c r="E1899" s="2"/>
    </row>
    <row r="1900" spans="5:5" x14ac:dyDescent="0.2">
      <c r="E1900" s="2"/>
    </row>
    <row r="1901" spans="5:5" x14ac:dyDescent="0.2">
      <c r="E1901" s="2"/>
    </row>
    <row r="1902" spans="5:5" x14ac:dyDescent="0.2">
      <c r="E1902" s="2"/>
    </row>
    <row r="1903" spans="5:5" x14ac:dyDescent="0.2">
      <c r="E1903" s="2"/>
    </row>
    <row r="1904" spans="5:5" x14ac:dyDescent="0.2">
      <c r="E1904" s="2"/>
    </row>
    <row r="1905" spans="5:5" x14ac:dyDescent="0.2">
      <c r="E1905" s="2"/>
    </row>
    <row r="1906" spans="5:5" x14ac:dyDescent="0.2">
      <c r="E1906" s="2"/>
    </row>
    <row r="1907" spans="5:5" x14ac:dyDescent="0.2">
      <c r="E1907" s="2"/>
    </row>
    <row r="1908" spans="5:5" x14ac:dyDescent="0.2">
      <c r="E1908" s="2"/>
    </row>
    <row r="1909" spans="5:5" x14ac:dyDescent="0.2">
      <c r="E1909" s="2"/>
    </row>
    <row r="1910" spans="5:5" x14ac:dyDescent="0.2">
      <c r="E1910" s="2"/>
    </row>
    <row r="1911" spans="5:5" x14ac:dyDescent="0.2">
      <c r="E1911" s="2"/>
    </row>
    <row r="1912" spans="5:5" x14ac:dyDescent="0.2">
      <c r="E1912" s="2"/>
    </row>
    <row r="1913" spans="5:5" x14ac:dyDescent="0.2">
      <c r="E1913" s="2"/>
    </row>
    <row r="1914" spans="5:5" x14ac:dyDescent="0.2">
      <c r="E1914" s="2"/>
    </row>
    <row r="1915" spans="5:5" x14ac:dyDescent="0.2">
      <c r="E1915" s="2"/>
    </row>
    <row r="1916" spans="5:5" x14ac:dyDescent="0.2">
      <c r="E1916" s="2"/>
    </row>
    <row r="1917" spans="5:5" x14ac:dyDescent="0.2">
      <c r="E1917" s="2"/>
    </row>
    <row r="1918" spans="5:5" x14ac:dyDescent="0.2">
      <c r="E1918" s="2"/>
    </row>
    <row r="1919" spans="5:5" x14ac:dyDescent="0.2">
      <c r="E1919" s="2"/>
    </row>
    <row r="1920" spans="5:5" x14ac:dyDescent="0.2">
      <c r="E1920" s="2"/>
    </row>
    <row r="1921" spans="5:5" x14ac:dyDescent="0.2">
      <c r="E1921" s="2"/>
    </row>
    <row r="1922" spans="5:5" x14ac:dyDescent="0.2">
      <c r="E1922" s="2"/>
    </row>
    <row r="1923" spans="5:5" x14ac:dyDescent="0.2">
      <c r="E1923" s="2"/>
    </row>
    <row r="1924" spans="5:5" x14ac:dyDescent="0.2">
      <c r="E1924" s="2"/>
    </row>
    <row r="1925" spans="5:5" x14ac:dyDescent="0.2">
      <c r="E1925" s="2"/>
    </row>
    <row r="1926" spans="5:5" x14ac:dyDescent="0.2">
      <c r="E1926" s="2"/>
    </row>
    <row r="1927" spans="5:5" x14ac:dyDescent="0.2">
      <c r="E1927" s="2"/>
    </row>
    <row r="1928" spans="5:5" x14ac:dyDescent="0.2">
      <c r="E1928" s="2"/>
    </row>
    <row r="1929" spans="5:5" x14ac:dyDescent="0.2">
      <c r="E1929" s="2"/>
    </row>
    <row r="1930" spans="5:5" x14ac:dyDescent="0.2">
      <c r="E1930" s="2"/>
    </row>
    <row r="1931" spans="5:5" x14ac:dyDescent="0.2">
      <c r="E1931" s="2"/>
    </row>
    <row r="1932" spans="5:5" x14ac:dyDescent="0.2">
      <c r="E1932" s="2"/>
    </row>
    <row r="1933" spans="5:5" x14ac:dyDescent="0.2">
      <c r="E1933" s="2"/>
    </row>
    <row r="1934" spans="5:5" x14ac:dyDescent="0.2">
      <c r="E1934" s="2"/>
    </row>
    <row r="1935" spans="5:5" x14ac:dyDescent="0.2">
      <c r="E1935" s="2"/>
    </row>
    <row r="1936" spans="5:5" x14ac:dyDescent="0.2">
      <c r="E1936" s="2"/>
    </row>
    <row r="1937" spans="5:5" x14ac:dyDescent="0.2">
      <c r="E1937" s="2"/>
    </row>
    <row r="1938" spans="5:5" x14ac:dyDescent="0.2">
      <c r="E1938" s="2"/>
    </row>
    <row r="1939" spans="5:5" x14ac:dyDescent="0.2">
      <c r="E1939" s="2"/>
    </row>
    <row r="1940" spans="5:5" x14ac:dyDescent="0.2">
      <c r="E1940" s="2"/>
    </row>
    <row r="1941" spans="5:5" x14ac:dyDescent="0.2">
      <c r="E1941" s="2"/>
    </row>
    <row r="1942" spans="5:5" x14ac:dyDescent="0.2">
      <c r="E1942" s="2"/>
    </row>
    <row r="1943" spans="5:5" x14ac:dyDescent="0.2">
      <c r="E1943" s="2"/>
    </row>
    <row r="1944" spans="5:5" x14ac:dyDescent="0.2">
      <c r="E1944" s="2"/>
    </row>
    <row r="1945" spans="5:5" x14ac:dyDescent="0.2">
      <c r="E1945" s="2"/>
    </row>
    <row r="1946" spans="5:5" x14ac:dyDescent="0.2">
      <c r="E1946" s="2"/>
    </row>
    <row r="1947" spans="5:5" x14ac:dyDescent="0.2">
      <c r="E1947" s="2"/>
    </row>
    <row r="1948" spans="5:5" x14ac:dyDescent="0.2">
      <c r="E1948" s="2"/>
    </row>
    <row r="1949" spans="5:5" x14ac:dyDescent="0.2">
      <c r="E1949" s="2"/>
    </row>
    <row r="1950" spans="5:5" x14ac:dyDescent="0.2">
      <c r="E1950" s="2"/>
    </row>
    <row r="1951" spans="5:5" x14ac:dyDescent="0.2">
      <c r="E1951" s="2"/>
    </row>
    <row r="1952" spans="5:5" x14ac:dyDescent="0.2">
      <c r="E1952" s="2"/>
    </row>
    <row r="1953" spans="5:5" x14ac:dyDescent="0.2">
      <c r="E1953" s="2"/>
    </row>
    <row r="1954" spans="5:5" x14ac:dyDescent="0.2">
      <c r="E1954" s="2"/>
    </row>
    <row r="1955" spans="5:5" x14ac:dyDescent="0.2">
      <c r="E1955" s="2"/>
    </row>
    <row r="1956" spans="5:5" x14ac:dyDescent="0.2">
      <c r="E1956" s="2"/>
    </row>
    <row r="1957" spans="5:5" x14ac:dyDescent="0.2">
      <c r="E1957" s="2"/>
    </row>
    <row r="1958" spans="5:5" x14ac:dyDescent="0.2">
      <c r="E1958" s="2"/>
    </row>
    <row r="1959" spans="5:5" x14ac:dyDescent="0.2">
      <c r="E1959" s="2"/>
    </row>
    <row r="1960" spans="5:5" x14ac:dyDescent="0.2">
      <c r="E1960" s="2"/>
    </row>
    <row r="1961" spans="5:5" x14ac:dyDescent="0.2">
      <c r="E1961" s="2"/>
    </row>
    <row r="1962" spans="5:5" x14ac:dyDescent="0.2">
      <c r="E1962" s="2"/>
    </row>
    <row r="1963" spans="5:5" x14ac:dyDescent="0.2">
      <c r="E1963" s="2"/>
    </row>
    <row r="1964" spans="5:5" x14ac:dyDescent="0.2">
      <c r="E1964" s="2"/>
    </row>
    <row r="1965" spans="5:5" x14ac:dyDescent="0.2">
      <c r="E1965" s="2"/>
    </row>
    <row r="1966" spans="5:5" x14ac:dyDescent="0.2">
      <c r="E1966" s="2"/>
    </row>
    <row r="1967" spans="5:5" x14ac:dyDescent="0.2">
      <c r="E1967" s="2"/>
    </row>
    <row r="1968" spans="5:5" x14ac:dyDescent="0.2">
      <c r="E1968" s="2"/>
    </row>
    <row r="1969" spans="5:5" x14ac:dyDescent="0.2">
      <c r="E1969" s="2"/>
    </row>
    <row r="1970" spans="5:5" x14ac:dyDescent="0.2">
      <c r="E1970" s="2"/>
    </row>
    <row r="1971" spans="5:5" x14ac:dyDescent="0.2">
      <c r="E1971" s="2"/>
    </row>
    <row r="1972" spans="5:5" x14ac:dyDescent="0.2">
      <c r="E1972" s="2"/>
    </row>
    <row r="1973" spans="5:5" x14ac:dyDescent="0.2">
      <c r="E1973" s="2"/>
    </row>
    <row r="1974" spans="5:5" x14ac:dyDescent="0.2">
      <c r="E1974" s="2"/>
    </row>
    <row r="1975" spans="5:5" x14ac:dyDescent="0.2">
      <c r="E1975" s="2"/>
    </row>
    <row r="1976" spans="5:5" x14ac:dyDescent="0.2">
      <c r="E1976" s="2"/>
    </row>
    <row r="1977" spans="5:5" x14ac:dyDescent="0.2">
      <c r="E1977" s="2"/>
    </row>
    <row r="1978" spans="5:5" x14ac:dyDescent="0.2">
      <c r="E1978" s="2"/>
    </row>
    <row r="1979" spans="5:5" x14ac:dyDescent="0.2">
      <c r="E1979" s="2"/>
    </row>
    <row r="1980" spans="5:5" x14ac:dyDescent="0.2">
      <c r="E1980" s="2"/>
    </row>
    <row r="1981" spans="5:5" x14ac:dyDescent="0.2">
      <c r="E1981" s="2"/>
    </row>
    <row r="1982" spans="5:5" x14ac:dyDescent="0.2">
      <c r="E1982" s="2"/>
    </row>
    <row r="1983" spans="5:5" x14ac:dyDescent="0.2">
      <c r="E1983" s="2"/>
    </row>
    <row r="1984" spans="5:5" x14ac:dyDescent="0.2">
      <c r="E1984" s="2"/>
    </row>
    <row r="1985" spans="5:5" x14ac:dyDescent="0.2">
      <c r="E1985" s="2"/>
    </row>
    <row r="1986" spans="5:5" x14ac:dyDescent="0.2">
      <c r="E1986" s="2"/>
    </row>
    <row r="1987" spans="5:5" x14ac:dyDescent="0.2">
      <c r="E1987" s="2"/>
    </row>
    <row r="1988" spans="5:5" x14ac:dyDescent="0.2">
      <c r="E1988" s="2"/>
    </row>
    <row r="1989" spans="5:5" x14ac:dyDescent="0.2">
      <c r="E1989" s="2"/>
    </row>
    <row r="1990" spans="5:5" x14ac:dyDescent="0.2">
      <c r="E1990" s="2"/>
    </row>
    <row r="1991" spans="5:5" x14ac:dyDescent="0.2">
      <c r="E1991" s="2"/>
    </row>
    <row r="1992" spans="5:5" x14ac:dyDescent="0.2">
      <c r="E1992" s="2"/>
    </row>
    <row r="1993" spans="5:5" x14ac:dyDescent="0.2">
      <c r="E1993" s="2"/>
    </row>
    <row r="1994" spans="5:5" x14ac:dyDescent="0.2">
      <c r="E1994" s="2"/>
    </row>
    <row r="1995" spans="5:5" x14ac:dyDescent="0.2">
      <c r="E1995" s="2"/>
    </row>
    <row r="1996" spans="5:5" x14ac:dyDescent="0.2">
      <c r="E1996" s="2"/>
    </row>
    <row r="1997" spans="5:5" x14ac:dyDescent="0.2">
      <c r="E1997" s="2"/>
    </row>
    <row r="1998" spans="5:5" x14ac:dyDescent="0.2">
      <c r="E1998" s="2"/>
    </row>
    <row r="1999" spans="5:5" x14ac:dyDescent="0.2">
      <c r="E1999" s="2"/>
    </row>
    <row r="2000" spans="5:5" x14ac:dyDescent="0.2">
      <c r="E2000" s="2"/>
    </row>
    <row r="2001" spans="5:5" x14ac:dyDescent="0.2">
      <c r="E2001" s="2"/>
    </row>
    <row r="2002" spans="5:5" x14ac:dyDescent="0.2">
      <c r="E2002" s="2"/>
    </row>
    <row r="2003" spans="5:5" x14ac:dyDescent="0.2">
      <c r="E2003" s="2"/>
    </row>
    <row r="2004" spans="5:5" x14ac:dyDescent="0.2">
      <c r="E2004" s="2"/>
    </row>
    <row r="2005" spans="5:5" x14ac:dyDescent="0.2">
      <c r="E2005" s="2"/>
    </row>
    <row r="2006" spans="5:5" x14ac:dyDescent="0.2">
      <c r="E2006" s="2"/>
    </row>
    <row r="2007" spans="5:5" x14ac:dyDescent="0.2">
      <c r="E2007" s="2"/>
    </row>
    <row r="2008" spans="5:5" x14ac:dyDescent="0.2">
      <c r="E2008" s="2"/>
    </row>
    <row r="2009" spans="5:5" x14ac:dyDescent="0.2">
      <c r="E2009" s="2"/>
    </row>
    <row r="2010" spans="5:5" x14ac:dyDescent="0.2">
      <c r="E2010" s="2"/>
    </row>
    <row r="2011" spans="5:5" x14ac:dyDescent="0.2">
      <c r="E2011" s="2"/>
    </row>
    <row r="2012" spans="5:5" x14ac:dyDescent="0.2">
      <c r="E2012" s="2"/>
    </row>
    <row r="2013" spans="5:5" x14ac:dyDescent="0.2">
      <c r="E2013" s="2"/>
    </row>
    <row r="2014" spans="5:5" x14ac:dyDescent="0.2">
      <c r="E2014" s="2"/>
    </row>
    <row r="2015" spans="5:5" x14ac:dyDescent="0.2">
      <c r="E2015" s="2"/>
    </row>
    <row r="2016" spans="5:5" x14ac:dyDescent="0.2">
      <c r="E2016" s="2"/>
    </row>
    <row r="2017" spans="5:5" x14ac:dyDescent="0.2">
      <c r="E2017" s="2"/>
    </row>
    <row r="2018" spans="5:5" x14ac:dyDescent="0.2">
      <c r="E2018" s="2"/>
    </row>
    <row r="2019" spans="5:5" x14ac:dyDescent="0.2">
      <c r="E2019" s="2"/>
    </row>
    <row r="2020" spans="5:5" x14ac:dyDescent="0.2">
      <c r="E2020" s="2"/>
    </row>
    <row r="2021" spans="5:5" x14ac:dyDescent="0.2">
      <c r="E2021" s="2"/>
    </row>
    <row r="2022" spans="5:5" x14ac:dyDescent="0.2">
      <c r="E2022" s="2"/>
    </row>
    <row r="2023" spans="5:5" x14ac:dyDescent="0.2">
      <c r="E2023" s="2"/>
    </row>
    <row r="2024" spans="5:5" x14ac:dyDescent="0.2">
      <c r="E2024" s="2"/>
    </row>
    <row r="2025" spans="5:5" x14ac:dyDescent="0.2">
      <c r="E2025" s="2"/>
    </row>
    <row r="2026" spans="5:5" x14ac:dyDescent="0.2">
      <c r="E2026" s="2"/>
    </row>
    <row r="2027" spans="5:5" x14ac:dyDescent="0.2">
      <c r="E2027" s="2"/>
    </row>
    <row r="2028" spans="5:5" x14ac:dyDescent="0.2">
      <c r="E2028" s="2"/>
    </row>
    <row r="2029" spans="5:5" x14ac:dyDescent="0.2">
      <c r="E2029" s="2"/>
    </row>
    <row r="2030" spans="5:5" x14ac:dyDescent="0.2">
      <c r="E2030" s="2"/>
    </row>
    <row r="2031" spans="5:5" x14ac:dyDescent="0.2">
      <c r="E2031" s="2"/>
    </row>
    <row r="2032" spans="5:5" x14ac:dyDescent="0.2">
      <c r="E2032" s="2"/>
    </row>
    <row r="2033" spans="5:5" x14ac:dyDescent="0.2">
      <c r="E2033" s="2"/>
    </row>
    <row r="2034" spans="5:5" x14ac:dyDescent="0.2">
      <c r="E2034" s="2"/>
    </row>
    <row r="2035" spans="5:5" x14ac:dyDescent="0.2">
      <c r="E2035" s="2"/>
    </row>
    <row r="2036" spans="5:5" x14ac:dyDescent="0.2">
      <c r="E2036" s="2"/>
    </row>
    <row r="2037" spans="5:5" x14ac:dyDescent="0.2">
      <c r="E2037" s="2"/>
    </row>
    <row r="2038" spans="5:5" x14ac:dyDescent="0.2">
      <c r="E2038" s="2"/>
    </row>
    <row r="2039" spans="5:5" x14ac:dyDescent="0.2">
      <c r="E2039" s="2"/>
    </row>
    <row r="2040" spans="5:5" x14ac:dyDescent="0.2">
      <c r="E2040" s="2"/>
    </row>
    <row r="2041" spans="5:5" x14ac:dyDescent="0.2">
      <c r="E2041" s="2"/>
    </row>
    <row r="2042" spans="5:5" x14ac:dyDescent="0.2">
      <c r="E2042" s="2"/>
    </row>
    <row r="2043" spans="5:5" x14ac:dyDescent="0.2">
      <c r="E2043" s="2"/>
    </row>
    <row r="2044" spans="5:5" x14ac:dyDescent="0.2">
      <c r="E2044" s="2"/>
    </row>
    <row r="2045" spans="5:5" x14ac:dyDescent="0.2">
      <c r="E2045" s="2"/>
    </row>
    <row r="2046" spans="5:5" x14ac:dyDescent="0.2">
      <c r="E2046" s="2"/>
    </row>
    <row r="2047" spans="5:5" x14ac:dyDescent="0.2">
      <c r="E2047" s="2"/>
    </row>
    <row r="2048" spans="5:5" x14ac:dyDescent="0.2">
      <c r="E2048" s="2"/>
    </row>
    <row r="2049" spans="5:5" x14ac:dyDescent="0.2">
      <c r="E2049" s="2"/>
    </row>
    <row r="2050" spans="5:5" x14ac:dyDescent="0.2">
      <c r="E2050" s="2"/>
    </row>
    <row r="2051" spans="5:5" x14ac:dyDescent="0.2">
      <c r="E2051" s="2"/>
    </row>
    <row r="2052" spans="5:5" x14ac:dyDescent="0.2">
      <c r="E2052" s="2"/>
    </row>
    <row r="2053" spans="5:5" x14ac:dyDescent="0.2">
      <c r="E2053" s="2"/>
    </row>
    <row r="2054" spans="5:5" x14ac:dyDescent="0.2">
      <c r="E2054" s="2"/>
    </row>
    <row r="2055" spans="5:5" x14ac:dyDescent="0.2">
      <c r="E2055" s="2"/>
    </row>
    <row r="2056" spans="5:5" x14ac:dyDescent="0.2">
      <c r="E2056" s="2"/>
    </row>
    <row r="2057" spans="5:5" x14ac:dyDescent="0.2">
      <c r="E2057" s="2"/>
    </row>
    <row r="2058" spans="5:5" x14ac:dyDescent="0.2">
      <c r="E2058" s="2"/>
    </row>
    <row r="2059" spans="5:5" x14ac:dyDescent="0.2">
      <c r="E2059" s="2"/>
    </row>
    <row r="2060" spans="5:5" x14ac:dyDescent="0.2">
      <c r="E2060" s="2"/>
    </row>
    <row r="2061" spans="5:5" x14ac:dyDescent="0.2">
      <c r="E2061" s="2"/>
    </row>
    <row r="2062" spans="5:5" x14ac:dyDescent="0.2">
      <c r="E2062" s="2"/>
    </row>
    <row r="2063" spans="5:5" x14ac:dyDescent="0.2">
      <c r="E2063" s="2"/>
    </row>
    <row r="2064" spans="5:5" x14ac:dyDescent="0.2">
      <c r="E2064" s="2"/>
    </row>
    <row r="2065" spans="5:5" x14ac:dyDescent="0.2">
      <c r="E2065" s="2"/>
    </row>
    <row r="2066" spans="5:5" x14ac:dyDescent="0.2">
      <c r="E2066" s="2"/>
    </row>
    <row r="2067" spans="5:5" x14ac:dyDescent="0.2">
      <c r="E2067" s="2"/>
    </row>
    <row r="2068" spans="5:5" x14ac:dyDescent="0.2">
      <c r="E2068" s="2"/>
    </row>
    <row r="2069" spans="5:5" x14ac:dyDescent="0.2">
      <c r="E2069" s="2"/>
    </row>
    <row r="2070" spans="5:5" x14ac:dyDescent="0.2">
      <c r="E2070" s="2"/>
    </row>
    <row r="2071" spans="5:5" x14ac:dyDescent="0.2">
      <c r="E2071" s="2"/>
    </row>
    <row r="2072" spans="5:5" x14ac:dyDescent="0.2">
      <c r="E2072" s="2"/>
    </row>
    <row r="2073" spans="5:5" x14ac:dyDescent="0.2">
      <c r="E2073" s="2"/>
    </row>
    <row r="2074" spans="5:5" x14ac:dyDescent="0.2">
      <c r="E2074" s="2"/>
    </row>
    <row r="2075" spans="5:5" x14ac:dyDescent="0.2">
      <c r="E2075" s="2"/>
    </row>
    <row r="2076" spans="5:5" x14ac:dyDescent="0.2">
      <c r="E2076" s="2"/>
    </row>
    <row r="2077" spans="5:5" x14ac:dyDescent="0.2">
      <c r="E2077" s="2"/>
    </row>
    <row r="2078" spans="5:5" x14ac:dyDescent="0.2">
      <c r="E2078" s="2"/>
    </row>
    <row r="2079" spans="5:5" x14ac:dyDescent="0.2">
      <c r="E2079" s="2"/>
    </row>
    <row r="2080" spans="5:5" x14ac:dyDescent="0.2">
      <c r="E2080" s="2"/>
    </row>
    <row r="2081" spans="5:5" x14ac:dyDescent="0.2">
      <c r="E2081" s="2"/>
    </row>
    <row r="2082" spans="5:5" x14ac:dyDescent="0.2">
      <c r="E2082" s="2"/>
    </row>
    <row r="2083" spans="5:5" x14ac:dyDescent="0.2">
      <c r="E2083" s="2"/>
    </row>
    <row r="2084" spans="5:5" x14ac:dyDescent="0.2">
      <c r="E2084" s="2"/>
    </row>
    <row r="2085" spans="5:5" x14ac:dyDescent="0.2">
      <c r="E2085" s="2"/>
    </row>
    <row r="2086" spans="5:5" x14ac:dyDescent="0.2">
      <c r="E2086" s="2"/>
    </row>
    <row r="2087" spans="5:5" x14ac:dyDescent="0.2">
      <c r="E2087" s="2"/>
    </row>
    <row r="2088" spans="5:5" x14ac:dyDescent="0.2">
      <c r="E2088" s="2"/>
    </row>
    <row r="2089" spans="5:5" x14ac:dyDescent="0.2">
      <c r="E2089" s="2"/>
    </row>
    <row r="2090" spans="5:5" x14ac:dyDescent="0.2">
      <c r="E2090" s="2"/>
    </row>
    <row r="2091" spans="5:5" x14ac:dyDescent="0.2">
      <c r="E2091" s="2"/>
    </row>
    <row r="2092" spans="5:5" x14ac:dyDescent="0.2">
      <c r="E2092" s="2"/>
    </row>
    <row r="2093" spans="5:5" x14ac:dyDescent="0.2">
      <c r="E2093" s="2"/>
    </row>
    <row r="2094" spans="5:5" x14ac:dyDescent="0.2">
      <c r="E2094" s="2"/>
    </row>
    <row r="2095" spans="5:5" x14ac:dyDescent="0.2">
      <c r="E2095" s="2"/>
    </row>
    <row r="2096" spans="5:5" x14ac:dyDescent="0.2">
      <c r="E2096" s="2"/>
    </row>
    <row r="2097" spans="5:5" x14ac:dyDescent="0.2">
      <c r="E2097" s="2"/>
    </row>
    <row r="2098" spans="5:5" x14ac:dyDescent="0.2">
      <c r="E2098" s="2"/>
    </row>
    <row r="2099" spans="5:5" x14ac:dyDescent="0.2">
      <c r="E2099" s="2"/>
    </row>
    <row r="2100" spans="5:5" x14ac:dyDescent="0.2">
      <c r="E2100" s="2"/>
    </row>
    <row r="2101" spans="5:5" x14ac:dyDescent="0.2">
      <c r="E2101" s="2"/>
    </row>
    <row r="2102" spans="5:5" x14ac:dyDescent="0.2">
      <c r="E2102" s="2"/>
    </row>
    <row r="2103" spans="5:5" x14ac:dyDescent="0.2">
      <c r="E2103" s="2"/>
    </row>
    <row r="2104" spans="5:5" x14ac:dyDescent="0.2">
      <c r="E2104" s="2"/>
    </row>
    <row r="2105" spans="5:5" x14ac:dyDescent="0.2">
      <c r="E2105" s="2"/>
    </row>
    <row r="2106" spans="5:5" x14ac:dyDescent="0.2">
      <c r="E2106" s="2"/>
    </row>
    <row r="2107" spans="5:5" x14ac:dyDescent="0.2">
      <c r="E2107" s="2"/>
    </row>
    <row r="2108" spans="5:5" x14ac:dyDescent="0.2">
      <c r="E2108" s="2"/>
    </row>
    <row r="2109" spans="5:5" x14ac:dyDescent="0.2">
      <c r="E2109" s="2"/>
    </row>
    <row r="2110" spans="5:5" x14ac:dyDescent="0.2">
      <c r="E2110" s="2"/>
    </row>
    <row r="2111" spans="5:5" x14ac:dyDescent="0.2">
      <c r="E2111" s="2"/>
    </row>
    <row r="2112" spans="5:5" x14ac:dyDescent="0.2">
      <c r="E2112" s="2"/>
    </row>
    <row r="2113" spans="5:5" x14ac:dyDescent="0.2">
      <c r="E2113" s="2"/>
    </row>
    <row r="2114" spans="5:5" x14ac:dyDescent="0.2">
      <c r="E2114" s="2"/>
    </row>
    <row r="2115" spans="5:5" x14ac:dyDescent="0.2">
      <c r="E2115" s="2"/>
    </row>
    <row r="2116" spans="5:5" x14ac:dyDescent="0.2">
      <c r="E2116" s="2"/>
    </row>
    <row r="2117" spans="5:5" x14ac:dyDescent="0.2">
      <c r="E2117" s="2"/>
    </row>
    <row r="2118" spans="5:5" x14ac:dyDescent="0.2">
      <c r="E2118" s="2"/>
    </row>
    <row r="2119" spans="5:5" x14ac:dyDescent="0.2">
      <c r="E2119" s="2"/>
    </row>
    <row r="2120" spans="5:5" x14ac:dyDescent="0.2">
      <c r="E2120" s="2"/>
    </row>
    <row r="2121" spans="5:5" x14ac:dyDescent="0.2">
      <c r="E2121" s="2"/>
    </row>
    <row r="2122" spans="5:5" x14ac:dyDescent="0.2">
      <c r="E2122" s="2"/>
    </row>
    <row r="2123" spans="5:5" x14ac:dyDescent="0.2">
      <c r="E2123" s="2"/>
    </row>
    <row r="2124" spans="5:5" x14ac:dyDescent="0.2">
      <c r="E2124" s="2"/>
    </row>
    <row r="2125" spans="5:5" x14ac:dyDescent="0.2">
      <c r="E2125" s="2"/>
    </row>
    <row r="2126" spans="5:5" x14ac:dyDescent="0.2">
      <c r="E2126" s="2"/>
    </row>
    <row r="2127" spans="5:5" x14ac:dyDescent="0.2">
      <c r="E2127" s="2"/>
    </row>
    <row r="2128" spans="5:5" x14ac:dyDescent="0.2">
      <c r="E2128" s="2"/>
    </row>
    <row r="2129" spans="5:5" x14ac:dyDescent="0.2">
      <c r="E2129" s="2"/>
    </row>
    <row r="2130" spans="5:5" x14ac:dyDescent="0.2">
      <c r="E2130" s="2"/>
    </row>
    <row r="2131" spans="5:5" x14ac:dyDescent="0.2">
      <c r="E2131" s="2"/>
    </row>
    <row r="2132" spans="5:5" x14ac:dyDescent="0.2">
      <c r="E2132" s="2"/>
    </row>
    <row r="2133" spans="5:5" x14ac:dyDescent="0.2">
      <c r="E2133" s="2"/>
    </row>
    <row r="2134" spans="5:5" x14ac:dyDescent="0.2">
      <c r="E2134" s="2"/>
    </row>
    <row r="2135" spans="5:5" x14ac:dyDescent="0.2">
      <c r="E2135" s="2"/>
    </row>
    <row r="2136" spans="5:5" x14ac:dyDescent="0.2">
      <c r="E2136" s="2"/>
    </row>
    <row r="2137" spans="5:5" x14ac:dyDescent="0.2">
      <c r="E2137" s="2"/>
    </row>
    <row r="2138" spans="5:5" x14ac:dyDescent="0.2">
      <c r="E2138" s="2"/>
    </row>
    <row r="2139" spans="5:5" x14ac:dyDescent="0.2">
      <c r="E2139" s="2"/>
    </row>
    <row r="2140" spans="5:5" x14ac:dyDescent="0.2">
      <c r="E2140" s="2"/>
    </row>
    <row r="2141" spans="5:5" x14ac:dyDescent="0.2">
      <c r="E2141" s="2"/>
    </row>
    <row r="2142" spans="5:5" x14ac:dyDescent="0.2">
      <c r="E2142" s="2"/>
    </row>
    <row r="2143" spans="5:5" x14ac:dyDescent="0.2">
      <c r="E2143" s="2"/>
    </row>
    <row r="2144" spans="5:5" x14ac:dyDescent="0.2">
      <c r="E2144" s="2"/>
    </row>
    <row r="2145" spans="5:5" x14ac:dyDescent="0.2">
      <c r="E2145" s="2"/>
    </row>
    <row r="2146" spans="5:5" x14ac:dyDescent="0.2">
      <c r="E2146" s="2"/>
    </row>
    <row r="2147" spans="5:5" x14ac:dyDescent="0.2">
      <c r="E2147" s="2"/>
    </row>
    <row r="2148" spans="5:5" x14ac:dyDescent="0.2">
      <c r="E2148" s="2"/>
    </row>
    <row r="2149" spans="5:5" x14ac:dyDescent="0.2">
      <c r="E2149" s="2"/>
    </row>
    <row r="2150" spans="5:5" x14ac:dyDescent="0.2">
      <c r="E2150" s="2"/>
    </row>
    <row r="2151" spans="5:5" x14ac:dyDescent="0.2">
      <c r="E2151" s="2"/>
    </row>
    <row r="2152" spans="5:5" x14ac:dyDescent="0.2">
      <c r="E2152" s="2"/>
    </row>
    <row r="2153" spans="5:5" x14ac:dyDescent="0.2">
      <c r="E2153" s="2"/>
    </row>
    <row r="2154" spans="5:5" x14ac:dyDescent="0.2">
      <c r="E2154" s="2"/>
    </row>
    <row r="2155" spans="5:5" x14ac:dyDescent="0.2">
      <c r="E2155" s="2"/>
    </row>
    <row r="2156" spans="5:5" x14ac:dyDescent="0.2">
      <c r="E2156" s="2"/>
    </row>
    <row r="2157" spans="5:5" x14ac:dyDescent="0.2">
      <c r="E2157" s="2"/>
    </row>
    <row r="2158" spans="5:5" x14ac:dyDescent="0.2">
      <c r="E2158" s="2"/>
    </row>
    <row r="2159" spans="5:5" x14ac:dyDescent="0.2">
      <c r="E2159" s="2"/>
    </row>
    <row r="2160" spans="5:5" x14ac:dyDescent="0.2">
      <c r="E2160" s="2"/>
    </row>
    <row r="2161" spans="5:5" x14ac:dyDescent="0.2">
      <c r="E2161" s="2"/>
    </row>
    <row r="2162" spans="5:5" x14ac:dyDescent="0.2">
      <c r="E2162" s="2"/>
    </row>
    <row r="2163" spans="5:5" x14ac:dyDescent="0.2">
      <c r="E2163" s="2"/>
    </row>
    <row r="2164" spans="5:5" x14ac:dyDescent="0.2">
      <c r="E2164" s="2"/>
    </row>
    <row r="2165" spans="5:5" x14ac:dyDescent="0.2">
      <c r="E2165" s="2"/>
    </row>
    <row r="2166" spans="5:5" x14ac:dyDescent="0.2">
      <c r="E2166" s="2"/>
    </row>
    <row r="2167" spans="5:5" x14ac:dyDescent="0.2">
      <c r="E2167" s="2"/>
    </row>
    <row r="2168" spans="5:5" x14ac:dyDescent="0.2">
      <c r="E2168" s="2"/>
    </row>
    <row r="2169" spans="5:5" x14ac:dyDescent="0.2">
      <c r="E2169" s="2"/>
    </row>
    <row r="2170" spans="5:5" x14ac:dyDescent="0.2">
      <c r="E2170" s="2"/>
    </row>
    <row r="2171" spans="5:5" x14ac:dyDescent="0.2">
      <c r="E2171" s="2"/>
    </row>
    <row r="2172" spans="5:5" x14ac:dyDescent="0.2">
      <c r="E2172" s="2"/>
    </row>
    <row r="2173" spans="5:5" x14ac:dyDescent="0.2">
      <c r="E2173" s="2"/>
    </row>
    <row r="2174" spans="5:5" x14ac:dyDescent="0.2">
      <c r="E2174" s="2"/>
    </row>
    <row r="2175" spans="5:5" x14ac:dyDescent="0.2">
      <c r="E2175" s="2"/>
    </row>
    <row r="2176" spans="5:5" x14ac:dyDescent="0.2">
      <c r="E2176" s="2"/>
    </row>
    <row r="2177" spans="5:5" x14ac:dyDescent="0.2">
      <c r="E2177" s="2"/>
    </row>
    <row r="2178" spans="5:5" x14ac:dyDescent="0.2">
      <c r="E2178" s="2"/>
    </row>
    <row r="2179" spans="5:5" x14ac:dyDescent="0.2">
      <c r="E2179" s="2"/>
    </row>
    <row r="2180" spans="5:5" x14ac:dyDescent="0.2">
      <c r="E2180" s="2"/>
    </row>
    <row r="2181" spans="5:5" x14ac:dyDescent="0.2">
      <c r="E2181" s="2"/>
    </row>
    <row r="2182" spans="5:5" x14ac:dyDescent="0.2">
      <c r="E2182" s="2"/>
    </row>
    <row r="2183" spans="5:5" x14ac:dyDescent="0.2">
      <c r="E2183" s="2"/>
    </row>
    <row r="2184" spans="5:5" x14ac:dyDescent="0.2">
      <c r="E2184" s="2"/>
    </row>
    <row r="2185" spans="5:5" x14ac:dyDescent="0.2">
      <c r="E2185" s="2"/>
    </row>
    <row r="2186" spans="5:5" x14ac:dyDescent="0.2">
      <c r="E2186" s="2"/>
    </row>
    <row r="2187" spans="5:5" x14ac:dyDescent="0.2">
      <c r="E2187" s="2"/>
    </row>
    <row r="2188" spans="5:5" x14ac:dyDescent="0.2">
      <c r="E2188" s="2"/>
    </row>
    <row r="2189" spans="5:5" x14ac:dyDescent="0.2">
      <c r="E2189" s="2"/>
    </row>
    <row r="2190" spans="5:5" x14ac:dyDescent="0.2">
      <c r="E2190" s="2"/>
    </row>
    <row r="2191" spans="5:5" x14ac:dyDescent="0.2">
      <c r="E2191" s="2"/>
    </row>
    <row r="2192" spans="5:5" x14ac:dyDescent="0.2">
      <c r="E2192" s="2"/>
    </row>
    <row r="2193" spans="5:5" x14ac:dyDescent="0.2">
      <c r="E2193" s="2"/>
    </row>
    <row r="2194" spans="5:5" x14ac:dyDescent="0.2">
      <c r="E2194" s="2"/>
    </row>
    <row r="2195" spans="5:5" x14ac:dyDescent="0.2">
      <c r="E2195" s="2"/>
    </row>
    <row r="2196" spans="5:5" x14ac:dyDescent="0.2">
      <c r="E2196" s="2"/>
    </row>
    <row r="2197" spans="5:5" x14ac:dyDescent="0.2">
      <c r="E2197" s="2"/>
    </row>
    <row r="2198" spans="5:5" x14ac:dyDescent="0.2">
      <c r="E2198" s="2"/>
    </row>
    <row r="2199" spans="5:5" x14ac:dyDescent="0.2">
      <c r="E2199" s="2"/>
    </row>
    <row r="2200" spans="5:5" x14ac:dyDescent="0.2">
      <c r="E2200" s="2"/>
    </row>
    <row r="2201" spans="5:5" x14ac:dyDescent="0.2">
      <c r="E2201" s="2"/>
    </row>
    <row r="2202" spans="5:5" x14ac:dyDescent="0.2">
      <c r="E2202" s="2"/>
    </row>
    <row r="2203" spans="5:5" x14ac:dyDescent="0.2">
      <c r="E2203" s="2"/>
    </row>
    <row r="2204" spans="5:5" x14ac:dyDescent="0.2">
      <c r="E2204" s="2"/>
    </row>
    <row r="2205" spans="5:5" x14ac:dyDescent="0.2">
      <c r="E2205" s="2"/>
    </row>
    <row r="2206" spans="5:5" x14ac:dyDescent="0.2">
      <c r="E2206" s="2"/>
    </row>
    <row r="2207" spans="5:5" x14ac:dyDescent="0.2">
      <c r="E2207" s="2"/>
    </row>
    <row r="2208" spans="5:5" x14ac:dyDescent="0.2">
      <c r="E2208" s="2"/>
    </row>
    <row r="2209" spans="5:5" x14ac:dyDescent="0.2">
      <c r="E2209" s="2"/>
    </row>
    <row r="2210" spans="5:5" x14ac:dyDescent="0.2">
      <c r="E2210" s="2"/>
    </row>
    <row r="2211" spans="5:5" x14ac:dyDescent="0.2">
      <c r="E2211" s="2"/>
    </row>
    <row r="2212" spans="5:5" x14ac:dyDescent="0.2">
      <c r="E2212" s="2"/>
    </row>
    <row r="2213" spans="5:5" x14ac:dyDescent="0.2">
      <c r="E2213" s="2"/>
    </row>
    <row r="2214" spans="5:5" x14ac:dyDescent="0.2">
      <c r="E2214" s="2"/>
    </row>
    <row r="2215" spans="5:5" x14ac:dyDescent="0.2">
      <c r="E2215" s="2"/>
    </row>
    <row r="2216" spans="5:5" x14ac:dyDescent="0.2">
      <c r="E2216" s="2"/>
    </row>
    <row r="2217" spans="5:5" x14ac:dyDescent="0.2">
      <c r="E2217" s="2"/>
    </row>
    <row r="2218" spans="5:5" x14ac:dyDescent="0.2">
      <c r="E2218" s="2"/>
    </row>
    <row r="2219" spans="5:5" x14ac:dyDescent="0.2">
      <c r="E2219" s="2"/>
    </row>
    <row r="2220" spans="5:5" x14ac:dyDescent="0.2">
      <c r="E2220" s="2"/>
    </row>
    <row r="2221" spans="5:5" x14ac:dyDescent="0.2">
      <c r="E2221" s="2"/>
    </row>
    <row r="2222" spans="5:5" x14ac:dyDescent="0.2">
      <c r="E2222" s="2"/>
    </row>
    <row r="2223" spans="5:5" x14ac:dyDescent="0.2">
      <c r="E2223" s="2"/>
    </row>
    <row r="2224" spans="5:5" x14ac:dyDescent="0.2">
      <c r="E2224" s="2"/>
    </row>
    <row r="2225" spans="5:5" x14ac:dyDescent="0.2">
      <c r="E2225" s="2"/>
    </row>
    <row r="2226" spans="5:5" x14ac:dyDescent="0.2">
      <c r="E2226" s="2"/>
    </row>
    <row r="2227" spans="5:5" x14ac:dyDescent="0.2">
      <c r="E2227" s="2"/>
    </row>
    <row r="2228" spans="5:5" x14ac:dyDescent="0.2">
      <c r="E2228" s="2"/>
    </row>
    <row r="2229" spans="5:5" x14ac:dyDescent="0.2">
      <c r="E2229" s="2"/>
    </row>
    <row r="2230" spans="5:5" x14ac:dyDescent="0.2">
      <c r="E2230" s="2"/>
    </row>
    <row r="2231" spans="5:5" x14ac:dyDescent="0.2">
      <c r="E2231" s="2"/>
    </row>
    <row r="2232" spans="5:5" x14ac:dyDescent="0.2">
      <c r="E2232" s="2"/>
    </row>
    <row r="2233" spans="5:5" x14ac:dyDescent="0.2">
      <c r="E2233" s="2"/>
    </row>
    <row r="2234" spans="5:5" x14ac:dyDescent="0.2">
      <c r="E2234" s="2"/>
    </row>
    <row r="2235" spans="5:5" x14ac:dyDescent="0.2">
      <c r="E2235" s="2"/>
    </row>
    <row r="2236" spans="5:5" x14ac:dyDescent="0.2">
      <c r="E2236" s="2"/>
    </row>
    <row r="2237" spans="5:5" x14ac:dyDescent="0.2">
      <c r="E2237" s="2"/>
    </row>
    <row r="2238" spans="5:5" x14ac:dyDescent="0.2">
      <c r="E2238" s="2"/>
    </row>
    <row r="2239" spans="5:5" x14ac:dyDescent="0.2">
      <c r="E2239" s="2"/>
    </row>
    <row r="2240" spans="5:5" x14ac:dyDescent="0.2">
      <c r="E2240" s="2"/>
    </row>
    <row r="2241" spans="5:5" x14ac:dyDescent="0.2">
      <c r="E2241" s="2"/>
    </row>
    <row r="2242" spans="5:5" x14ac:dyDescent="0.2">
      <c r="E2242" s="2"/>
    </row>
    <row r="2243" spans="5:5" x14ac:dyDescent="0.2">
      <c r="E2243" s="2"/>
    </row>
    <row r="2244" spans="5:5" x14ac:dyDescent="0.2">
      <c r="E2244" s="2"/>
    </row>
    <row r="2245" spans="5:5" x14ac:dyDescent="0.2">
      <c r="E2245" s="2"/>
    </row>
    <row r="2246" spans="5:5" x14ac:dyDescent="0.2">
      <c r="E2246" s="2"/>
    </row>
    <row r="2247" spans="5:5" x14ac:dyDescent="0.2">
      <c r="E2247" s="2"/>
    </row>
    <row r="2248" spans="5:5" x14ac:dyDescent="0.2">
      <c r="E2248" s="2"/>
    </row>
    <row r="2249" spans="5:5" x14ac:dyDescent="0.2">
      <c r="E2249" s="2"/>
    </row>
    <row r="2250" spans="5:5" x14ac:dyDescent="0.2">
      <c r="E2250" s="2"/>
    </row>
    <row r="2251" spans="5:5" x14ac:dyDescent="0.2">
      <c r="E2251" s="2"/>
    </row>
    <row r="2252" spans="5:5" x14ac:dyDescent="0.2">
      <c r="E2252" s="2"/>
    </row>
    <row r="2253" spans="5:5" x14ac:dyDescent="0.2">
      <c r="E2253" s="2"/>
    </row>
    <row r="2254" spans="5:5" x14ac:dyDescent="0.2">
      <c r="E2254" s="2"/>
    </row>
    <row r="2255" spans="5:5" x14ac:dyDescent="0.2">
      <c r="E2255" s="2"/>
    </row>
    <row r="2256" spans="5:5" x14ac:dyDescent="0.2">
      <c r="E2256" s="2"/>
    </row>
    <row r="2257" spans="5:5" x14ac:dyDescent="0.2">
      <c r="E2257" s="2"/>
    </row>
    <row r="2258" spans="5:5" x14ac:dyDescent="0.2">
      <c r="E2258" s="2"/>
    </row>
    <row r="2259" spans="5:5" x14ac:dyDescent="0.2">
      <c r="E2259" s="2"/>
    </row>
    <row r="2260" spans="5:5" x14ac:dyDescent="0.2">
      <c r="E2260" s="2"/>
    </row>
    <row r="2261" spans="5:5" x14ac:dyDescent="0.2">
      <c r="E2261" s="2"/>
    </row>
    <row r="2262" spans="5:5" x14ac:dyDescent="0.2">
      <c r="E2262" s="2"/>
    </row>
    <row r="2263" spans="5:5" x14ac:dyDescent="0.2">
      <c r="E2263" s="2"/>
    </row>
    <row r="2264" spans="5:5" x14ac:dyDescent="0.2">
      <c r="E2264" s="2"/>
    </row>
    <row r="2265" spans="5:5" x14ac:dyDescent="0.2">
      <c r="E2265" s="2"/>
    </row>
    <row r="2266" spans="5:5" x14ac:dyDescent="0.2">
      <c r="E2266" s="2"/>
    </row>
    <row r="2267" spans="5:5" x14ac:dyDescent="0.2">
      <c r="E2267" s="2"/>
    </row>
    <row r="2268" spans="5:5" x14ac:dyDescent="0.2">
      <c r="E2268" s="2"/>
    </row>
    <row r="2269" spans="5:5" x14ac:dyDescent="0.2">
      <c r="E2269" s="2"/>
    </row>
    <row r="2270" spans="5:5" x14ac:dyDescent="0.2">
      <c r="E2270" s="2"/>
    </row>
    <row r="2271" spans="5:5" x14ac:dyDescent="0.2">
      <c r="E2271" s="2"/>
    </row>
    <row r="2272" spans="5:5" x14ac:dyDescent="0.2">
      <c r="E2272" s="2"/>
    </row>
    <row r="2273" spans="5:5" x14ac:dyDescent="0.2">
      <c r="E2273" s="2"/>
    </row>
    <row r="2274" spans="5:5" x14ac:dyDescent="0.2">
      <c r="E2274" s="2"/>
    </row>
    <row r="2275" spans="5:5" x14ac:dyDescent="0.2">
      <c r="E2275" s="2"/>
    </row>
    <row r="2276" spans="5:5" x14ac:dyDescent="0.2">
      <c r="E2276" s="2"/>
    </row>
    <row r="2277" spans="5:5" x14ac:dyDescent="0.2">
      <c r="E2277" s="2"/>
    </row>
    <row r="2278" spans="5:5" x14ac:dyDescent="0.2">
      <c r="E2278" s="2"/>
    </row>
    <row r="2279" spans="5:5" x14ac:dyDescent="0.2">
      <c r="E2279" s="2"/>
    </row>
    <row r="2280" spans="5:5" x14ac:dyDescent="0.2">
      <c r="E2280" s="2"/>
    </row>
    <row r="2281" spans="5:5" x14ac:dyDescent="0.2">
      <c r="E2281" s="2"/>
    </row>
    <row r="2282" spans="5:5" x14ac:dyDescent="0.2">
      <c r="E2282" s="2"/>
    </row>
    <row r="2283" spans="5:5" x14ac:dyDescent="0.2">
      <c r="E2283" s="2"/>
    </row>
    <row r="2284" spans="5:5" x14ac:dyDescent="0.2">
      <c r="E2284" s="2"/>
    </row>
    <row r="2285" spans="5:5" x14ac:dyDescent="0.2">
      <c r="E2285" s="2"/>
    </row>
    <row r="2286" spans="5:5" x14ac:dyDescent="0.2">
      <c r="E2286" s="2"/>
    </row>
    <row r="2287" spans="5:5" x14ac:dyDescent="0.2">
      <c r="E2287" s="2"/>
    </row>
    <row r="2288" spans="5:5" x14ac:dyDescent="0.2">
      <c r="E2288" s="2"/>
    </row>
    <row r="2289" spans="5:5" x14ac:dyDescent="0.2">
      <c r="E2289" s="2"/>
    </row>
    <row r="2290" spans="5:5" x14ac:dyDescent="0.2">
      <c r="E2290" s="2"/>
    </row>
    <row r="2291" spans="5:5" x14ac:dyDescent="0.2">
      <c r="E2291" s="2"/>
    </row>
    <row r="2292" spans="5:5" x14ac:dyDescent="0.2">
      <c r="E2292" s="2"/>
    </row>
    <row r="2293" spans="5:5" x14ac:dyDescent="0.2">
      <c r="E2293" s="2"/>
    </row>
    <row r="2294" spans="5:5" x14ac:dyDescent="0.2">
      <c r="E2294" s="2"/>
    </row>
    <row r="2295" spans="5:5" x14ac:dyDescent="0.2">
      <c r="E2295" s="2"/>
    </row>
    <row r="2296" spans="5:5" x14ac:dyDescent="0.2">
      <c r="E2296" s="2"/>
    </row>
    <row r="2297" spans="5:5" x14ac:dyDescent="0.2">
      <c r="E2297" s="2"/>
    </row>
    <row r="2298" spans="5:5" x14ac:dyDescent="0.2">
      <c r="E2298" s="2"/>
    </row>
    <row r="2299" spans="5:5" x14ac:dyDescent="0.2">
      <c r="E2299" s="2"/>
    </row>
    <row r="2300" spans="5:5" x14ac:dyDescent="0.2">
      <c r="E2300" s="2"/>
    </row>
    <row r="2301" spans="5:5" x14ac:dyDescent="0.2">
      <c r="E2301" s="2"/>
    </row>
    <row r="2302" spans="5:5" x14ac:dyDescent="0.2">
      <c r="E2302" s="2"/>
    </row>
    <row r="2303" spans="5:5" x14ac:dyDescent="0.2">
      <c r="E2303" s="2"/>
    </row>
    <row r="2304" spans="5:5" x14ac:dyDescent="0.2">
      <c r="E2304" s="2"/>
    </row>
    <row r="2305" spans="5:5" x14ac:dyDescent="0.2">
      <c r="E2305" s="2"/>
    </row>
    <row r="2306" spans="5:5" x14ac:dyDescent="0.2">
      <c r="E2306" s="2"/>
    </row>
    <row r="2307" spans="5:5" x14ac:dyDescent="0.2">
      <c r="E2307" s="2"/>
    </row>
    <row r="2308" spans="5:5" x14ac:dyDescent="0.2">
      <c r="E2308" s="2"/>
    </row>
    <row r="2309" spans="5:5" x14ac:dyDescent="0.2">
      <c r="E2309" s="2"/>
    </row>
    <row r="2310" spans="5:5" x14ac:dyDescent="0.2">
      <c r="E2310" s="2"/>
    </row>
    <row r="2311" spans="5:5" x14ac:dyDescent="0.2">
      <c r="E2311" s="2"/>
    </row>
    <row r="2312" spans="5:5" x14ac:dyDescent="0.2">
      <c r="E2312" s="2"/>
    </row>
    <row r="2313" spans="5:5" x14ac:dyDescent="0.2">
      <c r="E2313" s="2"/>
    </row>
    <row r="2314" spans="5:5" x14ac:dyDescent="0.2">
      <c r="E2314" s="2"/>
    </row>
    <row r="2315" spans="5:5" x14ac:dyDescent="0.2">
      <c r="E2315" s="2"/>
    </row>
    <row r="2316" spans="5:5" x14ac:dyDescent="0.2">
      <c r="E2316" s="2"/>
    </row>
    <row r="2317" spans="5:5" x14ac:dyDescent="0.2">
      <c r="E2317" s="2"/>
    </row>
    <row r="2318" spans="5:5" x14ac:dyDescent="0.2">
      <c r="E2318" s="2"/>
    </row>
    <row r="2319" spans="5:5" x14ac:dyDescent="0.2">
      <c r="E2319" s="2"/>
    </row>
    <row r="2320" spans="5:5" x14ac:dyDescent="0.2">
      <c r="E2320" s="2"/>
    </row>
    <row r="2321" spans="5:5" x14ac:dyDescent="0.2">
      <c r="E2321" s="2"/>
    </row>
    <row r="2322" spans="5:5" x14ac:dyDescent="0.2">
      <c r="E2322" s="2"/>
    </row>
    <row r="2323" spans="5:5" x14ac:dyDescent="0.2">
      <c r="E2323" s="2"/>
    </row>
    <row r="2324" spans="5:5" x14ac:dyDescent="0.2">
      <c r="E2324" s="2"/>
    </row>
    <row r="2325" spans="5:5" x14ac:dyDescent="0.2">
      <c r="E2325" s="2"/>
    </row>
    <row r="2326" spans="5:5" x14ac:dyDescent="0.2">
      <c r="E2326" s="2"/>
    </row>
    <row r="2327" spans="5:5" x14ac:dyDescent="0.2">
      <c r="E2327" s="2"/>
    </row>
    <row r="2328" spans="5:5" x14ac:dyDescent="0.2">
      <c r="E2328" s="2"/>
    </row>
    <row r="2329" spans="5:5" x14ac:dyDescent="0.2">
      <c r="E2329" s="2"/>
    </row>
    <row r="2330" spans="5:5" x14ac:dyDescent="0.2">
      <c r="E2330" s="2"/>
    </row>
    <row r="2331" spans="5:5" x14ac:dyDescent="0.2">
      <c r="E2331" s="2"/>
    </row>
    <row r="2332" spans="5:5" x14ac:dyDescent="0.2">
      <c r="E2332" s="2"/>
    </row>
    <row r="2333" spans="5:5" x14ac:dyDescent="0.2">
      <c r="E2333" s="2"/>
    </row>
    <row r="2334" spans="5:5" x14ac:dyDescent="0.2">
      <c r="E2334" s="2"/>
    </row>
    <row r="2335" spans="5:5" x14ac:dyDescent="0.2">
      <c r="E2335" s="2"/>
    </row>
    <row r="2336" spans="5:5" x14ac:dyDescent="0.2">
      <c r="E2336" s="2"/>
    </row>
    <row r="2337" spans="5:5" x14ac:dyDescent="0.2">
      <c r="E2337" s="2"/>
    </row>
    <row r="2338" spans="5:5" x14ac:dyDescent="0.2">
      <c r="E2338" s="2"/>
    </row>
    <row r="2339" spans="5:5" x14ac:dyDescent="0.2">
      <c r="E2339" s="2"/>
    </row>
    <row r="2340" spans="5:5" x14ac:dyDescent="0.2">
      <c r="E2340" s="2"/>
    </row>
    <row r="2341" spans="5:5" x14ac:dyDescent="0.2">
      <c r="E2341" s="2"/>
    </row>
    <row r="2342" spans="5:5" x14ac:dyDescent="0.2">
      <c r="E2342" s="2"/>
    </row>
    <row r="2343" spans="5:5" x14ac:dyDescent="0.2">
      <c r="E2343" s="2"/>
    </row>
    <row r="2344" spans="5:5" x14ac:dyDescent="0.2">
      <c r="E2344" s="2"/>
    </row>
    <row r="2345" spans="5:5" x14ac:dyDescent="0.2">
      <c r="E2345" s="2"/>
    </row>
    <row r="2346" spans="5:5" x14ac:dyDescent="0.2">
      <c r="E2346" s="2"/>
    </row>
    <row r="2347" spans="5:5" x14ac:dyDescent="0.2">
      <c r="E2347" s="2"/>
    </row>
    <row r="2348" spans="5:5" x14ac:dyDescent="0.2">
      <c r="E2348" s="2"/>
    </row>
    <row r="2349" spans="5:5" x14ac:dyDescent="0.2">
      <c r="E2349" s="2"/>
    </row>
    <row r="2350" spans="5:5" x14ac:dyDescent="0.2">
      <c r="E2350" s="2"/>
    </row>
    <row r="2351" spans="5:5" x14ac:dyDescent="0.2">
      <c r="E2351" s="2"/>
    </row>
    <row r="2352" spans="5:5" x14ac:dyDescent="0.2">
      <c r="E2352" s="2"/>
    </row>
    <row r="2353" spans="5:5" x14ac:dyDescent="0.2">
      <c r="E2353" s="2"/>
    </row>
    <row r="2354" spans="5:5" x14ac:dyDescent="0.2">
      <c r="E2354" s="2"/>
    </row>
    <row r="2355" spans="5:5" x14ac:dyDescent="0.2">
      <c r="E2355" s="2"/>
    </row>
    <row r="2356" spans="5:5" x14ac:dyDescent="0.2">
      <c r="E2356" s="2"/>
    </row>
    <row r="2357" spans="5:5" x14ac:dyDescent="0.2">
      <c r="E2357" s="2"/>
    </row>
    <row r="2358" spans="5:5" x14ac:dyDescent="0.2">
      <c r="E2358" s="2"/>
    </row>
    <row r="2359" spans="5:5" x14ac:dyDescent="0.2">
      <c r="E2359" s="2"/>
    </row>
    <row r="2360" spans="5:5" x14ac:dyDescent="0.2">
      <c r="E2360" s="2"/>
    </row>
    <row r="2361" spans="5:5" x14ac:dyDescent="0.2">
      <c r="E2361" s="2"/>
    </row>
    <row r="2362" spans="5:5" x14ac:dyDescent="0.2">
      <c r="E2362" s="2"/>
    </row>
    <row r="2363" spans="5:5" x14ac:dyDescent="0.2">
      <c r="E2363" s="2"/>
    </row>
    <row r="2364" spans="5:5" x14ac:dyDescent="0.2">
      <c r="E2364" s="2"/>
    </row>
    <row r="2365" spans="5:5" x14ac:dyDescent="0.2">
      <c r="E2365" s="2"/>
    </row>
    <row r="2366" spans="5:5" x14ac:dyDescent="0.2">
      <c r="E2366" s="2"/>
    </row>
    <row r="2367" spans="5:5" x14ac:dyDescent="0.2">
      <c r="E2367" s="2"/>
    </row>
    <row r="2368" spans="5:5" x14ac:dyDescent="0.2">
      <c r="E2368" s="2"/>
    </row>
    <row r="2369" spans="5:5" x14ac:dyDescent="0.2">
      <c r="E2369" s="2"/>
    </row>
    <row r="2370" spans="5:5" x14ac:dyDescent="0.2">
      <c r="E2370" s="2"/>
    </row>
    <row r="2371" spans="5:5" x14ac:dyDescent="0.2">
      <c r="E2371" s="2"/>
    </row>
    <row r="2372" spans="5:5" x14ac:dyDescent="0.2">
      <c r="E2372" s="2"/>
    </row>
    <row r="2373" spans="5:5" x14ac:dyDescent="0.2">
      <c r="E2373" s="2"/>
    </row>
    <row r="2374" spans="5:5" x14ac:dyDescent="0.2">
      <c r="E2374" s="2"/>
    </row>
    <row r="2375" spans="5:5" x14ac:dyDescent="0.2">
      <c r="E2375" s="2"/>
    </row>
    <row r="2376" spans="5:5" x14ac:dyDescent="0.2">
      <c r="E2376" s="2"/>
    </row>
    <row r="2377" spans="5:5" x14ac:dyDescent="0.2">
      <c r="E2377" s="2"/>
    </row>
    <row r="2378" spans="5:5" x14ac:dyDescent="0.2">
      <c r="E2378" s="2"/>
    </row>
    <row r="2379" spans="5:5" x14ac:dyDescent="0.2">
      <c r="E2379" s="2"/>
    </row>
    <row r="2380" spans="5:5" x14ac:dyDescent="0.2">
      <c r="E2380" s="2"/>
    </row>
    <row r="2381" spans="5:5" x14ac:dyDescent="0.2">
      <c r="E2381" s="2"/>
    </row>
    <row r="2382" spans="5:5" x14ac:dyDescent="0.2">
      <c r="E2382" s="2"/>
    </row>
    <row r="2383" spans="5:5" x14ac:dyDescent="0.2">
      <c r="E2383" s="2"/>
    </row>
    <row r="2384" spans="5:5" x14ac:dyDescent="0.2">
      <c r="E2384" s="2"/>
    </row>
    <row r="2385" spans="5:5" x14ac:dyDescent="0.2">
      <c r="E2385" s="2"/>
    </row>
    <row r="2386" spans="5:5" x14ac:dyDescent="0.2">
      <c r="E2386" s="2"/>
    </row>
    <row r="2387" spans="5:5" x14ac:dyDescent="0.2">
      <c r="E2387" s="2"/>
    </row>
    <row r="2388" spans="5:5" x14ac:dyDescent="0.2">
      <c r="E2388" s="2"/>
    </row>
    <row r="2389" spans="5:5" x14ac:dyDescent="0.2">
      <c r="E2389" s="2"/>
    </row>
    <row r="2390" spans="5:5" x14ac:dyDescent="0.2">
      <c r="E2390" s="2"/>
    </row>
    <row r="2391" spans="5:5" x14ac:dyDescent="0.2">
      <c r="E2391" s="2"/>
    </row>
    <row r="2392" spans="5:5" x14ac:dyDescent="0.2">
      <c r="E2392" s="2"/>
    </row>
    <row r="2393" spans="5:5" x14ac:dyDescent="0.2">
      <c r="E2393" s="2"/>
    </row>
    <row r="2394" spans="5:5" x14ac:dyDescent="0.2">
      <c r="E2394" s="2"/>
    </row>
    <row r="2395" spans="5:5" x14ac:dyDescent="0.2">
      <c r="E2395" s="2"/>
    </row>
    <row r="2396" spans="5:5" x14ac:dyDescent="0.2">
      <c r="E2396" s="2"/>
    </row>
    <row r="2397" spans="5:5" x14ac:dyDescent="0.2">
      <c r="E2397" s="2"/>
    </row>
    <row r="2398" spans="5:5" x14ac:dyDescent="0.2">
      <c r="E2398" s="2"/>
    </row>
    <row r="2399" spans="5:5" x14ac:dyDescent="0.2">
      <c r="E2399" s="2"/>
    </row>
    <row r="2400" spans="5:5" x14ac:dyDescent="0.2">
      <c r="E2400" s="2"/>
    </row>
    <row r="2401" spans="5:5" x14ac:dyDescent="0.2">
      <c r="E2401" s="2"/>
    </row>
    <row r="2402" spans="5:5" x14ac:dyDescent="0.2">
      <c r="E2402" s="2"/>
    </row>
    <row r="2403" spans="5:5" x14ac:dyDescent="0.2">
      <c r="E2403" s="2"/>
    </row>
    <row r="2404" spans="5:5" x14ac:dyDescent="0.2">
      <c r="E2404" s="2"/>
    </row>
    <row r="2405" spans="5:5" x14ac:dyDescent="0.2">
      <c r="E2405" s="2"/>
    </row>
    <row r="2406" spans="5:5" x14ac:dyDescent="0.2">
      <c r="E2406" s="2"/>
    </row>
    <row r="2407" spans="5:5" x14ac:dyDescent="0.2">
      <c r="E2407" s="2"/>
    </row>
    <row r="2408" spans="5:5" x14ac:dyDescent="0.2">
      <c r="E2408" s="2"/>
    </row>
    <row r="2409" spans="5:5" x14ac:dyDescent="0.2">
      <c r="E2409" s="2"/>
    </row>
    <row r="2410" spans="5:5" x14ac:dyDescent="0.2">
      <c r="E2410" s="2"/>
    </row>
    <row r="2411" spans="5:5" x14ac:dyDescent="0.2">
      <c r="E2411" s="2"/>
    </row>
    <row r="2412" spans="5:5" x14ac:dyDescent="0.2">
      <c r="E2412" s="2"/>
    </row>
    <row r="2413" spans="5:5" x14ac:dyDescent="0.2">
      <c r="E2413" s="2"/>
    </row>
    <row r="2414" spans="5:5" x14ac:dyDescent="0.2">
      <c r="E2414" s="2"/>
    </row>
    <row r="2415" spans="5:5" x14ac:dyDescent="0.2">
      <c r="E2415" s="2"/>
    </row>
    <row r="2416" spans="5:5" x14ac:dyDescent="0.2">
      <c r="E2416" s="2"/>
    </row>
    <row r="2417" spans="5:5" x14ac:dyDescent="0.2">
      <c r="E2417" s="2"/>
    </row>
    <row r="2418" spans="5:5" x14ac:dyDescent="0.2">
      <c r="E2418" s="2"/>
    </row>
    <row r="2419" spans="5:5" x14ac:dyDescent="0.2">
      <c r="E2419" s="2"/>
    </row>
    <row r="2420" spans="5:5" x14ac:dyDescent="0.2">
      <c r="E2420" s="2"/>
    </row>
    <row r="2421" spans="5:5" x14ac:dyDescent="0.2">
      <c r="E2421" s="2"/>
    </row>
    <row r="2422" spans="5:5" x14ac:dyDescent="0.2">
      <c r="E2422" s="2"/>
    </row>
    <row r="2423" spans="5:5" x14ac:dyDescent="0.2">
      <c r="E2423" s="2"/>
    </row>
    <row r="2424" spans="5:5" x14ac:dyDescent="0.2">
      <c r="E2424" s="2"/>
    </row>
    <row r="2425" spans="5:5" x14ac:dyDescent="0.2">
      <c r="E2425" s="2"/>
    </row>
    <row r="2426" spans="5:5" x14ac:dyDescent="0.2">
      <c r="E2426" s="2"/>
    </row>
    <row r="2427" spans="5:5" x14ac:dyDescent="0.2">
      <c r="E2427" s="2"/>
    </row>
    <row r="2428" spans="5:5" x14ac:dyDescent="0.2">
      <c r="E2428" s="2"/>
    </row>
    <row r="2429" spans="5:5" x14ac:dyDescent="0.2">
      <c r="E2429" s="2"/>
    </row>
    <row r="2430" spans="5:5" x14ac:dyDescent="0.2">
      <c r="E2430" s="2"/>
    </row>
    <row r="2431" spans="5:5" x14ac:dyDescent="0.2">
      <c r="E2431" s="2"/>
    </row>
    <row r="2432" spans="5:5" x14ac:dyDescent="0.2">
      <c r="E2432" s="2"/>
    </row>
    <row r="2433" spans="5:5" x14ac:dyDescent="0.2">
      <c r="E2433" s="2"/>
    </row>
    <row r="2434" spans="5:5" x14ac:dyDescent="0.2">
      <c r="E2434" s="2"/>
    </row>
    <row r="2435" spans="5:5" x14ac:dyDescent="0.2">
      <c r="E2435" s="2"/>
    </row>
    <row r="2436" spans="5:5" x14ac:dyDescent="0.2">
      <c r="E2436" s="2"/>
    </row>
    <row r="2437" spans="5:5" x14ac:dyDescent="0.2">
      <c r="E2437" s="2"/>
    </row>
    <row r="2438" spans="5:5" x14ac:dyDescent="0.2">
      <c r="E2438" s="2"/>
    </row>
    <row r="2439" spans="5:5" x14ac:dyDescent="0.2">
      <c r="E2439" s="2"/>
    </row>
    <row r="2440" spans="5:5" x14ac:dyDescent="0.2">
      <c r="E2440" s="2"/>
    </row>
    <row r="2441" spans="5:5" x14ac:dyDescent="0.2">
      <c r="E2441" s="2"/>
    </row>
    <row r="2442" spans="5:5" x14ac:dyDescent="0.2">
      <c r="E2442" s="2"/>
    </row>
    <row r="2443" spans="5:5" x14ac:dyDescent="0.2">
      <c r="E2443" s="2"/>
    </row>
    <row r="2444" spans="5:5" x14ac:dyDescent="0.2">
      <c r="E2444" s="2"/>
    </row>
    <row r="2445" spans="5:5" x14ac:dyDescent="0.2">
      <c r="E2445" s="2"/>
    </row>
    <row r="2446" spans="5:5" x14ac:dyDescent="0.2">
      <c r="E2446" s="2"/>
    </row>
    <row r="2447" spans="5:5" x14ac:dyDescent="0.2">
      <c r="E2447" s="2"/>
    </row>
    <row r="2448" spans="5:5" x14ac:dyDescent="0.2">
      <c r="E2448" s="2"/>
    </row>
    <row r="2449" spans="5:5" x14ac:dyDescent="0.2">
      <c r="E2449" s="2"/>
    </row>
    <row r="2450" spans="5:5" x14ac:dyDescent="0.2">
      <c r="E2450" s="2"/>
    </row>
    <row r="2451" spans="5:5" x14ac:dyDescent="0.2">
      <c r="E2451" s="2"/>
    </row>
    <row r="2452" spans="5:5" x14ac:dyDescent="0.2">
      <c r="E2452" s="2"/>
    </row>
    <row r="2453" spans="5:5" x14ac:dyDescent="0.2">
      <c r="E2453" s="2"/>
    </row>
    <row r="2454" spans="5:5" x14ac:dyDescent="0.2">
      <c r="E2454" s="2"/>
    </row>
    <row r="2455" spans="5:5" x14ac:dyDescent="0.2">
      <c r="E2455" s="2"/>
    </row>
    <row r="2456" spans="5:5" x14ac:dyDescent="0.2">
      <c r="E2456" s="2"/>
    </row>
    <row r="2457" spans="5:5" x14ac:dyDescent="0.2">
      <c r="E2457" s="2"/>
    </row>
    <row r="2458" spans="5:5" x14ac:dyDescent="0.2">
      <c r="E2458" s="2"/>
    </row>
    <row r="2459" spans="5:5" x14ac:dyDescent="0.2">
      <c r="E2459" s="2"/>
    </row>
    <row r="2460" spans="5:5" x14ac:dyDescent="0.2">
      <c r="E2460" s="2"/>
    </row>
    <row r="2461" spans="5:5" x14ac:dyDescent="0.2">
      <c r="E2461" s="2"/>
    </row>
    <row r="2462" spans="5:5" x14ac:dyDescent="0.2">
      <c r="E2462" s="2"/>
    </row>
    <row r="2463" spans="5:5" x14ac:dyDescent="0.2">
      <c r="E2463" s="2"/>
    </row>
    <row r="2464" spans="5:5" x14ac:dyDescent="0.2">
      <c r="E2464" s="2"/>
    </row>
    <row r="2465" spans="5:5" x14ac:dyDescent="0.2">
      <c r="E2465" s="2"/>
    </row>
    <row r="2466" spans="5:5" x14ac:dyDescent="0.2">
      <c r="E2466" s="2"/>
    </row>
    <row r="2467" spans="5:5" x14ac:dyDescent="0.2">
      <c r="E2467" s="2"/>
    </row>
    <row r="2468" spans="5:5" x14ac:dyDescent="0.2">
      <c r="E2468" s="2"/>
    </row>
    <row r="2469" spans="5:5" x14ac:dyDescent="0.2">
      <c r="E2469" s="2"/>
    </row>
    <row r="2470" spans="5:5" x14ac:dyDescent="0.2">
      <c r="E2470" s="2"/>
    </row>
    <row r="2471" spans="5:5" x14ac:dyDescent="0.2">
      <c r="E2471" s="2"/>
    </row>
    <row r="2472" spans="5:5" x14ac:dyDescent="0.2">
      <c r="E2472" s="2"/>
    </row>
    <row r="2473" spans="5:5" x14ac:dyDescent="0.2">
      <c r="E2473" s="2"/>
    </row>
    <row r="2474" spans="5:5" x14ac:dyDescent="0.2">
      <c r="E2474" s="2"/>
    </row>
    <row r="2475" spans="5:5" x14ac:dyDescent="0.2">
      <c r="E2475" s="2"/>
    </row>
    <row r="2476" spans="5:5" x14ac:dyDescent="0.2">
      <c r="E2476" s="2"/>
    </row>
    <row r="2477" spans="5:5" x14ac:dyDescent="0.2">
      <c r="E2477" s="2"/>
    </row>
    <row r="2478" spans="5:5" x14ac:dyDescent="0.2">
      <c r="E2478" s="2"/>
    </row>
    <row r="2479" spans="5:5" x14ac:dyDescent="0.2">
      <c r="E2479" s="2"/>
    </row>
    <row r="2480" spans="5:5" x14ac:dyDescent="0.2">
      <c r="E2480" s="2"/>
    </row>
    <row r="2481" spans="5:5" x14ac:dyDescent="0.2">
      <c r="E2481" s="2"/>
    </row>
    <row r="2482" spans="5:5" x14ac:dyDescent="0.2">
      <c r="E2482" s="2"/>
    </row>
    <row r="2483" spans="5:5" x14ac:dyDescent="0.2">
      <c r="E2483" s="2"/>
    </row>
    <row r="2484" spans="5:5" x14ac:dyDescent="0.2">
      <c r="E2484" s="2"/>
    </row>
    <row r="2485" spans="5:5" x14ac:dyDescent="0.2">
      <c r="E2485" s="2"/>
    </row>
    <row r="2486" spans="5:5" x14ac:dyDescent="0.2">
      <c r="E2486" s="2"/>
    </row>
    <row r="2487" spans="5:5" x14ac:dyDescent="0.2">
      <c r="E2487" s="2"/>
    </row>
    <row r="2488" spans="5:5" x14ac:dyDescent="0.2">
      <c r="E2488" s="2"/>
    </row>
    <row r="2489" spans="5:5" x14ac:dyDescent="0.2">
      <c r="E2489" s="2"/>
    </row>
    <row r="2490" spans="5:5" x14ac:dyDescent="0.2">
      <c r="E2490" s="2"/>
    </row>
    <row r="2491" spans="5:5" x14ac:dyDescent="0.2">
      <c r="E2491" s="2"/>
    </row>
    <row r="2492" spans="5:5" x14ac:dyDescent="0.2">
      <c r="E2492" s="2"/>
    </row>
    <row r="2493" spans="5:5" x14ac:dyDescent="0.2">
      <c r="E2493" s="2"/>
    </row>
    <row r="2494" spans="5:5" x14ac:dyDescent="0.2">
      <c r="E2494" s="2"/>
    </row>
    <row r="2495" spans="5:5" x14ac:dyDescent="0.2">
      <c r="E2495" s="2"/>
    </row>
    <row r="2496" spans="5:5" x14ac:dyDescent="0.2">
      <c r="E2496" s="2"/>
    </row>
    <row r="2497" spans="5:5" x14ac:dyDescent="0.2">
      <c r="E2497" s="2"/>
    </row>
    <row r="2498" spans="5:5" x14ac:dyDescent="0.2">
      <c r="E2498" s="2"/>
    </row>
    <row r="2499" spans="5:5" x14ac:dyDescent="0.2">
      <c r="E2499" s="2"/>
    </row>
    <row r="2500" spans="5:5" x14ac:dyDescent="0.2">
      <c r="E2500" s="2"/>
    </row>
    <row r="2501" spans="5:5" x14ac:dyDescent="0.2">
      <c r="E2501" s="2"/>
    </row>
    <row r="2502" spans="5:5" x14ac:dyDescent="0.2">
      <c r="E2502" s="2"/>
    </row>
    <row r="2503" spans="5:5" x14ac:dyDescent="0.2">
      <c r="E2503" s="2"/>
    </row>
    <row r="2504" spans="5:5" x14ac:dyDescent="0.2">
      <c r="E2504" s="2"/>
    </row>
    <row r="2505" spans="5:5" x14ac:dyDescent="0.2">
      <c r="E2505" s="2"/>
    </row>
    <row r="2506" spans="5:5" x14ac:dyDescent="0.2">
      <c r="E2506" s="2"/>
    </row>
    <row r="2507" spans="5:5" x14ac:dyDescent="0.2">
      <c r="E2507" s="2"/>
    </row>
    <row r="2508" spans="5:5" x14ac:dyDescent="0.2">
      <c r="E2508" s="2"/>
    </row>
    <row r="2509" spans="5:5" x14ac:dyDescent="0.2">
      <c r="E2509" s="2"/>
    </row>
    <row r="2510" spans="5:5" x14ac:dyDescent="0.2">
      <c r="E2510" s="2"/>
    </row>
    <row r="2511" spans="5:5" x14ac:dyDescent="0.2">
      <c r="E2511" s="2"/>
    </row>
    <row r="2512" spans="5:5" x14ac:dyDescent="0.2">
      <c r="E2512" s="2"/>
    </row>
    <row r="2513" spans="5:5" x14ac:dyDescent="0.2">
      <c r="E2513" s="2"/>
    </row>
    <row r="2514" spans="5:5" x14ac:dyDescent="0.2">
      <c r="E2514" s="2"/>
    </row>
    <row r="2515" spans="5:5" x14ac:dyDescent="0.2">
      <c r="E2515" s="2"/>
    </row>
    <row r="2516" spans="5:5" x14ac:dyDescent="0.2">
      <c r="E2516" s="2"/>
    </row>
    <row r="2517" spans="5:5" x14ac:dyDescent="0.2">
      <c r="E2517" s="2"/>
    </row>
    <row r="2518" spans="5:5" x14ac:dyDescent="0.2">
      <c r="E2518" s="2"/>
    </row>
    <row r="2519" spans="5:5" x14ac:dyDescent="0.2">
      <c r="E2519" s="2"/>
    </row>
    <row r="2520" spans="5:5" x14ac:dyDescent="0.2">
      <c r="E2520" s="2"/>
    </row>
    <row r="2521" spans="5:5" x14ac:dyDescent="0.2">
      <c r="E2521" s="2"/>
    </row>
    <row r="2522" spans="5:5" x14ac:dyDescent="0.2">
      <c r="E2522" s="2"/>
    </row>
    <row r="2523" spans="5:5" x14ac:dyDescent="0.2">
      <c r="E2523" s="2"/>
    </row>
    <row r="2524" spans="5:5" x14ac:dyDescent="0.2">
      <c r="E2524" s="2"/>
    </row>
    <row r="2525" spans="5:5" x14ac:dyDescent="0.2">
      <c r="E2525" s="2"/>
    </row>
    <row r="2526" spans="5:5" x14ac:dyDescent="0.2">
      <c r="E2526" s="2"/>
    </row>
    <row r="2527" spans="5:5" x14ac:dyDescent="0.2">
      <c r="E2527" s="2"/>
    </row>
    <row r="2528" spans="5:5" x14ac:dyDescent="0.2">
      <c r="E2528" s="2"/>
    </row>
    <row r="2529" spans="5:5" x14ac:dyDescent="0.2">
      <c r="E2529" s="2"/>
    </row>
    <row r="2530" spans="5:5" x14ac:dyDescent="0.2">
      <c r="E2530" s="2"/>
    </row>
    <row r="2531" spans="5:5" x14ac:dyDescent="0.2">
      <c r="E2531" s="2"/>
    </row>
    <row r="2532" spans="5:5" x14ac:dyDescent="0.2">
      <c r="E2532" s="2"/>
    </row>
    <row r="2533" spans="5:5" x14ac:dyDescent="0.2">
      <c r="E2533" s="2"/>
    </row>
    <row r="2534" spans="5:5" x14ac:dyDescent="0.2">
      <c r="E2534" s="2"/>
    </row>
    <row r="2535" spans="5:5" x14ac:dyDescent="0.2">
      <c r="E2535" s="2"/>
    </row>
    <row r="2536" spans="5:5" x14ac:dyDescent="0.2">
      <c r="E2536" s="2"/>
    </row>
    <row r="2537" spans="5:5" x14ac:dyDescent="0.2">
      <c r="E2537" s="2"/>
    </row>
    <row r="2538" spans="5:5" x14ac:dyDescent="0.2">
      <c r="E2538" s="2"/>
    </row>
    <row r="2539" spans="5:5" x14ac:dyDescent="0.2">
      <c r="E2539" s="2"/>
    </row>
    <row r="2540" spans="5:5" x14ac:dyDescent="0.2">
      <c r="E2540" s="2"/>
    </row>
    <row r="2541" spans="5:5" x14ac:dyDescent="0.2">
      <c r="E2541" s="2"/>
    </row>
    <row r="2542" spans="5:5" x14ac:dyDescent="0.2">
      <c r="E2542" s="2"/>
    </row>
    <row r="2543" spans="5:5" x14ac:dyDescent="0.2">
      <c r="E2543" s="2"/>
    </row>
    <row r="2544" spans="5:5" x14ac:dyDescent="0.2">
      <c r="E2544" s="2"/>
    </row>
    <row r="2545" spans="5:5" x14ac:dyDescent="0.2">
      <c r="E2545" s="2"/>
    </row>
    <row r="2546" spans="5:5" x14ac:dyDescent="0.2">
      <c r="E2546" s="2"/>
    </row>
    <row r="2547" spans="5:5" x14ac:dyDescent="0.2">
      <c r="E2547" s="2"/>
    </row>
    <row r="2548" spans="5:5" x14ac:dyDescent="0.2">
      <c r="E2548" s="2"/>
    </row>
    <row r="2549" spans="5:5" x14ac:dyDescent="0.2">
      <c r="E2549" s="2"/>
    </row>
    <row r="2550" spans="5:5" x14ac:dyDescent="0.2">
      <c r="E2550" s="2"/>
    </row>
    <row r="2551" spans="5:5" x14ac:dyDescent="0.2">
      <c r="E2551" s="2"/>
    </row>
    <row r="2552" spans="5:5" x14ac:dyDescent="0.2">
      <c r="E2552" s="2"/>
    </row>
    <row r="2553" spans="5:5" x14ac:dyDescent="0.2">
      <c r="E2553" s="2"/>
    </row>
    <row r="2554" spans="5:5" x14ac:dyDescent="0.2">
      <c r="E2554" s="2"/>
    </row>
    <row r="2555" spans="5:5" x14ac:dyDescent="0.2">
      <c r="E2555" s="2"/>
    </row>
    <row r="2556" spans="5:5" x14ac:dyDescent="0.2">
      <c r="E2556" s="2"/>
    </row>
    <row r="2557" spans="5:5" x14ac:dyDescent="0.2">
      <c r="E2557" s="2"/>
    </row>
    <row r="2558" spans="5:5" x14ac:dyDescent="0.2">
      <c r="E2558" s="2"/>
    </row>
    <row r="2559" spans="5:5" x14ac:dyDescent="0.2">
      <c r="E2559" s="2"/>
    </row>
    <row r="2560" spans="5:5" x14ac:dyDescent="0.2">
      <c r="E2560" s="2"/>
    </row>
    <row r="2561" spans="5:5" x14ac:dyDescent="0.2">
      <c r="E2561" s="2"/>
    </row>
    <row r="2562" spans="5:5" x14ac:dyDescent="0.2">
      <c r="E2562" s="2"/>
    </row>
    <row r="2563" spans="5:5" x14ac:dyDescent="0.2">
      <c r="E2563" s="2"/>
    </row>
    <row r="2564" spans="5:5" x14ac:dyDescent="0.2">
      <c r="E2564" s="2"/>
    </row>
    <row r="2565" spans="5:5" x14ac:dyDescent="0.2">
      <c r="E2565" s="2"/>
    </row>
    <row r="2566" spans="5:5" x14ac:dyDescent="0.2">
      <c r="E2566" s="2"/>
    </row>
    <row r="2567" spans="5:5" x14ac:dyDescent="0.2">
      <c r="E2567" s="2"/>
    </row>
    <row r="2568" spans="5:5" x14ac:dyDescent="0.2">
      <c r="E2568" s="2"/>
    </row>
    <row r="2569" spans="5:5" x14ac:dyDescent="0.2">
      <c r="E2569" s="2"/>
    </row>
    <row r="2570" spans="5:5" x14ac:dyDescent="0.2">
      <c r="E2570" s="2"/>
    </row>
    <row r="2571" spans="5:5" x14ac:dyDescent="0.2">
      <c r="E2571" s="2"/>
    </row>
    <row r="2572" spans="5:5" x14ac:dyDescent="0.2">
      <c r="E2572" s="2"/>
    </row>
    <row r="2573" spans="5:5" x14ac:dyDescent="0.2">
      <c r="E2573" s="2"/>
    </row>
    <row r="2574" spans="5:5" x14ac:dyDescent="0.2">
      <c r="E2574" s="2"/>
    </row>
    <row r="2575" spans="5:5" x14ac:dyDescent="0.2">
      <c r="E2575" s="2"/>
    </row>
    <row r="2576" spans="5:5" x14ac:dyDescent="0.2">
      <c r="E2576" s="2"/>
    </row>
    <row r="2577" spans="5:5" x14ac:dyDescent="0.2">
      <c r="E2577" s="2"/>
    </row>
    <row r="2578" spans="5:5" x14ac:dyDescent="0.2">
      <c r="E2578" s="2"/>
    </row>
    <row r="2579" spans="5:5" x14ac:dyDescent="0.2">
      <c r="E2579" s="2"/>
    </row>
    <row r="2580" spans="5:5" x14ac:dyDescent="0.2">
      <c r="E2580" s="2"/>
    </row>
    <row r="2581" spans="5:5" x14ac:dyDescent="0.2">
      <c r="E2581" s="2"/>
    </row>
    <row r="2582" spans="5:5" x14ac:dyDescent="0.2">
      <c r="E2582" s="2"/>
    </row>
    <row r="2583" spans="5:5" x14ac:dyDescent="0.2">
      <c r="E2583" s="2"/>
    </row>
    <row r="2584" spans="5:5" x14ac:dyDescent="0.2">
      <c r="E2584" s="2"/>
    </row>
    <row r="2585" spans="5:5" x14ac:dyDescent="0.2">
      <c r="E2585" s="2"/>
    </row>
    <row r="2586" spans="5:5" x14ac:dyDescent="0.2">
      <c r="E2586" s="2"/>
    </row>
    <row r="2587" spans="5:5" x14ac:dyDescent="0.2">
      <c r="E2587" s="2"/>
    </row>
    <row r="2588" spans="5:5" x14ac:dyDescent="0.2">
      <c r="E2588" s="2"/>
    </row>
    <row r="2589" spans="5:5" x14ac:dyDescent="0.2">
      <c r="E2589" s="2"/>
    </row>
    <row r="2590" spans="5:5" x14ac:dyDescent="0.2">
      <c r="E2590" s="2"/>
    </row>
    <row r="2591" spans="5:5" x14ac:dyDescent="0.2">
      <c r="E2591" s="2"/>
    </row>
    <row r="2592" spans="5:5" x14ac:dyDescent="0.2">
      <c r="E2592" s="2"/>
    </row>
    <row r="2593" spans="5:5" x14ac:dyDescent="0.2">
      <c r="E2593" s="2"/>
    </row>
    <row r="2594" spans="5:5" x14ac:dyDescent="0.2">
      <c r="E2594" s="2"/>
    </row>
    <row r="2595" spans="5:5" x14ac:dyDescent="0.2">
      <c r="E2595" s="2"/>
    </row>
    <row r="2596" spans="5:5" x14ac:dyDescent="0.2">
      <c r="E2596" s="2"/>
    </row>
    <row r="2597" spans="5:5" x14ac:dyDescent="0.2">
      <c r="E2597" s="2"/>
    </row>
    <row r="2598" spans="5:5" x14ac:dyDescent="0.2">
      <c r="E2598" s="2"/>
    </row>
    <row r="2599" spans="5:5" x14ac:dyDescent="0.2">
      <c r="E2599" s="2"/>
    </row>
    <row r="2600" spans="5:5" x14ac:dyDescent="0.2">
      <c r="E2600" s="2"/>
    </row>
    <row r="2601" spans="5:5" x14ac:dyDescent="0.2">
      <c r="E2601" s="2"/>
    </row>
    <row r="2602" spans="5:5" x14ac:dyDescent="0.2">
      <c r="E2602" s="2"/>
    </row>
    <row r="2603" spans="5:5" x14ac:dyDescent="0.2">
      <c r="E2603" s="2"/>
    </row>
    <row r="2604" spans="5:5" x14ac:dyDescent="0.2">
      <c r="E2604" s="2"/>
    </row>
    <row r="2605" spans="5:5" x14ac:dyDescent="0.2">
      <c r="E2605" s="2"/>
    </row>
    <row r="2606" spans="5:5" x14ac:dyDescent="0.2">
      <c r="E2606" s="2"/>
    </row>
    <row r="2607" spans="5:5" x14ac:dyDescent="0.2">
      <c r="E2607" s="2"/>
    </row>
    <row r="2608" spans="5:5" x14ac:dyDescent="0.2">
      <c r="E2608" s="2"/>
    </row>
    <row r="2609" spans="5:5" x14ac:dyDescent="0.2">
      <c r="E2609" s="2"/>
    </row>
    <row r="2610" spans="5:5" x14ac:dyDescent="0.2">
      <c r="E2610" s="2"/>
    </row>
    <row r="2611" spans="5:5" x14ac:dyDescent="0.2">
      <c r="E2611" s="2"/>
    </row>
    <row r="2612" spans="5:5" x14ac:dyDescent="0.2">
      <c r="E2612" s="2"/>
    </row>
    <row r="2613" spans="5:5" x14ac:dyDescent="0.2">
      <c r="E2613" s="2"/>
    </row>
    <row r="2614" spans="5:5" x14ac:dyDescent="0.2">
      <c r="E2614" s="2"/>
    </row>
    <row r="2615" spans="5:5" x14ac:dyDescent="0.2">
      <c r="E2615" s="2"/>
    </row>
    <row r="2616" spans="5:5" x14ac:dyDescent="0.2">
      <c r="E2616" s="2"/>
    </row>
    <row r="2617" spans="5:5" x14ac:dyDescent="0.2">
      <c r="E2617" s="2"/>
    </row>
    <row r="2618" spans="5:5" x14ac:dyDescent="0.2">
      <c r="E2618" s="2"/>
    </row>
    <row r="2619" spans="5:5" x14ac:dyDescent="0.2">
      <c r="E2619" s="2"/>
    </row>
    <row r="2620" spans="5:5" x14ac:dyDescent="0.2">
      <c r="E2620" s="2"/>
    </row>
    <row r="2621" spans="5:5" x14ac:dyDescent="0.2">
      <c r="E2621" s="2"/>
    </row>
    <row r="2622" spans="5:5" x14ac:dyDescent="0.2">
      <c r="E2622" s="2"/>
    </row>
    <row r="2623" spans="5:5" x14ac:dyDescent="0.2">
      <c r="E2623" s="2"/>
    </row>
    <row r="2624" spans="5:5" x14ac:dyDescent="0.2">
      <c r="E2624" s="2"/>
    </row>
    <row r="2625" spans="5:5" x14ac:dyDescent="0.2">
      <c r="E2625" s="2"/>
    </row>
    <row r="2626" spans="5:5" x14ac:dyDescent="0.2">
      <c r="E2626" s="2"/>
    </row>
    <row r="2627" spans="5:5" x14ac:dyDescent="0.2">
      <c r="E2627" s="2"/>
    </row>
    <row r="2628" spans="5:5" x14ac:dyDescent="0.2">
      <c r="E2628" s="2"/>
    </row>
    <row r="2629" spans="5:5" x14ac:dyDescent="0.2">
      <c r="E2629" s="2"/>
    </row>
    <row r="2630" spans="5:5" x14ac:dyDescent="0.2">
      <c r="E2630" s="2"/>
    </row>
    <row r="2631" spans="5:5" x14ac:dyDescent="0.2">
      <c r="E2631" s="2"/>
    </row>
    <row r="2632" spans="5:5" x14ac:dyDescent="0.2">
      <c r="E2632" s="2"/>
    </row>
    <row r="2633" spans="5:5" x14ac:dyDescent="0.2">
      <c r="E2633" s="2"/>
    </row>
    <row r="2634" spans="5:5" x14ac:dyDescent="0.2">
      <c r="E2634" s="2"/>
    </row>
    <row r="2635" spans="5:5" x14ac:dyDescent="0.2">
      <c r="E2635" s="2"/>
    </row>
    <row r="2636" spans="5:5" x14ac:dyDescent="0.2">
      <c r="E2636" s="2"/>
    </row>
    <row r="2637" spans="5:5" x14ac:dyDescent="0.2">
      <c r="E2637" s="2"/>
    </row>
    <row r="2638" spans="5:5" x14ac:dyDescent="0.2">
      <c r="E2638" s="2"/>
    </row>
    <row r="2639" spans="5:5" x14ac:dyDescent="0.2">
      <c r="E2639" s="2"/>
    </row>
    <row r="2640" spans="5:5" x14ac:dyDescent="0.2">
      <c r="E2640" s="2"/>
    </row>
    <row r="2641" spans="5:5" x14ac:dyDescent="0.2">
      <c r="E2641" s="2"/>
    </row>
    <row r="2642" spans="5:5" x14ac:dyDescent="0.2">
      <c r="E2642" s="2"/>
    </row>
    <row r="2643" spans="5:5" x14ac:dyDescent="0.2">
      <c r="E2643" s="2"/>
    </row>
    <row r="2644" spans="5:5" x14ac:dyDescent="0.2">
      <c r="E2644" s="2"/>
    </row>
    <row r="2645" spans="5:5" x14ac:dyDescent="0.2">
      <c r="E2645" s="2"/>
    </row>
    <row r="2646" spans="5:5" x14ac:dyDescent="0.2">
      <c r="E2646" s="2"/>
    </row>
    <row r="2647" spans="5:5" x14ac:dyDescent="0.2">
      <c r="E2647" s="2"/>
    </row>
    <row r="2648" spans="5:5" x14ac:dyDescent="0.2">
      <c r="E2648" s="2"/>
    </row>
    <row r="2649" spans="5:5" x14ac:dyDescent="0.2">
      <c r="E2649" s="2"/>
    </row>
    <row r="2650" spans="5:5" x14ac:dyDescent="0.2">
      <c r="E2650" s="2"/>
    </row>
    <row r="2651" spans="5:5" x14ac:dyDescent="0.2">
      <c r="E2651" s="2"/>
    </row>
    <row r="2652" spans="5:5" x14ac:dyDescent="0.2">
      <c r="E2652" s="2"/>
    </row>
    <row r="2653" spans="5:5" x14ac:dyDescent="0.2">
      <c r="E2653" s="2"/>
    </row>
    <row r="2654" spans="5:5" x14ac:dyDescent="0.2">
      <c r="E2654" s="2"/>
    </row>
    <row r="2655" spans="5:5" x14ac:dyDescent="0.2">
      <c r="E2655" s="2"/>
    </row>
    <row r="2656" spans="5:5" x14ac:dyDescent="0.2">
      <c r="E2656" s="2"/>
    </row>
    <row r="2657" spans="5:5" x14ac:dyDescent="0.2">
      <c r="E2657" s="2"/>
    </row>
    <row r="2658" spans="5:5" x14ac:dyDescent="0.2">
      <c r="E2658" s="2"/>
    </row>
    <row r="2659" spans="5:5" x14ac:dyDescent="0.2">
      <c r="E2659" s="2"/>
    </row>
    <row r="2660" spans="5:5" x14ac:dyDescent="0.2">
      <c r="E2660" s="2"/>
    </row>
    <row r="2661" spans="5:5" x14ac:dyDescent="0.2">
      <c r="E2661" s="2"/>
    </row>
    <row r="2662" spans="5:5" x14ac:dyDescent="0.2">
      <c r="E2662" s="2"/>
    </row>
    <row r="2663" spans="5:5" x14ac:dyDescent="0.2">
      <c r="E2663" s="2"/>
    </row>
    <row r="2664" spans="5:5" x14ac:dyDescent="0.2">
      <c r="E2664" s="2"/>
    </row>
    <row r="2665" spans="5:5" x14ac:dyDescent="0.2">
      <c r="E2665" s="2"/>
    </row>
    <row r="2666" spans="5:5" x14ac:dyDescent="0.2">
      <c r="E2666" s="2"/>
    </row>
    <row r="2667" spans="5:5" x14ac:dyDescent="0.2">
      <c r="E2667" s="2"/>
    </row>
    <row r="2668" spans="5:5" x14ac:dyDescent="0.2">
      <c r="E2668" s="2"/>
    </row>
    <row r="2669" spans="5:5" x14ac:dyDescent="0.2">
      <c r="E2669" s="2"/>
    </row>
    <row r="2670" spans="5:5" x14ac:dyDescent="0.2">
      <c r="E2670" s="2"/>
    </row>
    <row r="2671" spans="5:5" x14ac:dyDescent="0.2">
      <c r="E2671" s="2"/>
    </row>
    <row r="2672" spans="5:5" x14ac:dyDescent="0.2">
      <c r="E2672" s="2"/>
    </row>
    <row r="2673" spans="5:5" x14ac:dyDescent="0.2">
      <c r="E2673" s="2"/>
    </row>
    <row r="2674" spans="5:5" x14ac:dyDescent="0.2">
      <c r="E2674" s="2"/>
    </row>
    <row r="2675" spans="5:5" x14ac:dyDescent="0.2">
      <c r="E2675" s="2"/>
    </row>
    <row r="2676" spans="5:5" x14ac:dyDescent="0.2">
      <c r="E2676" s="2"/>
    </row>
    <row r="2677" spans="5:5" x14ac:dyDescent="0.2">
      <c r="E2677" s="2"/>
    </row>
    <row r="2678" spans="5:5" x14ac:dyDescent="0.2">
      <c r="E2678" s="2"/>
    </row>
    <row r="2679" spans="5:5" x14ac:dyDescent="0.2">
      <c r="E2679" s="2"/>
    </row>
    <row r="2680" spans="5:5" x14ac:dyDescent="0.2">
      <c r="E2680" s="2"/>
    </row>
    <row r="2681" spans="5:5" x14ac:dyDescent="0.2">
      <c r="E2681" s="2"/>
    </row>
    <row r="2682" spans="5:5" x14ac:dyDescent="0.2">
      <c r="E2682" s="2"/>
    </row>
    <row r="2683" spans="5:5" x14ac:dyDescent="0.2">
      <c r="E2683" s="2"/>
    </row>
    <row r="2684" spans="5:5" x14ac:dyDescent="0.2">
      <c r="E2684" s="2"/>
    </row>
    <row r="2685" spans="5:5" x14ac:dyDescent="0.2">
      <c r="E2685" s="2"/>
    </row>
    <row r="2686" spans="5:5" x14ac:dyDescent="0.2">
      <c r="E2686" s="2"/>
    </row>
    <row r="2687" spans="5:5" x14ac:dyDescent="0.2">
      <c r="E2687" s="2"/>
    </row>
    <row r="2688" spans="5:5" x14ac:dyDescent="0.2">
      <c r="E2688" s="2"/>
    </row>
    <row r="2689" spans="5:5" x14ac:dyDescent="0.2">
      <c r="E2689" s="2"/>
    </row>
    <row r="2690" spans="5:5" x14ac:dyDescent="0.2">
      <c r="E2690" s="2"/>
    </row>
    <row r="2691" spans="5:5" x14ac:dyDescent="0.2">
      <c r="E2691" s="2"/>
    </row>
    <row r="2692" spans="5:5" x14ac:dyDescent="0.2">
      <c r="E2692" s="2"/>
    </row>
    <row r="2693" spans="5:5" x14ac:dyDescent="0.2">
      <c r="E2693" s="2"/>
    </row>
    <row r="2694" spans="5:5" x14ac:dyDescent="0.2">
      <c r="E2694" s="2"/>
    </row>
    <row r="2695" spans="5:5" x14ac:dyDescent="0.2">
      <c r="E2695" s="2"/>
    </row>
    <row r="2696" spans="5:5" x14ac:dyDescent="0.2">
      <c r="E2696" s="2"/>
    </row>
    <row r="2697" spans="5:5" x14ac:dyDescent="0.2">
      <c r="E2697" s="2"/>
    </row>
    <row r="2698" spans="5:5" x14ac:dyDescent="0.2">
      <c r="E2698" s="2"/>
    </row>
    <row r="2699" spans="5:5" x14ac:dyDescent="0.2">
      <c r="E2699" s="2"/>
    </row>
    <row r="2700" spans="5:5" x14ac:dyDescent="0.2">
      <c r="E2700" s="2"/>
    </row>
    <row r="2701" spans="5:5" x14ac:dyDescent="0.2">
      <c r="E2701" s="2"/>
    </row>
    <row r="2702" spans="5:5" x14ac:dyDescent="0.2">
      <c r="E2702" s="2"/>
    </row>
    <row r="2703" spans="5:5" x14ac:dyDescent="0.2">
      <c r="E2703" s="2"/>
    </row>
    <row r="2704" spans="5:5" x14ac:dyDescent="0.2">
      <c r="E2704" s="2"/>
    </row>
    <row r="2705" spans="5:5" x14ac:dyDescent="0.2">
      <c r="E2705" s="2"/>
    </row>
    <row r="2706" spans="5:5" x14ac:dyDescent="0.2">
      <c r="E2706" s="2"/>
    </row>
    <row r="2707" spans="5:5" x14ac:dyDescent="0.2">
      <c r="E2707" s="2"/>
    </row>
    <row r="2708" spans="5:5" x14ac:dyDescent="0.2">
      <c r="E2708" s="2"/>
    </row>
    <row r="2709" spans="5:5" x14ac:dyDescent="0.2">
      <c r="E2709" s="2"/>
    </row>
    <row r="2710" spans="5:5" x14ac:dyDescent="0.2">
      <c r="E2710" s="2"/>
    </row>
    <row r="2711" spans="5:5" x14ac:dyDescent="0.2">
      <c r="E2711" s="2"/>
    </row>
    <row r="2712" spans="5:5" x14ac:dyDescent="0.2">
      <c r="E2712" s="2"/>
    </row>
    <row r="2713" spans="5:5" x14ac:dyDescent="0.2">
      <c r="E2713" s="2"/>
    </row>
    <row r="2714" spans="5:5" x14ac:dyDescent="0.2">
      <c r="E2714" s="2"/>
    </row>
    <row r="2715" spans="5:5" x14ac:dyDescent="0.2">
      <c r="E2715" s="2"/>
    </row>
    <row r="2716" spans="5:5" x14ac:dyDescent="0.2">
      <c r="E2716" s="2"/>
    </row>
    <row r="2717" spans="5:5" x14ac:dyDescent="0.2">
      <c r="E2717" s="2"/>
    </row>
    <row r="2718" spans="5:5" x14ac:dyDescent="0.2">
      <c r="E2718" s="2"/>
    </row>
    <row r="2719" spans="5:5" x14ac:dyDescent="0.2">
      <c r="E2719" s="2"/>
    </row>
    <row r="2720" spans="5:5" x14ac:dyDescent="0.2">
      <c r="E2720" s="2"/>
    </row>
    <row r="2721" spans="5:5" x14ac:dyDescent="0.2">
      <c r="E2721" s="2"/>
    </row>
    <row r="2722" spans="5:5" x14ac:dyDescent="0.2">
      <c r="E2722" s="2"/>
    </row>
    <row r="2723" spans="5:5" x14ac:dyDescent="0.2">
      <c r="E2723" s="2"/>
    </row>
    <row r="2724" spans="5:5" x14ac:dyDescent="0.2">
      <c r="E2724" s="2"/>
    </row>
    <row r="2725" spans="5:5" x14ac:dyDescent="0.2">
      <c r="E2725" s="2"/>
    </row>
    <row r="2726" spans="5:5" x14ac:dyDescent="0.2">
      <c r="E2726" s="2"/>
    </row>
    <row r="2727" spans="5:5" x14ac:dyDescent="0.2">
      <c r="E2727" s="2"/>
    </row>
    <row r="2728" spans="5:5" x14ac:dyDescent="0.2">
      <c r="E2728" s="2"/>
    </row>
    <row r="2729" spans="5:5" x14ac:dyDescent="0.2">
      <c r="E2729" s="2"/>
    </row>
    <row r="2730" spans="5:5" x14ac:dyDescent="0.2">
      <c r="E2730" s="2"/>
    </row>
    <row r="2731" spans="5:5" x14ac:dyDescent="0.2">
      <c r="E2731" s="2"/>
    </row>
    <row r="2732" spans="5:5" x14ac:dyDescent="0.2">
      <c r="E2732" s="2"/>
    </row>
    <row r="2733" spans="5:5" x14ac:dyDescent="0.2">
      <c r="E2733" s="2"/>
    </row>
    <row r="2734" spans="5:5" x14ac:dyDescent="0.2">
      <c r="E2734" s="2"/>
    </row>
    <row r="2735" spans="5:5" x14ac:dyDescent="0.2">
      <c r="E2735" s="2"/>
    </row>
    <row r="2736" spans="5:5" x14ac:dyDescent="0.2">
      <c r="E2736" s="2"/>
    </row>
    <row r="2737" spans="5:5" x14ac:dyDescent="0.2">
      <c r="E2737" s="2"/>
    </row>
    <row r="2738" spans="5:5" x14ac:dyDescent="0.2">
      <c r="E2738" s="2"/>
    </row>
    <row r="2739" spans="5:5" x14ac:dyDescent="0.2">
      <c r="E2739" s="2"/>
    </row>
    <row r="2740" spans="5:5" x14ac:dyDescent="0.2">
      <c r="E2740" s="2"/>
    </row>
    <row r="2741" spans="5:5" x14ac:dyDescent="0.2">
      <c r="E2741" s="2"/>
    </row>
    <row r="2742" spans="5:5" x14ac:dyDescent="0.2">
      <c r="E2742" s="2"/>
    </row>
    <row r="2743" spans="5:5" x14ac:dyDescent="0.2">
      <c r="E2743" s="2"/>
    </row>
    <row r="2744" spans="5:5" x14ac:dyDescent="0.2">
      <c r="E2744" s="2"/>
    </row>
    <row r="2745" spans="5:5" x14ac:dyDescent="0.2">
      <c r="E2745" s="2"/>
    </row>
    <row r="2746" spans="5:5" x14ac:dyDescent="0.2">
      <c r="E2746" s="2"/>
    </row>
    <row r="2747" spans="5:5" x14ac:dyDescent="0.2">
      <c r="E2747" s="2"/>
    </row>
    <row r="2748" spans="5:5" x14ac:dyDescent="0.2">
      <c r="E2748" s="2"/>
    </row>
    <row r="2749" spans="5:5" x14ac:dyDescent="0.2">
      <c r="E2749" s="2"/>
    </row>
    <row r="2750" spans="5:5" x14ac:dyDescent="0.2">
      <c r="E2750" s="2"/>
    </row>
    <row r="2751" spans="5:5" x14ac:dyDescent="0.2">
      <c r="E2751" s="2"/>
    </row>
    <row r="2752" spans="5:5" x14ac:dyDescent="0.2">
      <c r="E2752" s="2"/>
    </row>
    <row r="2753" spans="5:5" x14ac:dyDescent="0.2">
      <c r="E2753" s="2"/>
    </row>
    <row r="2754" spans="5:5" x14ac:dyDescent="0.2">
      <c r="E2754" s="2"/>
    </row>
    <row r="2755" spans="5:5" x14ac:dyDescent="0.2">
      <c r="E2755" s="2"/>
    </row>
    <row r="2756" spans="5:5" x14ac:dyDescent="0.2">
      <c r="E2756" s="2"/>
    </row>
    <row r="2757" spans="5:5" x14ac:dyDescent="0.2">
      <c r="E2757" s="2"/>
    </row>
    <row r="2758" spans="5:5" x14ac:dyDescent="0.2">
      <c r="E2758" s="2"/>
    </row>
    <row r="2759" spans="5:5" x14ac:dyDescent="0.2">
      <c r="E2759" s="2"/>
    </row>
    <row r="2760" spans="5:5" x14ac:dyDescent="0.2">
      <c r="E2760" s="2"/>
    </row>
    <row r="2761" spans="5:5" x14ac:dyDescent="0.2">
      <c r="E2761" s="2"/>
    </row>
    <row r="2762" spans="5:5" x14ac:dyDescent="0.2">
      <c r="E2762" s="2"/>
    </row>
    <row r="2763" spans="5:5" x14ac:dyDescent="0.2">
      <c r="E2763" s="2"/>
    </row>
    <row r="2764" spans="5:5" x14ac:dyDescent="0.2">
      <c r="E2764" s="2"/>
    </row>
    <row r="2765" spans="5:5" x14ac:dyDescent="0.2">
      <c r="E2765" s="2"/>
    </row>
    <row r="2766" spans="5:5" x14ac:dyDescent="0.2">
      <c r="E2766" s="2"/>
    </row>
    <row r="2767" spans="5:5" x14ac:dyDescent="0.2">
      <c r="E2767" s="2"/>
    </row>
    <row r="2768" spans="5:5" x14ac:dyDescent="0.2">
      <c r="E2768" s="2"/>
    </row>
    <row r="2769" spans="5:5" x14ac:dyDescent="0.2">
      <c r="E2769" s="2"/>
    </row>
    <row r="2770" spans="5:5" x14ac:dyDescent="0.2">
      <c r="E2770" s="2"/>
    </row>
    <row r="2771" spans="5:5" x14ac:dyDescent="0.2">
      <c r="E2771" s="2"/>
    </row>
    <row r="2772" spans="5:5" x14ac:dyDescent="0.2">
      <c r="E2772" s="2"/>
    </row>
    <row r="2773" spans="5:5" x14ac:dyDescent="0.2">
      <c r="E2773" s="2"/>
    </row>
    <row r="2774" spans="5:5" x14ac:dyDescent="0.2">
      <c r="E2774" s="2"/>
    </row>
    <row r="2775" spans="5:5" x14ac:dyDescent="0.2">
      <c r="E2775" s="2"/>
    </row>
    <row r="2776" spans="5:5" x14ac:dyDescent="0.2">
      <c r="E2776" s="2"/>
    </row>
    <row r="2777" spans="5:5" x14ac:dyDescent="0.2">
      <c r="E2777" s="2"/>
    </row>
    <row r="2778" spans="5:5" x14ac:dyDescent="0.2">
      <c r="E2778" s="2"/>
    </row>
    <row r="2779" spans="5:5" x14ac:dyDescent="0.2">
      <c r="E2779" s="2"/>
    </row>
    <row r="2780" spans="5:5" x14ac:dyDescent="0.2">
      <c r="E2780" s="2"/>
    </row>
    <row r="2781" spans="5:5" x14ac:dyDescent="0.2">
      <c r="E2781" s="2"/>
    </row>
    <row r="2782" spans="5:5" x14ac:dyDescent="0.2">
      <c r="E2782" s="2"/>
    </row>
    <row r="2783" spans="5:5" x14ac:dyDescent="0.2">
      <c r="E2783" s="2"/>
    </row>
    <row r="2784" spans="5:5" x14ac:dyDescent="0.2">
      <c r="E2784" s="2"/>
    </row>
    <row r="2785" spans="5:5" x14ac:dyDescent="0.2">
      <c r="E2785" s="2"/>
    </row>
    <row r="2786" spans="5:5" x14ac:dyDescent="0.2">
      <c r="E2786" s="2"/>
    </row>
    <row r="2787" spans="5:5" x14ac:dyDescent="0.2">
      <c r="E2787" s="2"/>
    </row>
    <row r="2788" spans="5:5" x14ac:dyDescent="0.2">
      <c r="E2788" s="2"/>
    </row>
    <row r="2789" spans="5:5" x14ac:dyDescent="0.2">
      <c r="E2789" s="2"/>
    </row>
    <row r="2790" spans="5:5" x14ac:dyDescent="0.2">
      <c r="E2790" s="2"/>
    </row>
    <row r="2791" spans="5:5" x14ac:dyDescent="0.2">
      <c r="E2791" s="2"/>
    </row>
    <row r="2792" spans="5:5" x14ac:dyDescent="0.2">
      <c r="E2792" s="2"/>
    </row>
    <row r="2793" spans="5:5" x14ac:dyDescent="0.2">
      <c r="E2793" s="2"/>
    </row>
    <row r="2794" spans="5:5" x14ac:dyDescent="0.2">
      <c r="E2794" s="2"/>
    </row>
    <row r="2795" spans="5:5" x14ac:dyDescent="0.2">
      <c r="E2795" s="2"/>
    </row>
    <row r="2796" spans="5:5" x14ac:dyDescent="0.2">
      <c r="E2796" s="2"/>
    </row>
    <row r="2797" spans="5:5" x14ac:dyDescent="0.2">
      <c r="E2797" s="2"/>
    </row>
    <row r="2798" spans="5:5" x14ac:dyDescent="0.2">
      <c r="E2798" s="2"/>
    </row>
    <row r="2799" spans="5:5" x14ac:dyDescent="0.2">
      <c r="E2799" s="2"/>
    </row>
    <row r="2800" spans="5:5" x14ac:dyDescent="0.2">
      <c r="E2800" s="2"/>
    </row>
    <row r="2801" spans="5:5" x14ac:dyDescent="0.2">
      <c r="E2801" s="2"/>
    </row>
    <row r="2802" spans="5:5" x14ac:dyDescent="0.2">
      <c r="E2802" s="2"/>
    </row>
    <row r="2803" spans="5:5" x14ac:dyDescent="0.2">
      <c r="E2803" s="2"/>
    </row>
    <row r="2804" spans="5:5" x14ac:dyDescent="0.2">
      <c r="E2804" s="2"/>
    </row>
    <row r="2805" spans="5:5" x14ac:dyDescent="0.2">
      <c r="E2805" s="2"/>
    </row>
    <row r="2806" spans="5:5" x14ac:dyDescent="0.2">
      <c r="E2806" s="2"/>
    </row>
    <row r="2807" spans="5:5" x14ac:dyDescent="0.2">
      <c r="E2807" s="2"/>
    </row>
    <row r="2808" spans="5:5" x14ac:dyDescent="0.2">
      <c r="E2808" s="2"/>
    </row>
    <row r="2809" spans="5:5" x14ac:dyDescent="0.2">
      <c r="E2809" s="2"/>
    </row>
    <row r="2810" spans="5:5" x14ac:dyDescent="0.2">
      <c r="E2810" s="2"/>
    </row>
    <row r="2811" spans="5:5" x14ac:dyDescent="0.2">
      <c r="E2811" s="2"/>
    </row>
    <row r="2812" spans="5:5" x14ac:dyDescent="0.2">
      <c r="E2812" s="2"/>
    </row>
    <row r="2813" spans="5:5" x14ac:dyDescent="0.2">
      <c r="E2813" s="2"/>
    </row>
    <row r="2814" spans="5:5" x14ac:dyDescent="0.2">
      <c r="E2814" s="2"/>
    </row>
    <row r="2815" spans="5:5" x14ac:dyDescent="0.2">
      <c r="E2815" s="2"/>
    </row>
    <row r="2816" spans="5:5" x14ac:dyDescent="0.2">
      <c r="E2816" s="2"/>
    </row>
    <row r="2817" spans="5:5" x14ac:dyDescent="0.2">
      <c r="E2817" s="2"/>
    </row>
    <row r="2818" spans="5:5" x14ac:dyDescent="0.2">
      <c r="E2818" s="2"/>
    </row>
    <row r="2819" spans="5:5" x14ac:dyDescent="0.2">
      <c r="E2819" s="2"/>
    </row>
    <row r="2820" spans="5:5" x14ac:dyDescent="0.2">
      <c r="E2820" s="2"/>
    </row>
    <row r="2821" spans="5:5" x14ac:dyDescent="0.2">
      <c r="E2821" s="2"/>
    </row>
    <row r="2822" spans="5:5" x14ac:dyDescent="0.2">
      <c r="E2822" s="2"/>
    </row>
    <row r="2823" spans="5:5" x14ac:dyDescent="0.2">
      <c r="E2823" s="2"/>
    </row>
    <row r="2824" spans="5:5" x14ac:dyDescent="0.2">
      <c r="E2824" s="2"/>
    </row>
    <row r="2825" spans="5:5" x14ac:dyDescent="0.2">
      <c r="E2825" s="2"/>
    </row>
    <row r="2826" spans="5:5" x14ac:dyDescent="0.2">
      <c r="E2826" s="2"/>
    </row>
    <row r="2827" spans="5:5" x14ac:dyDescent="0.2">
      <c r="E2827" s="2"/>
    </row>
    <row r="2828" spans="5:5" x14ac:dyDescent="0.2">
      <c r="E2828" s="2"/>
    </row>
    <row r="2829" spans="5:5" x14ac:dyDescent="0.2">
      <c r="E2829" s="2"/>
    </row>
    <row r="2830" spans="5:5" x14ac:dyDescent="0.2">
      <c r="E2830" s="2"/>
    </row>
    <row r="2831" spans="5:5" x14ac:dyDescent="0.2">
      <c r="E2831" s="2"/>
    </row>
    <row r="2832" spans="5:5" x14ac:dyDescent="0.2">
      <c r="E2832" s="2"/>
    </row>
    <row r="2833" spans="5:5" x14ac:dyDescent="0.2">
      <c r="E2833" s="2"/>
    </row>
    <row r="2834" spans="5:5" x14ac:dyDescent="0.2">
      <c r="E2834" s="2"/>
    </row>
    <row r="2835" spans="5:5" x14ac:dyDescent="0.2">
      <c r="E2835" s="2"/>
    </row>
    <row r="2836" spans="5:5" x14ac:dyDescent="0.2">
      <c r="E2836" s="2"/>
    </row>
    <row r="2837" spans="5:5" x14ac:dyDescent="0.2">
      <c r="E2837" s="2"/>
    </row>
    <row r="2838" spans="5:5" x14ac:dyDescent="0.2">
      <c r="E2838" s="2"/>
    </row>
    <row r="2839" spans="5:5" x14ac:dyDescent="0.2">
      <c r="E2839" s="2"/>
    </row>
    <row r="2840" spans="5:5" x14ac:dyDescent="0.2">
      <c r="E2840" s="2"/>
    </row>
    <row r="2841" spans="5:5" x14ac:dyDescent="0.2">
      <c r="E2841" s="2"/>
    </row>
    <row r="2842" spans="5:5" x14ac:dyDescent="0.2">
      <c r="E2842" s="2"/>
    </row>
    <row r="2843" spans="5:5" x14ac:dyDescent="0.2">
      <c r="E2843" s="2"/>
    </row>
    <row r="2844" spans="5:5" x14ac:dyDescent="0.2">
      <c r="E2844" s="2"/>
    </row>
    <row r="2845" spans="5:5" x14ac:dyDescent="0.2">
      <c r="E2845" s="2"/>
    </row>
    <row r="2846" spans="5:5" x14ac:dyDescent="0.2">
      <c r="E2846" s="2"/>
    </row>
    <row r="2847" spans="5:5" x14ac:dyDescent="0.2">
      <c r="E2847" s="2"/>
    </row>
    <row r="2848" spans="5:5" x14ac:dyDescent="0.2">
      <c r="E2848" s="2"/>
    </row>
    <row r="2849" spans="5:5" x14ac:dyDescent="0.2">
      <c r="E2849" s="2"/>
    </row>
    <row r="2850" spans="5:5" x14ac:dyDescent="0.2">
      <c r="E2850" s="2"/>
    </row>
    <row r="2851" spans="5:5" x14ac:dyDescent="0.2">
      <c r="E2851" s="2"/>
    </row>
    <row r="2852" spans="5:5" x14ac:dyDescent="0.2">
      <c r="E2852" s="2"/>
    </row>
    <row r="2853" spans="5:5" x14ac:dyDescent="0.2">
      <c r="E2853" s="2"/>
    </row>
    <row r="2854" spans="5:5" x14ac:dyDescent="0.2">
      <c r="E2854" s="2"/>
    </row>
    <row r="2855" spans="5:5" x14ac:dyDescent="0.2">
      <c r="E2855" s="2"/>
    </row>
    <row r="2856" spans="5:5" x14ac:dyDescent="0.2">
      <c r="E2856" s="2"/>
    </row>
    <row r="2857" spans="5:5" x14ac:dyDescent="0.2">
      <c r="E2857" s="2"/>
    </row>
    <row r="2858" spans="5:5" x14ac:dyDescent="0.2">
      <c r="E2858" s="2"/>
    </row>
    <row r="2859" spans="5:5" x14ac:dyDescent="0.2">
      <c r="E2859" s="2"/>
    </row>
    <row r="2860" spans="5:5" x14ac:dyDescent="0.2">
      <c r="E2860" s="2"/>
    </row>
    <row r="2861" spans="5:5" x14ac:dyDescent="0.2">
      <c r="E2861" s="2"/>
    </row>
    <row r="2862" spans="5:5" x14ac:dyDescent="0.2">
      <c r="E2862" s="2"/>
    </row>
    <row r="2863" spans="5:5" x14ac:dyDescent="0.2">
      <c r="E2863" s="2"/>
    </row>
    <row r="2864" spans="5:5" x14ac:dyDescent="0.2">
      <c r="E2864" s="2"/>
    </row>
    <row r="2865" spans="5:5" x14ac:dyDescent="0.2">
      <c r="E2865" s="2"/>
    </row>
    <row r="2866" spans="5:5" x14ac:dyDescent="0.2">
      <c r="E2866" s="2"/>
    </row>
    <row r="2867" spans="5:5" x14ac:dyDescent="0.2">
      <c r="E2867" s="2"/>
    </row>
    <row r="2868" spans="5:5" x14ac:dyDescent="0.2">
      <c r="E2868" s="2"/>
    </row>
    <row r="2869" spans="5:5" x14ac:dyDescent="0.2">
      <c r="E2869" s="2"/>
    </row>
    <row r="2870" spans="5:5" x14ac:dyDescent="0.2">
      <c r="E2870" s="2"/>
    </row>
    <row r="2871" spans="5:5" x14ac:dyDescent="0.2">
      <c r="E2871" s="2"/>
    </row>
    <row r="2872" spans="5:5" x14ac:dyDescent="0.2">
      <c r="E2872" s="2"/>
    </row>
    <row r="2873" spans="5:5" x14ac:dyDescent="0.2">
      <c r="E2873" s="2"/>
    </row>
    <row r="2874" spans="5:5" x14ac:dyDescent="0.2">
      <c r="E2874" s="2"/>
    </row>
    <row r="2875" spans="5:5" x14ac:dyDescent="0.2">
      <c r="E2875" s="2"/>
    </row>
    <row r="2876" spans="5:5" x14ac:dyDescent="0.2">
      <c r="E2876" s="2"/>
    </row>
    <row r="2877" spans="5:5" x14ac:dyDescent="0.2">
      <c r="E2877" s="2"/>
    </row>
    <row r="2878" spans="5:5" x14ac:dyDescent="0.2">
      <c r="E2878" s="2"/>
    </row>
    <row r="2879" spans="5:5" x14ac:dyDescent="0.2">
      <c r="E2879" s="2"/>
    </row>
    <row r="2880" spans="5:5" x14ac:dyDescent="0.2">
      <c r="E2880" s="2"/>
    </row>
    <row r="2881" spans="5:5" x14ac:dyDescent="0.2">
      <c r="E2881" s="2"/>
    </row>
    <row r="2882" spans="5:5" x14ac:dyDescent="0.2">
      <c r="E2882" s="2"/>
    </row>
    <row r="2883" spans="5:5" x14ac:dyDescent="0.2">
      <c r="E2883" s="2"/>
    </row>
    <row r="2884" spans="5:5" x14ac:dyDescent="0.2">
      <c r="E2884" s="2"/>
    </row>
    <row r="2885" spans="5:5" x14ac:dyDescent="0.2">
      <c r="E2885" s="2"/>
    </row>
    <row r="2886" spans="5:5" x14ac:dyDescent="0.2">
      <c r="E2886" s="2"/>
    </row>
    <row r="2887" spans="5:5" x14ac:dyDescent="0.2">
      <c r="E2887" s="2"/>
    </row>
    <row r="2888" spans="5:5" x14ac:dyDescent="0.2">
      <c r="E2888" s="2"/>
    </row>
    <row r="2889" spans="5:5" x14ac:dyDescent="0.2">
      <c r="E2889" s="2"/>
    </row>
    <row r="2890" spans="5:5" x14ac:dyDescent="0.2">
      <c r="E2890" s="2"/>
    </row>
    <row r="2891" spans="5:5" x14ac:dyDescent="0.2">
      <c r="E2891" s="2"/>
    </row>
    <row r="2892" spans="5:5" x14ac:dyDescent="0.2">
      <c r="E2892" s="2"/>
    </row>
    <row r="2893" spans="5:5" x14ac:dyDescent="0.2">
      <c r="E2893" s="2"/>
    </row>
    <row r="2894" spans="5:5" x14ac:dyDescent="0.2">
      <c r="E2894" s="2"/>
    </row>
    <row r="2895" spans="5:5" x14ac:dyDescent="0.2">
      <c r="E2895" s="2"/>
    </row>
    <row r="2896" spans="5:5" x14ac:dyDescent="0.2">
      <c r="E2896" s="2"/>
    </row>
    <row r="2897" spans="5:5" x14ac:dyDescent="0.2">
      <c r="E2897" s="2"/>
    </row>
    <row r="2898" spans="5:5" x14ac:dyDescent="0.2">
      <c r="E2898" s="2"/>
    </row>
    <row r="2899" spans="5:5" x14ac:dyDescent="0.2">
      <c r="E2899" s="2"/>
    </row>
    <row r="2900" spans="5:5" x14ac:dyDescent="0.2">
      <c r="E2900" s="2"/>
    </row>
    <row r="2901" spans="5:5" x14ac:dyDescent="0.2">
      <c r="E2901" s="2"/>
    </row>
    <row r="2902" spans="5:5" x14ac:dyDescent="0.2">
      <c r="E2902" s="2"/>
    </row>
    <row r="2903" spans="5:5" x14ac:dyDescent="0.2">
      <c r="E2903" s="2"/>
    </row>
    <row r="2904" spans="5:5" x14ac:dyDescent="0.2">
      <c r="E2904" s="2"/>
    </row>
    <row r="2905" spans="5:5" x14ac:dyDescent="0.2">
      <c r="E2905" s="2"/>
    </row>
    <row r="2906" spans="5:5" x14ac:dyDescent="0.2">
      <c r="E2906" s="2"/>
    </row>
    <row r="2907" spans="5:5" x14ac:dyDescent="0.2">
      <c r="E2907" s="2"/>
    </row>
    <row r="2908" spans="5:5" x14ac:dyDescent="0.2">
      <c r="E2908" s="2"/>
    </row>
    <row r="2909" spans="5:5" x14ac:dyDescent="0.2">
      <c r="E2909" s="2"/>
    </row>
    <row r="2910" spans="5:5" x14ac:dyDescent="0.2">
      <c r="E2910" s="2"/>
    </row>
    <row r="2911" spans="5:5" x14ac:dyDescent="0.2">
      <c r="E2911" s="2"/>
    </row>
    <row r="2912" spans="5:5" x14ac:dyDescent="0.2">
      <c r="E2912" s="2"/>
    </row>
    <row r="2913" spans="5:5" x14ac:dyDescent="0.2">
      <c r="E2913" s="2"/>
    </row>
    <row r="2914" spans="5:5" x14ac:dyDescent="0.2">
      <c r="E2914" s="2"/>
    </row>
    <row r="2915" spans="5:5" x14ac:dyDescent="0.2">
      <c r="E2915" s="2"/>
    </row>
    <row r="2916" spans="5:5" x14ac:dyDescent="0.2">
      <c r="E2916" s="2"/>
    </row>
    <row r="2917" spans="5:5" x14ac:dyDescent="0.2">
      <c r="E2917" s="2"/>
    </row>
    <row r="2918" spans="5:5" x14ac:dyDescent="0.2">
      <c r="E2918" s="2"/>
    </row>
    <row r="2919" spans="5:5" x14ac:dyDescent="0.2">
      <c r="E2919" s="2"/>
    </row>
    <row r="2920" spans="5:5" x14ac:dyDescent="0.2">
      <c r="E2920" s="2"/>
    </row>
    <row r="2921" spans="5:5" x14ac:dyDescent="0.2">
      <c r="E2921" s="2"/>
    </row>
    <row r="2922" spans="5:5" x14ac:dyDescent="0.2">
      <c r="E2922" s="2"/>
    </row>
    <row r="2923" spans="5:5" x14ac:dyDescent="0.2">
      <c r="E2923" s="2"/>
    </row>
    <row r="2924" spans="5:5" x14ac:dyDescent="0.2">
      <c r="E2924" s="2"/>
    </row>
    <row r="2925" spans="5:5" x14ac:dyDescent="0.2">
      <c r="E2925" s="2"/>
    </row>
    <row r="2926" spans="5:5" x14ac:dyDescent="0.2">
      <c r="E2926" s="2"/>
    </row>
    <row r="2927" spans="5:5" x14ac:dyDescent="0.2">
      <c r="E2927" s="2"/>
    </row>
    <row r="2928" spans="5:5" x14ac:dyDescent="0.2">
      <c r="E2928" s="2"/>
    </row>
    <row r="2929" spans="5:5" x14ac:dyDescent="0.2">
      <c r="E2929" s="2"/>
    </row>
    <row r="2930" spans="5:5" x14ac:dyDescent="0.2">
      <c r="E2930" s="2"/>
    </row>
    <row r="2931" spans="5:5" x14ac:dyDescent="0.2">
      <c r="E2931" s="2"/>
    </row>
    <row r="2932" spans="5:5" x14ac:dyDescent="0.2">
      <c r="E2932" s="2"/>
    </row>
    <row r="2933" spans="5:5" x14ac:dyDescent="0.2">
      <c r="E2933" s="2"/>
    </row>
    <row r="2934" spans="5:5" x14ac:dyDescent="0.2">
      <c r="E2934" s="2"/>
    </row>
    <row r="2935" spans="5:5" x14ac:dyDescent="0.2">
      <c r="E2935" s="2"/>
    </row>
    <row r="2936" spans="5:5" x14ac:dyDescent="0.2">
      <c r="E2936" s="2"/>
    </row>
    <row r="2937" spans="5:5" x14ac:dyDescent="0.2">
      <c r="E2937" s="2"/>
    </row>
    <row r="2938" spans="5:5" x14ac:dyDescent="0.2">
      <c r="E2938" s="2"/>
    </row>
    <row r="2939" spans="5:5" x14ac:dyDescent="0.2">
      <c r="E2939" s="2"/>
    </row>
    <row r="2940" spans="5:5" x14ac:dyDescent="0.2">
      <c r="E2940" s="2"/>
    </row>
    <row r="2941" spans="5:5" x14ac:dyDescent="0.2">
      <c r="E2941" s="2"/>
    </row>
    <row r="2942" spans="5:5" x14ac:dyDescent="0.2">
      <c r="E2942" s="2"/>
    </row>
    <row r="2943" spans="5:5" x14ac:dyDescent="0.2">
      <c r="E2943" s="2"/>
    </row>
    <row r="2944" spans="5:5" x14ac:dyDescent="0.2">
      <c r="E2944" s="2"/>
    </row>
    <row r="2945" spans="5:5" x14ac:dyDescent="0.2">
      <c r="E2945" s="2"/>
    </row>
    <row r="2946" spans="5:5" x14ac:dyDescent="0.2">
      <c r="E2946" s="2"/>
    </row>
    <row r="2947" spans="5:5" x14ac:dyDescent="0.2">
      <c r="E2947" s="2"/>
    </row>
    <row r="2948" spans="5:5" x14ac:dyDescent="0.2">
      <c r="E2948" s="2"/>
    </row>
    <row r="2949" spans="5:5" x14ac:dyDescent="0.2">
      <c r="E2949" s="2"/>
    </row>
    <row r="2950" spans="5:5" x14ac:dyDescent="0.2">
      <c r="E2950" s="2"/>
    </row>
    <row r="2951" spans="5:5" x14ac:dyDescent="0.2">
      <c r="E2951" s="2"/>
    </row>
    <row r="2952" spans="5:5" x14ac:dyDescent="0.2">
      <c r="E2952" s="2"/>
    </row>
    <row r="2953" spans="5:5" x14ac:dyDescent="0.2">
      <c r="E2953" s="2"/>
    </row>
    <row r="2954" spans="5:5" x14ac:dyDescent="0.2">
      <c r="E2954" s="2"/>
    </row>
    <row r="2955" spans="5:5" x14ac:dyDescent="0.2">
      <c r="E2955" s="2"/>
    </row>
    <row r="2956" spans="5:5" x14ac:dyDescent="0.2">
      <c r="E2956" s="2"/>
    </row>
    <row r="2957" spans="5:5" x14ac:dyDescent="0.2">
      <c r="E2957" s="2"/>
    </row>
    <row r="2958" spans="5:5" x14ac:dyDescent="0.2">
      <c r="E2958" s="2"/>
    </row>
    <row r="2959" spans="5:5" x14ac:dyDescent="0.2">
      <c r="E2959" s="2"/>
    </row>
    <row r="2960" spans="5:5" x14ac:dyDescent="0.2">
      <c r="E2960" s="2"/>
    </row>
    <row r="2961" spans="5:5" x14ac:dyDescent="0.2">
      <c r="E2961" s="2"/>
    </row>
    <row r="2962" spans="5:5" x14ac:dyDescent="0.2">
      <c r="E2962" s="2"/>
    </row>
    <row r="2963" spans="5:5" x14ac:dyDescent="0.2">
      <c r="E2963" s="2"/>
    </row>
    <row r="2964" spans="5:5" x14ac:dyDescent="0.2">
      <c r="E2964" s="2"/>
    </row>
    <row r="2965" spans="5:5" x14ac:dyDescent="0.2">
      <c r="E2965" s="2"/>
    </row>
    <row r="2966" spans="5:5" x14ac:dyDescent="0.2">
      <c r="E2966" s="2"/>
    </row>
    <row r="2967" spans="5:5" x14ac:dyDescent="0.2">
      <c r="E2967" s="2"/>
    </row>
    <row r="2968" spans="5:5" x14ac:dyDescent="0.2">
      <c r="E2968" s="2"/>
    </row>
    <row r="2969" spans="5:5" x14ac:dyDescent="0.2">
      <c r="E2969" s="2"/>
    </row>
    <row r="2970" spans="5:5" x14ac:dyDescent="0.2">
      <c r="E2970" s="2"/>
    </row>
    <row r="2971" spans="5:5" x14ac:dyDescent="0.2">
      <c r="E2971" s="2"/>
    </row>
    <row r="2972" spans="5:5" x14ac:dyDescent="0.2">
      <c r="E2972" s="2"/>
    </row>
    <row r="2973" spans="5:5" x14ac:dyDescent="0.2">
      <c r="E2973" s="2"/>
    </row>
    <row r="2974" spans="5:5" x14ac:dyDescent="0.2">
      <c r="E2974" s="2"/>
    </row>
    <row r="2975" spans="5:5" x14ac:dyDescent="0.2">
      <c r="E2975" s="2"/>
    </row>
    <row r="2976" spans="5:5" x14ac:dyDescent="0.2">
      <c r="E2976" s="2"/>
    </row>
    <row r="2977" spans="5:5" x14ac:dyDescent="0.2">
      <c r="E2977" s="2"/>
    </row>
    <row r="2978" spans="5:5" x14ac:dyDescent="0.2">
      <c r="E2978" s="2"/>
    </row>
    <row r="2979" spans="5:5" x14ac:dyDescent="0.2">
      <c r="E2979" s="2"/>
    </row>
    <row r="2980" spans="5:5" x14ac:dyDescent="0.2">
      <c r="E2980" s="2"/>
    </row>
    <row r="2981" spans="5:5" x14ac:dyDescent="0.2">
      <c r="E2981" s="2"/>
    </row>
    <row r="2982" spans="5:5" x14ac:dyDescent="0.2">
      <c r="E2982" s="2"/>
    </row>
    <row r="2983" spans="5:5" x14ac:dyDescent="0.2">
      <c r="E2983" s="2"/>
    </row>
    <row r="2984" spans="5:5" x14ac:dyDescent="0.2">
      <c r="E2984" s="2"/>
    </row>
    <row r="2985" spans="5:5" x14ac:dyDescent="0.2">
      <c r="E2985" s="2"/>
    </row>
    <row r="2986" spans="5:5" x14ac:dyDescent="0.2">
      <c r="E2986" s="2"/>
    </row>
    <row r="2987" spans="5:5" x14ac:dyDescent="0.2">
      <c r="E2987" s="2"/>
    </row>
    <row r="2988" spans="5:5" x14ac:dyDescent="0.2">
      <c r="E2988" s="2"/>
    </row>
    <row r="2989" spans="5:5" x14ac:dyDescent="0.2">
      <c r="E2989" s="2"/>
    </row>
    <row r="2990" spans="5:5" x14ac:dyDescent="0.2">
      <c r="E2990" s="2"/>
    </row>
    <row r="2991" spans="5:5" x14ac:dyDescent="0.2">
      <c r="E2991" s="2"/>
    </row>
    <row r="2992" spans="5:5" x14ac:dyDescent="0.2">
      <c r="E2992" s="2"/>
    </row>
    <row r="2993" spans="5:5" x14ac:dyDescent="0.2">
      <c r="E2993" s="2"/>
    </row>
    <row r="2994" spans="5:5" x14ac:dyDescent="0.2">
      <c r="E2994" s="2"/>
    </row>
    <row r="2995" spans="5:5" x14ac:dyDescent="0.2">
      <c r="E2995" s="2"/>
    </row>
    <row r="2996" spans="5:5" x14ac:dyDescent="0.2">
      <c r="E2996" s="2"/>
    </row>
    <row r="2997" spans="5:5" x14ac:dyDescent="0.2">
      <c r="E2997" s="2"/>
    </row>
    <row r="2998" spans="5:5" x14ac:dyDescent="0.2">
      <c r="E2998" s="2"/>
    </row>
    <row r="2999" spans="5:5" x14ac:dyDescent="0.2">
      <c r="E2999" s="2"/>
    </row>
    <row r="3000" spans="5:5" x14ac:dyDescent="0.2">
      <c r="E3000" s="2"/>
    </row>
    <row r="3001" spans="5:5" x14ac:dyDescent="0.2">
      <c r="E3001" s="2"/>
    </row>
    <row r="3002" spans="5:5" x14ac:dyDescent="0.2">
      <c r="E3002" s="2"/>
    </row>
    <row r="3003" spans="5:5" x14ac:dyDescent="0.2">
      <c r="E3003" s="2"/>
    </row>
    <row r="3004" spans="5:5" x14ac:dyDescent="0.2">
      <c r="E3004" s="2"/>
    </row>
    <row r="3005" spans="5:5" x14ac:dyDescent="0.2">
      <c r="E3005" s="2"/>
    </row>
    <row r="3006" spans="5:5" x14ac:dyDescent="0.2">
      <c r="E3006" s="2"/>
    </row>
    <row r="3007" spans="5:5" x14ac:dyDescent="0.2">
      <c r="E3007" s="2"/>
    </row>
    <row r="3008" spans="5:5" x14ac:dyDescent="0.2">
      <c r="E3008" s="2"/>
    </row>
    <row r="3009" spans="5:5" x14ac:dyDescent="0.2">
      <c r="E3009" s="2"/>
    </row>
    <row r="3010" spans="5:5" x14ac:dyDescent="0.2">
      <c r="E3010" s="2"/>
    </row>
    <row r="3011" spans="5:5" x14ac:dyDescent="0.2">
      <c r="E3011" s="2"/>
    </row>
    <row r="3012" spans="5:5" x14ac:dyDescent="0.2">
      <c r="E3012" s="2"/>
    </row>
    <row r="3013" spans="5:5" x14ac:dyDescent="0.2">
      <c r="E3013" s="2"/>
    </row>
    <row r="3014" spans="5:5" x14ac:dyDescent="0.2">
      <c r="E3014" s="2"/>
    </row>
    <row r="3015" spans="5:5" x14ac:dyDescent="0.2">
      <c r="E3015" s="2"/>
    </row>
    <row r="3016" spans="5:5" x14ac:dyDescent="0.2">
      <c r="E3016" s="2"/>
    </row>
    <row r="3017" spans="5:5" x14ac:dyDescent="0.2">
      <c r="E3017" s="2"/>
    </row>
    <row r="3018" spans="5:5" x14ac:dyDescent="0.2">
      <c r="E3018" s="2"/>
    </row>
    <row r="3019" spans="5:5" x14ac:dyDescent="0.2">
      <c r="E3019" s="2"/>
    </row>
    <row r="3020" spans="5:5" x14ac:dyDescent="0.2">
      <c r="E3020" s="2"/>
    </row>
    <row r="3021" spans="5:5" x14ac:dyDescent="0.2">
      <c r="E3021" s="2"/>
    </row>
    <row r="3022" spans="5:5" x14ac:dyDescent="0.2">
      <c r="E3022" s="2"/>
    </row>
    <row r="3023" spans="5:5" x14ac:dyDescent="0.2">
      <c r="E3023" s="2"/>
    </row>
    <row r="3024" spans="5:5" x14ac:dyDescent="0.2">
      <c r="E3024" s="2"/>
    </row>
    <row r="3025" spans="5:5" x14ac:dyDescent="0.2">
      <c r="E3025" s="2"/>
    </row>
    <row r="3026" spans="5:5" x14ac:dyDescent="0.2">
      <c r="E3026" s="2"/>
    </row>
    <row r="3027" spans="5:5" x14ac:dyDescent="0.2">
      <c r="E3027" s="2"/>
    </row>
    <row r="3028" spans="5:5" x14ac:dyDescent="0.2">
      <c r="E3028" s="2"/>
    </row>
    <row r="3029" spans="5:5" x14ac:dyDescent="0.2">
      <c r="E3029" s="2"/>
    </row>
    <row r="3030" spans="5:5" x14ac:dyDescent="0.2">
      <c r="E3030" s="2"/>
    </row>
    <row r="3031" spans="5:5" x14ac:dyDescent="0.2">
      <c r="E3031" s="2"/>
    </row>
    <row r="3032" spans="5:5" x14ac:dyDescent="0.2">
      <c r="E3032" s="2"/>
    </row>
    <row r="3033" spans="5:5" x14ac:dyDescent="0.2">
      <c r="E3033" s="2"/>
    </row>
    <row r="3034" spans="5:5" x14ac:dyDescent="0.2">
      <c r="E3034" s="2"/>
    </row>
    <row r="3035" spans="5:5" x14ac:dyDescent="0.2">
      <c r="E3035" s="2"/>
    </row>
    <row r="3036" spans="5:5" x14ac:dyDescent="0.2">
      <c r="E3036" s="2"/>
    </row>
    <row r="3037" spans="5:5" x14ac:dyDescent="0.2">
      <c r="E3037" s="2"/>
    </row>
    <row r="3038" spans="5:5" x14ac:dyDescent="0.2">
      <c r="E3038" s="2"/>
    </row>
    <row r="3039" spans="5:5" x14ac:dyDescent="0.2">
      <c r="E3039" s="2"/>
    </row>
    <row r="3040" spans="5:5" x14ac:dyDescent="0.2">
      <c r="E3040" s="2"/>
    </row>
    <row r="3041" spans="5:5" x14ac:dyDescent="0.2">
      <c r="E3041" s="2"/>
    </row>
    <row r="3042" spans="5:5" x14ac:dyDescent="0.2">
      <c r="E3042" s="2"/>
    </row>
    <row r="3043" spans="5:5" x14ac:dyDescent="0.2">
      <c r="E3043" s="2"/>
    </row>
    <row r="3044" spans="5:5" x14ac:dyDescent="0.2">
      <c r="E3044" s="2"/>
    </row>
    <row r="3045" spans="5:5" x14ac:dyDescent="0.2">
      <c r="E3045" s="2"/>
    </row>
    <row r="3046" spans="5:5" x14ac:dyDescent="0.2">
      <c r="E3046" s="2"/>
    </row>
    <row r="3047" spans="5:5" x14ac:dyDescent="0.2">
      <c r="E3047" s="2"/>
    </row>
    <row r="3048" spans="5:5" x14ac:dyDescent="0.2">
      <c r="E3048" s="2"/>
    </row>
    <row r="3049" spans="5:5" x14ac:dyDescent="0.2">
      <c r="E3049" s="2"/>
    </row>
    <row r="3050" spans="5:5" x14ac:dyDescent="0.2">
      <c r="E3050" s="2"/>
    </row>
    <row r="3051" spans="5:5" x14ac:dyDescent="0.2">
      <c r="E3051" s="2"/>
    </row>
    <row r="3052" spans="5:5" x14ac:dyDescent="0.2">
      <c r="E3052" s="2"/>
    </row>
    <row r="3053" spans="5:5" x14ac:dyDescent="0.2">
      <c r="E3053" s="2"/>
    </row>
    <row r="3054" spans="5:5" x14ac:dyDescent="0.2">
      <c r="E3054" s="2"/>
    </row>
    <row r="3055" spans="5:5" x14ac:dyDescent="0.2">
      <c r="E3055" s="2"/>
    </row>
    <row r="3056" spans="5:5" x14ac:dyDescent="0.2">
      <c r="E3056" s="2"/>
    </row>
    <row r="3057" spans="5:5" x14ac:dyDescent="0.2">
      <c r="E3057" s="2"/>
    </row>
    <row r="3058" spans="5:5" x14ac:dyDescent="0.2">
      <c r="E3058" s="2"/>
    </row>
    <row r="3059" spans="5:5" x14ac:dyDescent="0.2">
      <c r="E3059" s="2"/>
    </row>
    <row r="3060" spans="5:5" x14ac:dyDescent="0.2">
      <c r="E3060" s="2"/>
    </row>
    <row r="3061" spans="5:5" x14ac:dyDescent="0.2">
      <c r="E3061" s="2"/>
    </row>
    <row r="3062" spans="5:5" x14ac:dyDescent="0.2">
      <c r="E3062" s="2"/>
    </row>
    <row r="3063" spans="5:5" x14ac:dyDescent="0.2">
      <c r="E3063" s="2"/>
    </row>
    <row r="3064" spans="5:5" x14ac:dyDescent="0.2">
      <c r="E3064" s="2"/>
    </row>
    <row r="3065" spans="5:5" x14ac:dyDescent="0.2">
      <c r="E3065" s="2"/>
    </row>
    <row r="3066" spans="5:5" x14ac:dyDescent="0.2">
      <c r="E3066" s="2"/>
    </row>
    <row r="3067" spans="5:5" x14ac:dyDescent="0.2">
      <c r="E3067" s="2"/>
    </row>
    <row r="3068" spans="5:5" x14ac:dyDescent="0.2">
      <c r="E3068" s="2"/>
    </row>
    <row r="3069" spans="5:5" x14ac:dyDescent="0.2">
      <c r="E3069" s="2"/>
    </row>
    <row r="3070" spans="5:5" x14ac:dyDescent="0.2">
      <c r="E3070" s="2"/>
    </row>
    <row r="3071" spans="5:5" x14ac:dyDescent="0.2">
      <c r="E3071" s="2"/>
    </row>
    <row r="3072" spans="5:5" x14ac:dyDescent="0.2">
      <c r="E3072" s="2"/>
    </row>
    <row r="3073" spans="5:5" x14ac:dyDescent="0.2">
      <c r="E3073" s="2"/>
    </row>
    <row r="3074" spans="5:5" x14ac:dyDescent="0.2">
      <c r="E3074" s="2"/>
    </row>
    <row r="3075" spans="5:5" x14ac:dyDescent="0.2">
      <c r="E3075" s="2"/>
    </row>
    <row r="3076" spans="5:5" x14ac:dyDescent="0.2">
      <c r="E3076" s="2"/>
    </row>
    <row r="3077" spans="5:5" x14ac:dyDescent="0.2">
      <c r="E3077" s="2"/>
    </row>
    <row r="3078" spans="5:5" x14ac:dyDescent="0.2">
      <c r="E3078" s="2"/>
    </row>
    <row r="3079" spans="5:5" x14ac:dyDescent="0.2">
      <c r="E3079" s="2"/>
    </row>
    <row r="3080" spans="5:5" x14ac:dyDescent="0.2">
      <c r="E3080" s="2"/>
    </row>
    <row r="3081" spans="5:5" x14ac:dyDescent="0.2">
      <c r="E3081" s="2"/>
    </row>
    <row r="3082" spans="5:5" x14ac:dyDescent="0.2">
      <c r="E3082" s="2"/>
    </row>
    <row r="3083" spans="5:5" x14ac:dyDescent="0.2">
      <c r="E3083" s="2"/>
    </row>
    <row r="3084" spans="5:5" x14ac:dyDescent="0.2">
      <c r="E3084" s="2"/>
    </row>
    <row r="3085" spans="5:5" x14ac:dyDescent="0.2">
      <c r="E3085" s="2"/>
    </row>
    <row r="3086" spans="5:5" x14ac:dyDescent="0.2">
      <c r="E3086" s="2"/>
    </row>
    <row r="3087" spans="5:5" x14ac:dyDescent="0.2">
      <c r="E3087" s="2"/>
    </row>
    <row r="3088" spans="5:5" x14ac:dyDescent="0.2">
      <c r="E3088" s="2"/>
    </row>
    <row r="3089" spans="5:5" x14ac:dyDescent="0.2">
      <c r="E3089" s="2"/>
    </row>
    <row r="3090" spans="5:5" x14ac:dyDescent="0.2">
      <c r="E3090" s="2"/>
    </row>
    <row r="3091" spans="5:5" x14ac:dyDescent="0.2">
      <c r="E3091" s="2"/>
    </row>
    <row r="3092" spans="5:5" x14ac:dyDescent="0.2">
      <c r="E3092" s="2"/>
    </row>
    <row r="3093" spans="5:5" x14ac:dyDescent="0.2">
      <c r="E3093" s="2"/>
    </row>
    <row r="3094" spans="5:5" x14ac:dyDescent="0.2">
      <c r="E3094" s="2"/>
    </row>
    <row r="3095" spans="5:5" x14ac:dyDescent="0.2">
      <c r="E3095" s="2"/>
    </row>
    <row r="3096" spans="5:5" x14ac:dyDescent="0.2">
      <c r="E3096" s="2"/>
    </row>
    <row r="3097" spans="5:5" x14ac:dyDescent="0.2">
      <c r="E3097" s="2"/>
    </row>
    <row r="3098" spans="5:5" x14ac:dyDescent="0.2">
      <c r="E3098" s="2"/>
    </row>
    <row r="3099" spans="5:5" x14ac:dyDescent="0.2">
      <c r="E3099" s="2"/>
    </row>
    <row r="3100" spans="5:5" x14ac:dyDescent="0.2">
      <c r="E3100" s="2"/>
    </row>
    <row r="3101" spans="5:5" x14ac:dyDescent="0.2">
      <c r="E3101" s="2"/>
    </row>
    <row r="3102" spans="5:5" x14ac:dyDescent="0.2">
      <c r="E3102" s="2"/>
    </row>
    <row r="3103" spans="5:5" x14ac:dyDescent="0.2">
      <c r="E3103" s="2"/>
    </row>
    <row r="3104" spans="5:5" x14ac:dyDescent="0.2">
      <c r="E3104" s="2"/>
    </row>
    <row r="3105" spans="5:5" x14ac:dyDescent="0.2">
      <c r="E3105" s="2"/>
    </row>
    <row r="3106" spans="5:5" x14ac:dyDescent="0.2">
      <c r="E3106" s="2"/>
    </row>
    <row r="3107" spans="5:5" x14ac:dyDescent="0.2">
      <c r="E3107" s="2"/>
    </row>
    <row r="3108" spans="5:5" x14ac:dyDescent="0.2">
      <c r="E3108" s="2"/>
    </row>
    <row r="3109" spans="5:5" x14ac:dyDescent="0.2">
      <c r="E3109" s="2"/>
    </row>
    <row r="3110" spans="5:5" x14ac:dyDescent="0.2">
      <c r="E3110" s="2"/>
    </row>
    <row r="3111" spans="5:5" x14ac:dyDescent="0.2">
      <c r="E3111" s="2"/>
    </row>
    <row r="3112" spans="5:5" x14ac:dyDescent="0.2">
      <c r="E3112" s="2"/>
    </row>
    <row r="3113" spans="5:5" x14ac:dyDescent="0.2">
      <c r="E3113" s="2"/>
    </row>
    <row r="3114" spans="5:5" x14ac:dyDescent="0.2">
      <c r="E3114" s="2"/>
    </row>
    <row r="3115" spans="5:5" x14ac:dyDescent="0.2">
      <c r="E3115" s="2"/>
    </row>
    <row r="3116" spans="5:5" x14ac:dyDescent="0.2">
      <c r="E3116" s="2"/>
    </row>
    <row r="3117" spans="5:5" x14ac:dyDescent="0.2">
      <c r="E3117" s="2"/>
    </row>
    <row r="3118" spans="5:5" x14ac:dyDescent="0.2">
      <c r="E3118" s="2"/>
    </row>
    <row r="3119" spans="5:5" x14ac:dyDescent="0.2">
      <c r="E3119" s="2"/>
    </row>
    <row r="3120" spans="5:5" x14ac:dyDescent="0.2">
      <c r="E3120" s="2"/>
    </row>
    <row r="3121" spans="5:5" x14ac:dyDescent="0.2">
      <c r="E3121" s="2"/>
    </row>
    <row r="3122" spans="5:5" x14ac:dyDescent="0.2">
      <c r="E3122" s="2"/>
    </row>
    <row r="3123" spans="5:5" x14ac:dyDescent="0.2">
      <c r="E3123" s="2"/>
    </row>
    <row r="3124" spans="5:5" x14ac:dyDescent="0.2">
      <c r="E3124" s="2"/>
    </row>
    <row r="3125" spans="5:5" x14ac:dyDescent="0.2">
      <c r="E3125" s="2"/>
    </row>
    <row r="3126" spans="5:5" x14ac:dyDescent="0.2">
      <c r="E3126" s="2"/>
    </row>
    <row r="3127" spans="5:5" x14ac:dyDescent="0.2">
      <c r="E3127" s="2"/>
    </row>
    <row r="3128" spans="5:5" x14ac:dyDescent="0.2">
      <c r="E3128" s="2"/>
    </row>
    <row r="3129" spans="5:5" x14ac:dyDescent="0.2">
      <c r="E3129" s="2"/>
    </row>
    <row r="3130" spans="5:5" x14ac:dyDescent="0.2">
      <c r="E3130" s="2"/>
    </row>
    <row r="3131" spans="5:5" x14ac:dyDescent="0.2">
      <c r="E3131" s="2"/>
    </row>
    <row r="3132" spans="5:5" x14ac:dyDescent="0.2">
      <c r="E3132" s="2"/>
    </row>
    <row r="3133" spans="5:5" x14ac:dyDescent="0.2">
      <c r="E3133" s="2"/>
    </row>
    <row r="3134" spans="5:5" x14ac:dyDescent="0.2">
      <c r="E3134" s="2"/>
    </row>
    <row r="3135" spans="5:5" x14ac:dyDescent="0.2">
      <c r="E3135" s="2"/>
    </row>
    <row r="3136" spans="5:5" x14ac:dyDescent="0.2">
      <c r="E3136" s="2"/>
    </row>
    <row r="3137" spans="5:5" x14ac:dyDescent="0.2">
      <c r="E3137" s="2"/>
    </row>
    <row r="3138" spans="5:5" x14ac:dyDescent="0.2">
      <c r="E3138" s="2"/>
    </row>
    <row r="3139" spans="5:5" x14ac:dyDescent="0.2">
      <c r="E3139" s="2"/>
    </row>
    <row r="3140" spans="5:5" x14ac:dyDescent="0.2">
      <c r="E3140" s="2"/>
    </row>
    <row r="3141" spans="5:5" x14ac:dyDescent="0.2">
      <c r="E3141" s="2"/>
    </row>
    <row r="3142" spans="5:5" x14ac:dyDescent="0.2">
      <c r="E3142" s="2"/>
    </row>
    <row r="3143" spans="5:5" x14ac:dyDescent="0.2">
      <c r="E3143" s="2"/>
    </row>
    <row r="3144" spans="5:5" x14ac:dyDescent="0.2">
      <c r="E3144" s="2"/>
    </row>
    <row r="3145" spans="5:5" x14ac:dyDescent="0.2">
      <c r="E3145" s="2"/>
    </row>
    <row r="3146" spans="5:5" x14ac:dyDescent="0.2">
      <c r="E3146" s="2"/>
    </row>
    <row r="3147" spans="5:5" x14ac:dyDescent="0.2">
      <c r="E3147" s="2"/>
    </row>
    <row r="3148" spans="5:5" x14ac:dyDescent="0.2">
      <c r="E3148" s="2"/>
    </row>
    <row r="3149" spans="5:5" x14ac:dyDescent="0.2">
      <c r="E3149" s="2"/>
    </row>
    <row r="3150" spans="5:5" x14ac:dyDescent="0.2">
      <c r="E3150" s="2"/>
    </row>
    <row r="3151" spans="5:5" x14ac:dyDescent="0.2">
      <c r="E3151" s="2"/>
    </row>
    <row r="3152" spans="5:5" x14ac:dyDescent="0.2">
      <c r="E3152" s="2"/>
    </row>
    <row r="3153" spans="5:5" x14ac:dyDescent="0.2">
      <c r="E3153" s="2"/>
    </row>
    <row r="3154" spans="5:5" x14ac:dyDescent="0.2">
      <c r="E3154" s="2"/>
    </row>
    <row r="3155" spans="5:5" x14ac:dyDescent="0.2">
      <c r="E3155" s="2"/>
    </row>
    <row r="3156" spans="5:5" x14ac:dyDescent="0.2">
      <c r="E3156" s="2"/>
    </row>
    <row r="3157" spans="5:5" x14ac:dyDescent="0.2">
      <c r="E3157" s="2"/>
    </row>
    <row r="3158" spans="5:5" x14ac:dyDescent="0.2">
      <c r="E3158" s="2"/>
    </row>
    <row r="3159" spans="5:5" x14ac:dyDescent="0.2">
      <c r="E3159" s="2"/>
    </row>
    <row r="3160" spans="5:5" x14ac:dyDescent="0.2">
      <c r="E3160" s="2"/>
    </row>
    <row r="3161" spans="5:5" x14ac:dyDescent="0.2">
      <c r="E3161" s="2"/>
    </row>
    <row r="3162" spans="5:5" x14ac:dyDescent="0.2">
      <c r="E3162" s="2"/>
    </row>
    <row r="3163" spans="5:5" x14ac:dyDescent="0.2">
      <c r="E3163" s="2"/>
    </row>
    <row r="3164" spans="5:5" x14ac:dyDescent="0.2">
      <c r="E3164" s="2"/>
    </row>
    <row r="3165" spans="5:5" x14ac:dyDescent="0.2">
      <c r="E3165" s="2"/>
    </row>
    <row r="3166" spans="5:5" x14ac:dyDescent="0.2">
      <c r="E3166" s="2"/>
    </row>
    <row r="3167" spans="5:5" x14ac:dyDescent="0.2">
      <c r="E3167" s="2"/>
    </row>
    <row r="3168" spans="5:5" x14ac:dyDescent="0.2">
      <c r="E3168" s="2"/>
    </row>
    <row r="3169" spans="5:5" x14ac:dyDescent="0.2">
      <c r="E3169" s="2"/>
    </row>
    <row r="3170" spans="5:5" x14ac:dyDescent="0.2">
      <c r="E3170" s="2"/>
    </row>
    <row r="3171" spans="5:5" x14ac:dyDescent="0.2">
      <c r="E3171" s="2"/>
    </row>
    <row r="3172" spans="5:5" x14ac:dyDescent="0.2">
      <c r="E3172" s="2"/>
    </row>
    <row r="3173" spans="5:5" x14ac:dyDescent="0.2">
      <c r="E3173" s="2"/>
    </row>
    <row r="3174" spans="5:5" x14ac:dyDescent="0.2">
      <c r="E3174" s="2"/>
    </row>
    <row r="3175" spans="5:5" x14ac:dyDescent="0.2">
      <c r="E3175" s="2"/>
    </row>
    <row r="3176" spans="5:5" x14ac:dyDescent="0.2">
      <c r="E3176" s="2"/>
    </row>
    <row r="3177" spans="5:5" x14ac:dyDescent="0.2">
      <c r="E3177" s="2"/>
    </row>
    <row r="3178" spans="5:5" x14ac:dyDescent="0.2">
      <c r="E3178" s="2"/>
    </row>
    <row r="3179" spans="5:5" x14ac:dyDescent="0.2">
      <c r="E3179" s="2"/>
    </row>
    <row r="3180" spans="5:5" x14ac:dyDescent="0.2">
      <c r="E3180" s="2"/>
    </row>
    <row r="3181" spans="5:5" x14ac:dyDescent="0.2">
      <c r="E3181" s="2"/>
    </row>
    <row r="3182" spans="5:5" x14ac:dyDescent="0.2">
      <c r="E3182" s="2"/>
    </row>
    <row r="3183" spans="5:5" x14ac:dyDescent="0.2">
      <c r="E3183" s="2"/>
    </row>
    <row r="3184" spans="5:5" x14ac:dyDescent="0.2">
      <c r="E3184" s="2"/>
    </row>
    <row r="3185" spans="5:5" x14ac:dyDescent="0.2">
      <c r="E3185" s="2"/>
    </row>
    <row r="3186" spans="5:5" x14ac:dyDescent="0.2">
      <c r="E3186" s="2"/>
    </row>
    <row r="3187" spans="5:5" x14ac:dyDescent="0.2">
      <c r="E3187" s="2"/>
    </row>
    <row r="3188" spans="5:5" x14ac:dyDescent="0.2">
      <c r="E3188" s="2"/>
    </row>
    <row r="3189" spans="5:5" x14ac:dyDescent="0.2">
      <c r="E3189" s="2"/>
    </row>
    <row r="3190" spans="5:5" x14ac:dyDescent="0.2">
      <c r="E3190" s="2"/>
    </row>
    <row r="3191" spans="5:5" x14ac:dyDescent="0.2">
      <c r="E3191" s="2"/>
    </row>
    <row r="3192" spans="5:5" x14ac:dyDescent="0.2">
      <c r="E3192" s="2"/>
    </row>
    <row r="3193" spans="5:5" x14ac:dyDescent="0.2">
      <c r="E3193" s="2"/>
    </row>
    <row r="3194" spans="5:5" x14ac:dyDescent="0.2">
      <c r="E3194" s="2"/>
    </row>
    <row r="3195" spans="5:5" x14ac:dyDescent="0.2">
      <c r="E3195" s="2"/>
    </row>
    <row r="3196" spans="5:5" x14ac:dyDescent="0.2">
      <c r="E3196" s="2"/>
    </row>
    <row r="3197" spans="5:5" x14ac:dyDescent="0.2">
      <c r="E3197" s="2"/>
    </row>
    <row r="3198" spans="5:5" x14ac:dyDescent="0.2">
      <c r="E3198" s="2"/>
    </row>
    <row r="3199" spans="5:5" x14ac:dyDescent="0.2">
      <c r="E3199" s="2"/>
    </row>
    <row r="3200" spans="5:5" x14ac:dyDescent="0.2">
      <c r="E3200" s="2"/>
    </row>
    <row r="3201" spans="5:5" x14ac:dyDescent="0.2">
      <c r="E3201" s="2"/>
    </row>
    <row r="3202" spans="5:5" x14ac:dyDescent="0.2">
      <c r="E3202" s="2"/>
    </row>
    <row r="3203" spans="5:5" x14ac:dyDescent="0.2">
      <c r="E3203" s="2"/>
    </row>
    <row r="3204" spans="5:5" x14ac:dyDescent="0.2">
      <c r="E3204" s="2"/>
    </row>
    <row r="3205" spans="5:5" x14ac:dyDescent="0.2">
      <c r="E3205" s="2"/>
    </row>
    <row r="3206" spans="5:5" x14ac:dyDescent="0.2">
      <c r="E3206" s="2"/>
    </row>
    <row r="3207" spans="5:5" x14ac:dyDescent="0.2">
      <c r="E3207" s="2"/>
    </row>
    <row r="3208" spans="5:5" x14ac:dyDescent="0.2">
      <c r="E3208" s="2"/>
    </row>
    <row r="3209" spans="5:5" x14ac:dyDescent="0.2">
      <c r="E3209" s="2"/>
    </row>
    <row r="3210" spans="5:5" x14ac:dyDescent="0.2">
      <c r="E3210" s="2"/>
    </row>
    <row r="3211" spans="5:5" x14ac:dyDescent="0.2">
      <c r="E3211" s="2"/>
    </row>
    <row r="3212" spans="5:5" x14ac:dyDescent="0.2">
      <c r="E3212" s="2"/>
    </row>
    <row r="3213" spans="5:5" x14ac:dyDescent="0.2">
      <c r="E3213" s="2"/>
    </row>
    <row r="3214" spans="5:5" x14ac:dyDescent="0.2">
      <c r="E3214" s="2"/>
    </row>
    <row r="3215" spans="5:5" x14ac:dyDescent="0.2">
      <c r="E3215" s="2"/>
    </row>
    <row r="3216" spans="5:5" x14ac:dyDescent="0.2">
      <c r="E3216" s="2"/>
    </row>
    <row r="3217" spans="5:5" x14ac:dyDescent="0.2">
      <c r="E3217" s="2"/>
    </row>
    <row r="3218" spans="5:5" x14ac:dyDescent="0.2">
      <c r="E3218" s="2"/>
    </row>
    <row r="3219" spans="5:5" x14ac:dyDescent="0.2">
      <c r="E3219" s="2"/>
    </row>
    <row r="3220" spans="5:5" x14ac:dyDescent="0.2">
      <c r="E3220" s="2"/>
    </row>
    <row r="3221" spans="5:5" x14ac:dyDescent="0.2">
      <c r="E3221" s="2"/>
    </row>
    <row r="3222" spans="5:5" x14ac:dyDescent="0.2">
      <c r="E3222" s="2"/>
    </row>
    <row r="3223" spans="5:5" x14ac:dyDescent="0.2">
      <c r="E3223" s="2"/>
    </row>
    <row r="3224" spans="5:5" x14ac:dyDescent="0.2">
      <c r="E3224" s="2"/>
    </row>
    <row r="3225" spans="5:5" x14ac:dyDescent="0.2">
      <c r="E3225" s="2"/>
    </row>
    <row r="3226" spans="5:5" x14ac:dyDescent="0.2">
      <c r="E3226" s="2"/>
    </row>
    <row r="3227" spans="5:5" x14ac:dyDescent="0.2">
      <c r="E3227" s="2"/>
    </row>
    <row r="3228" spans="5:5" x14ac:dyDescent="0.2">
      <c r="E3228" s="2"/>
    </row>
    <row r="3229" spans="5:5" x14ac:dyDescent="0.2">
      <c r="E3229" s="2"/>
    </row>
    <row r="3230" spans="5:5" x14ac:dyDescent="0.2">
      <c r="E3230" s="2"/>
    </row>
    <row r="3231" spans="5:5" x14ac:dyDescent="0.2">
      <c r="E3231" s="2"/>
    </row>
    <row r="3232" spans="5:5" x14ac:dyDescent="0.2">
      <c r="E3232" s="2"/>
    </row>
    <row r="3233" spans="5:5" x14ac:dyDescent="0.2">
      <c r="E3233" s="2"/>
    </row>
    <row r="3234" spans="5:5" x14ac:dyDescent="0.2">
      <c r="E3234" s="2"/>
    </row>
    <row r="3235" spans="5:5" x14ac:dyDescent="0.2">
      <c r="E3235" s="2"/>
    </row>
    <row r="3236" spans="5:5" x14ac:dyDescent="0.2">
      <c r="E3236" s="2"/>
    </row>
    <row r="3237" spans="5:5" x14ac:dyDescent="0.2">
      <c r="E3237" s="2"/>
    </row>
    <row r="3238" spans="5:5" x14ac:dyDescent="0.2">
      <c r="E3238" s="2"/>
    </row>
    <row r="3239" spans="5:5" x14ac:dyDescent="0.2">
      <c r="E3239" s="2"/>
    </row>
    <row r="3240" spans="5:5" x14ac:dyDescent="0.2">
      <c r="E3240" s="2"/>
    </row>
    <row r="3241" spans="5:5" x14ac:dyDescent="0.2">
      <c r="E3241" s="2"/>
    </row>
    <row r="3242" spans="5:5" x14ac:dyDescent="0.2">
      <c r="E3242" s="2"/>
    </row>
    <row r="3243" spans="5:5" x14ac:dyDescent="0.2">
      <c r="E3243" s="2"/>
    </row>
    <row r="3244" spans="5:5" x14ac:dyDescent="0.2">
      <c r="E3244" s="2"/>
    </row>
    <row r="3245" spans="5:5" x14ac:dyDescent="0.2">
      <c r="E3245" s="2"/>
    </row>
    <row r="3246" spans="5:5" x14ac:dyDescent="0.2">
      <c r="E3246" s="2"/>
    </row>
    <row r="3247" spans="5:5" x14ac:dyDescent="0.2">
      <c r="E3247" s="2"/>
    </row>
    <row r="3248" spans="5:5" x14ac:dyDescent="0.2">
      <c r="E3248" s="2"/>
    </row>
    <row r="3249" spans="5:5" x14ac:dyDescent="0.2">
      <c r="E3249" s="2"/>
    </row>
    <row r="3250" spans="5:5" x14ac:dyDescent="0.2">
      <c r="E3250" s="2"/>
    </row>
    <row r="3251" spans="5:5" x14ac:dyDescent="0.2">
      <c r="E3251" s="2"/>
    </row>
    <row r="3252" spans="5:5" x14ac:dyDescent="0.2">
      <c r="E3252" s="2"/>
    </row>
    <row r="3253" spans="5:5" x14ac:dyDescent="0.2">
      <c r="E3253" s="2"/>
    </row>
    <row r="3254" spans="5:5" x14ac:dyDescent="0.2">
      <c r="E3254" s="2"/>
    </row>
    <row r="3255" spans="5:5" x14ac:dyDescent="0.2">
      <c r="E3255" s="2"/>
    </row>
    <row r="3256" spans="5:5" x14ac:dyDescent="0.2">
      <c r="E3256" s="2"/>
    </row>
    <row r="3257" spans="5:5" x14ac:dyDescent="0.2">
      <c r="E3257" s="2"/>
    </row>
    <row r="3258" spans="5:5" x14ac:dyDescent="0.2">
      <c r="E3258" s="2"/>
    </row>
    <row r="3259" spans="5:5" x14ac:dyDescent="0.2">
      <c r="E3259" s="2"/>
    </row>
    <row r="3260" spans="5:5" x14ac:dyDescent="0.2">
      <c r="E3260" s="2"/>
    </row>
    <row r="3261" spans="5:5" x14ac:dyDescent="0.2">
      <c r="E3261" s="2"/>
    </row>
    <row r="3262" spans="5:5" x14ac:dyDescent="0.2">
      <c r="E3262" s="2"/>
    </row>
    <row r="3263" spans="5:5" x14ac:dyDescent="0.2">
      <c r="E3263" s="2"/>
    </row>
    <row r="3264" spans="5:5" x14ac:dyDescent="0.2">
      <c r="E3264" s="2"/>
    </row>
    <row r="3265" spans="5:5" x14ac:dyDescent="0.2">
      <c r="E3265" s="2"/>
    </row>
    <row r="3266" spans="5:5" x14ac:dyDescent="0.2">
      <c r="E3266" s="2"/>
    </row>
    <row r="3267" spans="5:5" x14ac:dyDescent="0.2">
      <c r="E3267" s="2"/>
    </row>
    <row r="3268" spans="5:5" x14ac:dyDescent="0.2">
      <c r="E3268" s="2"/>
    </row>
    <row r="3269" spans="5:5" x14ac:dyDescent="0.2">
      <c r="E3269" s="2"/>
    </row>
    <row r="3270" spans="5:5" x14ac:dyDescent="0.2">
      <c r="E3270" s="2"/>
    </row>
    <row r="3271" spans="5:5" x14ac:dyDescent="0.2">
      <c r="E3271" s="2"/>
    </row>
    <row r="3272" spans="5:5" x14ac:dyDescent="0.2">
      <c r="E3272" s="2"/>
    </row>
    <row r="3273" spans="5:5" x14ac:dyDescent="0.2">
      <c r="E3273" s="2"/>
    </row>
    <row r="3274" spans="5:5" x14ac:dyDescent="0.2">
      <c r="E3274" s="2"/>
    </row>
    <row r="3275" spans="5:5" x14ac:dyDescent="0.2">
      <c r="E3275" s="2"/>
    </row>
    <row r="3276" spans="5:5" x14ac:dyDescent="0.2">
      <c r="E3276" s="2"/>
    </row>
    <row r="3277" spans="5:5" x14ac:dyDescent="0.2">
      <c r="E3277" s="2"/>
    </row>
    <row r="3278" spans="5:5" x14ac:dyDescent="0.2">
      <c r="E3278" s="2"/>
    </row>
    <row r="3279" spans="5:5" x14ac:dyDescent="0.2">
      <c r="E3279" s="2"/>
    </row>
    <row r="3280" spans="5:5" x14ac:dyDescent="0.2">
      <c r="E3280" s="2"/>
    </row>
    <row r="3281" spans="5:5" x14ac:dyDescent="0.2">
      <c r="E3281" s="2"/>
    </row>
    <row r="3282" spans="5:5" x14ac:dyDescent="0.2">
      <c r="E3282" s="2"/>
    </row>
    <row r="3283" spans="5:5" x14ac:dyDescent="0.2">
      <c r="E3283" s="2"/>
    </row>
    <row r="3284" spans="5:5" x14ac:dyDescent="0.2">
      <c r="E3284" s="2"/>
    </row>
    <row r="3285" spans="5:5" x14ac:dyDescent="0.2">
      <c r="E3285" s="2"/>
    </row>
    <row r="3286" spans="5:5" x14ac:dyDescent="0.2">
      <c r="E3286" s="2"/>
    </row>
    <row r="3287" spans="5:5" x14ac:dyDescent="0.2">
      <c r="E3287" s="2"/>
    </row>
    <row r="3288" spans="5:5" x14ac:dyDescent="0.2">
      <c r="E3288" s="2"/>
    </row>
    <row r="3289" spans="5:5" x14ac:dyDescent="0.2">
      <c r="E3289" s="2"/>
    </row>
    <row r="3290" spans="5:5" x14ac:dyDescent="0.2">
      <c r="E3290" s="2"/>
    </row>
    <row r="3291" spans="5:5" x14ac:dyDescent="0.2">
      <c r="E3291" s="2"/>
    </row>
    <row r="3292" spans="5:5" x14ac:dyDescent="0.2">
      <c r="E3292" s="2"/>
    </row>
    <row r="3293" spans="5:5" x14ac:dyDescent="0.2">
      <c r="E3293" s="2"/>
    </row>
    <row r="3294" spans="5:5" x14ac:dyDescent="0.2">
      <c r="E3294" s="2"/>
    </row>
    <row r="3295" spans="5:5" x14ac:dyDescent="0.2">
      <c r="E3295" s="2"/>
    </row>
    <row r="3296" spans="5:5" x14ac:dyDescent="0.2">
      <c r="E3296" s="2"/>
    </row>
    <row r="3297" spans="5:5" x14ac:dyDescent="0.2">
      <c r="E3297" s="2"/>
    </row>
    <row r="3298" spans="5:5" x14ac:dyDescent="0.2">
      <c r="E3298" s="2"/>
    </row>
    <row r="3299" spans="5:5" x14ac:dyDescent="0.2">
      <c r="E3299" s="2"/>
    </row>
    <row r="3300" spans="5:5" x14ac:dyDescent="0.2">
      <c r="E3300" s="2"/>
    </row>
    <row r="3301" spans="5:5" x14ac:dyDescent="0.2">
      <c r="E3301" s="2"/>
    </row>
    <row r="3302" spans="5:5" x14ac:dyDescent="0.2">
      <c r="E3302" s="2"/>
    </row>
    <row r="3303" spans="5:5" x14ac:dyDescent="0.2">
      <c r="E3303" s="2"/>
    </row>
    <row r="3304" spans="5:5" x14ac:dyDescent="0.2">
      <c r="E3304" s="2"/>
    </row>
    <row r="3305" spans="5:5" x14ac:dyDescent="0.2">
      <c r="E3305" s="2"/>
    </row>
    <row r="3306" spans="5:5" x14ac:dyDescent="0.2">
      <c r="E3306" s="2"/>
    </row>
    <row r="3307" spans="5:5" x14ac:dyDescent="0.2">
      <c r="E3307" s="2"/>
    </row>
    <row r="3308" spans="5:5" x14ac:dyDescent="0.2">
      <c r="E3308" s="2"/>
    </row>
    <row r="3309" spans="5:5" x14ac:dyDescent="0.2">
      <c r="E3309" s="2"/>
    </row>
    <row r="3310" spans="5:5" x14ac:dyDescent="0.2">
      <c r="E3310" s="2"/>
    </row>
    <row r="3311" spans="5:5" x14ac:dyDescent="0.2">
      <c r="E3311" s="2"/>
    </row>
    <row r="3312" spans="5:5" x14ac:dyDescent="0.2">
      <c r="E3312" s="2"/>
    </row>
    <row r="3313" spans="5:5" x14ac:dyDescent="0.2">
      <c r="E3313" s="2"/>
    </row>
    <row r="3314" spans="5:5" x14ac:dyDescent="0.2">
      <c r="E3314" s="2"/>
    </row>
    <row r="3315" spans="5:5" x14ac:dyDescent="0.2">
      <c r="E3315" s="2"/>
    </row>
    <row r="3316" spans="5:5" x14ac:dyDescent="0.2">
      <c r="E3316" s="2"/>
    </row>
    <row r="3317" spans="5:5" x14ac:dyDescent="0.2">
      <c r="E3317" s="2"/>
    </row>
    <row r="3318" spans="5:5" x14ac:dyDescent="0.2">
      <c r="E3318" s="2"/>
    </row>
    <row r="3319" spans="5:5" x14ac:dyDescent="0.2">
      <c r="E3319" s="2"/>
    </row>
    <row r="3320" spans="5:5" x14ac:dyDescent="0.2">
      <c r="E3320" s="2"/>
    </row>
    <row r="3321" spans="5:5" x14ac:dyDescent="0.2">
      <c r="E3321" s="2"/>
    </row>
    <row r="3322" spans="5:5" x14ac:dyDescent="0.2">
      <c r="E3322" s="2"/>
    </row>
    <row r="3323" spans="5:5" x14ac:dyDescent="0.2">
      <c r="E3323" s="2"/>
    </row>
    <row r="3324" spans="5:5" x14ac:dyDescent="0.2">
      <c r="E3324" s="2"/>
    </row>
    <row r="3325" spans="5:5" x14ac:dyDescent="0.2">
      <c r="E3325" s="2"/>
    </row>
    <row r="3326" spans="5:5" x14ac:dyDescent="0.2">
      <c r="E3326" s="2"/>
    </row>
    <row r="3327" spans="5:5" x14ac:dyDescent="0.2">
      <c r="E3327" s="2"/>
    </row>
    <row r="3328" spans="5:5" x14ac:dyDescent="0.2">
      <c r="E3328" s="2"/>
    </row>
    <row r="3329" spans="5:5" x14ac:dyDescent="0.2">
      <c r="E3329" s="2"/>
    </row>
    <row r="3330" spans="5:5" x14ac:dyDescent="0.2">
      <c r="E3330" s="2"/>
    </row>
    <row r="3331" spans="5:5" x14ac:dyDescent="0.2">
      <c r="E3331" s="2"/>
    </row>
    <row r="3332" spans="5:5" x14ac:dyDescent="0.2">
      <c r="E3332" s="2"/>
    </row>
    <row r="3333" spans="5:5" x14ac:dyDescent="0.2">
      <c r="E3333" s="2"/>
    </row>
    <row r="3334" spans="5:5" x14ac:dyDescent="0.2">
      <c r="E3334" s="2"/>
    </row>
    <row r="3335" spans="5:5" x14ac:dyDescent="0.2">
      <c r="E3335" s="2"/>
    </row>
    <row r="3336" spans="5:5" x14ac:dyDescent="0.2">
      <c r="E3336" s="2"/>
    </row>
    <row r="3337" spans="5:5" x14ac:dyDescent="0.2">
      <c r="E3337" s="2"/>
    </row>
    <row r="3338" spans="5:5" x14ac:dyDescent="0.2">
      <c r="E3338" s="2"/>
    </row>
    <row r="3339" spans="5:5" x14ac:dyDescent="0.2">
      <c r="E3339" s="2"/>
    </row>
    <row r="3340" spans="5:5" x14ac:dyDescent="0.2">
      <c r="E3340" s="2"/>
    </row>
    <row r="3341" spans="5:5" x14ac:dyDescent="0.2">
      <c r="E3341" s="2"/>
    </row>
    <row r="3342" spans="5:5" x14ac:dyDescent="0.2">
      <c r="E3342" s="2"/>
    </row>
    <row r="3343" spans="5:5" x14ac:dyDescent="0.2">
      <c r="E3343" s="2"/>
    </row>
    <row r="3344" spans="5:5" x14ac:dyDescent="0.2">
      <c r="E3344" s="2"/>
    </row>
    <row r="3345" spans="5:5" x14ac:dyDescent="0.2">
      <c r="E3345" s="2"/>
    </row>
    <row r="3346" spans="5:5" x14ac:dyDescent="0.2">
      <c r="E3346" s="2"/>
    </row>
    <row r="3347" spans="5:5" x14ac:dyDescent="0.2">
      <c r="E3347" s="2"/>
    </row>
    <row r="3348" spans="5:5" x14ac:dyDescent="0.2">
      <c r="E3348" s="2"/>
    </row>
    <row r="3349" spans="5:5" x14ac:dyDescent="0.2">
      <c r="E3349" s="2"/>
    </row>
    <row r="3350" spans="5:5" x14ac:dyDescent="0.2">
      <c r="E3350" s="2"/>
    </row>
    <row r="3351" spans="5:5" x14ac:dyDescent="0.2">
      <c r="E3351" s="2"/>
    </row>
    <row r="3352" spans="5:5" x14ac:dyDescent="0.2">
      <c r="E3352" s="2"/>
    </row>
    <row r="3353" spans="5:5" x14ac:dyDescent="0.2">
      <c r="E3353" s="2"/>
    </row>
    <row r="3354" spans="5:5" x14ac:dyDescent="0.2">
      <c r="E3354" s="2"/>
    </row>
    <row r="3355" spans="5:5" x14ac:dyDescent="0.2">
      <c r="E3355" s="2"/>
    </row>
    <row r="3356" spans="5:5" x14ac:dyDescent="0.2">
      <c r="E3356" s="2"/>
    </row>
    <row r="3357" spans="5:5" x14ac:dyDescent="0.2">
      <c r="E3357" s="2"/>
    </row>
    <row r="3358" spans="5:5" x14ac:dyDescent="0.2">
      <c r="E3358" s="2"/>
    </row>
    <row r="3359" spans="5:5" x14ac:dyDescent="0.2">
      <c r="E3359" s="2"/>
    </row>
    <row r="3360" spans="5:5" x14ac:dyDescent="0.2">
      <c r="E3360" s="2"/>
    </row>
    <row r="3361" spans="5:5" x14ac:dyDescent="0.2">
      <c r="E3361" s="2"/>
    </row>
    <row r="3362" spans="5:5" x14ac:dyDescent="0.2">
      <c r="E3362" s="2"/>
    </row>
    <row r="3363" spans="5:5" x14ac:dyDescent="0.2">
      <c r="E3363" s="2"/>
    </row>
    <row r="3364" spans="5:5" x14ac:dyDescent="0.2">
      <c r="E3364" s="2"/>
    </row>
    <row r="3365" spans="5:5" x14ac:dyDescent="0.2">
      <c r="E3365" s="2"/>
    </row>
    <row r="3366" spans="5:5" x14ac:dyDescent="0.2">
      <c r="E3366" s="2"/>
    </row>
    <row r="3367" spans="5:5" x14ac:dyDescent="0.2">
      <c r="E3367" s="2"/>
    </row>
    <row r="3368" spans="5:5" x14ac:dyDescent="0.2">
      <c r="E3368" s="2"/>
    </row>
    <row r="3369" spans="5:5" x14ac:dyDescent="0.2">
      <c r="E3369" s="2"/>
    </row>
    <row r="3370" spans="5:5" x14ac:dyDescent="0.2">
      <c r="E3370" s="2"/>
    </row>
    <row r="3371" spans="5:5" x14ac:dyDescent="0.2">
      <c r="E3371" s="2"/>
    </row>
    <row r="3372" spans="5:5" x14ac:dyDescent="0.2">
      <c r="E3372" s="2"/>
    </row>
    <row r="3373" spans="5:5" x14ac:dyDescent="0.2">
      <c r="E3373" s="2"/>
    </row>
    <row r="3374" spans="5:5" x14ac:dyDescent="0.2">
      <c r="E3374" s="2"/>
    </row>
    <row r="3375" spans="5:5" x14ac:dyDescent="0.2">
      <c r="E3375" s="2"/>
    </row>
    <row r="3376" spans="5:5" x14ac:dyDescent="0.2">
      <c r="E3376" s="2"/>
    </row>
    <row r="3377" spans="5:5" x14ac:dyDescent="0.2">
      <c r="E3377" s="2"/>
    </row>
    <row r="3378" spans="5:5" x14ac:dyDescent="0.2">
      <c r="E3378" s="2"/>
    </row>
    <row r="3379" spans="5:5" x14ac:dyDescent="0.2">
      <c r="E3379" s="2"/>
    </row>
    <row r="3380" spans="5:5" x14ac:dyDescent="0.2">
      <c r="E3380" s="2"/>
    </row>
    <row r="3381" spans="5:5" x14ac:dyDescent="0.2">
      <c r="E3381" s="2"/>
    </row>
    <row r="3382" spans="5:5" x14ac:dyDescent="0.2">
      <c r="E3382" s="2"/>
    </row>
    <row r="3383" spans="5:5" x14ac:dyDescent="0.2">
      <c r="E3383" s="2"/>
    </row>
    <row r="3384" spans="5:5" x14ac:dyDescent="0.2">
      <c r="E3384" s="2"/>
    </row>
    <row r="3385" spans="5:5" x14ac:dyDescent="0.2">
      <c r="E3385" s="2"/>
    </row>
    <row r="3386" spans="5:5" x14ac:dyDescent="0.2">
      <c r="E3386" s="2"/>
    </row>
    <row r="3387" spans="5:5" x14ac:dyDescent="0.2">
      <c r="E3387" s="2"/>
    </row>
    <row r="3388" spans="5:5" x14ac:dyDescent="0.2">
      <c r="E3388" s="2"/>
    </row>
    <row r="3389" spans="5:5" x14ac:dyDescent="0.2">
      <c r="E3389" s="2"/>
    </row>
    <row r="3390" spans="5:5" x14ac:dyDescent="0.2">
      <c r="E3390" s="2"/>
    </row>
    <row r="3391" spans="5:5" x14ac:dyDescent="0.2">
      <c r="E3391" s="2"/>
    </row>
    <row r="3392" spans="5:5" x14ac:dyDescent="0.2">
      <c r="E3392" s="2"/>
    </row>
    <row r="3393" spans="5:5" x14ac:dyDescent="0.2">
      <c r="E3393" s="2"/>
    </row>
    <row r="3394" spans="5:5" x14ac:dyDescent="0.2">
      <c r="E3394" s="2"/>
    </row>
    <row r="3395" spans="5:5" x14ac:dyDescent="0.2">
      <c r="E3395" s="2"/>
    </row>
    <row r="3396" spans="5:5" x14ac:dyDescent="0.2">
      <c r="E3396" s="2"/>
    </row>
    <row r="3397" spans="5:5" x14ac:dyDescent="0.2">
      <c r="E3397" s="2"/>
    </row>
    <row r="3398" spans="5:5" x14ac:dyDescent="0.2">
      <c r="E3398" s="2"/>
    </row>
    <row r="3399" spans="5:5" x14ac:dyDescent="0.2">
      <c r="E3399" s="2"/>
    </row>
    <row r="3400" spans="5:5" x14ac:dyDescent="0.2">
      <c r="E3400" s="2"/>
    </row>
    <row r="3401" spans="5:5" x14ac:dyDescent="0.2">
      <c r="E3401" s="2"/>
    </row>
    <row r="3402" spans="5:5" x14ac:dyDescent="0.2">
      <c r="E3402" s="2"/>
    </row>
    <row r="3403" spans="5:5" x14ac:dyDescent="0.2">
      <c r="E3403" s="2"/>
    </row>
    <row r="3404" spans="5:5" x14ac:dyDescent="0.2">
      <c r="E3404" s="2"/>
    </row>
    <row r="3405" spans="5:5" x14ac:dyDescent="0.2">
      <c r="E3405" s="2"/>
    </row>
    <row r="3406" spans="5:5" x14ac:dyDescent="0.2">
      <c r="E3406" s="2"/>
    </row>
    <row r="3407" spans="5:5" x14ac:dyDescent="0.2">
      <c r="E3407" s="2"/>
    </row>
    <row r="3408" spans="5:5" x14ac:dyDescent="0.2">
      <c r="E3408" s="2"/>
    </row>
    <row r="3409" spans="5:5" x14ac:dyDescent="0.2">
      <c r="E3409" s="2"/>
    </row>
    <row r="3410" spans="5:5" x14ac:dyDescent="0.2">
      <c r="E3410" s="2"/>
    </row>
    <row r="3411" spans="5:5" x14ac:dyDescent="0.2">
      <c r="E3411" s="2"/>
    </row>
    <row r="3412" spans="5:5" x14ac:dyDescent="0.2">
      <c r="E3412" s="2"/>
    </row>
    <row r="3413" spans="5:5" x14ac:dyDescent="0.2">
      <c r="E3413" s="2"/>
    </row>
    <row r="3414" spans="5:5" x14ac:dyDescent="0.2">
      <c r="E3414" s="2"/>
    </row>
    <row r="3415" spans="5:5" x14ac:dyDescent="0.2">
      <c r="E3415" s="2"/>
    </row>
    <row r="3416" spans="5:5" x14ac:dyDescent="0.2">
      <c r="E3416" s="2"/>
    </row>
    <row r="3417" spans="5:5" x14ac:dyDescent="0.2">
      <c r="E3417" s="2"/>
    </row>
    <row r="3418" spans="5:5" x14ac:dyDescent="0.2">
      <c r="E3418" s="2"/>
    </row>
    <row r="3419" spans="5:5" x14ac:dyDescent="0.2">
      <c r="E3419" s="2"/>
    </row>
    <row r="3420" spans="5:5" x14ac:dyDescent="0.2">
      <c r="E3420" s="2"/>
    </row>
    <row r="3421" spans="5:5" x14ac:dyDescent="0.2">
      <c r="E3421" s="2"/>
    </row>
    <row r="3422" spans="5:5" x14ac:dyDescent="0.2">
      <c r="E3422" s="2"/>
    </row>
    <row r="3423" spans="5:5" x14ac:dyDescent="0.2">
      <c r="E3423" s="2"/>
    </row>
    <row r="3424" spans="5:5" x14ac:dyDescent="0.2">
      <c r="E3424" s="2"/>
    </row>
    <row r="3425" spans="5:5" x14ac:dyDescent="0.2">
      <c r="E3425" s="2"/>
    </row>
    <row r="3426" spans="5:5" x14ac:dyDescent="0.2">
      <c r="E3426" s="2"/>
    </row>
    <row r="3427" spans="5:5" x14ac:dyDescent="0.2">
      <c r="E3427" s="2"/>
    </row>
    <row r="3428" spans="5:5" x14ac:dyDescent="0.2">
      <c r="E3428" s="2"/>
    </row>
    <row r="3429" spans="5:5" x14ac:dyDescent="0.2">
      <c r="E3429" s="2"/>
    </row>
    <row r="3430" spans="5:5" x14ac:dyDescent="0.2">
      <c r="E3430" s="2"/>
    </row>
    <row r="3431" spans="5:5" x14ac:dyDescent="0.2">
      <c r="E3431" s="2"/>
    </row>
    <row r="3432" spans="5:5" x14ac:dyDescent="0.2">
      <c r="E3432" s="2"/>
    </row>
    <row r="3433" spans="5:5" x14ac:dyDescent="0.2">
      <c r="E3433" s="2"/>
    </row>
    <row r="3434" spans="5:5" x14ac:dyDescent="0.2">
      <c r="E3434" s="2"/>
    </row>
    <row r="3435" spans="5:5" x14ac:dyDescent="0.2">
      <c r="E3435" s="2"/>
    </row>
    <row r="3436" spans="5:5" x14ac:dyDescent="0.2">
      <c r="E3436" s="2"/>
    </row>
    <row r="3437" spans="5:5" x14ac:dyDescent="0.2">
      <c r="E3437" s="2"/>
    </row>
    <row r="3438" spans="5:5" x14ac:dyDescent="0.2">
      <c r="E3438" s="2"/>
    </row>
    <row r="3439" spans="5:5" x14ac:dyDescent="0.2">
      <c r="E3439" s="2"/>
    </row>
    <row r="3440" spans="5:5" x14ac:dyDescent="0.2">
      <c r="E3440" s="2"/>
    </row>
    <row r="3441" spans="5:5" x14ac:dyDescent="0.2">
      <c r="E3441" s="2"/>
    </row>
    <row r="3442" spans="5:5" x14ac:dyDescent="0.2">
      <c r="E3442" s="2"/>
    </row>
    <row r="3443" spans="5:5" x14ac:dyDescent="0.2">
      <c r="E3443" s="2"/>
    </row>
    <row r="3444" spans="5:5" x14ac:dyDescent="0.2">
      <c r="E3444" s="2"/>
    </row>
    <row r="3445" spans="5:5" x14ac:dyDescent="0.2">
      <c r="E3445" s="2"/>
    </row>
    <row r="3446" spans="5:5" x14ac:dyDescent="0.2">
      <c r="E3446" s="2"/>
    </row>
    <row r="3447" spans="5:5" x14ac:dyDescent="0.2">
      <c r="E3447" s="2"/>
    </row>
    <row r="3448" spans="5:5" x14ac:dyDescent="0.2">
      <c r="E3448" s="2"/>
    </row>
    <row r="3449" spans="5:5" x14ac:dyDescent="0.2">
      <c r="E3449" s="2"/>
    </row>
    <row r="3450" spans="5:5" x14ac:dyDescent="0.2">
      <c r="E3450" s="2"/>
    </row>
    <row r="3451" spans="5:5" x14ac:dyDescent="0.2">
      <c r="E3451" s="2"/>
    </row>
    <row r="3452" spans="5:5" x14ac:dyDescent="0.2">
      <c r="E3452" s="2"/>
    </row>
    <row r="3453" spans="5:5" x14ac:dyDescent="0.2">
      <c r="E3453" s="2"/>
    </row>
    <row r="3454" spans="5:5" x14ac:dyDescent="0.2">
      <c r="E3454" s="2"/>
    </row>
    <row r="3455" spans="5:5" x14ac:dyDescent="0.2">
      <c r="E3455" s="2"/>
    </row>
    <row r="3456" spans="5:5" x14ac:dyDescent="0.2">
      <c r="E3456" s="2"/>
    </row>
    <row r="3457" spans="5:5" x14ac:dyDescent="0.2">
      <c r="E3457" s="2"/>
    </row>
    <row r="3458" spans="5:5" x14ac:dyDescent="0.2">
      <c r="E3458" s="2"/>
    </row>
    <row r="3459" spans="5:5" x14ac:dyDescent="0.2">
      <c r="E3459" s="2"/>
    </row>
    <row r="3460" spans="5:5" x14ac:dyDescent="0.2">
      <c r="E3460" s="2"/>
    </row>
    <row r="3461" spans="5:5" x14ac:dyDescent="0.2">
      <c r="E3461" s="2"/>
    </row>
    <row r="3462" spans="5:5" x14ac:dyDescent="0.2">
      <c r="E3462" s="2"/>
    </row>
    <row r="3463" spans="5:5" x14ac:dyDescent="0.2">
      <c r="E3463" s="2"/>
    </row>
    <row r="3464" spans="5:5" x14ac:dyDescent="0.2">
      <c r="E3464" s="2"/>
    </row>
    <row r="3465" spans="5:5" x14ac:dyDescent="0.2">
      <c r="E3465" s="2"/>
    </row>
    <row r="3466" spans="5:5" x14ac:dyDescent="0.2">
      <c r="E3466" s="2"/>
    </row>
    <row r="3467" spans="5:5" x14ac:dyDescent="0.2">
      <c r="E3467" s="2"/>
    </row>
    <row r="3468" spans="5:5" x14ac:dyDescent="0.2">
      <c r="E3468" s="2"/>
    </row>
    <row r="3469" spans="5:5" x14ac:dyDescent="0.2">
      <c r="E3469" s="2"/>
    </row>
    <row r="3470" spans="5:5" x14ac:dyDescent="0.2">
      <c r="E3470" s="2"/>
    </row>
    <row r="3471" spans="5:5" x14ac:dyDescent="0.2">
      <c r="E3471" s="2"/>
    </row>
    <row r="3472" spans="5:5" x14ac:dyDescent="0.2">
      <c r="E3472" s="2"/>
    </row>
    <row r="3473" spans="5:5" x14ac:dyDescent="0.2">
      <c r="E3473" s="2"/>
    </row>
    <row r="3474" spans="5:5" x14ac:dyDescent="0.2">
      <c r="E3474" s="2"/>
    </row>
    <row r="3475" spans="5:5" x14ac:dyDescent="0.2">
      <c r="E3475" s="2"/>
    </row>
    <row r="3476" spans="5:5" x14ac:dyDescent="0.2">
      <c r="E3476" s="2"/>
    </row>
    <row r="3477" spans="5:5" x14ac:dyDescent="0.2">
      <c r="E3477" s="2"/>
    </row>
    <row r="3478" spans="5:5" x14ac:dyDescent="0.2">
      <c r="E3478" s="2"/>
    </row>
    <row r="3479" spans="5:5" x14ac:dyDescent="0.2">
      <c r="E3479" s="2"/>
    </row>
    <row r="3480" spans="5:5" x14ac:dyDescent="0.2">
      <c r="E3480" s="2"/>
    </row>
    <row r="3481" spans="5:5" x14ac:dyDescent="0.2">
      <c r="E3481" s="2"/>
    </row>
    <row r="3482" spans="5:5" x14ac:dyDescent="0.2">
      <c r="E3482" s="2"/>
    </row>
    <row r="3483" spans="5:5" x14ac:dyDescent="0.2">
      <c r="E3483" s="2"/>
    </row>
    <row r="3484" spans="5:5" x14ac:dyDescent="0.2">
      <c r="E3484" s="2"/>
    </row>
    <row r="3485" spans="5:5" x14ac:dyDescent="0.2">
      <c r="E3485" s="2"/>
    </row>
    <row r="3486" spans="5:5" x14ac:dyDescent="0.2">
      <c r="E3486" s="2"/>
    </row>
    <row r="3487" spans="5:5" x14ac:dyDescent="0.2">
      <c r="E3487" s="2"/>
    </row>
    <row r="3488" spans="5:5" x14ac:dyDescent="0.2">
      <c r="E3488" s="2"/>
    </row>
    <row r="3489" spans="5:5" x14ac:dyDescent="0.2">
      <c r="E3489" s="2"/>
    </row>
    <row r="3490" spans="5:5" x14ac:dyDescent="0.2">
      <c r="E3490" s="2"/>
    </row>
    <row r="3491" spans="5:5" x14ac:dyDescent="0.2">
      <c r="E3491" s="2"/>
    </row>
    <row r="3492" spans="5:5" x14ac:dyDescent="0.2">
      <c r="E3492" s="2"/>
    </row>
    <row r="3493" spans="5:5" x14ac:dyDescent="0.2">
      <c r="E3493" s="2"/>
    </row>
    <row r="3494" spans="5:5" x14ac:dyDescent="0.2">
      <c r="E3494" s="2"/>
    </row>
    <row r="3495" spans="5:5" x14ac:dyDescent="0.2">
      <c r="E3495" s="2"/>
    </row>
    <row r="3496" spans="5:5" x14ac:dyDescent="0.2">
      <c r="E3496" s="2"/>
    </row>
    <row r="3497" spans="5:5" x14ac:dyDescent="0.2">
      <c r="E3497" s="2"/>
    </row>
    <row r="3498" spans="5:5" x14ac:dyDescent="0.2">
      <c r="E3498" s="2"/>
    </row>
    <row r="3499" spans="5:5" x14ac:dyDescent="0.2">
      <c r="E3499" s="2"/>
    </row>
    <row r="3500" spans="5:5" x14ac:dyDescent="0.2">
      <c r="E3500" s="2"/>
    </row>
    <row r="3501" spans="5:5" x14ac:dyDescent="0.2">
      <c r="E3501" s="2"/>
    </row>
    <row r="3502" spans="5:5" x14ac:dyDescent="0.2">
      <c r="E3502" s="2"/>
    </row>
    <row r="3503" spans="5:5" x14ac:dyDescent="0.2">
      <c r="E3503" s="2"/>
    </row>
    <row r="3504" spans="5:5" x14ac:dyDescent="0.2">
      <c r="E3504" s="2"/>
    </row>
    <row r="3505" spans="5:5" x14ac:dyDescent="0.2">
      <c r="E3505" s="2"/>
    </row>
    <row r="3506" spans="5:5" x14ac:dyDescent="0.2">
      <c r="E3506" s="2"/>
    </row>
    <row r="3507" spans="5:5" x14ac:dyDescent="0.2">
      <c r="E3507" s="2"/>
    </row>
    <row r="3508" spans="5:5" x14ac:dyDescent="0.2">
      <c r="E3508" s="2"/>
    </row>
    <row r="3509" spans="5:5" x14ac:dyDescent="0.2">
      <c r="E3509" s="2"/>
    </row>
    <row r="3510" spans="5:5" x14ac:dyDescent="0.2">
      <c r="E3510" s="2"/>
    </row>
    <row r="3511" spans="5:5" x14ac:dyDescent="0.2">
      <c r="E3511" s="2"/>
    </row>
    <row r="3512" spans="5:5" x14ac:dyDescent="0.2">
      <c r="E3512" s="2"/>
    </row>
    <row r="3513" spans="5:5" x14ac:dyDescent="0.2">
      <c r="E3513" s="2"/>
    </row>
    <row r="3514" spans="5:5" x14ac:dyDescent="0.2">
      <c r="E3514" s="2"/>
    </row>
    <row r="3515" spans="5:5" x14ac:dyDescent="0.2">
      <c r="E3515" s="2"/>
    </row>
    <row r="3516" spans="5:5" x14ac:dyDescent="0.2">
      <c r="E3516" s="2"/>
    </row>
    <row r="3517" spans="5:5" x14ac:dyDescent="0.2">
      <c r="E3517" s="2"/>
    </row>
    <row r="3518" spans="5:5" x14ac:dyDescent="0.2">
      <c r="E3518" s="2"/>
    </row>
    <row r="3519" spans="5:5" x14ac:dyDescent="0.2">
      <c r="E3519" s="2"/>
    </row>
    <row r="3520" spans="5:5" x14ac:dyDescent="0.2">
      <c r="E3520" s="2"/>
    </row>
    <row r="3521" spans="5:5" x14ac:dyDescent="0.2">
      <c r="E3521" s="2"/>
    </row>
    <row r="3522" spans="5:5" x14ac:dyDescent="0.2">
      <c r="E3522" s="2"/>
    </row>
    <row r="3523" spans="5:5" x14ac:dyDescent="0.2">
      <c r="E3523" s="2"/>
    </row>
    <row r="3524" spans="5:5" x14ac:dyDescent="0.2">
      <c r="E3524" s="2"/>
    </row>
    <row r="3525" spans="5:5" x14ac:dyDescent="0.2">
      <c r="E3525" s="2"/>
    </row>
    <row r="3526" spans="5:5" x14ac:dyDescent="0.2">
      <c r="E3526" s="2"/>
    </row>
    <row r="3527" spans="5:5" x14ac:dyDescent="0.2">
      <c r="E3527" s="2"/>
    </row>
    <row r="3528" spans="5:5" x14ac:dyDescent="0.2">
      <c r="E3528" s="2"/>
    </row>
    <row r="3529" spans="5:5" x14ac:dyDescent="0.2">
      <c r="E3529" s="2"/>
    </row>
    <row r="3530" spans="5:5" x14ac:dyDescent="0.2">
      <c r="E3530" s="2"/>
    </row>
    <row r="3531" spans="5:5" x14ac:dyDescent="0.2">
      <c r="E3531" s="2"/>
    </row>
    <row r="3532" spans="5:5" x14ac:dyDescent="0.2">
      <c r="E3532" s="2"/>
    </row>
    <row r="3533" spans="5:5" x14ac:dyDescent="0.2">
      <c r="E3533" s="2"/>
    </row>
    <row r="3534" spans="5:5" x14ac:dyDescent="0.2">
      <c r="E3534" s="2"/>
    </row>
    <row r="3535" spans="5:5" x14ac:dyDescent="0.2">
      <c r="E3535" s="2"/>
    </row>
    <row r="3536" spans="5:5" x14ac:dyDescent="0.2">
      <c r="E3536" s="2"/>
    </row>
    <row r="3537" spans="5:5" x14ac:dyDescent="0.2">
      <c r="E3537" s="2"/>
    </row>
    <row r="3538" spans="5:5" x14ac:dyDescent="0.2">
      <c r="E3538" s="2"/>
    </row>
    <row r="3539" spans="5:5" x14ac:dyDescent="0.2">
      <c r="E3539" s="2"/>
    </row>
    <row r="3540" spans="5:5" x14ac:dyDescent="0.2">
      <c r="E3540" s="2"/>
    </row>
    <row r="3541" spans="5:5" x14ac:dyDescent="0.2">
      <c r="E3541" s="2"/>
    </row>
    <row r="3542" spans="5:5" x14ac:dyDescent="0.2">
      <c r="E3542" s="2"/>
    </row>
    <row r="3543" spans="5:5" x14ac:dyDescent="0.2">
      <c r="E3543" s="2"/>
    </row>
    <row r="3544" spans="5:5" x14ac:dyDescent="0.2">
      <c r="E3544" s="2"/>
    </row>
    <row r="3545" spans="5:5" x14ac:dyDescent="0.2">
      <c r="E3545" s="2"/>
    </row>
    <row r="3546" spans="5:5" x14ac:dyDescent="0.2">
      <c r="E3546" s="2"/>
    </row>
    <row r="3547" spans="5:5" x14ac:dyDescent="0.2">
      <c r="E3547" s="2"/>
    </row>
    <row r="3548" spans="5:5" x14ac:dyDescent="0.2">
      <c r="E3548" s="2"/>
    </row>
    <row r="3549" spans="5:5" x14ac:dyDescent="0.2">
      <c r="E3549" s="2"/>
    </row>
    <row r="3550" spans="5:5" x14ac:dyDescent="0.2">
      <c r="E3550" s="2"/>
    </row>
    <row r="3551" spans="5:5" x14ac:dyDescent="0.2">
      <c r="E3551" s="2"/>
    </row>
    <row r="3552" spans="5:5" x14ac:dyDescent="0.2">
      <c r="E3552" s="2"/>
    </row>
    <row r="3553" spans="5:5" x14ac:dyDescent="0.2">
      <c r="E3553" s="2"/>
    </row>
    <row r="3554" spans="5:5" x14ac:dyDescent="0.2">
      <c r="E3554" s="2"/>
    </row>
    <row r="3555" spans="5:5" x14ac:dyDescent="0.2">
      <c r="E3555" s="2"/>
    </row>
    <row r="3556" spans="5:5" x14ac:dyDescent="0.2">
      <c r="E3556" s="2"/>
    </row>
    <row r="3557" spans="5:5" x14ac:dyDescent="0.2">
      <c r="E3557" s="2"/>
    </row>
    <row r="3558" spans="5:5" x14ac:dyDescent="0.2">
      <c r="E3558" s="2"/>
    </row>
    <row r="3559" spans="5:5" x14ac:dyDescent="0.2">
      <c r="E3559" s="2"/>
    </row>
    <row r="3560" spans="5:5" x14ac:dyDescent="0.2">
      <c r="E3560" s="2"/>
    </row>
    <row r="3561" spans="5:5" x14ac:dyDescent="0.2">
      <c r="E3561" s="2"/>
    </row>
    <row r="3562" spans="5:5" x14ac:dyDescent="0.2">
      <c r="E3562" s="2"/>
    </row>
    <row r="3563" spans="5:5" x14ac:dyDescent="0.2">
      <c r="E3563" s="2"/>
    </row>
    <row r="3564" spans="5:5" x14ac:dyDescent="0.2">
      <c r="E3564" s="2"/>
    </row>
    <row r="3565" spans="5:5" x14ac:dyDescent="0.2">
      <c r="E3565" s="2"/>
    </row>
    <row r="3566" spans="5:5" x14ac:dyDescent="0.2">
      <c r="E3566" s="2"/>
    </row>
    <row r="3567" spans="5:5" x14ac:dyDescent="0.2">
      <c r="E3567" s="2"/>
    </row>
    <row r="3568" spans="5:5" x14ac:dyDescent="0.2">
      <c r="E3568" s="2"/>
    </row>
    <row r="3569" spans="5:5" x14ac:dyDescent="0.2">
      <c r="E3569" s="2"/>
    </row>
    <row r="3570" spans="5:5" x14ac:dyDescent="0.2">
      <c r="E3570" s="2"/>
    </row>
    <row r="3571" spans="5:5" x14ac:dyDescent="0.2">
      <c r="E3571" s="2"/>
    </row>
    <row r="3572" spans="5:5" x14ac:dyDescent="0.2">
      <c r="E3572" s="2"/>
    </row>
    <row r="3573" spans="5:5" x14ac:dyDescent="0.2">
      <c r="E3573" s="2"/>
    </row>
    <row r="3574" spans="5:5" x14ac:dyDescent="0.2">
      <c r="E3574" s="2"/>
    </row>
    <row r="3575" spans="5:5" x14ac:dyDescent="0.2">
      <c r="E3575" s="2"/>
    </row>
    <row r="3576" spans="5:5" x14ac:dyDescent="0.2">
      <c r="E3576" s="2"/>
    </row>
    <row r="3577" spans="5:5" x14ac:dyDescent="0.2">
      <c r="E3577" s="2"/>
    </row>
    <row r="3578" spans="5:5" x14ac:dyDescent="0.2">
      <c r="E3578" s="2"/>
    </row>
    <row r="3579" spans="5:5" x14ac:dyDescent="0.2">
      <c r="E3579" s="2"/>
    </row>
    <row r="3580" spans="5:5" x14ac:dyDescent="0.2">
      <c r="E3580" s="2"/>
    </row>
    <row r="3581" spans="5:5" x14ac:dyDescent="0.2">
      <c r="E3581" s="2"/>
    </row>
    <row r="3582" spans="5:5" x14ac:dyDescent="0.2">
      <c r="E3582" s="2"/>
    </row>
    <row r="3583" spans="5:5" x14ac:dyDescent="0.2">
      <c r="E3583" s="2"/>
    </row>
    <row r="3584" spans="5:5" x14ac:dyDescent="0.2">
      <c r="E3584" s="2"/>
    </row>
    <row r="3585" spans="5:5" x14ac:dyDescent="0.2">
      <c r="E3585" s="2"/>
    </row>
    <row r="3586" spans="5:5" x14ac:dyDescent="0.2">
      <c r="E3586" s="2"/>
    </row>
    <row r="3587" spans="5:5" x14ac:dyDescent="0.2">
      <c r="E3587" s="2"/>
    </row>
    <row r="3588" spans="5:5" x14ac:dyDescent="0.2">
      <c r="E3588" s="2"/>
    </row>
    <row r="3589" spans="5:5" x14ac:dyDescent="0.2">
      <c r="E3589" s="2"/>
    </row>
    <row r="3590" spans="5:5" x14ac:dyDescent="0.2">
      <c r="E3590" s="2"/>
    </row>
    <row r="3591" spans="5:5" x14ac:dyDescent="0.2">
      <c r="E3591" s="2"/>
    </row>
    <row r="3592" spans="5:5" x14ac:dyDescent="0.2">
      <c r="E3592" s="2"/>
    </row>
    <row r="3593" spans="5:5" x14ac:dyDescent="0.2">
      <c r="E3593" s="2"/>
    </row>
    <row r="3594" spans="5:5" x14ac:dyDescent="0.2">
      <c r="E3594" s="2"/>
    </row>
    <row r="3595" spans="5:5" x14ac:dyDescent="0.2">
      <c r="E3595" s="2"/>
    </row>
    <row r="3596" spans="5:5" x14ac:dyDescent="0.2">
      <c r="E3596" s="2"/>
    </row>
    <row r="3597" spans="5:5" x14ac:dyDescent="0.2">
      <c r="E3597" s="2"/>
    </row>
    <row r="3598" spans="5:5" x14ac:dyDescent="0.2">
      <c r="E3598" s="2"/>
    </row>
    <row r="3599" spans="5:5" x14ac:dyDescent="0.2">
      <c r="E3599" s="2"/>
    </row>
    <row r="3600" spans="5:5" x14ac:dyDescent="0.2">
      <c r="E3600" s="2"/>
    </row>
    <row r="3601" spans="5:5" x14ac:dyDescent="0.2">
      <c r="E3601" s="2"/>
    </row>
    <row r="3602" spans="5:5" x14ac:dyDescent="0.2">
      <c r="E3602" s="2"/>
    </row>
    <row r="3603" spans="5:5" x14ac:dyDescent="0.2">
      <c r="E3603" s="2"/>
    </row>
    <row r="3604" spans="5:5" x14ac:dyDescent="0.2">
      <c r="E3604" s="2"/>
    </row>
    <row r="3605" spans="5:5" x14ac:dyDescent="0.2">
      <c r="E3605" s="2"/>
    </row>
    <row r="3606" spans="5:5" x14ac:dyDescent="0.2">
      <c r="E3606" s="2"/>
    </row>
    <row r="3607" spans="5:5" x14ac:dyDescent="0.2">
      <c r="E3607" s="2"/>
    </row>
    <row r="3608" spans="5:5" x14ac:dyDescent="0.2">
      <c r="E3608" s="2"/>
    </row>
    <row r="3609" spans="5:5" x14ac:dyDescent="0.2">
      <c r="E3609" s="2"/>
    </row>
    <row r="3610" spans="5:5" x14ac:dyDescent="0.2">
      <c r="E3610" s="2"/>
    </row>
    <row r="3611" spans="5:5" x14ac:dyDescent="0.2">
      <c r="E3611" s="2"/>
    </row>
    <row r="3612" spans="5:5" x14ac:dyDescent="0.2">
      <c r="E3612" s="2"/>
    </row>
    <row r="3613" spans="5:5" x14ac:dyDescent="0.2">
      <c r="E3613" s="2"/>
    </row>
    <row r="3614" spans="5:5" x14ac:dyDescent="0.2">
      <c r="E3614" s="2"/>
    </row>
    <row r="3615" spans="5:5" x14ac:dyDescent="0.2">
      <c r="E3615" s="2"/>
    </row>
    <row r="3616" spans="5:5" x14ac:dyDescent="0.2">
      <c r="E3616" s="2"/>
    </row>
    <row r="3617" spans="5:5" x14ac:dyDescent="0.2">
      <c r="E3617" s="2"/>
    </row>
    <row r="3618" spans="5:5" x14ac:dyDescent="0.2">
      <c r="E3618" s="2"/>
    </row>
    <row r="3619" spans="5:5" x14ac:dyDescent="0.2">
      <c r="E3619" s="2"/>
    </row>
    <row r="3620" spans="5:5" x14ac:dyDescent="0.2">
      <c r="E3620" s="2"/>
    </row>
    <row r="3621" spans="5:5" x14ac:dyDescent="0.2">
      <c r="E3621" s="2"/>
    </row>
    <row r="3622" spans="5:5" x14ac:dyDescent="0.2">
      <c r="E3622" s="2"/>
    </row>
    <row r="3623" spans="5:5" x14ac:dyDescent="0.2">
      <c r="E3623" s="2"/>
    </row>
    <row r="3624" spans="5:5" x14ac:dyDescent="0.2">
      <c r="E3624" s="2"/>
    </row>
    <row r="3625" spans="5:5" x14ac:dyDescent="0.2">
      <c r="E3625" s="2"/>
    </row>
    <row r="3626" spans="5:5" x14ac:dyDescent="0.2">
      <c r="E3626" s="2"/>
    </row>
    <row r="3627" spans="5:5" x14ac:dyDescent="0.2">
      <c r="E3627" s="2"/>
    </row>
    <row r="3628" spans="5:5" x14ac:dyDescent="0.2">
      <c r="E3628" s="2"/>
    </row>
    <row r="3629" spans="5:5" x14ac:dyDescent="0.2">
      <c r="E3629" s="2"/>
    </row>
    <row r="3630" spans="5:5" x14ac:dyDescent="0.2">
      <c r="E3630" s="2"/>
    </row>
    <row r="3631" spans="5:5" x14ac:dyDescent="0.2">
      <c r="E3631" s="2"/>
    </row>
    <row r="3632" spans="5:5" x14ac:dyDescent="0.2">
      <c r="E3632" s="2"/>
    </row>
    <row r="3633" spans="5:5" x14ac:dyDescent="0.2">
      <c r="E3633" s="2"/>
    </row>
    <row r="3634" spans="5:5" x14ac:dyDescent="0.2">
      <c r="E3634" s="2"/>
    </row>
    <row r="3635" spans="5:5" x14ac:dyDescent="0.2">
      <c r="E3635" s="2"/>
    </row>
    <row r="3636" spans="5:5" x14ac:dyDescent="0.2">
      <c r="E3636" s="2"/>
    </row>
    <row r="3637" spans="5:5" x14ac:dyDescent="0.2">
      <c r="E3637" s="2"/>
    </row>
    <row r="3638" spans="5:5" x14ac:dyDescent="0.2">
      <c r="E3638" s="2"/>
    </row>
    <row r="3639" spans="5:5" x14ac:dyDescent="0.2">
      <c r="E3639" s="2"/>
    </row>
    <row r="3640" spans="5:5" x14ac:dyDescent="0.2">
      <c r="E3640" s="2"/>
    </row>
    <row r="3641" spans="5:5" x14ac:dyDescent="0.2">
      <c r="E3641" s="2"/>
    </row>
    <row r="3642" spans="5:5" x14ac:dyDescent="0.2">
      <c r="E3642" s="2"/>
    </row>
    <row r="3643" spans="5:5" x14ac:dyDescent="0.2">
      <c r="E3643" s="2"/>
    </row>
    <row r="3644" spans="5:5" x14ac:dyDescent="0.2">
      <c r="E3644" s="2"/>
    </row>
    <row r="3645" spans="5:5" x14ac:dyDescent="0.2">
      <c r="E3645" s="2"/>
    </row>
    <row r="3646" spans="5:5" x14ac:dyDescent="0.2">
      <c r="E3646" s="2"/>
    </row>
    <row r="3647" spans="5:5" x14ac:dyDescent="0.2">
      <c r="E3647" s="2"/>
    </row>
    <row r="3648" spans="5:5" x14ac:dyDescent="0.2">
      <c r="E3648" s="2"/>
    </row>
    <row r="3649" spans="5:5" x14ac:dyDescent="0.2">
      <c r="E3649" s="2"/>
    </row>
    <row r="3650" spans="5:5" x14ac:dyDescent="0.2">
      <c r="E3650" s="2"/>
    </row>
    <row r="3651" spans="5:5" x14ac:dyDescent="0.2">
      <c r="E3651" s="2"/>
    </row>
    <row r="3652" spans="5:5" x14ac:dyDescent="0.2">
      <c r="E3652" s="2"/>
    </row>
    <row r="3653" spans="5:5" x14ac:dyDescent="0.2">
      <c r="E3653" s="2"/>
    </row>
    <row r="3654" spans="5:5" x14ac:dyDescent="0.2">
      <c r="E3654" s="2"/>
    </row>
    <row r="3655" spans="5:5" x14ac:dyDescent="0.2">
      <c r="E3655" s="2"/>
    </row>
    <row r="3656" spans="5:5" x14ac:dyDescent="0.2">
      <c r="E3656" s="2"/>
    </row>
    <row r="3657" spans="5:5" x14ac:dyDescent="0.2">
      <c r="E3657" s="2"/>
    </row>
    <row r="3658" spans="5:5" x14ac:dyDescent="0.2">
      <c r="E3658" s="2"/>
    </row>
    <row r="3659" spans="5:5" x14ac:dyDescent="0.2">
      <c r="E3659" s="2"/>
    </row>
    <row r="3660" spans="5:5" x14ac:dyDescent="0.2">
      <c r="E3660" s="2"/>
    </row>
    <row r="3661" spans="5:5" x14ac:dyDescent="0.2">
      <c r="E3661" s="2"/>
    </row>
    <row r="3662" spans="5:5" x14ac:dyDescent="0.2">
      <c r="E3662" s="2"/>
    </row>
    <row r="3663" spans="5:5" x14ac:dyDescent="0.2">
      <c r="E3663" s="2"/>
    </row>
    <row r="3664" spans="5:5" x14ac:dyDescent="0.2">
      <c r="E3664" s="2"/>
    </row>
    <row r="3665" spans="5:5" x14ac:dyDescent="0.2">
      <c r="E3665" s="2"/>
    </row>
    <row r="3666" spans="5:5" x14ac:dyDescent="0.2">
      <c r="E3666" s="2"/>
    </row>
    <row r="3667" spans="5:5" x14ac:dyDescent="0.2">
      <c r="E3667" s="2"/>
    </row>
    <row r="3668" spans="5:5" x14ac:dyDescent="0.2">
      <c r="E3668" s="2"/>
    </row>
    <row r="3669" spans="5:5" x14ac:dyDescent="0.2">
      <c r="E3669" s="2"/>
    </row>
    <row r="3670" spans="5:5" x14ac:dyDescent="0.2">
      <c r="E3670" s="2"/>
    </row>
    <row r="3671" spans="5:5" x14ac:dyDescent="0.2">
      <c r="E3671" s="2"/>
    </row>
    <row r="3672" spans="5:5" x14ac:dyDescent="0.2">
      <c r="E3672" s="2"/>
    </row>
    <row r="3673" spans="5:5" x14ac:dyDescent="0.2">
      <c r="E3673" s="2"/>
    </row>
    <row r="3674" spans="5:5" x14ac:dyDescent="0.2">
      <c r="E3674" s="2"/>
    </row>
    <row r="3675" spans="5:5" x14ac:dyDescent="0.2">
      <c r="E3675" s="2"/>
    </row>
    <row r="3676" spans="5:5" x14ac:dyDescent="0.2">
      <c r="E3676" s="2"/>
    </row>
    <row r="3677" spans="5:5" x14ac:dyDescent="0.2">
      <c r="E3677" s="2"/>
    </row>
    <row r="3678" spans="5:5" x14ac:dyDescent="0.2">
      <c r="E3678" s="2"/>
    </row>
    <row r="3679" spans="5:5" x14ac:dyDescent="0.2">
      <c r="E3679" s="2"/>
    </row>
    <row r="3680" spans="5:5" x14ac:dyDescent="0.2">
      <c r="E3680" s="2"/>
    </row>
    <row r="3681" spans="5:5" x14ac:dyDescent="0.2">
      <c r="E3681" s="2"/>
    </row>
    <row r="3682" spans="5:5" x14ac:dyDescent="0.2">
      <c r="E3682" s="2"/>
    </row>
    <row r="3683" spans="5:5" x14ac:dyDescent="0.2">
      <c r="E3683" s="2"/>
    </row>
    <row r="3684" spans="5:5" x14ac:dyDescent="0.2">
      <c r="E3684" s="2"/>
    </row>
    <row r="3685" spans="5:5" x14ac:dyDescent="0.2">
      <c r="E3685" s="2"/>
    </row>
    <row r="3686" spans="5:5" x14ac:dyDescent="0.2">
      <c r="E3686" s="2"/>
    </row>
    <row r="3687" spans="5:5" x14ac:dyDescent="0.2">
      <c r="E3687" s="2"/>
    </row>
    <row r="3688" spans="5:5" x14ac:dyDescent="0.2">
      <c r="E3688" s="2"/>
    </row>
    <row r="3689" spans="5:5" x14ac:dyDescent="0.2">
      <c r="E3689" s="2"/>
    </row>
    <row r="3690" spans="5:5" x14ac:dyDescent="0.2">
      <c r="E3690" s="2"/>
    </row>
    <row r="3691" spans="5:5" x14ac:dyDescent="0.2">
      <c r="E3691" s="2"/>
    </row>
    <row r="3692" spans="5:5" x14ac:dyDescent="0.2">
      <c r="E3692" s="2"/>
    </row>
    <row r="3693" spans="5:5" x14ac:dyDescent="0.2">
      <c r="E3693" s="2"/>
    </row>
    <row r="3694" spans="5:5" x14ac:dyDescent="0.2">
      <c r="E3694" s="2"/>
    </row>
    <row r="3695" spans="5:5" x14ac:dyDescent="0.2">
      <c r="E3695" s="2"/>
    </row>
    <row r="3696" spans="5:5" x14ac:dyDescent="0.2">
      <c r="E3696" s="2"/>
    </row>
    <row r="3697" spans="5:5" x14ac:dyDescent="0.2">
      <c r="E3697" s="2"/>
    </row>
    <row r="3698" spans="5:5" x14ac:dyDescent="0.2">
      <c r="E3698" s="2"/>
    </row>
    <row r="3699" spans="5:5" x14ac:dyDescent="0.2">
      <c r="E3699" s="2"/>
    </row>
    <row r="3700" spans="5:5" x14ac:dyDescent="0.2">
      <c r="E3700" s="2"/>
    </row>
    <row r="3701" spans="5:5" x14ac:dyDescent="0.2">
      <c r="E3701" s="2"/>
    </row>
    <row r="3702" spans="5:5" x14ac:dyDescent="0.2">
      <c r="E3702" s="2"/>
    </row>
    <row r="3703" spans="5:5" x14ac:dyDescent="0.2">
      <c r="E3703" s="2"/>
    </row>
    <row r="3704" spans="5:5" x14ac:dyDescent="0.2">
      <c r="E3704" s="2"/>
    </row>
    <row r="3705" spans="5:5" x14ac:dyDescent="0.2">
      <c r="E3705" s="2"/>
    </row>
    <row r="3706" spans="5:5" x14ac:dyDescent="0.2">
      <c r="E3706" s="2"/>
    </row>
    <row r="3707" spans="5:5" x14ac:dyDescent="0.2">
      <c r="E3707" s="2"/>
    </row>
    <row r="3708" spans="5:5" x14ac:dyDescent="0.2">
      <c r="E3708" s="2"/>
    </row>
    <row r="3709" spans="5:5" x14ac:dyDescent="0.2">
      <c r="E3709" s="2"/>
    </row>
    <row r="3710" spans="5:5" x14ac:dyDescent="0.2">
      <c r="E3710" s="2"/>
    </row>
    <row r="3711" spans="5:5" x14ac:dyDescent="0.2">
      <c r="E3711" s="2"/>
    </row>
    <row r="3712" spans="5:5" x14ac:dyDescent="0.2">
      <c r="E3712" s="2"/>
    </row>
    <row r="3713" spans="5:5" x14ac:dyDescent="0.2">
      <c r="E3713" s="2"/>
    </row>
    <row r="3714" spans="5:5" x14ac:dyDescent="0.2">
      <c r="E3714" s="2"/>
    </row>
    <row r="3715" spans="5:5" x14ac:dyDescent="0.2">
      <c r="E3715" s="2"/>
    </row>
    <row r="3716" spans="5:5" x14ac:dyDescent="0.2">
      <c r="E3716" s="2"/>
    </row>
    <row r="3717" spans="5:5" x14ac:dyDescent="0.2">
      <c r="E3717" s="2"/>
    </row>
    <row r="3718" spans="5:5" x14ac:dyDescent="0.2">
      <c r="E3718" s="2"/>
    </row>
    <row r="3719" spans="5:5" x14ac:dyDescent="0.2">
      <c r="E3719" s="2"/>
    </row>
    <row r="3720" spans="5:5" x14ac:dyDescent="0.2">
      <c r="E3720" s="2"/>
    </row>
    <row r="3721" spans="5:5" x14ac:dyDescent="0.2">
      <c r="E3721" s="2"/>
    </row>
    <row r="3722" spans="5:5" x14ac:dyDescent="0.2">
      <c r="E3722" s="2"/>
    </row>
    <row r="3723" spans="5:5" x14ac:dyDescent="0.2">
      <c r="E3723" s="2"/>
    </row>
    <row r="3724" spans="5:5" x14ac:dyDescent="0.2">
      <c r="E3724" s="2"/>
    </row>
    <row r="3725" spans="5:5" x14ac:dyDescent="0.2">
      <c r="E3725" s="2"/>
    </row>
    <row r="3726" spans="5:5" x14ac:dyDescent="0.2">
      <c r="E3726" s="2"/>
    </row>
    <row r="3727" spans="5:5" x14ac:dyDescent="0.2">
      <c r="E3727" s="2"/>
    </row>
    <row r="3728" spans="5:5" x14ac:dyDescent="0.2">
      <c r="E3728" s="2"/>
    </row>
    <row r="3729" spans="5:5" x14ac:dyDescent="0.2">
      <c r="E3729" s="2"/>
    </row>
    <row r="3730" spans="5:5" x14ac:dyDescent="0.2">
      <c r="E3730" s="2"/>
    </row>
    <row r="3731" spans="5:5" x14ac:dyDescent="0.2">
      <c r="E3731" s="2"/>
    </row>
    <row r="3732" spans="5:5" x14ac:dyDescent="0.2">
      <c r="E3732" s="2"/>
    </row>
    <row r="3733" spans="5:5" x14ac:dyDescent="0.2">
      <c r="E3733" s="2"/>
    </row>
    <row r="3734" spans="5:5" x14ac:dyDescent="0.2">
      <c r="E3734" s="2"/>
    </row>
    <row r="3735" spans="5:5" x14ac:dyDescent="0.2">
      <c r="E3735" s="2"/>
    </row>
    <row r="3736" spans="5:5" x14ac:dyDescent="0.2">
      <c r="E3736" s="2"/>
    </row>
    <row r="3737" spans="5:5" x14ac:dyDescent="0.2">
      <c r="E3737" s="2"/>
    </row>
    <row r="3738" spans="5:5" x14ac:dyDescent="0.2">
      <c r="E3738" s="2"/>
    </row>
    <row r="3739" spans="5:5" x14ac:dyDescent="0.2">
      <c r="E3739" s="2"/>
    </row>
    <row r="3740" spans="5:5" x14ac:dyDescent="0.2">
      <c r="E3740" s="2"/>
    </row>
    <row r="3741" spans="5:5" x14ac:dyDescent="0.2">
      <c r="E3741" s="2"/>
    </row>
    <row r="3742" spans="5:5" x14ac:dyDescent="0.2">
      <c r="E3742" s="2"/>
    </row>
    <row r="3743" spans="5:5" x14ac:dyDescent="0.2">
      <c r="E3743" s="2"/>
    </row>
    <row r="3744" spans="5:5" x14ac:dyDescent="0.2">
      <c r="E3744" s="2"/>
    </row>
    <row r="3745" spans="5:5" x14ac:dyDescent="0.2">
      <c r="E3745" s="2"/>
    </row>
    <row r="3746" spans="5:5" x14ac:dyDescent="0.2">
      <c r="E3746" s="2"/>
    </row>
    <row r="3747" spans="5:5" x14ac:dyDescent="0.2">
      <c r="E3747" s="2"/>
    </row>
    <row r="3748" spans="5:5" x14ac:dyDescent="0.2">
      <c r="E3748" s="2"/>
    </row>
    <row r="3749" spans="5:5" x14ac:dyDescent="0.2">
      <c r="E3749" s="2"/>
    </row>
    <row r="3750" spans="5:5" x14ac:dyDescent="0.2">
      <c r="E3750" s="2"/>
    </row>
    <row r="3751" spans="5:5" x14ac:dyDescent="0.2">
      <c r="E3751" s="2"/>
    </row>
    <row r="3752" spans="5:5" x14ac:dyDescent="0.2">
      <c r="E3752" s="2"/>
    </row>
    <row r="3753" spans="5:5" x14ac:dyDescent="0.2">
      <c r="E3753" s="2"/>
    </row>
    <row r="3754" spans="5:5" x14ac:dyDescent="0.2">
      <c r="E3754" s="2"/>
    </row>
    <row r="3755" spans="5:5" x14ac:dyDescent="0.2">
      <c r="E3755" s="2"/>
    </row>
    <row r="3756" spans="5:5" x14ac:dyDescent="0.2">
      <c r="E3756" s="2"/>
    </row>
    <row r="3757" spans="5:5" x14ac:dyDescent="0.2">
      <c r="E3757" s="2"/>
    </row>
    <row r="3758" spans="5:5" x14ac:dyDescent="0.2">
      <c r="E3758" s="2"/>
    </row>
    <row r="3759" spans="5:5" x14ac:dyDescent="0.2">
      <c r="E3759" s="2"/>
    </row>
    <row r="3760" spans="5:5" x14ac:dyDescent="0.2">
      <c r="E3760" s="2"/>
    </row>
    <row r="3761" spans="5:5" x14ac:dyDescent="0.2">
      <c r="E3761" s="2"/>
    </row>
    <row r="3762" spans="5:5" x14ac:dyDescent="0.2">
      <c r="E3762" s="2"/>
    </row>
    <row r="3763" spans="5:5" x14ac:dyDescent="0.2">
      <c r="E3763" s="2"/>
    </row>
    <row r="3764" spans="5:5" x14ac:dyDescent="0.2">
      <c r="E3764" s="2"/>
    </row>
    <row r="3765" spans="5:5" x14ac:dyDescent="0.2">
      <c r="E3765" s="2"/>
    </row>
    <row r="3766" spans="5:5" x14ac:dyDescent="0.2">
      <c r="E3766" s="2"/>
    </row>
    <row r="3767" spans="5:5" x14ac:dyDescent="0.2">
      <c r="E3767" s="2"/>
    </row>
    <row r="3768" spans="5:5" x14ac:dyDescent="0.2">
      <c r="E3768" s="2"/>
    </row>
    <row r="3769" spans="5:5" x14ac:dyDescent="0.2">
      <c r="E3769" s="2"/>
    </row>
    <row r="3770" spans="5:5" x14ac:dyDescent="0.2">
      <c r="E3770" s="2"/>
    </row>
    <row r="3771" spans="5:5" x14ac:dyDescent="0.2">
      <c r="E3771" s="2"/>
    </row>
    <row r="3772" spans="5:5" x14ac:dyDescent="0.2">
      <c r="E3772" s="2"/>
    </row>
    <row r="3773" spans="5:5" x14ac:dyDescent="0.2">
      <c r="E3773" s="2"/>
    </row>
    <row r="3774" spans="5:5" x14ac:dyDescent="0.2">
      <c r="E3774" s="2"/>
    </row>
    <row r="3775" spans="5:5" x14ac:dyDescent="0.2">
      <c r="E3775" s="2"/>
    </row>
    <row r="3776" spans="5:5" x14ac:dyDescent="0.2">
      <c r="E3776" s="2"/>
    </row>
    <row r="3777" spans="5:5" x14ac:dyDescent="0.2">
      <c r="E3777" s="2"/>
    </row>
    <row r="3778" spans="5:5" x14ac:dyDescent="0.2">
      <c r="E3778" s="2"/>
    </row>
    <row r="3779" spans="5:5" x14ac:dyDescent="0.2">
      <c r="E3779" s="2"/>
    </row>
    <row r="3780" spans="5:5" x14ac:dyDescent="0.2">
      <c r="E3780" s="2"/>
    </row>
    <row r="3781" spans="5:5" x14ac:dyDescent="0.2">
      <c r="E3781" s="2"/>
    </row>
    <row r="3782" spans="5:5" x14ac:dyDescent="0.2">
      <c r="E3782" s="2"/>
    </row>
    <row r="3783" spans="5:5" x14ac:dyDescent="0.2">
      <c r="E3783" s="2"/>
    </row>
    <row r="3784" spans="5:5" x14ac:dyDescent="0.2">
      <c r="E3784" s="2"/>
    </row>
    <row r="3785" spans="5:5" x14ac:dyDescent="0.2">
      <c r="E3785" s="2"/>
    </row>
    <row r="3786" spans="5:5" x14ac:dyDescent="0.2">
      <c r="E3786" s="2"/>
    </row>
    <row r="3787" spans="5:5" x14ac:dyDescent="0.2">
      <c r="E3787" s="2"/>
    </row>
    <row r="3788" spans="5:5" x14ac:dyDescent="0.2">
      <c r="E3788" s="2"/>
    </row>
    <row r="3789" spans="5:5" x14ac:dyDescent="0.2">
      <c r="E3789" s="2"/>
    </row>
    <row r="3790" spans="5:5" x14ac:dyDescent="0.2">
      <c r="E3790" s="2"/>
    </row>
    <row r="3791" spans="5:5" x14ac:dyDescent="0.2">
      <c r="E3791" s="2"/>
    </row>
    <row r="3792" spans="5:5" x14ac:dyDescent="0.2">
      <c r="E3792" s="2"/>
    </row>
    <row r="3793" spans="5:5" x14ac:dyDescent="0.2">
      <c r="E3793" s="2"/>
    </row>
    <row r="3794" spans="5:5" x14ac:dyDescent="0.2">
      <c r="E3794" s="2"/>
    </row>
    <row r="3795" spans="5:5" x14ac:dyDescent="0.2">
      <c r="E3795" s="2"/>
    </row>
    <row r="3796" spans="5:5" x14ac:dyDescent="0.2">
      <c r="E3796" s="2"/>
    </row>
    <row r="3797" spans="5:5" x14ac:dyDescent="0.2">
      <c r="E3797" s="2"/>
    </row>
    <row r="3798" spans="5:5" x14ac:dyDescent="0.2">
      <c r="E3798" s="2"/>
    </row>
    <row r="3799" spans="5:5" x14ac:dyDescent="0.2">
      <c r="E3799" s="2"/>
    </row>
    <row r="3800" spans="5:5" x14ac:dyDescent="0.2">
      <c r="E3800" s="2"/>
    </row>
    <row r="3801" spans="5:5" x14ac:dyDescent="0.2">
      <c r="E3801" s="2"/>
    </row>
    <row r="3802" spans="5:5" x14ac:dyDescent="0.2">
      <c r="E3802" s="2"/>
    </row>
    <row r="3803" spans="5:5" x14ac:dyDescent="0.2">
      <c r="E3803" s="2"/>
    </row>
    <row r="3804" spans="5:5" x14ac:dyDescent="0.2">
      <c r="E3804" s="2"/>
    </row>
    <row r="3805" spans="5:5" x14ac:dyDescent="0.2">
      <c r="E3805" s="2"/>
    </row>
    <row r="3806" spans="5:5" x14ac:dyDescent="0.2">
      <c r="E3806" s="2"/>
    </row>
    <row r="3807" spans="5:5" x14ac:dyDescent="0.2">
      <c r="E3807" s="2"/>
    </row>
    <row r="3808" spans="5:5" x14ac:dyDescent="0.2">
      <c r="E3808" s="2"/>
    </row>
    <row r="3809" spans="5:5" x14ac:dyDescent="0.2">
      <c r="E3809" s="2"/>
    </row>
    <row r="3810" spans="5:5" x14ac:dyDescent="0.2">
      <c r="E3810" s="2"/>
    </row>
    <row r="3811" spans="5:5" x14ac:dyDescent="0.2">
      <c r="E3811" s="2"/>
    </row>
    <row r="3812" spans="5:5" x14ac:dyDescent="0.2">
      <c r="E3812" s="2"/>
    </row>
    <row r="3813" spans="5:5" x14ac:dyDescent="0.2">
      <c r="E3813" s="2"/>
    </row>
    <row r="3814" spans="5:5" x14ac:dyDescent="0.2">
      <c r="E3814" s="2"/>
    </row>
    <row r="3815" spans="5:5" x14ac:dyDescent="0.2">
      <c r="E3815" s="2"/>
    </row>
    <row r="3816" spans="5:5" x14ac:dyDescent="0.2">
      <c r="E3816" s="2"/>
    </row>
    <row r="3817" spans="5:5" x14ac:dyDescent="0.2">
      <c r="E3817" s="2"/>
    </row>
    <row r="3818" spans="5:5" x14ac:dyDescent="0.2">
      <c r="E3818" s="2"/>
    </row>
    <row r="3819" spans="5:5" x14ac:dyDescent="0.2">
      <c r="E3819" s="2"/>
    </row>
    <row r="3820" spans="5:5" x14ac:dyDescent="0.2">
      <c r="E3820" s="2"/>
    </row>
    <row r="3821" spans="5:5" x14ac:dyDescent="0.2">
      <c r="E3821" s="2"/>
    </row>
    <row r="3822" spans="5:5" x14ac:dyDescent="0.2">
      <c r="E3822" s="2"/>
    </row>
    <row r="3823" spans="5:5" x14ac:dyDescent="0.2">
      <c r="E3823" s="2"/>
    </row>
    <row r="3824" spans="5:5" x14ac:dyDescent="0.2">
      <c r="E3824" s="2"/>
    </row>
    <row r="3825" spans="5:5" x14ac:dyDescent="0.2">
      <c r="E3825" s="2"/>
    </row>
    <row r="3826" spans="5:5" x14ac:dyDescent="0.2">
      <c r="E3826" s="2"/>
    </row>
    <row r="3827" spans="5:5" x14ac:dyDescent="0.2">
      <c r="E3827" s="2"/>
    </row>
    <row r="3828" spans="5:5" x14ac:dyDescent="0.2">
      <c r="E3828" s="2"/>
    </row>
    <row r="3829" spans="5:5" x14ac:dyDescent="0.2">
      <c r="E3829" s="2"/>
    </row>
    <row r="3830" spans="5:5" x14ac:dyDescent="0.2">
      <c r="E3830" s="2"/>
    </row>
    <row r="3831" spans="5:5" x14ac:dyDescent="0.2">
      <c r="E3831" s="2"/>
    </row>
    <row r="3832" spans="5:5" x14ac:dyDescent="0.2">
      <c r="E3832" s="2"/>
    </row>
    <row r="3833" spans="5:5" x14ac:dyDescent="0.2">
      <c r="E3833" s="2"/>
    </row>
    <row r="3834" spans="5:5" x14ac:dyDescent="0.2">
      <c r="E3834" s="2"/>
    </row>
    <row r="3835" spans="5:5" x14ac:dyDescent="0.2">
      <c r="E3835" s="2"/>
    </row>
    <row r="3836" spans="5:5" x14ac:dyDescent="0.2">
      <c r="E3836" s="2"/>
    </row>
    <row r="3837" spans="5:5" x14ac:dyDescent="0.2">
      <c r="E3837" s="2"/>
    </row>
    <row r="3838" spans="5:5" x14ac:dyDescent="0.2">
      <c r="E3838" s="2"/>
    </row>
    <row r="3839" spans="5:5" x14ac:dyDescent="0.2">
      <c r="E3839" s="2"/>
    </row>
    <row r="3840" spans="5:5" x14ac:dyDescent="0.2">
      <c r="E3840" s="2"/>
    </row>
    <row r="3841" spans="5:5" x14ac:dyDescent="0.2">
      <c r="E3841" s="2"/>
    </row>
    <row r="3842" spans="5:5" x14ac:dyDescent="0.2">
      <c r="E3842" s="2"/>
    </row>
    <row r="3843" spans="5:5" x14ac:dyDescent="0.2">
      <c r="E3843" s="2"/>
    </row>
    <row r="3844" spans="5:5" x14ac:dyDescent="0.2">
      <c r="E3844" s="2"/>
    </row>
    <row r="3845" spans="5:5" x14ac:dyDescent="0.2">
      <c r="E3845" s="2"/>
    </row>
    <row r="3846" spans="5:5" x14ac:dyDescent="0.2">
      <c r="E3846" s="2"/>
    </row>
    <row r="3847" spans="5:5" x14ac:dyDescent="0.2">
      <c r="E3847" s="2"/>
    </row>
    <row r="3848" spans="5:5" x14ac:dyDescent="0.2">
      <c r="E3848" s="2"/>
    </row>
    <row r="3849" spans="5:5" x14ac:dyDescent="0.2">
      <c r="E3849" s="2"/>
    </row>
    <row r="3850" spans="5:5" x14ac:dyDescent="0.2">
      <c r="E3850" s="2"/>
    </row>
    <row r="3851" spans="5:5" x14ac:dyDescent="0.2">
      <c r="E3851" s="2"/>
    </row>
    <row r="3852" spans="5:5" x14ac:dyDescent="0.2">
      <c r="E3852" s="2"/>
    </row>
    <row r="3853" spans="5:5" x14ac:dyDescent="0.2">
      <c r="E3853" s="2"/>
    </row>
    <row r="3854" spans="5:5" x14ac:dyDescent="0.2">
      <c r="E3854" s="2"/>
    </row>
    <row r="3855" spans="5:5" x14ac:dyDescent="0.2">
      <c r="E3855" s="2"/>
    </row>
    <row r="3856" spans="5:5" x14ac:dyDescent="0.2">
      <c r="E3856" s="2"/>
    </row>
    <row r="3857" spans="5:5" x14ac:dyDescent="0.2">
      <c r="E3857" s="2"/>
    </row>
    <row r="3858" spans="5:5" x14ac:dyDescent="0.2">
      <c r="E3858" s="2"/>
    </row>
    <row r="3859" spans="5:5" x14ac:dyDescent="0.2">
      <c r="E3859" s="2"/>
    </row>
    <row r="3860" spans="5:5" x14ac:dyDescent="0.2">
      <c r="E3860" s="2"/>
    </row>
    <row r="3861" spans="5:5" x14ac:dyDescent="0.2">
      <c r="E3861" s="2"/>
    </row>
    <row r="3862" spans="5:5" x14ac:dyDescent="0.2">
      <c r="E3862" s="2"/>
    </row>
    <row r="3863" spans="5:5" x14ac:dyDescent="0.2">
      <c r="E3863" s="2"/>
    </row>
    <row r="3864" spans="5:5" x14ac:dyDescent="0.2">
      <c r="E3864" s="2"/>
    </row>
    <row r="3865" spans="5:5" x14ac:dyDescent="0.2">
      <c r="E3865" s="2"/>
    </row>
    <row r="3866" spans="5:5" x14ac:dyDescent="0.2">
      <c r="E3866" s="2"/>
    </row>
    <row r="3867" spans="5:5" x14ac:dyDescent="0.2">
      <c r="E3867" s="2"/>
    </row>
    <row r="3868" spans="5:5" x14ac:dyDescent="0.2">
      <c r="E3868" s="2"/>
    </row>
    <row r="3869" spans="5:5" x14ac:dyDescent="0.2">
      <c r="E3869" s="2"/>
    </row>
    <row r="3870" spans="5:5" x14ac:dyDescent="0.2">
      <c r="E3870" s="2"/>
    </row>
    <row r="3871" spans="5:5" x14ac:dyDescent="0.2">
      <c r="E3871" s="2"/>
    </row>
    <row r="3872" spans="5:5" x14ac:dyDescent="0.2">
      <c r="E3872" s="2"/>
    </row>
    <row r="3873" spans="5:5" x14ac:dyDescent="0.2">
      <c r="E3873" s="2"/>
    </row>
    <row r="3874" spans="5:5" x14ac:dyDescent="0.2">
      <c r="E3874" s="2"/>
    </row>
    <row r="3875" spans="5:5" x14ac:dyDescent="0.2">
      <c r="E3875" s="2"/>
    </row>
    <row r="3876" spans="5:5" x14ac:dyDescent="0.2">
      <c r="E3876" s="2"/>
    </row>
    <row r="3877" spans="5:5" x14ac:dyDescent="0.2">
      <c r="E3877" s="2"/>
    </row>
    <row r="3878" spans="5:5" x14ac:dyDescent="0.2">
      <c r="E3878" s="2"/>
    </row>
    <row r="3879" spans="5:5" x14ac:dyDescent="0.2">
      <c r="E3879" s="2"/>
    </row>
    <row r="3880" spans="5:5" x14ac:dyDescent="0.2">
      <c r="E3880" s="2"/>
    </row>
    <row r="3881" spans="5:5" x14ac:dyDescent="0.2">
      <c r="E3881" s="2"/>
    </row>
    <row r="3882" spans="5:5" x14ac:dyDescent="0.2">
      <c r="E3882" s="2"/>
    </row>
    <row r="3883" spans="5:5" x14ac:dyDescent="0.2">
      <c r="E3883" s="2"/>
    </row>
    <row r="3884" spans="5:5" x14ac:dyDescent="0.2">
      <c r="E3884" s="2"/>
    </row>
    <row r="3885" spans="5:5" x14ac:dyDescent="0.2">
      <c r="E3885" s="2"/>
    </row>
    <row r="3886" spans="5:5" x14ac:dyDescent="0.2">
      <c r="E3886" s="2"/>
    </row>
    <row r="3887" spans="5:5" x14ac:dyDescent="0.2">
      <c r="E3887" s="2"/>
    </row>
    <row r="3888" spans="5:5" x14ac:dyDescent="0.2">
      <c r="E3888" s="2"/>
    </row>
    <row r="3889" spans="5:5" x14ac:dyDescent="0.2">
      <c r="E3889" s="2"/>
    </row>
    <row r="3890" spans="5:5" x14ac:dyDescent="0.2">
      <c r="E3890" s="2"/>
    </row>
    <row r="3891" spans="5:5" x14ac:dyDescent="0.2">
      <c r="E3891" s="2"/>
    </row>
    <row r="3892" spans="5:5" x14ac:dyDescent="0.2">
      <c r="E3892" s="2"/>
    </row>
    <row r="3893" spans="5:5" x14ac:dyDescent="0.2">
      <c r="E3893" s="2"/>
    </row>
    <row r="3894" spans="5:5" x14ac:dyDescent="0.2">
      <c r="E3894" s="2"/>
    </row>
    <row r="3895" spans="5:5" x14ac:dyDescent="0.2">
      <c r="E3895" s="2"/>
    </row>
    <row r="3896" spans="5:5" x14ac:dyDescent="0.2">
      <c r="E3896" s="2"/>
    </row>
    <row r="3897" spans="5:5" x14ac:dyDescent="0.2">
      <c r="E3897" s="2"/>
    </row>
    <row r="3898" spans="5:5" x14ac:dyDescent="0.2">
      <c r="E3898" s="2"/>
    </row>
    <row r="3899" spans="5:5" x14ac:dyDescent="0.2">
      <c r="E3899" s="2"/>
    </row>
    <row r="3900" spans="5:5" x14ac:dyDescent="0.2">
      <c r="E3900" s="2"/>
    </row>
    <row r="3901" spans="5:5" x14ac:dyDescent="0.2">
      <c r="E3901" s="2"/>
    </row>
    <row r="3902" spans="5:5" x14ac:dyDescent="0.2">
      <c r="E3902" s="2"/>
    </row>
    <row r="3903" spans="5:5" x14ac:dyDescent="0.2">
      <c r="E3903" s="2"/>
    </row>
    <row r="3904" spans="5:5" x14ac:dyDescent="0.2">
      <c r="E3904" s="2"/>
    </row>
    <row r="3905" spans="5:5" x14ac:dyDescent="0.2">
      <c r="E3905" s="2"/>
    </row>
    <row r="3906" spans="5:5" x14ac:dyDescent="0.2">
      <c r="E3906" s="2"/>
    </row>
    <row r="3907" spans="5:5" x14ac:dyDescent="0.2">
      <c r="E3907" s="2"/>
    </row>
    <row r="3908" spans="5:5" x14ac:dyDescent="0.2">
      <c r="E3908" s="2"/>
    </row>
    <row r="3909" spans="5:5" x14ac:dyDescent="0.2">
      <c r="E3909" s="2"/>
    </row>
    <row r="3910" spans="5:5" x14ac:dyDescent="0.2">
      <c r="E3910" s="2"/>
    </row>
    <row r="3911" spans="5:5" x14ac:dyDescent="0.2">
      <c r="E3911" s="2"/>
    </row>
    <row r="3912" spans="5:5" x14ac:dyDescent="0.2">
      <c r="E3912" s="2"/>
    </row>
    <row r="3913" spans="5:5" x14ac:dyDescent="0.2">
      <c r="E3913" s="2"/>
    </row>
    <row r="3914" spans="5:5" x14ac:dyDescent="0.2">
      <c r="E3914" s="2"/>
    </row>
    <row r="3915" spans="5:5" x14ac:dyDescent="0.2">
      <c r="E3915" s="2"/>
    </row>
    <row r="3916" spans="5:5" x14ac:dyDescent="0.2">
      <c r="E3916" s="2"/>
    </row>
    <row r="3917" spans="5:5" x14ac:dyDescent="0.2">
      <c r="E3917" s="2"/>
    </row>
    <row r="3918" spans="5:5" x14ac:dyDescent="0.2">
      <c r="E3918" s="2"/>
    </row>
    <row r="3919" spans="5:5" x14ac:dyDescent="0.2">
      <c r="E3919" s="2"/>
    </row>
    <row r="3920" spans="5:5" x14ac:dyDescent="0.2">
      <c r="E3920" s="2"/>
    </row>
    <row r="3921" spans="5:5" x14ac:dyDescent="0.2">
      <c r="E3921" s="2"/>
    </row>
    <row r="3922" spans="5:5" x14ac:dyDescent="0.2">
      <c r="E3922" s="2"/>
    </row>
    <row r="3923" spans="5:5" x14ac:dyDescent="0.2">
      <c r="E3923" s="2"/>
    </row>
    <row r="3924" spans="5:5" x14ac:dyDescent="0.2">
      <c r="E3924" s="2"/>
    </row>
    <row r="3925" spans="5:5" x14ac:dyDescent="0.2">
      <c r="E3925" s="2"/>
    </row>
    <row r="3926" spans="5:5" x14ac:dyDescent="0.2">
      <c r="E3926" s="2"/>
    </row>
    <row r="3927" spans="5:5" x14ac:dyDescent="0.2">
      <c r="E3927" s="2"/>
    </row>
    <row r="3928" spans="5:5" x14ac:dyDescent="0.2">
      <c r="E3928" s="2"/>
    </row>
    <row r="3929" spans="5:5" x14ac:dyDescent="0.2">
      <c r="E3929" s="2"/>
    </row>
    <row r="3930" spans="5:5" x14ac:dyDescent="0.2">
      <c r="E3930" s="2"/>
    </row>
    <row r="3931" spans="5:5" x14ac:dyDescent="0.2">
      <c r="E3931" s="2"/>
    </row>
    <row r="3932" spans="5:5" x14ac:dyDescent="0.2">
      <c r="E3932" s="2"/>
    </row>
    <row r="3933" spans="5:5" x14ac:dyDescent="0.2">
      <c r="E3933" s="2"/>
    </row>
    <row r="3934" spans="5:5" x14ac:dyDescent="0.2">
      <c r="E3934" s="2"/>
    </row>
    <row r="3935" spans="5:5" x14ac:dyDescent="0.2">
      <c r="E3935" s="2"/>
    </row>
    <row r="3936" spans="5:5" x14ac:dyDescent="0.2">
      <c r="E3936" s="2"/>
    </row>
    <row r="3937" spans="5:5" x14ac:dyDescent="0.2">
      <c r="E3937" s="2"/>
    </row>
    <row r="3938" spans="5:5" x14ac:dyDescent="0.2">
      <c r="E3938" s="2"/>
    </row>
    <row r="3939" spans="5:5" x14ac:dyDescent="0.2">
      <c r="E3939" s="2"/>
    </row>
    <row r="3940" spans="5:5" x14ac:dyDescent="0.2">
      <c r="E3940" s="2"/>
    </row>
    <row r="3941" spans="5:5" x14ac:dyDescent="0.2">
      <c r="E3941" s="2"/>
    </row>
    <row r="3942" spans="5:5" x14ac:dyDescent="0.2">
      <c r="E3942" s="2"/>
    </row>
    <row r="3943" spans="5:5" x14ac:dyDescent="0.2">
      <c r="E3943" s="2"/>
    </row>
    <row r="3944" spans="5:5" x14ac:dyDescent="0.2">
      <c r="E3944" s="2"/>
    </row>
    <row r="3945" spans="5:5" x14ac:dyDescent="0.2">
      <c r="E3945" s="2"/>
    </row>
    <row r="3946" spans="5:5" x14ac:dyDescent="0.2">
      <c r="E3946" s="2"/>
    </row>
    <row r="3947" spans="5:5" x14ac:dyDescent="0.2">
      <c r="E3947" s="2"/>
    </row>
    <row r="3948" spans="5:5" x14ac:dyDescent="0.2">
      <c r="E3948" s="2"/>
    </row>
    <row r="3949" spans="5:5" x14ac:dyDescent="0.2">
      <c r="E3949" s="2"/>
    </row>
    <row r="3950" spans="5:5" x14ac:dyDescent="0.2">
      <c r="E3950" s="2"/>
    </row>
    <row r="3951" spans="5:5" x14ac:dyDescent="0.2">
      <c r="E3951" s="2"/>
    </row>
    <row r="3952" spans="5:5" x14ac:dyDescent="0.2">
      <c r="E3952" s="2"/>
    </row>
    <row r="3953" spans="5:5" x14ac:dyDescent="0.2">
      <c r="E3953" s="2"/>
    </row>
    <row r="3954" spans="5:5" x14ac:dyDescent="0.2">
      <c r="E3954" s="2"/>
    </row>
    <row r="3955" spans="5:5" x14ac:dyDescent="0.2">
      <c r="E3955" s="2"/>
    </row>
    <row r="3956" spans="5:5" x14ac:dyDescent="0.2">
      <c r="E3956" s="2"/>
    </row>
    <row r="3957" spans="5:5" x14ac:dyDescent="0.2">
      <c r="E3957" s="2"/>
    </row>
    <row r="3958" spans="5:5" x14ac:dyDescent="0.2">
      <c r="E3958" s="2"/>
    </row>
    <row r="3959" spans="5:5" x14ac:dyDescent="0.2">
      <c r="E3959" s="2"/>
    </row>
    <row r="3960" spans="5:5" x14ac:dyDescent="0.2">
      <c r="E3960" s="2"/>
    </row>
    <row r="3961" spans="5:5" x14ac:dyDescent="0.2">
      <c r="E3961" s="2"/>
    </row>
    <row r="3962" spans="5:5" x14ac:dyDescent="0.2">
      <c r="E3962" s="2"/>
    </row>
    <row r="3963" spans="5:5" x14ac:dyDescent="0.2">
      <c r="E3963" s="2"/>
    </row>
    <row r="3964" spans="5:5" x14ac:dyDescent="0.2">
      <c r="E3964" s="2"/>
    </row>
    <row r="3965" spans="5:5" x14ac:dyDescent="0.2">
      <c r="E3965" s="2"/>
    </row>
    <row r="3966" spans="5:5" x14ac:dyDescent="0.2">
      <c r="E3966" s="2"/>
    </row>
    <row r="3967" spans="5:5" x14ac:dyDescent="0.2">
      <c r="E3967" s="2"/>
    </row>
    <row r="3968" spans="5:5" x14ac:dyDescent="0.2">
      <c r="E3968" s="2"/>
    </row>
    <row r="3969" spans="5:5" x14ac:dyDescent="0.2">
      <c r="E3969" s="2"/>
    </row>
    <row r="3970" spans="5:5" x14ac:dyDescent="0.2">
      <c r="E3970" s="2"/>
    </row>
    <row r="3971" spans="5:5" x14ac:dyDescent="0.2">
      <c r="E3971" s="2"/>
    </row>
    <row r="3972" spans="5:5" x14ac:dyDescent="0.2">
      <c r="E3972" s="2"/>
    </row>
    <row r="3973" spans="5:5" x14ac:dyDescent="0.2">
      <c r="E3973" s="2"/>
    </row>
    <row r="3974" spans="5:5" x14ac:dyDescent="0.2">
      <c r="E3974" s="2"/>
    </row>
    <row r="3975" spans="5:5" x14ac:dyDescent="0.2">
      <c r="E3975" s="2"/>
    </row>
    <row r="3976" spans="5:5" x14ac:dyDescent="0.2">
      <c r="E3976" s="2"/>
    </row>
    <row r="3977" spans="5:5" x14ac:dyDescent="0.2">
      <c r="E3977" s="2"/>
    </row>
    <row r="3978" spans="5:5" x14ac:dyDescent="0.2">
      <c r="E3978" s="2"/>
    </row>
    <row r="3979" spans="5:5" x14ac:dyDescent="0.2">
      <c r="E3979" s="2"/>
    </row>
    <row r="3980" spans="5:5" x14ac:dyDescent="0.2">
      <c r="E3980" s="2"/>
    </row>
    <row r="3981" spans="5:5" x14ac:dyDescent="0.2">
      <c r="E3981" s="2"/>
    </row>
    <row r="3982" spans="5:5" x14ac:dyDescent="0.2">
      <c r="E3982" s="2"/>
    </row>
    <row r="3983" spans="5:5" x14ac:dyDescent="0.2">
      <c r="E3983" s="2"/>
    </row>
    <row r="3984" spans="5:5" x14ac:dyDescent="0.2">
      <c r="E3984" s="2"/>
    </row>
    <row r="3985" spans="5:5" x14ac:dyDescent="0.2">
      <c r="E3985" s="2"/>
    </row>
    <row r="3986" spans="5:5" x14ac:dyDescent="0.2">
      <c r="E3986" s="2"/>
    </row>
    <row r="3987" spans="5:5" x14ac:dyDescent="0.2">
      <c r="E3987" s="2"/>
    </row>
    <row r="3988" spans="5:5" x14ac:dyDescent="0.2">
      <c r="E3988" s="2"/>
    </row>
    <row r="3989" spans="5:5" x14ac:dyDescent="0.2">
      <c r="E3989" s="2"/>
    </row>
    <row r="3990" spans="5:5" x14ac:dyDescent="0.2">
      <c r="E3990" s="2"/>
    </row>
    <row r="3991" spans="5:5" x14ac:dyDescent="0.2">
      <c r="E3991" s="2"/>
    </row>
    <row r="3992" spans="5:5" x14ac:dyDescent="0.2">
      <c r="E3992" s="2"/>
    </row>
    <row r="3993" spans="5:5" x14ac:dyDescent="0.2">
      <c r="E3993" s="2"/>
    </row>
    <row r="3994" spans="5:5" x14ac:dyDescent="0.2">
      <c r="E3994" s="2"/>
    </row>
    <row r="3995" spans="5:5" x14ac:dyDescent="0.2">
      <c r="E3995" s="2"/>
    </row>
    <row r="3996" spans="5:5" x14ac:dyDescent="0.2">
      <c r="E3996" s="2"/>
    </row>
    <row r="3997" spans="5:5" x14ac:dyDescent="0.2">
      <c r="E3997" s="2"/>
    </row>
    <row r="3998" spans="5:5" x14ac:dyDescent="0.2">
      <c r="E3998" s="2"/>
    </row>
    <row r="3999" spans="5:5" x14ac:dyDescent="0.2">
      <c r="E3999" s="2"/>
    </row>
    <row r="4000" spans="5:5" x14ac:dyDescent="0.2">
      <c r="E4000" s="2"/>
    </row>
    <row r="4001" spans="5:5" x14ac:dyDescent="0.2">
      <c r="E4001" s="2"/>
    </row>
    <row r="4002" spans="5:5" x14ac:dyDescent="0.2">
      <c r="E4002" s="2"/>
    </row>
    <row r="4003" spans="5:5" x14ac:dyDescent="0.2">
      <c r="E4003" s="2"/>
    </row>
    <row r="4004" spans="5:5" x14ac:dyDescent="0.2">
      <c r="E4004" s="2"/>
    </row>
    <row r="4005" spans="5:5" x14ac:dyDescent="0.2">
      <c r="E4005" s="2"/>
    </row>
    <row r="4006" spans="5:5" x14ac:dyDescent="0.2">
      <c r="E4006" s="2"/>
    </row>
    <row r="4007" spans="5:5" x14ac:dyDescent="0.2">
      <c r="E4007" s="2"/>
    </row>
    <row r="4008" spans="5:5" x14ac:dyDescent="0.2">
      <c r="E4008" s="2"/>
    </row>
    <row r="4009" spans="5:5" x14ac:dyDescent="0.2">
      <c r="E4009" s="2"/>
    </row>
    <row r="4010" spans="5:5" x14ac:dyDescent="0.2">
      <c r="E4010" s="2"/>
    </row>
    <row r="4011" spans="5:5" x14ac:dyDescent="0.2">
      <c r="E4011" s="2"/>
    </row>
    <row r="4012" spans="5:5" x14ac:dyDescent="0.2">
      <c r="E4012" s="2"/>
    </row>
    <row r="4013" spans="5:5" x14ac:dyDescent="0.2">
      <c r="E4013" s="2"/>
    </row>
    <row r="4014" spans="5:5" x14ac:dyDescent="0.2">
      <c r="E4014" s="2"/>
    </row>
    <row r="4015" spans="5:5" x14ac:dyDescent="0.2">
      <c r="E4015" s="2"/>
    </row>
    <row r="4016" spans="5:5" x14ac:dyDescent="0.2">
      <c r="E4016" s="2"/>
    </row>
    <row r="4017" spans="5:5" x14ac:dyDescent="0.2">
      <c r="E4017" s="2"/>
    </row>
    <row r="4018" spans="5:5" x14ac:dyDescent="0.2">
      <c r="E4018" s="2"/>
    </row>
    <row r="4019" spans="5:5" x14ac:dyDescent="0.2">
      <c r="E4019" s="2"/>
    </row>
    <row r="4020" spans="5:5" x14ac:dyDescent="0.2">
      <c r="E4020" s="2"/>
    </row>
    <row r="4021" spans="5:5" x14ac:dyDescent="0.2">
      <c r="E4021" s="2"/>
    </row>
    <row r="4022" spans="5:5" x14ac:dyDescent="0.2">
      <c r="E4022" s="2"/>
    </row>
    <row r="4023" spans="5:5" x14ac:dyDescent="0.2">
      <c r="E4023" s="2"/>
    </row>
    <row r="4024" spans="5:5" x14ac:dyDescent="0.2">
      <c r="E4024" s="2"/>
    </row>
    <row r="4025" spans="5:5" x14ac:dyDescent="0.2">
      <c r="E4025" s="2"/>
    </row>
    <row r="4026" spans="5:5" x14ac:dyDescent="0.2">
      <c r="E4026" s="2"/>
    </row>
    <row r="4027" spans="5:5" x14ac:dyDescent="0.2">
      <c r="E4027" s="2"/>
    </row>
    <row r="4028" spans="5:5" x14ac:dyDescent="0.2">
      <c r="E4028" s="2"/>
    </row>
    <row r="4029" spans="5:5" x14ac:dyDescent="0.2">
      <c r="E4029" s="2"/>
    </row>
    <row r="4030" spans="5:5" x14ac:dyDescent="0.2">
      <c r="E4030" s="2"/>
    </row>
    <row r="4031" spans="5:5" x14ac:dyDescent="0.2">
      <c r="E4031" s="2"/>
    </row>
    <row r="4032" spans="5:5" x14ac:dyDescent="0.2">
      <c r="E4032" s="2"/>
    </row>
    <row r="4033" spans="5:5" x14ac:dyDescent="0.2">
      <c r="E4033" s="2"/>
    </row>
    <row r="4034" spans="5:5" x14ac:dyDescent="0.2">
      <c r="E4034" s="2"/>
    </row>
    <row r="4035" spans="5:5" x14ac:dyDescent="0.2">
      <c r="E4035" s="2"/>
    </row>
    <row r="4036" spans="5:5" x14ac:dyDescent="0.2">
      <c r="E4036" s="2"/>
    </row>
    <row r="4037" spans="5:5" x14ac:dyDescent="0.2">
      <c r="E4037" s="2"/>
    </row>
    <row r="4038" spans="5:5" x14ac:dyDescent="0.2">
      <c r="E4038" s="2"/>
    </row>
    <row r="4039" spans="5:5" x14ac:dyDescent="0.2">
      <c r="E4039" s="2"/>
    </row>
    <row r="4040" spans="5:5" x14ac:dyDescent="0.2">
      <c r="E4040" s="2"/>
    </row>
    <row r="4041" spans="5:5" x14ac:dyDescent="0.2">
      <c r="E4041" s="2"/>
    </row>
    <row r="4042" spans="5:5" x14ac:dyDescent="0.2">
      <c r="E4042" s="2"/>
    </row>
    <row r="4043" spans="5:5" x14ac:dyDescent="0.2">
      <c r="E4043" s="2"/>
    </row>
    <row r="4044" spans="5:5" x14ac:dyDescent="0.2">
      <c r="E4044" s="2"/>
    </row>
    <row r="4045" spans="5:5" x14ac:dyDescent="0.2">
      <c r="E4045" s="2"/>
    </row>
    <row r="4046" spans="5:5" x14ac:dyDescent="0.2">
      <c r="E4046" s="2"/>
    </row>
    <row r="4047" spans="5:5" x14ac:dyDescent="0.2">
      <c r="E4047" s="2"/>
    </row>
    <row r="4048" spans="5:5" x14ac:dyDescent="0.2">
      <c r="E4048" s="2"/>
    </row>
    <row r="4049" spans="5:5" x14ac:dyDescent="0.2">
      <c r="E4049" s="2"/>
    </row>
    <row r="4050" spans="5:5" x14ac:dyDescent="0.2">
      <c r="E4050" s="2"/>
    </row>
    <row r="4051" spans="5:5" x14ac:dyDescent="0.2">
      <c r="E4051" s="2"/>
    </row>
    <row r="4052" spans="5:5" x14ac:dyDescent="0.2">
      <c r="E4052" s="2"/>
    </row>
    <row r="4053" spans="5:5" x14ac:dyDescent="0.2">
      <c r="E4053" s="2"/>
    </row>
    <row r="4054" spans="5:5" x14ac:dyDescent="0.2">
      <c r="E4054" s="2"/>
    </row>
    <row r="4055" spans="5:5" x14ac:dyDescent="0.2">
      <c r="E4055" s="2"/>
    </row>
    <row r="4056" spans="5:5" x14ac:dyDescent="0.2">
      <c r="E4056" s="2"/>
    </row>
    <row r="4057" spans="5:5" x14ac:dyDescent="0.2">
      <c r="E4057" s="2"/>
    </row>
    <row r="4058" spans="5:5" x14ac:dyDescent="0.2">
      <c r="E4058" s="2"/>
    </row>
    <row r="4059" spans="5:5" x14ac:dyDescent="0.2">
      <c r="E4059" s="2"/>
    </row>
    <row r="4060" spans="5:5" x14ac:dyDescent="0.2">
      <c r="E4060" s="2"/>
    </row>
    <row r="4061" spans="5:5" x14ac:dyDescent="0.2">
      <c r="E4061" s="2"/>
    </row>
    <row r="4062" spans="5:5" x14ac:dyDescent="0.2">
      <c r="E4062" s="2"/>
    </row>
    <row r="4063" spans="5:5" x14ac:dyDescent="0.2">
      <c r="E4063" s="2"/>
    </row>
    <row r="4064" spans="5:5" x14ac:dyDescent="0.2">
      <c r="E4064" s="2"/>
    </row>
    <row r="4065" spans="5:5" x14ac:dyDescent="0.2">
      <c r="E4065" s="2"/>
    </row>
    <row r="4066" spans="5:5" x14ac:dyDescent="0.2">
      <c r="E4066" s="2"/>
    </row>
    <row r="4067" spans="5:5" x14ac:dyDescent="0.2">
      <c r="E4067" s="2"/>
    </row>
    <row r="4068" spans="5:5" x14ac:dyDescent="0.2">
      <c r="E4068" s="2"/>
    </row>
    <row r="4069" spans="5:5" x14ac:dyDescent="0.2">
      <c r="E4069" s="2"/>
    </row>
    <row r="4070" spans="5:5" x14ac:dyDescent="0.2">
      <c r="E4070" s="2"/>
    </row>
    <row r="4071" spans="5:5" x14ac:dyDescent="0.2">
      <c r="E4071" s="2"/>
    </row>
    <row r="4072" spans="5:5" x14ac:dyDescent="0.2">
      <c r="E4072" s="2"/>
    </row>
    <row r="4073" spans="5:5" x14ac:dyDescent="0.2">
      <c r="E4073" s="2"/>
    </row>
    <row r="4074" spans="5:5" x14ac:dyDescent="0.2">
      <c r="E4074" s="2"/>
    </row>
    <row r="4075" spans="5:5" x14ac:dyDescent="0.2">
      <c r="E4075" s="2"/>
    </row>
    <row r="4076" spans="5:5" x14ac:dyDescent="0.2">
      <c r="E4076" s="2"/>
    </row>
    <row r="4077" spans="5:5" x14ac:dyDescent="0.2">
      <c r="E4077" s="2"/>
    </row>
    <row r="4078" spans="5:5" x14ac:dyDescent="0.2">
      <c r="E4078" s="2"/>
    </row>
    <row r="4079" spans="5:5" x14ac:dyDescent="0.2">
      <c r="E4079" s="2"/>
    </row>
    <row r="4080" spans="5:5" x14ac:dyDescent="0.2">
      <c r="E4080" s="2"/>
    </row>
    <row r="4081" spans="5:5" x14ac:dyDescent="0.2">
      <c r="E4081" s="2"/>
    </row>
    <row r="4082" spans="5:5" x14ac:dyDescent="0.2">
      <c r="E4082" s="2"/>
    </row>
    <row r="4083" spans="5:5" x14ac:dyDescent="0.2">
      <c r="E4083" s="2"/>
    </row>
    <row r="4084" spans="5:5" x14ac:dyDescent="0.2">
      <c r="E4084" s="2"/>
    </row>
    <row r="4085" spans="5:5" x14ac:dyDescent="0.2">
      <c r="E4085" s="2"/>
    </row>
    <row r="4086" spans="5:5" x14ac:dyDescent="0.2">
      <c r="E4086" s="2"/>
    </row>
    <row r="4087" spans="5:5" x14ac:dyDescent="0.2">
      <c r="E4087" s="2"/>
    </row>
    <row r="4088" spans="5:5" x14ac:dyDescent="0.2">
      <c r="E4088" s="2"/>
    </row>
    <row r="4089" spans="5:5" x14ac:dyDescent="0.2">
      <c r="E4089" s="2"/>
    </row>
    <row r="4090" spans="5:5" x14ac:dyDescent="0.2">
      <c r="E4090" s="2"/>
    </row>
    <row r="4091" spans="5:5" x14ac:dyDescent="0.2">
      <c r="E4091" s="2"/>
    </row>
    <row r="4092" spans="5:5" x14ac:dyDescent="0.2">
      <c r="E4092" s="2"/>
    </row>
    <row r="4093" spans="5:5" x14ac:dyDescent="0.2">
      <c r="E4093" s="2"/>
    </row>
    <row r="4094" spans="5:5" x14ac:dyDescent="0.2">
      <c r="E4094" s="2"/>
    </row>
    <row r="4095" spans="5:5" x14ac:dyDescent="0.2">
      <c r="E4095" s="2"/>
    </row>
    <row r="4096" spans="5:5" x14ac:dyDescent="0.2">
      <c r="E4096" s="2"/>
    </row>
    <row r="4097" spans="5:5" x14ac:dyDescent="0.2">
      <c r="E4097" s="2"/>
    </row>
    <row r="4098" spans="5:5" x14ac:dyDescent="0.2">
      <c r="E4098" s="2"/>
    </row>
    <row r="4099" spans="5:5" x14ac:dyDescent="0.2">
      <c r="E4099" s="2"/>
    </row>
    <row r="4100" spans="5:5" x14ac:dyDescent="0.2">
      <c r="E4100" s="2"/>
    </row>
    <row r="4101" spans="5:5" x14ac:dyDescent="0.2">
      <c r="E4101" s="2"/>
    </row>
    <row r="4102" spans="5:5" x14ac:dyDescent="0.2">
      <c r="E4102" s="2"/>
    </row>
    <row r="4103" spans="5:5" x14ac:dyDescent="0.2">
      <c r="E4103" s="2"/>
    </row>
    <row r="4104" spans="5:5" x14ac:dyDescent="0.2">
      <c r="E4104" s="2"/>
    </row>
    <row r="4105" spans="5:5" x14ac:dyDescent="0.2">
      <c r="E4105" s="2"/>
    </row>
    <row r="4106" spans="5:5" x14ac:dyDescent="0.2">
      <c r="E4106" s="2"/>
    </row>
    <row r="4107" spans="5:5" x14ac:dyDescent="0.2">
      <c r="E4107" s="2"/>
    </row>
    <row r="4108" spans="5:5" x14ac:dyDescent="0.2">
      <c r="E4108" s="2"/>
    </row>
    <row r="4109" spans="5:5" x14ac:dyDescent="0.2">
      <c r="E4109" s="2"/>
    </row>
    <row r="4110" spans="5:5" x14ac:dyDescent="0.2">
      <c r="E4110" s="2"/>
    </row>
    <row r="4111" spans="5:5" x14ac:dyDescent="0.2">
      <c r="E4111" s="2"/>
    </row>
    <row r="4112" spans="5:5" x14ac:dyDescent="0.2">
      <c r="E4112" s="2"/>
    </row>
    <row r="4113" spans="5:5" x14ac:dyDescent="0.2">
      <c r="E4113" s="2"/>
    </row>
    <row r="4114" spans="5:5" x14ac:dyDescent="0.2">
      <c r="E4114" s="2"/>
    </row>
    <row r="4115" spans="5:5" x14ac:dyDescent="0.2">
      <c r="E4115" s="2"/>
    </row>
    <row r="4116" spans="5:5" x14ac:dyDescent="0.2">
      <c r="E4116" s="2"/>
    </row>
    <row r="4117" spans="5:5" x14ac:dyDescent="0.2">
      <c r="E4117" s="2"/>
    </row>
    <row r="4118" spans="5:5" x14ac:dyDescent="0.2">
      <c r="E4118" s="2"/>
    </row>
    <row r="4119" spans="5:5" x14ac:dyDescent="0.2">
      <c r="E4119" s="2"/>
    </row>
    <row r="4120" spans="5:5" x14ac:dyDescent="0.2">
      <c r="E4120" s="2"/>
    </row>
    <row r="4121" spans="5:5" x14ac:dyDescent="0.2">
      <c r="E4121" s="2"/>
    </row>
    <row r="4122" spans="5:5" x14ac:dyDescent="0.2">
      <c r="E4122" s="2"/>
    </row>
    <row r="4123" spans="5:5" x14ac:dyDescent="0.2">
      <c r="E4123" s="2"/>
    </row>
    <row r="4124" spans="5:5" x14ac:dyDescent="0.2">
      <c r="E4124" s="2"/>
    </row>
    <row r="4125" spans="5:5" x14ac:dyDescent="0.2">
      <c r="E4125" s="2"/>
    </row>
    <row r="4126" spans="5:5" x14ac:dyDescent="0.2">
      <c r="E4126" s="2"/>
    </row>
    <row r="4127" spans="5:5" x14ac:dyDescent="0.2">
      <c r="E4127" s="2"/>
    </row>
    <row r="4128" spans="5:5" x14ac:dyDescent="0.2">
      <c r="E4128" s="2"/>
    </row>
    <row r="4129" spans="5:5" x14ac:dyDescent="0.2">
      <c r="E4129" s="2"/>
    </row>
    <row r="4130" spans="5:5" x14ac:dyDescent="0.2">
      <c r="E4130" s="2"/>
    </row>
    <row r="4131" spans="5:5" x14ac:dyDescent="0.2">
      <c r="E4131" s="2"/>
    </row>
    <row r="4132" spans="5:5" x14ac:dyDescent="0.2">
      <c r="E4132" s="2"/>
    </row>
    <row r="4133" spans="5:5" x14ac:dyDescent="0.2">
      <c r="E4133" s="2"/>
    </row>
    <row r="4134" spans="5:5" x14ac:dyDescent="0.2">
      <c r="E4134" s="2"/>
    </row>
    <row r="4135" spans="5:5" x14ac:dyDescent="0.2">
      <c r="E4135" s="2"/>
    </row>
    <row r="4136" spans="5:5" x14ac:dyDescent="0.2">
      <c r="E4136" s="2"/>
    </row>
    <row r="4137" spans="5:5" x14ac:dyDescent="0.2">
      <c r="E4137" s="2"/>
    </row>
    <row r="4138" spans="5:5" x14ac:dyDescent="0.2">
      <c r="E4138" s="2"/>
    </row>
    <row r="4139" spans="5:5" x14ac:dyDescent="0.2">
      <c r="E4139" s="2"/>
    </row>
    <row r="4140" spans="5:5" x14ac:dyDescent="0.2">
      <c r="E4140" s="2"/>
    </row>
    <row r="4141" spans="5:5" x14ac:dyDescent="0.2">
      <c r="E4141" s="2"/>
    </row>
    <row r="4142" spans="5:5" x14ac:dyDescent="0.2">
      <c r="E4142" s="2"/>
    </row>
    <row r="4143" spans="5:5" x14ac:dyDescent="0.2">
      <c r="E4143" s="2"/>
    </row>
    <row r="4144" spans="5:5" x14ac:dyDescent="0.2">
      <c r="E4144" s="2"/>
    </row>
    <row r="4145" spans="5:5" x14ac:dyDescent="0.2">
      <c r="E4145" s="2"/>
    </row>
    <row r="4146" spans="5:5" x14ac:dyDescent="0.2">
      <c r="E4146" s="2"/>
    </row>
    <row r="4147" spans="5:5" x14ac:dyDescent="0.2">
      <c r="E4147" s="2"/>
    </row>
    <row r="4148" spans="5:5" x14ac:dyDescent="0.2">
      <c r="E4148" s="2"/>
    </row>
    <row r="4149" spans="5:5" x14ac:dyDescent="0.2">
      <c r="E4149" s="2"/>
    </row>
    <row r="4150" spans="5:5" x14ac:dyDescent="0.2">
      <c r="E4150" s="2"/>
    </row>
    <row r="4151" spans="5:5" x14ac:dyDescent="0.2">
      <c r="E4151" s="2"/>
    </row>
    <row r="4152" spans="5:5" x14ac:dyDescent="0.2">
      <c r="E4152" s="2"/>
    </row>
    <row r="4153" spans="5:5" x14ac:dyDescent="0.2">
      <c r="E4153" s="2"/>
    </row>
    <row r="4154" spans="5:5" x14ac:dyDescent="0.2">
      <c r="E4154" s="2"/>
    </row>
    <row r="4155" spans="5:5" x14ac:dyDescent="0.2">
      <c r="E4155" s="2"/>
    </row>
    <row r="4156" spans="5:5" x14ac:dyDescent="0.2">
      <c r="E4156" s="2"/>
    </row>
    <row r="4157" spans="5:5" x14ac:dyDescent="0.2">
      <c r="E4157" s="2"/>
    </row>
    <row r="4158" spans="5:5" x14ac:dyDescent="0.2">
      <c r="E4158" s="2"/>
    </row>
    <row r="4159" spans="5:5" x14ac:dyDescent="0.2">
      <c r="E4159" s="2"/>
    </row>
    <row r="4160" spans="5:5" x14ac:dyDescent="0.2">
      <c r="E4160" s="2"/>
    </row>
    <row r="4161" spans="5:5" x14ac:dyDescent="0.2">
      <c r="E4161" s="2"/>
    </row>
    <row r="4162" spans="5:5" x14ac:dyDescent="0.2">
      <c r="E4162" s="2"/>
    </row>
    <row r="4163" spans="5:5" x14ac:dyDescent="0.2">
      <c r="E4163" s="2"/>
    </row>
    <row r="4164" spans="5:5" x14ac:dyDescent="0.2">
      <c r="E4164" s="2"/>
    </row>
    <row r="4165" spans="5:5" x14ac:dyDescent="0.2">
      <c r="E4165" s="2"/>
    </row>
    <row r="4166" spans="5:5" x14ac:dyDescent="0.2">
      <c r="E4166" s="2"/>
    </row>
    <row r="4167" spans="5:5" x14ac:dyDescent="0.2">
      <c r="E4167" s="2"/>
    </row>
    <row r="4168" spans="5:5" x14ac:dyDescent="0.2">
      <c r="E4168" s="2"/>
    </row>
    <row r="4169" spans="5:5" x14ac:dyDescent="0.2">
      <c r="E4169" s="2"/>
    </row>
    <row r="4170" spans="5:5" x14ac:dyDescent="0.2">
      <c r="E4170" s="2"/>
    </row>
    <row r="4171" spans="5:5" x14ac:dyDescent="0.2">
      <c r="E4171" s="2"/>
    </row>
    <row r="4172" spans="5:5" x14ac:dyDescent="0.2">
      <c r="E4172" s="2"/>
    </row>
    <row r="4173" spans="5:5" x14ac:dyDescent="0.2">
      <c r="E4173" s="2"/>
    </row>
    <row r="4174" spans="5:5" x14ac:dyDescent="0.2">
      <c r="E4174" s="2"/>
    </row>
    <row r="4175" spans="5:5" x14ac:dyDescent="0.2">
      <c r="E4175" s="2"/>
    </row>
    <row r="4176" spans="5:5" x14ac:dyDescent="0.2">
      <c r="E4176" s="2"/>
    </row>
    <row r="4177" spans="5:5" x14ac:dyDescent="0.2">
      <c r="E4177" s="2"/>
    </row>
    <row r="4178" spans="5:5" x14ac:dyDescent="0.2">
      <c r="E4178" s="2"/>
    </row>
    <row r="4179" spans="5:5" x14ac:dyDescent="0.2">
      <c r="E4179" s="2"/>
    </row>
    <row r="4180" spans="5:5" x14ac:dyDescent="0.2">
      <c r="E4180" s="2"/>
    </row>
    <row r="4181" spans="5:5" x14ac:dyDescent="0.2">
      <c r="E4181" s="2"/>
    </row>
    <row r="4182" spans="5:5" x14ac:dyDescent="0.2">
      <c r="E4182" s="2"/>
    </row>
    <row r="4183" spans="5:5" x14ac:dyDescent="0.2">
      <c r="E4183" s="2"/>
    </row>
    <row r="4184" spans="5:5" x14ac:dyDescent="0.2">
      <c r="E4184" s="2"/>
    </row>
    <row r="4185" spans="5:5" x14ac:dyDescent="0.2">
      <c r="E4185" s="2"/>
    </row>
    <row r="4186" spans="5:5" x14ac:dyDescent="0.2">
      <c r="E4186" s="2"/>
    </row>
    <row r="4187" spans="5:5" x14ac:dyDescent="0.2">
      <c r="E4187" s="2"/>
    </row>
    <row r="4188" spans="5:5" x14ac:dyDescent="0.2">
      <c r="E4188" s="2"/>
    </row>
    <row r="4189" spans="5:5" x14ac:dyDescent="0.2">
      <c r="E4189" s="2"/>
    </row>
    <row r="4190" spans="5:5" x14ac:dyDescent="0.2">
      <c r="E4190" s="2"/>
    </row>
    <row r="4191" spans="5:5" x14ac:dyDescent="0.2">
      <c r="E4191" s="2"/>
    </row>
    <row r="4192" spans="5:5" x14ac:dyDescent="0.2">
      <c r="E4192" s="2"/>
    </row>
    <row r="4193" spans="5:5" x14ac:dyDescent="0.2">
      <c r="E4193" s="2"/>
    </row>
    <row r="4194" spans="5:5" x14ac:dyDescent="0.2">
      <c r="E4194" s="2"/>
    </row>
    <row r="4195" spans="5:5" x14ac:dyDescent="0.2">
      <c r="E4195" s="2"/>
    </row>
    <row r="4196" spans="5:5" x14ac:dyDescent="0.2">
      <c r="E4196" s="2"/>
    </row>
    <row r="4197" spans="5:5" x14ac:dyDescent="0.2">
      <c r="E4197" s="2"/>
    </row>
    <row r="4198" spans="5:5" x14ac:dyDescent="0.2">
      <c r="E4198" s="2"/>
    </row>
    <row r="4199" spans="5:5" x14ac:dyDescent="0.2">
      <c r="E4199" s="2"/>
    </row>
    <row r="4200" spans="5:5" x14ac:dyDescent="0.2">
      <c r="E4200" s="2"/>
    </row>
    <row r="4201" spans="5:5" x14ac:dyDescent="0.2">
      <c r="E4201" s="2"/>
    </row>
    <row r="4202" spans="5:5" x14ac:dyDescent="0.2">
      <c r="E4202" s="2"/>
    </row>
    <row r="4203" spans="5:5" x14ac:dyDescent="0.2">
      <c r="E4203" s="2"/>
    </row>
    <row r="4204" spans="5:5" x14ac:dyDescent="0.2">
      <c r="E4204" s="2"/>
    </row>
    <row r="4205" spans="5:5" x14ac:dyDescent="0.2">
      <c r="E4205" s="2"/>
    </row>
    <row r="4206" spans="5:5" x14ac:dyDescent="0.2">
      <c r="E4206" s="2"/>
    </row>
    <row r="4207" spans="5:5" x14ac:dyDescent="0.2">
      <c r="E4207" s="2"/>
    </row>
    <row r="4208" spans="5:5" x14ac:dyDescent="0.2">
      <c r="E4208" s="2"/>
    </row>
    <row r="4209" spans="5:5" x14ac:dyDescent="0.2">
      <c r="E4209" s="2"/>
    </row>
    <row r="4210" spans="5:5" x14ac:dyDescent="0.2">
      <c r="E4210" s="2"/>
    </row>
    <row r="4211" spans="5:5" x14ac:dyDescent="0.2">
      <c r="E4211" s="2"/>
    </row>
    <row r="4212" spans="5:5" x14ac:dyDescent="0.2">
      <c r="E4212" s="2"/>
    </row>
    <row r="4213" spans="5:5" x14ac:dyDescent="0.2">
      <c r="E4213" s="2"/>
    </row>
    <row r="4214" spans="5:5" x14ac:dyDescent="0.2">
      <c r="E4214" s="2"/>
    </row>
    <row r="4215" spans="5:5" x14ac:dyDescent="0.2">
      <c r="E4215" s="2"/>
    </row>
    <row r="4216" spans="5:5" x14ac:dyDescent="0.2">
      <c r="E4216" s="2"/>
    </row>
    <row r="4217" spans="5:5" x14ac:dyDescent="0.2">
      <c r="E4217" s="2"/>
    </row>
    <row r="4218" spans="5:5" x14ac:dyDescent="0.2">
      <c r="E4218" s="2"/>
    </row>
    <row r="4219" spans="5:5" x14ac:dyDescent="0.2">
      <c r="E4219" s="2"/>
    </row>
    <row r="4220" spans="5:5" x14ac:dyDescent="0.2">
      <c r="E4220" s="2"/>
    </row>
    <row r="4221" spans="5:5" x14ac:dyDescent="0.2">
      <c r="E4221" s="2"/>
    </row>
    <row r="4222" spans="5:5" x14ac:dyDescent="0.2">
      <c r="E4222" s="2"/>
    </row>
    <row r="4223" spans="5:5" x14ac:dyDescent="0.2">
      <c r="E4223" s="2"/>
    </row>
    <row r="4224" spans="5:5" x14ac:dyDescent="0.2">
      <c r="E4224" s="2"/>
    </row>
    <row r="4225" spans="5:5" x14ac:dyDescent="0.2">
      <c r="E4225" s="2"/>
    </row>
    <row r="4226" spans="5:5" x14ac:dyDescent="0.2">
      <c r="E4226" s="2"/>
    </row>
    <row r="4227" spans="5:5" x14ac:dyDescent="0.2">
      <c r="E4227" s="2"/>
    </row>
    <row r="4228" spans="5:5" x14ac:dyDescent="0.2">
      <c r="E4228" s="2"/>
    </row>
    <row r="4229" spans="5:5" x14ac:dyDescent="0.2">
      <c r="E4229" s="2"/>
    </row>
    <row r="4230" spans="5:5" x14ac:dyDescent="0.2">
      <c r="E4230" s="2"/>
    </row>
    <row r="4231" spans="5:5" x14ac:dyDescent="0.2">
      <c r="E4231" s="2"/>
    </row>
    <row r="4232" spans="5:5" x14ac:dyDescent="0.2">
      <c r="E4232" s="2"/>
    </row>
    <row r="4233" spans="5:5" x14ac:dyDescent="0.2">
      <c r="E4233" s="2"/>
    </row>
    <row r="4234" spans="5:5" x14ac:dyDescent="0.2">
      <c r="E4234" s="2"/>
    </row>
    <row r="4235" spans="5:5" x14ac:dyDescent="0.2">
      <c r="E4235" s="2"/>
    </row>
    <row r="4236" spans="5:5" x14ac:dyDescent="0.2">
      <c r="E4236" s="2"/>
    </row>
    <row r="4237" spans="5:5" x14ac:dyDescent="0.2">
      <c r="E4237" s="2"/>
    </row>
    <row r="4238" spans="5:5" x14ac:dyDescent="0.2">
      <c r="E4238" s="2"/>
    </row>
    <row r="4239" spans="5:5" x14ac:dyDescent="0.2">
      <c r="E4239" s="2"/>
    </row>
    <row r="4240" spans="5:5" x14ac:dyDescent="0.2">
      <c r="E4240" s="2"/>
    </row>
    <row r="4241" spans="5:5" x14ac:dyDescent="0.2">
      <c r="E4241" s="2"/>
    </row>
    <row r="4242" spans="5:5" x14ac:dyDescent="0.2">
      <c r="E4242" s="2"/>
    </row>
    <row r="4243" spans="5:5" x14ac:dyDescent="0.2">
      <c r="E4243" s="2"/>
    </row>
    <row r="4244" spans="5:5" x14ac:dyDescent="0.2">
      <c r="E4244" s="2"/>
    </row>
    <row r="4245" spans="5:5" x14ac:dyDescent="0.2">
      <c r="E4245" s="2"/>
    </row>
    <row r="4246" spans="5:5" x14ac:dyDescent="0.2">
      <c r="E4246" s="2"/>
    </row>
    <row r="4247" spans="5:5" x14ac:dyDescent="0.2">
      <c r="E4247" s="2"/>
    </row>
    <row r="4248" spans="5:5" x14ac:dyDescent="0.2">
      <c r="E4248" s="2"/>
    </row>
    <row r="4249" spans="5:5" x14ac:dyDescent="0.2">
      <c r="E4249" s="2"/>
    </row>
    <row r="4250" spans="5:5" x14ac:dyDescent="0.2">
      <c r="E4250" s="2"/>
    </row>
    <row r="4251" spans="5:5" x14ac:dyDescent="0.2">
      <c r="E4251" s="2"/>
    </row>
    <row r="4252" spans="5:5" x14ac:dyDescent="0.2">
      <c r="E4252" s="2"/>
    </row>
    <row r="4253" spans="5:5" x14ac:dyDescent="0.2">
      <c r="E4253" s="2"/>
    </row>
    <row r="4254" spans="5:5" x14ac:dyDescent="0.2">
      <c r="E4254" s="2"/>
    </row>
    <row r="4255" spans="5:5" x14ac:dyDescent="0.2">
      <c r="E4255" s="2"/>
    </row>
    <row r="4256" spans="5:5" x14ac:dyDescent="0.2">
      <c r="E4256" s="2"/>
    </row>
    <row r="4257" spans="5:5" x14ac:dyDescent="0.2">
      <c r="E4257" s="2"/>
    </row>
    <row r="4258" spans="5:5" x14ac:dyDescent="0.2">
      <c r="E4258" s="2"/>
    </row>
    <row r="4259" spans="5:5" x14ac:dyDescent="0.2">
      <c r="E4259" s="2"/>
    </row>
    <row r="4260" spans="5:5" x14ac:dyDescent="0.2">
      <c r="E4260" s="2"/>
    </row>
    <row r="4261" spans="5:5" x14ac:dyDescent="0.2">
      <c r="E4261" s="2"/>
    </row>
    <row r="4262" spans="5:5" x14ac:dyDescent="0.2">
      <c r="E4262" s="2"/>
    </row>
    <row r="4263" spans="5:5" x14ac:dyDescent="0.2">
      <c r="E4263" s="2"/>
    </row>
    <row r="4264" spans="5:5" x14ac:dyDescent="0.2">
      <c r="E4264" s="2"/>
    </row>
    <row r="4265" spans="5:5" x14ac:dyDescent="0.2">
      <c r="E4265" s="2"/>
    </row>
    <row r="4266" spans="5:5" x14ac:dyDescent="0.2">
      <c r="E4266" s="2"/>
    </row>
    <row r="4267" spans="5:5" x14ac:dyDescent="0.2">
      <c r="E4267" s="2"/>
    </row>
    <row r="4268" spans="5:5" x14ac:dyDescent="0.2">
      <c r="E4268" s="2"/>
    </row>
    <row r="4269" spans="5:5" x14ac:dyDescent="0.2">
      <c r="E4269" s="2"/>
    </row>
    <row r="4270" spans="5:5" x14ac:dyDescent="0.2">
      <c r="E4270" s="2"/>
    </row>
    <row r="4271" spans="5:5" x14ac:dyDescent="0.2">
      <c r="E4271" s="2"/>
    </row>
    <row r="4272" spans="5:5" x14ac:dyDescent="0.2">
      <c r="E4272" s="2"/>
    </row>
    <row r="4273" spans="5:5" x14ac:dyDescent="0.2">
      <c r="E4273" s="2"/>
    </row>
    <row r="4274" spans="5:5" x14ac:dyDescent="0.2">
      <c r="E4274" s="2"/>
    </row>
    <row r="4275" spans="5:5" x14ac:dyDescent="0.2">
      <c r="E4275" s="2"/>
    </row>
    <row r="4276" spans="5:5" x14ac:dyDescent="0.2">
      <c r="E4276" s="2"/>
    </row>
    <row r="4277" spans="5:5" x14ac:dyDescent="0.2">
      <c r="E4277" s="2"/>
    </row>
    <row r="4278" spans="5:5" x14ac:dyDescent="0.2">
      <c r="E4278" s="2"/>
    </row>
    <row r="4279" spans="5:5" x14ac:dyDescent="0.2">
      <c r="E4279" s="2"/>
    </row>
    <row r="4280" spans="5:5" x14ac:dyDescent="0.2">
      <c r="E4280" s="2"/>
    </row>
    <row r="4281" spans="5:5" x14ac:dyDescent="0.2">
      <c r="E4281" s="2"/>
    </row>
    <row r="4282" spans="5:5" x14ac:dyDescent="0.2">
      <c r="E4282" s="2"/>
    </row>
    <row r="4283" spans="5:5" x14ac:dyDescent="0.2">
      <c r="E4283" s="2"/>
    </row>
    <row r="4284" spans="5:5" x14ac:dyDescent="0.2">
      <c r="E4284" s="2"/>
    </row>
    <row r="4285" spans="5:5" x14ac:dyDescent="0.2">
      <c r="E4285" s="2"/>
    </row>
    <row r="4286" spans="5:5" x14ac:dyDescent="0.2">
      <c r="E4286" s="2"/>
    </row>
    <row r="4287" spans="5:5" x14ac:dyDescent="0.2">
      <c r="E4287" s="2"/>
    </row>
    <row r="4288" spans="5:5" x14ac:dyDescent="0.2">
      <c r="E4288" s="2"/>
    </row>
    <row r="4289" spans="5:5" x14ac:dyDescent="0.2">
      <c r="E4289" s="2"/>
    </row>
    <row r="4290" spans="5:5" x14ac:dyDescent="0.2">
      <c r="E4290" s="2"/>
    </row>
    <row r="4291" spans="5:5" x14ac:dyDescent="0.2">
      <c r="E4291" s="2"/>
    </row>
    <row r="4292" spans="5:5" x14ac:dyDescent="0.2">
      <c r="E4292" s="2"/>
    </row>
    <row r="4293" spans="5:5" x14ac:dyDescent="0.2">
      <c r="E4293" s="2"/>
    </row>
    <row r="4294" spans="5:5" x14ac:dyDescent="0.2">
      <c r="E4294" s="2"/>
    </row>
    <row r="4295" spans="5:5" x14ac:dyDescent="0.2">
      <c r="E4295" s="2"/>
    </row>
    <row r="4296" spans="5:5" x14ac:dyDescent="0.2">
      <c r="E4296" s="2"/>
    </row>
    <row r="4297" spans="5:5" x14ac:dyDescent="0.2">
      <c r="E4297" s="2"/>
    </row>
    <row r="4298" spans="5:5" x14ac:dyDescent="0.2">
      <c r="E4298" s="2"/>
    </row>
    <row r="4299" spans="5:5" x14ac:dyDescent="0.2">
      <c r="E4299" s="2"/>
    </row>
    <row r="4300" spans="5:5" x14ac:dyDescent="0.2">
      <c r="E4300" s="2"/>
    </row>
    <row r="4301" spans="5:5" x14ac:dyDescent="0.2">
      <c r="E4301" s="2"/>
    </row>
    <row r="4302" spans="5:5" x14ac:dyDescent="0.2">
      <c r="E4302" s="2"/>
    </row>
    <row r="4303" spans="5:5" x14ac:dyDescent="0.2">
      <c r="E4303" s="2"/>
    </row>
    <row r="4304" spans="5:5" x14ac:dyDescent="0.2">
      <c r="E4304" s="2"/>
    </row>
    <row r="4305" spans="5:5" x14ac:dyDescent="0.2">
      <c r="E4305" s="2"/>
    </row>
    <row r="4306" spans="5:5" x14ac:dyDescent="0.2">
      <c r="E4306" s="2"/>
    </row>
    <row r="4307" spans="5:5" x14ac:dyDescent="0.2">
      <c r="E4307" s="2"/>
    </row>
    <row r="4308" spans="5:5" x14ac:dyDescent="0.2">
      <c r="E4308" s="2"/>
    </row>
    <row r="4309" spans="5:5" x14ac:dyDescent="0.2">
      <c r="E4309" s="2"/>
    </row>
    <row r="4310" spans="5:5" x14ac:dyDescent="0.2">
      <c r="E4310" s="2"/>
    </row>
    <row r="4311" spans="5:5" x14ac:dyDescent="0.2">
      <c r="E4311" s="2"/>
    </row>
    <row r="4312" spans="5:5" x14ac:dyDescent="0.2">
      <c r="E4312" s="2"/>
    </row>
    <row r="4313" spans="5:5" x14ac:dyDescent="0.2">
      <c r="E4313" s="2"/>
    </row>
    <row r="4314" spans="5:5" x14ac:dyDescent="0.2">
      <c r="E4314" s="2"/>
    </row>
    <row r="4315" spans="5:5" x14ac:dyDescent="0.2">
      <c r="E4315" s="2"/>
    </row>
    <row r="4316" spans="5:5" x14ac:dyDescent="0.2">
      <c r="E4316" s="2"/>
    </row>
    <row r="4317" spans="5:5" x14ac:dyDescent="0.2">
      <c r="E4317" s="2"/>
    </row>
    <row r="4318" spans="5:5" x14ac:dyDescent="0.2">
      <c r="E4318" s="2"/>
    </row>
    <row r="4319" spans="5:5" x14ac:dyDescent="0.2">
      <c r="E4319" s="2"/>
    </row>
    <row r="4320" spans="5:5" x14ac:dyDescent="0.2">
      <c r="E4320" s="2"/>
    </row>
    <row r="4321" spans="5:5" x14ac:dyDescent="0.2">
      <c r="E4321" s="2"/>
    </row>
    <row r="4322" spans="5:5" x14ac:dyDescent="0.2">
      <c r="E4322" s="2"/>
    </row>
    <row r="4323" spans="5:5" x14ac:dyDescent="0.2">
      <c r="E4323" s="2"/>
    </row>
    <row r="4324" spans="5:5" x14ac:dyDescent="0.2">
      <c r="E4324" s="2"/>
    </row>
    <row r="4325" spans="5:5" x14ac:dyDescent="0.2">
      <c r="E4325" s="2"/>
    </row>
    <row r="4326" spans="5:5" x14ac:dyDescent="0.2">
      <c r="E4326" s="2"/>
    </row>
    <row r="4327" spans="5:5" x14ac:dyDescent="0.2">
      <c r="E4327" s="2"/>
    </row>
    <row r="4328" spans="5:5" x14ac:dyDescent="0.2">
      <c r="E4328" s="2"/>
    </row>
    <row r="4329" spans="5:5" x14ac:dyDescent="0.2">
      <c r="E4329" s="2"/>
    </row>
    <row r="4330" spans="5:5" x14ac:dyDescent="0.2">
      <c r="E4330" s="2"/>
    </row>
    <row r="4331" spans="5:5" x14ac:dyDescent="0.2">
      <c r="E4331" s="2"/>
    </row>
    <row r="4332" spans="5:5" x14ac:dyDescent="0.2">
      <c r="E4332" s="2"/>
    </row>
    <row r="4333" spans="5:5" x14ac:dyDescent="0.2">
      <c r="E4333" s="2"/>
    </row>
    <row r="4334" spans="5:5" x14ac:dyDescent="0.2">
      <c r="E4334" s="2"/>
    </row>
    <row r="4335" spans="5:5" x14ac:dyDescent="0.2">
      <c r="E4335" s="2"/>
    </row>
    <row r="4336" spans="5:5" x14ac:dyDescent="0.2">
      <c r="E4336" s="2"/>
    </row>
    <row r="4337" spans="5:5" x14ac:dyDescent="0.2">
      <c r="E4337" s="2"/>
    </row>
    <row r="4338" spans="5:5" x14ac:dyDescent="0.2">
      <c r="E4338" s="2"/>
    </row>
    <row r="4339" spans="5:5" x14ac:dyDescent="0.2">
      <c r="E4339" s="2"/>
    </row>
    <row r="4340" spans="5:5" x14ac:dyDescent="0.2">
      <c r="E4340" s="2"/>
    </row>
    <row r="4341" spans="5:5" x14ac:dyDescent="0.2">
      <c r="E4341" s="2"/>
    </row>
    <row r="4342" spans="5:5" x14ac:dyDescent="0.2">
      <c r="E4342" s="2"/>
    </row>
    <row r="4343" spans="5:5" x14ac:dyDescent="0.2">
      <c r="E4343" s="2"/>
    </row>
    <row r="4344" spans="5:5" x14ac:dyDescent="0.2">
      <c r="E4344" s="2"/>
    </row>
    <row r="4345" spans="5:5" x14ac:dyDescent="0.2">
      <c r="E4345" s="2"/>
    </row>
    <row r="4346" spans="5:5" x14ac:dyDescent="0.2">
      <c r="E4346" s="2"/>
    </row>
    <row r="4347" spans="5:5" x14ac:dyDescent="0.2">
      <c r="E4347" s="2"/>
    </row>
    <row r="4348" spans="5:5" x14ac:dyDescent="0.2">
      <c r="E4348" s="2"/>
    </row>
    <row r="4349" spans="5:5" x14ac:dyDescent="0.2">
      <c r="E4349" s="2"/>
    </row>
    <row r="4350" spans="5:5" x14ac:dyDescent="0.2">
      <c r="E4350" s="2"/>
    </row>
    <row r="4351" spans="5:5" x14ac:dyDescent="0.2">
      <c r="E4351" s="2"/>
    </row>
    <row r="4352" spans="5:5" x14ac:dyDescent="0.2">
      <c r="E4352" s="2"/>
    </row>
    <row r="4353" spans="5:5" x14ac:dyDescent="0.2">
      <c r="E4353" s="2"/>
    </row>
    <row r="4354" spans="5:5" x14ac:dyDescent="0.2">
      <c r="E4354" s="2"/>
    </row>
    <row r="4355" spans="5:5" x14ac:dyDescent="0.2">
      <c r="E4355" s="2"/>
    </row>
    <row r="4356" spans="5:5" x14ac:dyDescent="0.2">
      <c r="E4356" s="2"/>
    </row>
    <row r="4357" spans="5:5" x14ac:dyDescent="0.2">
      <c r="E4357" s="2"/>
    </row>
    <row r="4358" spans="5:5" x14ac:dyDescent="0.2">
      <c r="E4358" s="2"/>
    </row>
    <row r="4359" spans="5:5" x14ac:dyDescent="0.2">
      <c r="E4359" s="2"/>
    </row>
    <row r="4360" spans="5:5" x14ac:dyDescent="0.2">
      <c r="E4360" s="2"/>
    </row>
    <row r="4361" spans="5:5" x14ac:dyDescent="0.2">
      <c r="E4361" s="2"/>
    </row>
    <row r="4362" spans="5:5" x14ac:dyDescent="0.2">
      <c r="E4362" s="2"/>
    </row>
    <row r="4363" spans="5:5" x14ac:dyDescent="0.2">
      <c r="E4363" s="2"/>
    </row>
    <row r="4364" spans="5:5" x14ac:dyDescent="0.2">
      <c r="E4364" s="2"/>
    </row>
    <row r="4365" spans="5:5" x14ac:dyDescent="0.2">
      <c r="E4365" s="2"/>
    </row>
    <row r="4366" spans="5:5" x14ac:dyDescent="0.2">
      <c r="E4366" s="2"/>
    </row>
    <row r="4367" spans="5:5" x14ac:dyDescent="0.2">
      <c r="E4367" s="2"/>
    </row>
    <row r="4368" spans="5:5" x14ac:dyDescent="0.2">
      <c r="E4368" s="2"/>
    </row>
    <row r="4369" spans="5:5" x14ac:dyDescent="0.2">
      <c r="E4369" s="2"/>
    </row>
    <row r="4370" spans="5:5" x14ac:dyDescent="0.2">
      <c r="E4370" s="2"/>
    </row>
    <row r="4371" spans="5:5" x14ac:dyDescent="0.2">
      <c r="E4371" s="2"/>
    </row>
    <row r="4372" spans="5:5" x14ac:dyDescent="0.2">
      <c r="E4372" s="2"/>
    </row>
    <row r="4373" spans="5:5" x14ac:dyDescent="0.2">
      <c r="E4373" s="2"/>
    </row>
    <row r="4374" spans="5:5" x14ac:dyDescent="0.2">
      <c r="E4374" s="2"/>
    </row>
    <row r="4375" spans="5:5" x14ac:dyDescent="0.2">
      <c r="E4375" s="2"/>
    </row>
    <row r="4376" spans="5:5" x14ac:dyDescent="0.2">
      <c r="E4376" s="2"/>
    </row>
    <row r="4377" spans="5:5" x14ac:dyDescent="0.2">
      <c r="E4377" s="2"/>
    </row>
    <row r="4378" spans="5:5" x14ac:dyDescent="0.2">
      <c r="E4378" s="2"/>
    </row>
    <row r="4379" spans="5:5" x14ac:dyDescent="0.2">
      <c r="E4379" s="2"/>
    </row>
    <row r="4380" spans="5:5" x14ac:dyDescent="0.2">
      <c r="E4380" s="2"/>
    </row>
    <row r="4381" spans="5:5" x14ac:dyDescent="0.2">
      <c r="E4381" s="2"/>
    </row>
    <row r="4382" spans="5:5" x14ac:dyDescent="0.2">
      <c r="E4382" s="2"/>
    </row>
    <row r="4383" spans="5:5" x14ac:dyDescent="0.2">
      <c r="E4383" s="2"/>
    </row>
    <row r="4384" spans="5:5" x14ac:dyDescent="0.2">
      <c r="E4384" s="2"/>
    </row>
    <row r="4385" spans="5:5" x14ac:dyDescent="0.2">
      <c r="E4385" s="2"/>
    </row>
    <row r="4386" spans="5:5" x14ac:dyDescent="0.2">
      <c r="E4386" s="2"/>
    </row>
    <row r="4387" spans="5:5" x14ac:dyDescent="0.2">
      <c r="E4387" s="2"/>
    </row>
    <row r="4388" spans="5:5" x14ac:dyDescent="0.2">
      <c r="E4388" s="2"/>
    </row>
    <row r="4389" spans="5:5" x14ac:dyDescent="0.2">
      <c r="E4389" s="2"/>
    </row>
    <row r="4390" spans="5:5" x14ac:dyDescent="0.2">
      <c r="E4390" s="2"/>
    </row>
    <row r="4391" spans="5:5" x14ac:dyDescent="0.2">
      <c r="E4391" s="2"/>
    </row>
    <row r="4392" spans="5:5" x14ac:dyDescent="0.2">
      <c r="E4392" s="2"/>
    </row>
    <row r="4393" spans="5:5" x14ac:dyDescent="0.2">
      <c r="E4393" s="2"/>
    </row>
    <row r="4394" spans="5:5" x14ac:dyDescent="0.2">
      <c r="E4394" s="2"/>
    </row>
    <row r="4395" spans="5:5" x14ac:dyDescent="0.2">
      <c r="E4395" s="2"/>
    </row>
    <row r="4396" spans="5:5" x14ac:dyDescent="0.2">
      <c r="E4396" s="2"/>
    </row>
    <row r="4397" spans="5:5" x14ac:dyDescent="0.2">
      <c r="E4397" s="2"/>
    </row>
    <row r="4398" spans="5:5" x14ac:dyDescent="0.2">
      <c r="E4398" s="2"/>
    </row>
    <row r="4399" spans="5:5" x14ac:dyDescent="0.2">
      <c r="E4399" s="2"/>
    </row>
    <row r="4400" spans="5:5" x14ac:dyDescent="0.2">
      <c r="E4400" s="2"/>
    </row>
    <row r="4401" spans="5:5" x14ac:dyDescent="0.2">
      <c r="E4401" s="2"/>
    </row>
    <row r="4402" spans="5:5" x14ac:dyDescent="0.2">
      <c r="E4402" s="2"/>
    </row>
    <row r="4403" spans="5:5" x14ac:dyDescent="0.2">
      <c r="E4403" s="2"/>
    </row>
    <row r="4404" spans="5:5" x14ac:dyDescent="0.2">
      <c r="E4404" s="2"/>
    </row>
    <row r="4405" spans="5:5" x14ac:dyDescent="0.2">
      <c r="E4405" s="2"/>
    </row>
    <row r="4406" spans="5:5" x14ac:dyDescent="0.2">
      <c r="E4406" s="2"/>
    </row>
    <row r="4407" spans="5:5" x14ac:dyDescent="0.2">
      <c r="E4407" s="2"/>
    </row>
    <row r="4408" spans="5:5" x14ac:dyDescent="0.2">
      <c r="E4408" s="2"/>
    </row>
    <row r="4409" spans="5:5" x14ac:dyDescent="0.2">
      <c r="E4409" s="2"/>
    </row>
    <row r="4410" spans="5:5" x14ac:dyDescent="0.2">
      <c r="E4410" s="2"/>
    </row>
    <row r="4411" spans="5:5" x14ac:dyDescent="0.2">
      <c r="E4411" s="2"/>
    </row>
    <row r="4412" spans="5:5" x14ac:dyDescent="0.2">
      <c r="E4412" s="2"/>
    </row>
    <row r="4413" spans="5:5" x14ac:dyDescent="0.2">
      <c r="E4413" s="2"/>
    </row>
    <row r="4414" spans="5:5" x14ac:dyDescent="0.2">
      <c r="E4414" s="2"/>
    </row>
    <row r="4415" spans="5:5" x14ac:dyDescent="0.2">
      <c r="E4415" s="2"/>
    </row>
    <row r="4416" spans="5:5" x14ac:dyDescent="0.2">
      <c r="E4416" s="2"/>
    </row>
    <row r="4417" spans="5:5" x14ac:dyDescent="0.2">
      <c r="E4417" s="2"/>
    </row>
    <row r="4418" spans="5:5" x14ac:dyDescent="0.2">
      <c r="E4418" s="2"/>
    </row>
    <row r="4419" spans="5:5" x14ac:dyDescent="0.2">
      <c r="E4419" s="2"/>
    </row>
    <row r="4420" spans="5:5" x14ac:dyDescent="0.2">
      <c r="E4420" s="2"/>
    </row>
    <row r="4421" spans="5:5" x14ac:dyDescent="0.2">
      <c r="E4421" s="2"/>
    </row>
    <row r="4422" spans="5:5" x14ac:dyDescent="0.2">
      <c r="E4422" s="2"/>
    </row>
    <row r="4423" spans="5:5" x14ac:dyDescent="0.2">
      <c r="E4423" s="2"/>
    </row>
    <row r="4424" spans="5:5" x14ac:dyDescent="0.2">
      <c r="E4424" s="2"/>
    </row>
    <row r="4425" spans="5:5" x14ac:dyDescent="0.2">
      <c r="E4425" s="2"/>
    </row>
    <row r="4426" spans="5:5" x14ac:dyDescent="0.2">
      <c r="E4426" s="2"/>
    </row>
    <row r="4427" spans="5:5" x14ac:dyDescent="0.2">
      <c r="E4427" s="2"/>
    </row>
    <row r="4428" spans="5:5" x14ac:dyDescent="0.2">
      <c r="E4428" s="2"/>
    </row>
    <row r="4429" spans="5:5" x14ac:dyDescent="0.2">
      <c r="E4429" s="2"/>
    </row>
    <row r="4430" spans="5:5" x14ac:dyDescent="0.2">
      <c r="E4430" s="2"/>
    </row>
    <row r="4431" spans="5:5" x14ac:dyDescent="0.2">
      <c r="E4431" s="2"/>
    </row>
    <row r="4432" spans="5:5" x14ac:dyDescent="0.2">
      <c r="E4432" s="2"/>
    </row>
    <row r="4433" spans="5:5" x14ac:dyDescent="0.2">
      <c r="E4433" s="2"/>
    </row>
    <row r="4434" spans="5:5" x14ac:dyDescent="0.2">
      <c r="E4434" s="2"/>
    </row>
    <row r="4435" spans="5:5" x14ac:dyDescent="0.2">
      <c r="E4435" s="2"/>
    </row>
    <row r="4436" spans="5:5" x14ac:dyDescent="0.2">
      <c r="E4436" s="2"/>
    </row>
    <row r="4437" spans="5:5" x14ac:dyDescent="0.2">
      <c r="E4437" s="2"/>
    </row>
    <row r="4438" spans="5:5" x14ac:dyDescent="0.2">
      <c r="E4438" s="2"/>
    </row>
    <row r="4439" spans="5:5" x14ac:dyDescent="0.2">
      <c r="E4439" s="2"/>
    </row>
    <row r="4440" spans="5:5" x14ac:dyDescent="0.2">
      <c r="E4440" s="2"/>
    </row>
    <row r="4441" spans="5:5" x14ac:dyDescent="0.2">
      <c r="E4441" s="2"/>
    </row>
    <row r="4442" spans="5:5" x14ac:dyDescent="0.2">
      <c r="E4442" s="2"/>
    </row>
    <row r="4443" spans="5:5" x14ac:dyDescent="0.2">
      <c r="E4443" s="2"/>
    </row>
    <row r="4444" spans="5:5" x14ac:dyDescent="0.2">
      <c r="E4444" s="2"/>
    </row>
    <row r="4445" spans="5:5" x14ac:dyDescent="0.2">
      <c r="E4445" s="2"/>
    </row>
    <row r="4446" spans="5:5" x14ac:dyDescent="0.2">
      <c r="E4446" s="2"/>
    </row>
    <row r="4447" spans="5:5" x14ac:dyDescent="0.2">
      <c r="E4447" s="2"/>
    </row>
    <row r="4448" spans="5:5" x14ac:dyDescent="0.2">
      <c r="E4448" s="2"/>
    </row>
    <row r="4449" spans="5:5" x14ac:dyDescent="0.2">
      <c r="E4449" s="2"/>
    </row>
    <row r="4450" spans="5:5" x14ac:dyDescent="0.2">
      <c r="E4450" s="2"/>
    </row>
    <row r="4451" spans="5:5" x14ac:dyDescent="0.2">
      <c r="E4451" s="2"/>
    </row>
    <row r="4452" spans="5:5" x14ac:dyDescent="0.2">
      <c r="E4452" s="2"/>
    </row>
    <row r="4453" spans="5:5" x14ac:dyDescent="0.2">
      <c r="E4453" s="2"/>
    </row>
    <row r="4454" spans="5:5" x14ac:dyDescent="0.2">
      <c r="E4454" s="2"/>
    </row>
    <row r="4455" spans="5:5" x14ac:dyDescent="0.2">
      <c r="E4455" s="2"/>
    </row>
    <row r="4456" spans="5:5" x14ac:dyDescent="0.2">
      <c r="E4456" s="2"/>
    </row>
    <row r="4457" spans="5:5" x14ac:dyDescent="0.2">
      <c r="E4457" s="2"/>
    </row>
    <row r="4458" spans="5:5" x14ac:dyDescent="0.2">
      <c r="E4458" s="2"/>
    </row>
    <row r="4459" spans="5:5" x14ac:dyDescent="0.2">
      <c r="E4459" s="2"/>
    </row>
    <row r="4460" spans="5:5" x14ac:dyDescent="0.2">
      <c r="E4460" s="2"/>
    </row>
    <row r="4461" spans="5:5" x14ac:dyDescent="0.2">
      <c r="E4461" s="2"/>
    </row>
    <row r="4462" spans="5:5" x14ac:dyDescent="0.2">
      <c r="E4462" s="2"/>
    </row>
    <row r="4463" spans="5:5" x14ac:dyDescent="0.2">
      <c r="E4463" s="2"/>
    </row>
    <row r="4464" spans="5:5" x14ac:dyDescent="0.2">
      <c r="E4464" s="2"/>
    </row>
    <row r="4465" spans="5:5" x14ac:dyDescent="0.2">
      <c r="E4465" s="2"/>
    </row>
    <row r="4466" spans="5:5" x14ac:dyDescent="0.2">
      <c r="E4466" s="2"/>
    </row>
    <row r="4467" spans="5:5" x14ac:dyDescent="0.2">
      <c r="E4467" s="2"/>
    </row>
    <row r="4468" spans="5:5" x14ac:dyDescent="0.2">
      <c r="E4468" s="2"/>
    </row>
    <row r="4469" spans="5:5" x14ac:dyDescent="0.2">
      <c r="E4469" s="2"/>
    </row>
    <row r="4470" spans="5:5" x14ac:dyDescent="0.2">
      <c r="E4470" s="2"/>
    </row>
    <row r="4471" spans="5:5" x14ac:dyDescent="0.2">
      <c r="E4471" s="2"/>
    </row>
    <row r="4472" spans="5:5" x14ac:dyDescent="0.2">
      <c r="E4472" s="2"/>
    </row>
    <row r="4473" spans="5:5" x14ac:dyDescent="0.2">
      <c r="E4473" s="2"/>
    </row>
    <row r="4474" spans="5:5" x14ac:dyDescent="0.2">
      <c r="E4474" s="2"/>
    </row>
    <row r="4475" spans="5:5" x14ac:dyDescent="0.2">
      <c r="E4475" s="2"/>
    </row>
    <row r="4476" spans="5:5" x14ac:dyDescent="0.2">
      <c r="E4476" s="2"/>
    </row>
    <row r="4477" spans="5:5" x14ac:dyDescent="0.2">
      <c r="E4477" s="2"/>
    </row>
    <row r="4478" spans="5:5" x14ac:dyDescent="0.2">
      <c r="E4478" s="2"/>
    </row>
    <row r="4479" spans="5:5" x14ac:dyDescent="0.2">
      <c r="E4479" s="2"/>
    </row>
    <row r="4480" spans="5:5" x14ac:dyDescent="0.2">
      <c r="E4480" s="2"/>
    </row>
    <row r="4481" spans="5:5" x14ac:dyDescent="0.2">
      <c r="E4481" s="2"/>
    </row>
    <row r="4482" spans="5:5" x14ac:dyDescent="0.2">
      <c r="E4482" s="2"/>
    </row>
    <row r="4483" spans="5:5" x14ac:dyDescent="0.2">
      <c r="E4483" s="2"/>
    </row>
    <row r="4484" spans="5:5" x14ac:dyDescent="0.2">
      <c r="E4484" s="2"/>
    </row>
    <row r="4485" spans="5:5" x14ac:dyDescent="0.2">
      <c r="E4485" s="2"/>
    </row>
    <row r="4486" spans="5:5" x14ac:dyDescent="0.2">
      <c r="E4486" s="2"/>
    </row>
    <row r="4487" spans="5:5" x14ac:dyDescent="0.2">
      <c r="E4487" s="2"/>
    </row>
    <row r="4488" spans="5:5" x14ac:dyDescent="0.2">
      <c r="E4488" s="2"/>
    </row>
    <row r="4489" spans="5:5" x14ac:dyDescent="0.2">
      <c r="E4489" s="2"/>
    </row>
    <row r="4490" spans="5:5" x14ac:dyDescent="0.2">
      <c r="E4490" s="2"/>
    </row>
    <row r="4491" spans="5:5" x14ac:dyDescent="0.2">
      <c r="E4491" s="2"/>
    </row>
    <row r="4492" spans="5:5" x14ac:dyDescent="0.2">
      <c r="E4492" s="2"/>
    </row>
    <row r="4493" spans="5:5" x14ac:dyDescent="0.2">
      <c r="E4493" s="2"/>
    </row>
    <row r="4494" spans="5:5" x14ac:dyDescent="0.2">
      <c r="E4494" s="2"/>
    </row>
    <row r="4495" spans="5:5" x14ac:dyDescent="0.2">
      <c r="E4495" s="2"/>
    </row>
    <row r="4496" spans="5:5" x14ac:dyDescent="0.2">
      <c r="E4496" s="2"/>
    </row>
    <row r="4497" spans="5:5" x14ac:dyDescent="0.2">
      <c r="E4497" s="2"/>
    </row>
    <row r="4498" spans="5:5" x14ac:dyDescent="0.2">
      <c r="E4498" s="2"/>
    </row>
    <row r="4499" spans="5:5" x14ac:dyDescent="0.2">
      <c r="E4499" s="2"/>
    </row>
    <row r="4500" spans="5:5" x14ac:dyDescent="0.2">
      <c r="E4500" s="2"/>
    </row>
    <row r="4501" spans="5:5" x14ac:dyDescent="0.2">
      <c r="E4501" s="2"/>
    </row>
    <row r="4502" spans="5:5" x14ac:dyDescent="0.2">
      <c r="E4502" s="2"/>
    </row>
    <row r="4503" spans="5:5" x14ac:dyDescent="0.2">
      <c r="E4503" s="2"/>
    </row>
    <row r="4504" spans="5:5" x14ac:dyDescent="0.2">
      <c r="E4504" s="2"/>
    </row>
    <row r="4505" spans="5:5" x14ac:dyDescent="0.2">
      <c r="E4505" s="2"/>
    </row>
    <row r="4506" spans="5:5" x14ac:dyDescent="0.2">
      <c r="E4506" s="2"/>
    </row>
    <row r="4507" spans="5:5" x14ac:dyDescent="0.2">
      <c r="E4507" s="2"/>
    </row>
    <row r="4508" spans="5:5" x14ac:dyDescent="0.2">
      <c r="E4508" s="2"/>
    </row>
    <row r="4509" spans="5:5" x14ac:dyDescent="0.2">
      <c r="E4509" s="2"/>
    </row>
    <row r="4510" spans="5:5" x14ac:dyDescent="0.2">
      <c r="E4510" s="2"/>
    </row>
    <row r="4511" spans="5:5" x14ac:dyDescent="0.2">
      <c r="E4511" s="2"/>
    </row>
    <row r="4512" spans="5:5" x14ac:dyDescent="0.2">
      <c r="E4512" s="2"/>
    </row>
    <row r="4513" spans="5:5" x14ac:dyDescent="0.2">
      <c r="E4513" s="2"/>
    </row>
    <row r="4514" spans="5:5" x14ac:dyDescent="0.2">
      <c r="E4514" s="2"/>
    </row>
    <row r="4515" spans="5:5" x14ac:dyDescent="0.2">
      <c r="E4515" s="2"/>
    </row>
    <row r="4516" spans="5:5" x14ac:dyDescent="0.2">
      <c r="E4516" s="2"/>
    </row>
    <row r="4517" spans="5:5" x14ac:dyDescent="0.2">
      <c r="E4517" s="2"/>
    </row>
    <row r="4518" spans="5:5" x14ac:dyDescent="0.2">
      <c r="E4518" s="2"/>
    </row>
    <row r="4519" spans="5:5" x14ac:dyDescent="0.2">
      <c r="E4519" s="2"/>
    </row>
    <row r="4520" spans="5:5" x14ac:dyDescent="0.2">
      <c r="E4520" s="2"/>
    </row>
    <row r="4521" spans="5:5" x14ac:dyDescent="0.2">
      <c r="E4521" s="2"/>
    </row>
    <row r="4522" spans="5:5" x14ac:dyDescent="0.2">
      <c r="E4522" s="2"/>
    </row>
    <row r="4523" spans="5:5" x14ac:dyDescent="0.2">
      <c r="E4523" s="2"/>
    </row>
    <row r="4524" spans="5:5" x14ac:dyDescent="0.2">
      <c r="E4524" s="2"/>
    </row>
    <row r="4525" spans="5:5" x14ac:dyDescent="0.2">
      <c r="E4525" s="2"/>
    </row>
    <row r="4526" spans="5:5" x14ac:dyDescent="0.2">
      <c r="E4526" s="2"/>
    </row>
    <row r="4527" spans="5:5" x14ac:dyDescent="0.2">
      <c r="E4527" s="2"/>
    </row>
    <row r="4528" spans="5:5" x14ac:dyDescent="0.2">
      <c r="E4528" s="2"/>
    </row>
    <row r="4529" spans="5:5" x14ac:dyDescent="0.2">
      <c r="E4529" s="2"/>
    </row>
    <row r="4530" spans="5:5" x14ac:dyDescent="0.2">
      <c r="E4530" s="2"/>
    </row>
    <row r="4531" spans="5:5" x14ac:dyDescent="0.2">
      <c r="E4531" s="2"/>
    </row>
    <row r="4532" spans="5:5" x14ac:dyDescent="0.2">
      <c r="E4532" s="2"/>
    </row>
    <row r="4533" spans="5:5" x14ac:dyDescent="0.2">
      <c r="E4533" s="2"/>
    </row>
    <row r="4534" spans="5:5" x14ac:dyDescent="0.2">
      <c r="E4534" s="2"/>
    </row>
    <row r="4535" spans="5:5" x14ac:dyDescent="0.2">
      <c r="E4535" s="2"/>
    </row>
    <row r="4536" spans="5:5" x14ac:dyDescent="0.2">
      <c r="E4536" s="2"/>
    </row>
    <row r="4537" spans="5:5" x14ac:dyDescent="0.2">
      <c r="E4537" s="2"/>
    </row>
    <row r="4538" spans="5:5" x14ac:dyDescent="0.2">
      <c r="E4538" s="2"/>
    </row>
    <row r="4539" spans="5:5" x14ac:dyDescent="0.2">
      <c r="E4539" s="2"/>
    </row>
    <row r="4540" spans="5:5" x14ac:dyDescent="0.2">
      <c r="E4540" s="2"/>
    </row>
    <row r="4541" spans="5:5" x14ac:dyDescent="0.2">
      <c r="E4541" s="2"/>
    </row>
    <row r="4542" spans="5:5" x14ac:dyDescent="0.2">
      <c r="E4542" s="2"/>
    </row>
    <row r="4543" spans="5:5" x14ac:dyDescent="0.2">
      <c r="E4543" s="2"/>
    </row>
    <row r="4544" spans="5:5" x14ac:dyDescent="0.2">
      <c r="E4544" s="2"/>
    </row>
    <row r="4545" spans="5:5" x14ac:dyDescent="0.2">
      <c r="E4545" s="2"/>
    </row>
    <row r="4546" spans="5:5" x14ac:dyDescent="0.2">
      <c r="E4546" s="2"/>
    </row>
    <row r="4547" spans="5:5" x14ac:dyDescent="0.2">
      <c r="E4547" s="2"/>
    </row>
    <row r="4548" spans="5:5" x14ac:dyDescent="0.2">
      <c r="E4548" s="2"/>
    </row>
    <row r="4549" spans="5:5" x14ac:dyDescent="0.2">
      <c r="E4549" s="2"/>
    </row>
    <row r="4550" spans="5:5" x14ac:dyDescent="0.2">
      <c r="E4550" s="2"/>
    </row>
    <row r="4551" spans="5:5" x14ac:dyDescent="0.2">
      <c r="E4551" s="2"/>
    </row>
    <row r="4552" spans="5:5" x14ac:dyDescent="0.2">
      <c r="E4552" s="2"/>
    </row>
    <row r="4553" spans="5:5" x14ac:dyDescent="0.2">
      <c r="E4553" s="2"/>
    </row>
    <row r="4554" spans="5:5" x14ac:dyDescent="0.2">
      <c r="E4554" s="2"/>
    </row>
    <row r="4555" spans="5:5" x14ac:dyDescent="0.2">
      <c r="E4555" s="2"/>
    </row>
    <row r="4556" spans="5:5" x14ac:dyDescent="0.2">
      <c r="E4556" s="2"/>
    </row>
    <row r="4557" spans="5:5" x14ac:dyDescent="0.2">
      <c r="E4557" s="2"/>
    </row>
    <row r="4558" spans="5:5" x14ac:dyDescent="0.2">
      <c r="E4558" s="2"/>
    </row>
    <row r="4559" spans="5:5" x14ac:dyDescent="0.2">
      <c r="E4559" s="2"/>
    </row>
    <row r="4560" spans="5:5" x14ac:dyDescent="0.2">
      <c r="E4560" s="2"/>
    </row>
    <row r="4561" spans="5:5" x14ac:dyDescent="0.2">
      <c r="E4561" s="2"/>
    </row>
    <row r="4562" spans="5:5" x14ac:dyDescent="0.2">
      <c r="E4562" s="2"/>
    </row>
    <row r="4563" spans="5:5" x14ac:dyDescent="0.2">
      <c r="E4563" s="2"/>
    </row>
    <row r="4564" spans="5:5" x14ac:dyDescent="0.2">
      <c r="E4564" s="2"/>
    </row>
    <row r="4565" spans="5:5" x14ac:dyDescent="0.2">
      <c r="E4565" s="2"/>
    </row>
    <row r="4566" spans="5:5" x14ac:dyDescent="0.2">
      <c r="E4566" s="2"/>
    </row>
    <row r="4567" spans="5:5" x14ac:dyDescent="0.2">
      <c r="E4567" s="2"/>
    </row>
    <row r="4568" spans="5:5" x14ac:dyDescent="0.2">
      <c r="E4568" s="2"/>
    </row>
    <row r="4569" spans="5:5" x14ac:dyDescent="0.2">
      <c r="E4569" s="2"/>
    </row>
    <row r="4570" spans="5:5" x14ac:dyDescent="0.2">
      <c r="E4570" s="2"/>
    </row>
    <row r="4571" spans="5:5" x14ac:dyDescent="0.2">
      <c r="E4571" s="2"/>
    </row>
    <row r="4572" spans="5:5" x14ac:dyDescent="0.2">
      <c r="E4572" s="2"/>
    </row>
    <row r="4573" spans="5:5" x14ac:dyDescent="0.2">
      <c r="E4573" s="2"/>
    </row>
    <row r="4574" spans="5:5" x14ac:dyDescent="0.2">
      <c r="E4574" s="2"/>
    </row>
    <row r="4575" spans="5:5" x14ac:dyDescent="0.2">
      <c r="E4575" s="2"/>
    </row>
    <row r="4576" spans="5:5" x14ac:dyDescent="0.2">
      <c r="E4576" s="2"/>
    </row>
    <row r="4577" spans="5:5" x14ac:dyDescent="0.2">
      <c r="E4577" s="2"/>
    </row>
    <row r="4578" spans="5:5" x14ac:dyDescent="0.2">
      <c r="E4578" s="2"/>
    </row>
    <row r="4579" spans="5:5" x14ac:dyDescent="0.2">
      <c r="E4579" s="2"/>
    </row>
    <row r="4580" spans="5:5" x14ac:dyDescent="0.2">
      <c r="E4580" s="2"/>
    </row>
    <row r="4581" spans="5:5" x14ac:dyDescent="0.2">
      <c r="E4581" s="2"/>
    </row>
    <row r="4582" spans="5:5" x14ac:dyDescent="0.2">
      <c r="E4582" s="2"/>
    </row>
    <row r="4583" spans="5:5" x14ac:dyDescent="0.2">
      <c r="E4583" s="2"/>
    </row>
    <row r="4584" spans="5:5" x14ac:dyDescent="0.2">
      <c r="E4584" s="2"/>
    </row>
    <row r="4585" spans="5:5" x14ac:dyDescent="0.2">
      <c r="E4585" s="2"/>
    </row>
    <row r="4586" spans="5:5" x14ac:dyDescent="0.2">
      <c r="E4586" s="2"/>
    </row>
    <row r="4587" spans="5:5" x14ac:dyDescent="0.2">
      <c r="E4587" s="2"/>
    </row>
    <row r="4588" spans="5:5" x14ac:dyDescent="0.2">
      <c r="E4588" s="2"/>
    </row>
    <row r="4589" spans="5:5" x14ac:dyDescent="0.2">
      <c r="E4589" s="2"/>
    </row>
    <row r="4590" spans="5:5" x14ac:dyDescent="0.2">
      <c r="E4590" s="2"/>
    </row>
    <row r="4591" spans="5:5" x14ac:dyDescent="0.2">
      <c r="E4591" s="2"/>
    </row>
    <row r="4592" spans="5:5" x14ac:dyDescent="0.2">
      <c r="E4592" s="2"/>
    </row>
    <row r="4593" spans="5:5" x14ac:dyDescent="0.2">
      <c r="E4593" s="2"/>
    </row>
    <row r="4594" spans="5:5" x14ac:dyDescent="0.2">
      <c r="E4594" s="2"/>
    </row>
    <row r="4595" spans="5:5" x14ac:dyDescent="0.2">
      <c r="E4595" s="2"/>
    </row>
    <row r="4596" spans="5:5" x14ac:dyDescent="0.2">
      <c r="E4596" s="2"/>
    </row>
    <row r="4597" spans="5:5" x14ac:dyDescent="0.2">
      <c r="E4597" s="2"/>
    </row>
    <row r="4598" spans="5:5" x14ac:dyDescent="0.2">
      <c r="E4598" s="2"/>
    </row>
    <row r="4599" spans="5:5" x14ac:dyDescent="0.2">
      <c r="E4599" s="2"/>
    </row>
    <row r="4600" spans="5:5" x14ac:dyDescent="0.2">
      <c r="E4600" s="2"/>
    </row>
    <row r="4601" spans="5:5" x14ac:dyDescent="0.2">
      <c r="E4601" s="2"/>
    </row>
    <row r="4602" spans="5:5" x14ac:dyDescent="0.2">
      <c r="E4602" s="2"/>
    </row>
    <row r="4603" spans="5:5" x14ac:dyDescent="0.2">
      <c r="E4603" s="2"/>
    </row>
    <row r="4604" spans="5:5" x14ac:dyDescent="0.2">
      <c r="E4604" s="2"/>
    </row>
    <row r="4605" spans="5:5" x14ac:dyDescent="0.2">
      <c r="E4605" s="2"/>
    </row>
    <row r="4606" spans="5:5" x14ac:dyDescent="0.2">
      <c r="E4606" s="2"/>
    </row>
    <row r="4607" spans="5:5" x14ac:dyDescent="0.2">
      <c r="E4607" s="2"/>
    </row>
    <row r="4608" spans="5:5" x14ac:dyDescent="0.2">
      <c r="E4608" s="2"/>
    </row>
    <row r="4609" spans="5:5" x14ac:dyDescent="0.2">
      <c r="E4609" s="2"/>
    </row>
    <row r="4610" spans="5:5" x14ac:dyDescent="0.2">
      <c r="E4610" s="2"/>
    </row>
    <row r="4611" spans="5:5" x14ac:dyDescent="0.2">
      <c r="E4611" s="2"/>
    </row>
    <row r="4612" spans="5:5" x14ac:dyDescent="0.2">
      <c r="E4612" s="2"/>
    </row>
    <row r="4613" spans="5:5" x14ac:dyDescent="0.2">
      <c r="E4613" s="2"/>
    </row>
    <row r="4614" spans="5:5" x14ac:dyDescent="0.2">
      <c r="E4614" s="2"/>
    </row>
    <row r="4615" spans="5:5" x14ac:dyDescent="0.2">
      <c r="E4615" s="2"/>
    </row>
    <row r="4616" spans="5:5" x14ac:dyDescent="0.2">
      <c r="E4616" s="2"/>
    </row>
    <row r="4617" spans="5:5" x14ac:dyDescent="0.2">
      <c r="E4617" s="2"/>
    </row>
    <row r="4618" spans="5:5" x14ac:dyDescent="0.2">
      <c r="E4618" s="2"/>
    </row>
    <row r="4619" spans="5:5" x14ac:dyDescent="0.2">
      <c r="E4619" s="2"/>
    </row>
    <row r="4620" spans="5:5" x14ac:dyDescent="0.2">
      <c r="E4620" s="2"/>
    </row>
    <row r="4621" spans="5:5" x14ac:dyDescent="0.2">
      <c r="E4621" s="2"/>
    </row>
    <row r="4622" spans="5:5" x14ac:dyDescent="0.2">
      <c r="E4622" s="2"/>
    </row>
    <row r="4623" spans="5:5" x14ac:dyDescent="0.2">
      <c r="E4623" s="2"/>
    </row>
    <row r="4624" spans="5:5" x14ac:dyDescent="0.2">
      <c r="E4624" s="2"/>
    </row>
    <row r="4625" spans="5:5" x14ac:dyDescent="0.2">
      <c r="E4625" s="2"/>
    </row>
    <row r="4626" spans="5:5" x14ac:dyDescent="0.2">
      <c r="E4626" s="2"/>
    </row>
    <row r="4627" spans="5:5" x14ac:dyDescent="0.2">
      <c r="E4627" s="2"/>
    </row>
    <row r="4628" spans="5:5" x14ac:dyDescent="0.2">
      <c r="E4628" s="2"/>
    </row>
    <row r="4629" spans="5:5" x14ac:dyDescent="0.2">
      <c r="E4629" s="2"/>
    </row>
    <row r="4630" spans="5:5" x14ac:dyDescent="0.2">
      <c r="E4630" s="2"/>
    </row>
    <row r="4631" spans="5:5" x14ac:dyDescent="0.2">
      <c r="E4631" s="2"/>
    </row>
    <row r="4632" spans="5:5" x14ac:dyDescent="0.2">
      <c r="E4632" s="2"/>
    </row>
    <row r="4633" spans="5:5" x14ac:dyDescent="0.2">
      <c r="E4633" s="2"/>
    </row>
    <row r="4634" spans="5:5" x14ac:dyDescent="0.2">
      <c r="E4634" s="2"/>
    </row>
    <row r="4635" spans="5:5" x14ac:dyDescent="0.2">
      <c r="E4635" s="2"/>
    </row>
    <row r="4636" spans="5:5" x14ac:dyDescent="0.2">
      <c r="E4636" s="2"/>
    </row>
    <row r="4637" spans="5:5" x14ac:dyDescent="0.2">
      <c r="E4637" s="2"/>
    </row>
    <row r="4638" spans="5:5" x14ac:dyDescent="0.2">
      <c r="E4638" s="2"/>
    </row>
    <row r="4639" spans="5:5" x14ac:dyDescent="0.2">
      <c r="E4639" s="2"/>
    </row>
    <row r="4640" spans="5:5" x14ac:dyDescent="0.2">
      <c r="E4640" s="2"/>
    </row>
    <row r="4641" spans="5:5" x14ac:dyDescent="0.2">
      <c r="E4641" s="2"/>
    </row>
    <row r="4642" spans="5:5" x14ac:dyDescent="0.2">
      <c r="E4642" s="2"/>
    </row>
    <row r="4643" spans="5:5" x14ac:dyDescent="0.2">
      <c r="E4643" s="2"/>
    </row>
    <row r="4644" spans="5:5" x14ac:dyDescent="0.2">
      <c r="E4644" s="2"/>
    </row>
    <row r="4645" spans="5:5" x14ac:dyDescent="0.2">
      <c r="E4645" s="2"/>
    </row>
    <row r="4646" spans="5:5" x14ac:dyDescent="0.2">
      <c r="E4646" s="2"/>
    </row>
    <row r="4647" spans="5:5" x14ac:dyDescent="0.2">
      <c r="E4647" s="2"/>
    </row>
    <row r="4648" spans="5:5" x14ac:dyDescent="0.2">
      <c r="E4648" s="2"/>
    </row>
    <row r="4649" spans="5:5" x14ac:dyDescent="0.2">
      <c r="E4649" s="2"/>
    </row>
    <row r="4650" spans="5:5" x14ac:dyDescent="0.2">
      <c r="E4650" s="2"/>
    </row>
    <row r="4651" spans="5:5" x14ac:dyDescent="0.2">
      <c r="E4651" s="2"/>
    </row>
    <row r="4652" spans="5:5" x14ac:dyDescent="0.2">
      <c r="E4652" s="2"/>
    </row>
    <row r="4653" spans="5:5" x14ac:dyDescent="0.2">
      <c r="E4653" s="2"/>
    </row>
    <row r="4654" spans="5:5" x14ac:dyDescent="0.2">
      <c r="E4654" s="2"/>
    </row>
    <row r="4655" spans="5:5" x14ac:dyDescent="0.2">
      <c r="E4655" s="2"/>
    </row>
    <row r="4656" spans="5:5" x14ac:dyDescent="0.2">
      <c r="E4656" s="2"/>
    </row>
    <row r="4657" spans="5:5" x14ac:dyDescent="0.2">
      <c r="E4657" s="2"/>
    </row>
    <row r="4658" spans="5:5" x14ac:dyDescent="0.2">
      <c r="E4658" s="2"/>
    </row>
    <row r="4659" spans="5:5" x14ac:dyDescent="0.2">
      <c r="E4659" s="2"/>
    </row>
    <row r="4660" spans="5:5" x14ac:dyDescent="0.2">
      <c r="E4660" s="2"/>
    </row>
    <row r="4661" spans="5:5" x14ac:dyDescent="0.2">
      <c r="E4661" s="2"/>
    </row>
    <row r="4662" spans="5:5" x14ac:dyDescent="0.2">
      <c r="E4662" s="2"/>
    </row>
    <row r="4663" spans="5:5" x14ac:dyDescent="0.2">
      <c r="E4663" s="2"/>
    </row>
    <row r="4664" spans="5:5" x14ac:dyDescent="0.2">
      <c r="E4664" s="2"/>
    </row>
    <row r="4665" spans="5:5" x14ac:dyDescent="0.2">
      <c r="E4665" s="2"/>
    </row>
    <row r="4666" spans="5:5" x14ac:dyDescent="0.2">
      <c r="E4666" s="2"/>
    </row>
    <row r="4667" spans="5:5" x14ac:dyDescent="0.2">
      <c r="E4667" s="2"/>
    </row>
    <row r="4668" spans="5:5" x14ac:dyDescent="0.2">
      <c r="E4668" s="2"/>
    </row>
    <row r="4669" spans="5:5" x14ac:dyDescent="0.2">
      <c r="E4669" s="2"/>
    </row>
    <row r="4670" spans="5:5" x14ac:dyDescent="0.2">
      <c r="E4670" s="2"/>
    </row>
    <row r="4671" spans="5:5" x14ac:dyDescent="0.2">
      <c r="E4671" s="2"/>
    </row>
    <row r="4672" spans="5:5" x14ac:dyDescent="0.2">
      <c r="E4672" s="2"/>
    </row>
    <row r="4673" spans="5:5" x14ac:dyDescent="0.2">
      <c r="E4673" s="2"/>
    </row>
    <row r="4674" spans="5:5" x14ac:dyDescent="0.2">
      <c r="E4674" s="2"/>
    </row>
    <row r="4675" spans="5:5" x14ac:dyDescent="0.2">
      <c r="E4675" s="2"/>
    </row>
    <row r="4676" spans="5:5" x14ac:dyDescent="0.2">
      <c r="E4676" s="2"/>
    </row>
    <row r="4677" spans="5:5" x14ac:dyDescent="0.2">
      <c r="E4677" s="2"/>
    </row>
    <row r="4678" spans="5:5" x14ac:dyDescent="0.2">
      <c r="E4678" s="2"/>
    </row>
    <row r="4679" spans="5:5" x14ac:dyDescent="0.2">
      <c r="E4679" s="2"/>
    </row>
    <row r="4680" spans="5:5" x14ac:dyDescent="0.2">
      <c r="E4680" s="2"/>
    </row>
    <row r="4681" spans="5:5" x14ac:dyDescent="0.2">
      <c r="E4681" s="2"/>
    </row>
    <row r="4682" spans="5:5" x14ac:dyDescent="0.2">
      <c r="E4682" s="2"/>
    </row>
    <row r="4683" spans="5:5" x14ac:dyDescent="0.2">
      <c r="E4683" s="2"/>
    </row>
    <row r="4684" spans="5:5" x14ac:dyDescent="0.2">
      <c r="E4684" s="2"/>
    </row>
    <row r="4685" spans="5:5" x14ac:dyDescent="0.2">
      <c r="E4685" s="2"/>
    </row>
    <row r="4686" spans="5:5" x14ac:dyDescent="0.2">
      <c r="E4686" s="2"/>
    </row>
    <row r="4687" spans="5:5" x14ac:dyDescent="0.2">
      <c r="E4687" s="2"/>
    </row>
    <row r="4688" spans="5:5" x14ac:dyDescent="0.2">
      <c r="E4688" s="2"/>
    </row>
    <row r="4689" spans="5:5" x14ac:dyDescent="0.2">
      <c r="E4689" s="2"/>
    </row>
    <row r="4690" spans="5:5" x14ac:dyDescent="0.2">
      <c r="E4690" s="2"/>
    </row>
    <row r="4691" spans="5:5" x14ac:dyDescent="0.2">
      <c r="E4691" s="2"/>
    </row>
    <row r="4692" spans="5:5" x14ac:dyDescent="0.2">
      <c r="E4692" s="2"/>
    </row>
    <row r="4693" spans="5:5" x14ac:dyDescent="0.2">
      <c r="E4693" s="2"/>
    </row>
    <row r="4694" spans="5:5" x14ac:dyDescent="0.2">
      <c r="E4694" s="2"/>
    </row>
    <row r="4695" spans="5:5" x14ac:dyDescent="0.2">
      <c r="E4695" s="2"/>
    </row>
    <row r="4696" spans="5:5" x14ac:dyDescent="0.2">
      <c r="E4696" s="2"/>
    </row>
    <row r="4697" spans="5:5" x14ac:dyDescent="0.2">
      <c r="E4697" s="2"/>
    </row>
    <row r="4698" spans="5:5" x14ac:dyDescent="0.2">
      <c r="E4698" s="2"/>
    </row>
    <row r="4699" spans="5:5" x14ac:dyDescent="0.2">
      <c r="E4699" s="2"/>
    </row>
    <row r="4700" spans="5:5" x14ac:dyDescent="0.2">
      <c r="E4700" s="2"/>
    </row>
    <row r="4701" spans="5:5" x14ac:dyDescent="0.2">
      <c r="E4701" s="2"/>
    </row>
    <row r="4702" spans="5:5" x14ac:dyDescent="0.2">
      <c r="E4702" s="2"/>
    </row>
    <row r="4703" spans="5:5" x14ac:dyDescent="0.2">
      <c r="E4703" s="2"/>
    </row>
    <row r="4704" spans="5:5" x14ac:dyDescent="0.2">
      <c r="E4704" s="2"/>
    </row>
    <row r="4705" spans="5:5" x14ac:dyDescent="0.2">
      <c r="E4705" s="2"/>
    </row>
    <row r="4706" spans="5:5" x14ac:dyDescent="0.2">
      <c r="E4706" s="2"/>
    </row>
    <row r="4707" spans="5:5" x14ac:dyDescent="0.2">
      <c r="E4707" s="2"/>
    </row>
    <row r="4708" spans="5:5" x14ac:dyDescent="0.2">
      <c r="E4708" s="2"/>
    </row>
    <row r="4709" spans="5:5" x14ac:dyDescent="0.2">
      <c r="E4709" s="2"/>
    </row>
    <row r="4710" spans="5:5" x14ac:dyDescent="0.2">
      <c r="E4710" s="2"/>
    </row>
    <row r="4711" spans="5:5" x14ac:dyDescent="0.2">
      <c r="E4711" s="2"/>
    </row>
    <row r="4712" spans="5:5" x14ac:dyDescent="0.2">
      <c r="E4712" s="2"/>
    </row>
    <row r="4713" spans="5:5" x14ac:dyDescent="0.2">
      <c r="E4713" s="2"/>
    </row>
    <row r="4714" spans="5:5" x14ac:dyDescent="0.2">
      <c r="E4714" s="2"/>
    </row>
    <row r="4715" spans="5:5" x14ac:dyDescent="0.2">
      <c r="E4715" s="2"/>
    </row>
    <row r="4716" spans="5:5" x14ac:dyDescent="0.2">
      <c r="E4716" s="2"/>
    </row>
    <row r="4717" spans="5:5" x14ac:dyDescent="0.2">
      <c r="E4717" s="2"/>
    </row>
    <row r="4718" spans="5:5" x14ac:dyDescent="0.2">
      <c r="E4718" s="2"/>
    </row>
    <row r="4719" spans="5:5" x14ac:dyDescent="0.2">
      <c r="E4719" s="2"/>
    </row>
    <row r="4720" spans="5:5" x14ac:dyDescent="0.2">
      <c r="E4720" s="2"/>
    </row>
    <row r="4721" spans="5:5" x14ac:dyDescent="0.2">
      <c r="E4721" s="2"/>
    </row>
    <row r="4722" spans="5:5" x14ac:dyDescent="0.2">
      <c r="E4722" s="2"/>
    </row>
    <row r="4723" spans="5:5" x14ac:dyDescent="0.2">
      <c r="E4723" s="2"/>
    </row>
    <row r="4724" spans="5:5" x14ac:dyDescent="0.2">
      <c r="E4724" s="2"/>
    </row>
    <row r="4725" spans="5:5" x14ac:dyDescent="0.2">
      <c r="E4725" s="2"/>
    </row>
    <row r="4726" spans="5:5" x14ac:dyDescent="0.2">
      <c r="E4726" s="2"/>
    </row>
    <row r="4727" spans="5:5" x14ac:dyDescent="0.2">
      <c r="E4727" s="2"/>
    </row>
    <row r="4728" spans="5:5" x14ac:dyDescent="0.2">
      <c r="E4728" s="2"/>
    </row>
    <row r="4729" spans="5:5" x14ac:dyDescent="0.2">
      <c r="E4729" s="2"/>
    </row>
    <row r="4730" spans="5:5" x14ac:dyDescent="0.2">
      <c r="E4730" s="2"/>
    </row>
    <row r="4731" spans="5:5" x14ac:dyDescent="0.2">
      <c r="E4731" s="2"/>
    </row>
    <row r="4732" spans="5:5" x14ac:dyDescent="0.2">
      <c r="E4732" s="2"/>
    </row>
    <row r="4733" spans="5:5" x14ac:dyDescent="0.2">
      <c r="E4733" s="2"/>
    </row>
    <row r="4734" spans="5:5" x14ac:dyDescent="0.2">
      <c r="E4734" s="2"/>
    </row>
    <row r="4735" spans="5:5" x14ac:dyDescent="0.2">
      <c r="E4735" s="2"/>
    </row>
    <row r="4736" spans="5:5" x14ac:dyDescent="0.2">
      <c r="E4736" s="2"/>
    </row>
    <row r="4737" spans="5:5" x14ac:dyDescent="0.2">
      <c r="E4737" s="2"/>
    </row>
    <row r="4738" spans="5:5" x14ac:dyDescent="0.2">
      <c r="E4738" s="2"/>
    </row>
    <row r="4739" spans="5:5" x14ac:dyDescent="0.2">
      <c r="E4739" s="2"/>
    </row>
    <row r="4740" spans="5:5" x14ac:dyDescent="0.2">
      <c r="E4740" s="2"/>
    </row>
    <row r="4741" spans="5:5" x14ac:dyDescent="0.2">
      <c r="E4741" s="2"/>
    </row>
    <row r="4742" spans="5:5" x14ac:dyDescent="0.2">
      <c r="E4742" s="2"/>
    </row>
    <row r="4743" spans="5:5" x14ac:dyDescent="0.2">
      <c r="E4743" s="2"/>
    </row>
    <row r="4744" spans="5:5" x14ac:dyDescent="0.2">
      <c r="E4744" s="2"/>
    </row>
    <row r="4745" spans="5:5" x14ac:dyDescent="0.2">
      <c r="E4745" s="2"/>
    </row>
    <row r="4746" spans="5:5" x14ac:dyDescent="0.2">
      <c r="E4746" s="2"/>
    </row>
    <row r="4747" spans="5:5" x14ac:dyDescent="0.2">
      <c r="E4747" s="2"/>
    </row>
    <row r="4748" spans="5:5" x14ac:dyDescent="0.2">
      <c r="E4748" s="2"/>
    </row>
    <row r="4749" spans="5:5" x14ac:dyDescent="0.2">
      <c r="E4749" s="2"/>
    </row>
    <row r="4750" spans="5:5" x14ac:dyDescent="0.2">
      <c r="E4750" s="2"/>
    </row>
    <row r="4751" spans="5:5" x14ac:dyDescent="0.2">
      <c r="E4751" s="2"/>
    </row>
    <row r="4752" spans="5:5" x14ac:dyDescent="0.2">
      <c r="E4752" s="2"/>
    </row>
    <row r="4753" spans="5:5" x14ac:dyDescent="0.2">
      <c r="E4753" s="2"/>
    </row>
    <row r="4754" spans="5:5" x14ac:dyDescent="0.2">
      <c r="E4754" s="2"/>
    </row>
    <row r="4755" spans="5:5" x14ac:dyDescent="0.2">
      <c r="E4755" s="2"/>
    </row>
    <row r="4756" spans="5:5" x14ac:dyDescent="0.2">
      <c r="E4756" s="2"/>
    </row>
    <row r="4757" spans="5:5" x14ac:dyDescent="0.2">
      <c r="E4757" s="2"/>
    </row>
    <row r="4758" spans="5:5" x14ac:dyDescent="0.2">
      <c r="E4758" s="2"/>
    </row>
    <row r="4759" spans="5:5" x14ac:dyDescent="0.2">
      <c r="E4759" s="2"/>
    </row>
    <row r="4760" spans="5:5" x14ac:dyDescent="0.2">
      <c r="E4760" s="2"/>
    </row>
    <row r="4761" spans="5:5" x14ac:dyDescent="0.2">
      <c r="E4761" s="2"/>
    </row>
    <row r="4762" spans="5:5" x14ac:dyDescent="0.2">
      <c r="E4762" s="2"/>
    </row>
    <row r="4763" spans="5:5" x14ac:dyDescent="0.2">
      <c r="E4763" s="2"/>
    </row>
    <row r="4764" spans="5:5" x14ac:dyDescent="0.2">
      <c r="E4764" s="2"/>
    </row>
    <row r="4765" spans="5:5" x14ac:dyDescent="0.2">
      <c r="E4765" s="2"/>
    </row>
    <row r="4766" spans="5:5" x14ac:dyDescent="0.2">
      <c r="E4766" s="2"/>
    </row>
    <row r="4767" spans="5:5" x14ac:dyDescent="0.2">
      <c r="E4767" s="2"/>
    </row>
    <row r="4768" spans="5:5" x14ac:dyDescent="0.2">
      <c r="E4768" s="2"/>
    </row>
    <row r="4769" spans="5:5" x14ac:dyDescent="0.2">
      <c r="E4769" s="2"/>
    </row>
    <row r="4770" spans="5:5" x14ac:dyDescent="0.2">
      <c r="E4770" s="2"/>
    </row>
    <row r="4771" spans="5:5" x14ac:dyDescent="0.2">
      <c r="E4771" s="2"/>
    </row>
    <row r="4772" spans="5:5" x14ac:dyDescent="0.2">
      <c r="E4772" s="2"/>
    </row>
    <row r="4773" spans="5:5" x14ac:dyDescent="0.2">
      <c r="E4773" s="2"/>
    </row>
    <row r="4774" spans="5:5" x14ac:dyDescent="0.2">
      <c r="E4774" s="2"/>
    </row>
    <row r="4775" spans="5:5" x14ac:dyDescent="0.2">
      <c r="E4775" s="2"/>
    </row>
    <row r="4776" spans="5:5" x14ac:dyDescent="0.2">
      <c r="E4776" s="2"/>
    </row>
    <row r="4777" spans="5:5" x14ac:dyDescent="0.2">
      <c r="E4777" s="2"/>
    </row>
    <row r="4778" spans="5:5" x14ac:dyDescent="0.2">
      <c r="E4778" s="2"/>
    </row>
    <row r="4779" spans="5:5" x14ac:dyDescent="0.2">
      <c r="E4779" s="2"/>
    </row>
    <row r="4780" spans="5:5" x14ac:dyDescent="0.2">
      <c r="E4780" s="2"/>
    </row>
    <row r="4781" spans="5:5" x14ac:dyDescent="0.2">
      <c r="E4781" s="2"/>
    </row>
    <row r="4782" spans="5:5" x14ac:dyDescent="0.2">
      <c r="E4782" s="2"/>
    </row>
    <row r="4783" spans="5:5" x14ac:dyDescent="0.2">
      <c r="E4783" s="2"/>
    </row>
    <row r="4784" spans="5:5" x14ac:dyDescent="0.2">
      <c r="E4784" s="2"/>
    </row>
    <row r="4785" spans="5:5" x14ac:dyDescent="0.2">
      <c r="E4785" s="2"/>
    </row>
    <row r="4786" spans="5:5" x14ac:dyDescent="0.2">
      <c r="E4786" s="2"/>
    </row>
    <row r="4787" spans="5:5" x14ac:dyDescent="0.2">
      <c r="E4787" s="2"/>
    </row>
    <row r="4788" spans="5:5" x14ac:dyDescent="0.2">
      <c r="E4788" s="2"/>
    </row>
    <row r="4789" spans="5:5" x14ac:dyDescent="0.2">
      <c r="E4789" s="2"/>
    </row>
    <row r="4790" spans="5:5" x14ac:dyDescent="0.2">
      <c r="E4790" s="2"/>
    </row>
    <row r="4791" spans="5:5" x14ac:dyDescent="0.2">
      <c r="E4791" s="2"/>
    </row>
    <row r="4792" spans="5:5" x14ac:dyDescent="0.2">
      <c r="E4792" s="2"/>
    </row>
    <row r="4793" spans="5:5" x14ac:dyDescent="0.2">
      <c r="E4793" s="2"/>
    </row>
    <row r="4794" spans="5:5" x14ac:dyDescent="0.2">
      <c r="E4794" s="2"/>
    </row>
    <row r="4795" spans="5:5" x14ac:dyDescent="0.2">
      <c r="E4795" s="2"/>
    </row>
    <row r="4796" spans="5:5" x14ac:dyDescent="0.2">
      <c r="E4796" s="2"/>
    </row>
    <row r="4797" spans="5:5" x14ac:dyDescent="0.2">
      <c r="E4797" s="2"/>
    </row>
    <row r="4798" spans="5:5" x14ac:dyDescent="0.2">
      <c r="E4798" s="2"/>
    </row>
    <row r="4799" spans="5:5" x14ac:dyDescent="0.2">
      <c r="E4799" s="2"/>
    </row>
    <row r="4800" spans="5:5" x14ac:dyDescent="0.2">
      <c r="E4800" s="2"/>
    </row>
    <row r="4801" spans="5:5" x14ac:dyDescent="0.2">
      <c r="E4801" s="2"/>
    </row>
    <row r="4802" spans="5:5" x14ac:dyDescent="0.2">
      <c r="E4802" s="2"/>
    </row>
    <row r="4803" spans="5:5" x14ac:dyDescent="0.2">
      <c r="E4803" s="2"/>
    </row>
    <row r="4804" spans="5:5" x14ac:dyDescent="0.2">
      <c r="E4804" s="2"/>
    </row>
    <row r="4805" spans="5:5" x14ac:dyDescent="0.2">
      <c r="E4805" s="2"/>
    </row>
    <row r="4806" spans="5:5" x14ac:dyDescent="0.2">
      <c r="E4806" s="2"/>
    </row>
    <row r="4807" spans="5:5" x14ac:dyDescent="0.2">
      <c r="E4807" s="2"/>
    </row>
    <row r="4808" spans="5:5" x14ac:dyDescent="0.2">
      <c r="E4808" s="2"/>
    </row>
    <row r="4809" spans="5:5" x14ac:dyDescent="0.2">
      <c r="E4809" s="2"/>
    </row>
    <row r="4810" spans="5:5" x14ac:dyDescent="0.2">
      <c r="E4810" s="2"/>
    </row>
    <row r="4811" spans="5:5" x14ac:dyDescent="0.2">
      <c r="E4811" s="2"/>
    </row>
    <row r="4812" spans="5:5" x14ac:dyDescent="0.2">
      <c r="E4812" s="2"/>
    </row>
    <row r="4813" spans="5:5" x14ac:dyDescent="0.2">
      <c r="E4813" s="2"/>
    </row>
    <row r="4814" spans="5:5" x14ac:dyDescent="0.2">
      <c r="E4814" s="2"/>
    </row>
    <row r="4815" spans="5:5" x14ac:dyDescent="0.2">
      <c r="E4815" s="2"/>
    </row>
    <row r="4816" spans="5:5" x14ac:dyDescent="0.2">
      <c r="E4816" s="2"/>
    </row>
    <row r="4817" spans="5:5" x14ac:dyDescent="0.2">
      <c r="E4817" s="2"/>
    </row>
    <row r="4818" spans="5:5" x14ac:dyDescent="0.2">
      <c r="E4818" s="2"/>
    </row>
    <row r="4819" spans="5:5" x14ac:dyDescent="0.2">
      <c r="E4819" s="2"/>
    </row>
    <row r="4820" spans="5:5" x14ac:dyDescent="0.2">
      <c r="E4820" s="2"/>
    </row>
    <row r="4821" spans="5:5" x14ac:dyDescent="0.2">
      <c r="E4821" s="2"/>
    </row>
    <row r="4822" spans="5:5" x14ac:dyDescent="0.2">
      <c r="E4822" s="2"/>
    </row>
    <row r="4823" spans="5:5" x14ac:dyDescent="0.2">
      <c r="E4823" s="2"/>
    </row>
    <row r="4824" spans="5:5" x14ac:dyDescent="0.2">
      <c r="E4824" s="2"/>
    </row>
    <row r="4825" spans="5:5" x14ac:dyDescent="0.2">
      <c r="E4825" s="2"/>
    </row>
    <row r="4826" spans="5:5" x14ac:dyDescent="0.2">
      <c r="E4826" s="2"/>
    </row>
    <row r="4827" spans="5:5" x14ac:dyDescent="0.2">
      <c r="E4827" s="2"/>
    </row>
    <row r="4828" spans="5:5" x14ac:dyDescent="0.2">
      <c r="E4828" s="2"/>
    </row>
    <row r="4829" spans="5:5" x14ac:dyDescent="0.2">
      <c r="E4829" s="2"/>
    </row>
    <row r="4830" spans="5:5" x14ac:dyDescent="0.2">
      <c r="E4830" s="2"/>
    </row>
    <row r="4831" spans="5:5" x14ac:dyDescent="0.2">
      <c r="E4831" s="2"/>
    </row>
    <row r="4832" spans="5:5" x14ac:dyDescent="0.2">
      <c r="E4832" s="2"/>
    </row>
    <row r="4833" spans="5:5" x14ac:dyDescent="0.2">
      <c r="E4833" s="2"/>
    </row>
    <row r="4834" spans="5:5" x14ac:dyDescent="0.2">
      <c r="E4834" s="2"/>
    </row>
    <row r="4835" spans="5:5" x14ac:dyDescent="0.2">
      <c r="E4835" s="2"/>
    </row>
    <row r="4836" spans="5:5" x14ac:dyDescent="0.2">
      <c r="E4836" s="2"/>
    </row>
    <row r="4837" spans="5:5" x14ac:dyDescent="0.2">
      <c r="E4837" s="2"/>
    </row>
    <row r="4838" spans="5:5" x14ac:dyDescent="0.2">
      <c r="E4838" s="2"/>
    </row>
    <row r="4839" spans="5:5" x14ac:dyDescent="0.2">
      <c r="E4839" s="2"/>
    </row>
    <row r="4840" spans="5:5" x14ac:dyDescent="0.2">
      <c r="E4840" s="2"/>
    </row>
    <row r="4841" spans="5:5" x14ac:dyDescent="0.2">
      <c r="E4841" s="2"/>
    </row>
    <row r="4842" spans="5:5" x14ac:dyDescent="0.2">
      <c r="E4842" s="2"/>
    </row>
    <row r="4843" spans="5:5" x14ac:dyDescent="0.2">
      <c r="E4843" s="2"/>
    </row>
    <row r="4844" spans="5:5" x14ac:dyDescent="0.2">
      <c r="E4844" s="2"/>
    </row>
    <row r="4845" spans="5:5" x14ac:dyDescent="0.2">
      <c r="E4845" s="2"/>
    </row>
    <row r="4846" spans="5:5" x14ac:dyDescent="0.2">
      <c r="E4846" s="2"/>
    </row>
    <row r="4847" spans="5:5" x14ac:dyDescent="0.2">
      <c r="E4847" s="2"/>
    </row>
    <row r="4848" spans="5:5" x14ac:dyDescent="0.2">
      <c r="E4848" s="2"/>
    </row>
    <row r="4849" spans="5:5" x14ac:dyDescent="0.2">
      <c r="E4849" s="2"/>
    </row>
    <row r="4850" spans="5:5" x14ac:dyDescent="0.2">
      <c r="E4850" s="2"/>
    </row>
    <row r="4851" spans="5:5" x14ac:dyDescent="0.2">
      <c r="E4851" s="2"/>
    </row>
    <row r="4852" spans="5:5" x14ac:dyDescent="0.2">
      <c r="E4852" s="2"/>
    </row>
    <row r="4853" spans="5:5" x14ac:dyDescent="0.2">
      <c r="E4853" s="2"/>
    </row>
    <row r="4854" spans="5:5" x14ac:dyDescent="0.2">
      <c r="E4854" s="2"/>
    </row>
    <row r="4855" spans="5:5" x14ac:dyDescent="0.2">
      <c r="E4855" s="2"/>
    </row>
    <row r="4856" spans="5:5" x14ac:dyDescent="0.2">
      <c r="E4856" s="2"/>
    </row>
    <row r="4857" spans="5:5" x14ac:dyDescent="0.2">
      <c r="E4857" s="2"/>
    </row>
    <row r="4858" spans="5:5" x14ac:dyDescent="0.2">
      <c r="E4858" s="2"/>
    </row>
    <row r="4859" spans="5:5" x14ac:dyDescent="0.2">
      <c r="E4859" s="2"/>
    </row>
    <row r="4860" spans="5:5" x14ac:dyDescent="0.2">
      <c r="E4860" s="2"/>
    </row>
    <row r="4861" spans="5:5" x14ac:dyDescent="0.2">
      <c r="E4861" s="2"/>
    </row>
    <row r="4862" spans="5:5" x14ac:dyDescent="0.2">
      <c r="E4862" s="2"/>
    </row>
    <row r="4863" spans="5:5" x14ac:dyDescent="0.2">
      <c r="E4863" s="2"/>
    </row>
    <row r="4864" spans="5:5" x14ac:dyDescent="0.2">
      <c r="E4864" s="2"/>
    </row>
    <row r="4865" spans="5:5" x14ac:dyDescent="0.2">
      <c r="E4865" s="2"/>
    </row>
    <row r="4866" spans="5:5" x14ac:dyDescent="0.2">
      <c r="E4866" s="2"/>
    </row>
    <row r="4867" spans="5:5" x14ac:dyDescent="0.2">
      <c r="E4867" s="2"/>
    </row>
    <row r="4868" spans="5:5" x14ac:dyDescent="0.2">
      <c r="E4868" s="2"/>
    </row>
    <row r="4869" spans="5:5" x14ac:dyDescent="0.2">
      <c r="E4869" s="2"/>
    </row>
    <row r="4870" spans="5:5" x14ac:dyDescent="0.2">
      <c r="E4870" s="2"/>
    </row>
    <row r="4871" spans="5:5" x14ac:dyDescent="0.2">
      <c r="E4871" s="2"/>
    </row>
    <row r="4872" spans="5:5" x14ac:dyDescent="0.2">
      <c r="E4872" s="2"/>
    </row>
    <row r="4873" spans="5:5" x14ac:dyDescent="0.2">
      <c r="E4873" s="2"/>
    </row>
    <row r="4874" spans="5:5" x14ac:dyDescent="0.2">
      <c r="E4874" s="2"/>
    </row>
    <row r="4875" spans="5:5" x14ac:dyDescent="0.2">
      <c r="E4875" s="2"/>
    </row>
    <row r="4876" spans="5:5" x14ac:dyDescent="0.2">
      <c r="E4876" s="2"/>
    </row>
    <row r="4877" spans="5:5" x14ac:dyDescent="0.2">
      <c r="E4877" s="2"/>
    </row>
    <row r="4878" spans="5:5" x14ac:dyDescent="0.2">
      <c r="E4878" s="2"/>
    </row>
    <row r="4879" spans="5:5" x14ac:dyDescent="0.2">
      <c r="E4879" s="2"/>
    </row>
    <row r="4880" spans="5:5" x14ac:dyDescent="0.2">
      <c r="E4880" s="2"/>
    </row>
    <row r="4881" spans="5:5" x14ac:dyDescent="0.2">
      <c r="E4881" s="2"/>
    </row>
    <row r="4882" spans="5:5" x14ac:dyDescent="0.2">
      <c r="E4882" s="2"/>
    </row>
    <row r="4883" spans="5:5" x14ac:dyDescent="0.2">
      <c r="E4883" s="2"/>
    </row>
    <row r="4884" spans="5:5" x14ac:dyDescent="0.2">
      <c r="E4884" s="2"/>
    </row>
    <row r="4885" spans="5:5" x14ac:dyDescent="0.2">
      <c r="E4885" s="2"/>
    </row>
    <row r="4886" spans="5:5" x14ac:dyDescent="0.2">
      <c r="E4886" s="2"/>
    </row>
    <row r="4887" spans="5:5" x14ac:dyDescent="0.2">
      <c r="E4887" s="2"/>
    </row>
    <row r="4888" spans="5:5" x14ac:dyDescent="0.2">
      <c r="E4888" s="2"/>
    </row>
    <row r="4889" spans="5:5" x14ac:dyDescent="0.2">
      <c r="E4889" s="2"/>
    </row>
    <row r="4890" spans="5:5" x14ac:dyDescent="0.2">
      <c r="E4890" s="2"/>
    </row>
    <row r="4891" spans="5:5" x14ac:dyDescent="0.2">
      <c r="E4891" s="2"/>
    </row>
    <row r="4892" spans="5:5" x14ac:dyDescent="0.2">
      <c r="E4892" s="2"/>
    </row>
    <row r="4893" spans="5:5" x14ac:dyDescent="0.2">
      <c r="E4893" s="2"/>
    </row>
    <row r="4894" spans="5:5" x14ac:dyDescent="0.2">
      <c r="E4894" s="2"/>
    </row>
    <row r="4895" spans="5:5" x14ac:dyDescent="0.2">
      <c r="E4895" s="2"/>
    </row>
    <row r="4896" spans="5:5" x14ac:dyDescent="0.2">
      <c r="E4896" s="2"/>
    </row>
    <row r="4897" spans="5:5" x14ac:dyDescent="0.2">
      <c r="E4897" s="2"/>
    </row>
    <row r="4898" spans="5:5" x14ac:dyDescent="0.2">
      <c r="E4898" s="2"/>
    </row>
    <row r="4899" spans="5:5" x14ac:dyDescent="0.2">
      <c r="E4899" s="2"/>
    </row>
    <row r="4900" spans="5:5" x14ac:dyDescent="0.2">
      <c r="E4900" s="2"/>
    </row>
    <row r="4901" spans="5:5" x14ac:dyDescent="0.2">
      <c r="E4901" s="2"/>
    </row>
    <row r="4902" spans="5:5" x14ac:dyDescent="0.2">
      <c r="E4902" s="2"/>
    </row>
    <row r="4903" spans="5:5" x14ac:dyDescent="0.2">
      <c r="E4903" s="2"/>
    </row>
    <row r="4904" spans="5:5" x14ac:dyDescent="0.2">
      <c r="E4904" s="2"/>
    </row>
    <row r="4905" spans="5:5" x14ac:dyDescent="0.2">
      <c r="E4905" s="2"/>
    </row>
    <row r="4906" spans="5:5" x14ac:dyDescent="0.2">
      <c r="E4906" s="2"/>
    </row>
    <row r="4907" spans="5:5" x14ac:dyDescent="0.2">
      <c r="E4907" s="2"/>
    </row>
    <row r="4908" spans="5:5" x14ac:dyDescent="0.2">
      <c r="E4908" s="2"/>
    </row>
    <row r="4909" spans="5:5" x14ac:dyDescent="0.2">
      <c r="E4909" s="2"/>
    </row>
    <row r="4910" spans="5:5" x14ac:dyDescent="0.2">
      <c r="E4910" s="2"/>
    </row>
    <row r="4911" spans="5:5" x14ac:dyDescent="0.2">
      <c r="E4911" s="2"/>
    </row>
    <row r="4912" spans="5:5" x14ac:dyDescent="0.2">
      <c r="E4912" s="2"/>
    </row>
    <row r="4913" spans="5:5" x14ac:dyDescent="0.2">
      <c r="E4913" s="2"/>
    </row>
    <row r="4914" spans="5:5" x14ac:dyDescent="0.2">
      <c r="E4914" s="2"/>
    </row>
    <row r="4915" spans="5:5" x14ac:dyDescent="0.2">
      <c r="E4915" s="2"/>
    </row>
    <row r="4916" spans="5:5" x14ac:dyDescent="0.2">
      <c r="E4916" s="2"/>
    </row>
    <row r="4917" spans="5:5" x14ac:dyDescent="0.2">
      <c r="E4917" s="2"/>
    </row>
    <row r="4918" spans="5:5" x14ac:dyDescent="0.2">
      <c r="E4918" s="2"/>
    </row>
    <row r="4919" spans="5:5" x14ac:dyDescent="0.2">
      <c r="E4919" s="2"/>
    </row>
    <row r="4920" spans="5:5" x14ac:dyDescent="0.2">
      <c r="E4920" s="2"/>
    </row>
    <row r="4921" spans="5:5" x14ac:dyDescent="0.2">
      <c r="E4921" s="2"/>
    </row>
    <row r="4922" spans="5:5" x14ac:dyDescent="0.2">
      <c r="E4922" s="2"/>
    </row>
    <row r="4923" spans="5:5" x14ac:dyDescent="0.2">
      <c r="E4923" s="2"/>
    </row>
    <row r="4924" spans="5:5" x14ac:dyDescent="0.2">
      <c r="E4924" s="2"/>
    </row>
    <row r="4925" spans="5:5" x14ac:dyDescent="0.2">
      <c r="E4925" s="2"/>
    </row>
    <row r="4926" spans="5:5" x14ac:dyDescent="0.2">
      <c r="E4926" s="2"/>
    </row>
    <row r="4927" spans="5:5" x14ac:dyDescent="0.2">
      <c r="E4927" s="2"/>
    </row>
    <row r="4928" spans="5:5" x14ac:dyDescent="0.2">
      <c r="E4928" s="2"/>
    </row>
    <row r="4929" spans="5:5" x14ac:dyDescent="0.2">
      <c r="E4929" s="2"/>
    </row>
    <row r="4930" spans="5:5" x14ac:dyDescent="0.2">
      <c r="E4930" s="2"/>
    </row>
    <row r="4931" spans="5:5" x14ac:dyDescent="0.2">
      <c r="E4931" s="2"/>
    </row>
    <row r="4932" spans="5:5" x14ac:dyDescent="0.2">
      <c r="E4932" s="2"/>
    </row>
    <row r="4933" spans="5:5" x14ac:dyDescent="0.2">
      <c r="E4933" s="2"/>
    </row>
    <row r="4934" spans="5:5" x14ac:dyDescent="0.2">
      <c r="E4934" s="2"/>
    </row>
    <row r="4935" spans="5:5" x14ac:dyDescent="0.2">
      <c r="E4935" s="2"/>
    </row>
    <row r="4936" spans="5:5" x14ac:dyDescent="0.2">
      <c r="E4936" s="2"/>
    </row>
    <row r="4937" spans="5:5" x14ac:dyDescent="0.2">
      <c r="E4937" s="2"/>
    </row>
    <row r="4938" spans="5:5" x14ac:dyDescent="0.2">
      <c r="E4938" s="2"/>
    </row>
    <row r="4939" spans="5:5" x14ac:dyDescent="0.2">
      <c r="E4939" s="2"/>
    </row>
    <row r="4940" spans="5:5" x14ac:dyDescent="0.2">
      <c r="E4940" s="2"/>
    </row>
    <row r="4941" spans="5:5" x14ac:dyDescent="0.2">
      <c r="E4941" s="2"/>
    </row>
    <row r="4942" spans="5:5" x14ac:dyDescent="0.2">
      <c r="E4942" s="2"/>
    </row>
    <row r="4943" spans="5:5" x14ac:dyDescent="0.2">
      <c r="E4943" s="2"/>
    </row>
    <row r="4944" spans="5:5" x14ac:dyDescent="0.2">
      <c r="E4944" s="2"/>
    </row>
    <row r="4945" spans="5:5" x14ac:dyDescent="0.2">
      <c r="E4945" s="2"/>
    </row>
    <row r="4946" spans="5:5" x14ac:dyDescent="0.2">
      <c r="E4946" s="2"/>
    </row>
    <row r="4947" spans="5:5" x14ac:dyDescent="0.2">
      <c r="E4947" s="2"/>
    </row>
    <row r="4948" spans="5:5" x14ac:dyDescent="0.2">
      <c r="E4948" s="2"/>
    </row>
    <row r="4949" spans="5:5" x14ac:dyDescent="0.2">
      <c r="E4949" s="2"/>
    </row>
    <row r="4950" spans="5:5" x14ac:dyDescent="0.2">
      <c r="E4950" s="2"/>
    </row>
    <row r="4951" spans="5:5" x14ac:dyDescent="0.2">
      <c r="E4951" s="2"/>
    </row>
    <row r="4952" spans="5:5" x14ac:dyDescent="0.2">
      <c r="E4952" s="2"/>
    </row>
    <row r="4953" spans="5:5" x14ac:dyDescent="0.2">
      <c r="E4953" s="2"/>
    </row>
    <row r="4954" spans="5:5" x14ac:dyDescent="0.2">
      <c r="E4954" s="2"/>
    </row>
    <row r="4955" spans="5:5" x14ac:dyDescent="0.2">
      <c r="E4955" s="2"/>
    </row>
    <row r="4956" spans="5:5" x14ac:dyDescent="0.2">
      <c r="E4956" s="2"/>
    </row>
    <row r="4957" spans="5:5" x14ac:dyDescent="0.2">
      <c r="E4957" s="2"/>
    </row>
    <row r="4958" spans="5:5" x14ac:dyDescent="0.2">
      <c r="E4958" s="2"/>
    </row>
    <row r="4959" spans="5:5" x14ac:dyDescent="0.2">
      <c r="E4959" s="2"/>
    </row>
    <row r="4960" spans="5:5" x14ac:dyDescent="0.2">
      <c r="E4960" s="2"/>
    </row>
    <row r="4961" spans="5:5" x14ac:dyDescent="0.2">
      <c r="E4961" s="2"/>
    </row>
    <row r="4962" spans="5:5" x14ac:dyDescent="0.2">
      <c r="E4962" s="2"/>
    </row>
    <row r="4963" spans="5:5" x14ac:dyDescent="0.2">
      <c r="E4963" s="2"/>
    </row>
    <row r="4964" spans="5:5" x14ac:dyDescent="0.2">
      <c r="E4964" s="2"/>
    </row>
    <row r="4965" spans="5:5" x14ac:dyDescent="0.2">
      <c r="E4965" s="2"/>
    </row>
    <row r="4966" spans="5:5" x14ac:dyDescent="0.2">
      <c r="E4966" s="2"/>
    </row>
    <row r="4967" spans="5:5" x14ac:dyDescent="0.2">
      <c r="E4967" s="2"/>
    </row>
    <row r="4968" spans="5:5" x14ac:dyDescent="0.2">
      <c r="E4968" s="2"/>
    </row>
    <row r="4969" spans="5:5" x14ac:dyDescent="0.2">
      <c r="E4969" s="2"/>
    </row>
    <row r="4970" spans="5:5" x14ac:dyDescent="0.2">
      <c r="E4970" s="2"/>
    </row>
    <row r="4971" spans="5:5" x14ac:dyDescent="0.2">
      <c r="E4971" s="2"/>
    </row>
    <row r="4972" spans="5:5" x14ac:dyDescent="0.2">
      <c r="E4972" s="2"/>
    </row>
    <row r="4973" spans="5:5" x14ac:dyDescent="0.2">
      <c r="E4973" s="2"/>
    </row>
    <row r="4974" spans="5:5" x14ac:dyDescent="0.2">
      <c r="E4974" s="2"/>
    </row>
    <row r="4975" spans="5:5" x14ac:dyDescent="0.2">
      <c r="E4975" s="2"/>
    </row>
    <row r="4976" spans="5:5" x14ac:dyDescent="0.2">
      <c r="E4976" s="2"/>
    </row>
    <row r="4977" spans="5:5" x14ac:dyDescent="0.2">
      <c r="E4977" s="2"/>
    </row>
    <row r="4978" spans="5:5" x14ac:dyDescent="0.2">
      <c r="E4978" s="2"/>
    </row>
    <row r="4979" spans="5:5" x14ac:dyDescent="0.2">
      <c r="E4979" s="2"/>
    </row>
    <row r="4980" spans="5:5" x14ac:dyDescent="0.2">
      <c r="E4980" s="2"/>
    </row>
    <row r="4981" spans="5:5" x14ac:dyDescent="0.2">
      <c r="E4981" s="2"/>
    </row>
    <row r="4982" spans="5:5" x14ac:dyDescent="0.2">
      <c r="E4982" s="2"/>
    </row>
    <row r="4983" spans="5:5" x14ac:dyDescent="0.2">
      <c r="E4983" s="2"/>
    </row>
    <row r="4984" spans="5:5" x14ac:dyDescent="0.2">
      <c r="E4984" s="2"/>
    </row>
    <row r="4985" spans="5:5" x14ac:dyDescent="0.2">
      <c r="E4985" s="2"/>
    </row>
    <row r="4986" spans="5:5" x14ac:dyDescent="0.2">
      <c r="E4986" s="2"/>
    </row>
    <row r="4987" spans="5:5" x14ac:dyDescent="0.2">
      <c r="E4987" s="2"/>
    </row>
    <row r="4988" spans="5:5" x14ac:dyDescent="0.2">
      <c r="E4988" s="2"/>
    </row>
    <row r="4989" spans="5:5" x14ac:dyDescent="0.2">
      <c r="E4989" s="2"/>
    </row>
    <row r="4990" spans="5:5" x14ac:dyDescent="0.2">
      <c r="E4990" s="2"/>
    </row>
    <row r="4991" spans="5:5" x14ac:dyDescent="0.2">
      <c r="E4991" s="2"/>
    </row>
    <row r="4992" spans="5:5" x14ac:dyDescent="0.2">
      <c r="E4992" s="2"/>
    </row>
    <row r="4993" spans="5:5" x14ac:dyDescent="0.2">
      <c r="E4993" s="2"/>
    </row>
    <row r="4994" spans="5:5" x14ac:dyDescent="0.2">
      <c r="E4994" s="2"/>
    </row>
    <row r="4995" spans="5:5" x14ac:dyDescent="0.2">
      <c r="E4995" s="2"/>
    </row>
    <row r="4996" spans="5:5" x14ac:dyDescent="0.2">
      <c r="E4996" s="2"/>
    </row>
    <row r="4997" spans="5:5" x14ac:dyDescent="0.2">
      <c r="E4997" s="2"/>
    </row>
    <row r="4998" spans="5:5" x14ac:dyDescent="0.2">
      <c r="E4998" s="2"/>
    </row>
    <row r="4999" spans="5:5" x14ac:dyDescent="0.2">
      <c r="E4999" s="2"/>
    </row>
    <row r="5000" spans="5:5" x14ac:dyDescent="0.2">
      <c r="E5000" s="2"/>
    </row>
    <row r="5001" spans="5:5" x14ac:dyDescent="0.2">
      <c r="E5001" s="2"/>
    </row>
    <row r="5002" spans="5:5" x14ac:dyDescent="0.2">
      <c r="E5002" s="2"/>
    </row>
    <row r="5003" spans="5:5" x14ac:dyDescent="0.2">
      <c r="E5003" s="2"/>
    </row>
    <row r="5004" spans="5:5" x14ac:dyDescent="0.2">
      <c r="E5004" s="2"/>
    </row>
    <row r="5005" spans="5:5" x14ac:dyDescent="0.2">
      <c r="E5005" s="2"/>
    </row>
    <row r="5006" spans="5:5" x14ac:dyDescent="0.2">
      <c r="E5006" s="2"/>
    </row>
    <row r="5007" spans="5:5" x14ac:dyDescent="0.2">
      <c r="E5007" s="2"/>
    </row>
    <row r="5008" spans="5:5" x14ac:dyDescent="0.2">
      <c r="E5008" s="2"/>
    </row>
    <row r="5009" spans="5:5" x14ac:dyDescent="0.2">
      <c r="E5009" s="2"/>
    </row>
    <row r="5010" spans="5:5" x14ac:dyDescent="0.2">
      <c r="E5010" s="2"/>
    </row>
    <row r="5011" spans="5:5" x14ac:dyDescent="0.2">
      <c r="E5011" s="2"/>
    </row>
    <row r="5012" spans="5:5" x14ac:dyDescent="0.2">
      <c r="E5012" s="2"/>
    </row>
    <row r="5013" spans="5:5" x14ac:dyDescent="0.2">
      <c r="E5013" s="2"/>
    </row>
    <row r="5014" spans="5:5" x14ac:dyDescent="0.2">
      <c r="E5014" s="2"/>
    </row>
    <row r="5015" spans="5:5" x14ac:dyDescent="0.2">
      <c r="E5015" s="2"/>
    </row>
    <row r="5016" spans="5:5" x14ac:dyDescent="0.2">
      <c r="E5016" s="2"/>
    </row>
    <row r="5017" spans="5:5" x14ac:dyDescent="0.2">
      <c r="E5017" s="2"/>
    </row>
    <row r="5018" spans="5:5" x14ac:dyDescent="0.2">
      <c r="E5018" s="2"/>
    </row>
    <row r="5019" spans="5:5" x14ac:dyDescent="0.2">
      <c r="E5019" s="2"/>
    </row>
    <row r="5020" spans="5:5" x14ac:dyDescent="0.2">
      <c r="E5020" s="2"/>
    </row>
    <row r="5021" spans="5:5" x14ac:dyDescent="0.2">
      <c r="E5021" s="2"/>
    </row>
    <row r="5022" spans="5:5" x14ac:dyDescent="0.2">
      <c r="E5022" s="2"/>
    </row>
    <row r="5023" spans="5:5" x14ac:dyDescent="0.2">
      <c r="E5023" s="2"/>
    </row>
    <row r="5024" spans="5:5" x14ac:dyDescent="0.2">
      <c r="E5024" s="2"/>
    </row>
    <row r="5025" spans="5:5" x14ac:dyDescent="0.2">
      <c r="E5025" s="2"/>
    </row>
    <row r="5026" spans="5:5" x14ac:dyDescent="0.2">
      <c r="E5026" s="2"/>
    </row>
    <row r="5027" spans="5:5" x14ac:dyDescent="0.2">
      <c r="E5027" s="2"/>
    </row>
    <row r="5028" spans="5:5" x14ac:dyDescent="0.2">
      <c r="E5028" s="2"/>
    </row>
    <row r="5029" spans="5:5" x14ac:dyDescent="0.2">
      <c r="E5029" s="2"/>
    </row>
    <row r="5030" spans="5:5" x14ac:dyDescent="0.2">
      <c r="E5030" s="2"/>
    </row>
    <row r="5031" spans="5:5" x14ac:dyDescent="0.2">
      <c r="E5031" s="2"/>
    </row>
    <row r="5032" spans="5:5" x14ac:dyDescent="0.2">
      <c r="E5032" s="2"/>
    </row>
    <row r="5033" spans="5:5" x14ac:dyDescent="0.2">
      <c r="E5033" s="2"/>
    </row>
    <row r="5034" spans="5:5" x14ac:dyDescent="0.2">
      <c r="E5034" s="2"/>
    </row>
    <row r="5035" spans="5:5" x14ac:dyDescent="0.2">
      <c r="E5035" s="2"/>
    </row>
    <row r="5036" spans="5:5" x14ac:dyDescent="0.2">
      <c r="E5036" s="2"/>
    </row>
    <row r="5037" spans="5:5" x14ac:dyDescent="0.2">
      <c r="E5037" s="2"/>
    </row>
    <row r="5038" spans="5:5" x14ac:dyDescent="0.2">
      <c r="E5038" s="2"/>
    </row>
    <row r="5039" spans="5:5" x14ac:dyDescent="0.2">
      <c r="E5039" s="2"/>
    </row>
    <row r="5040" spans="5:5" x14ac:dyDescent="0.2">
      <c r="E5040" s="2"/>
    </row>
    <row r="5041" spans="5:5" x14ac:dyDescent="0.2">
      <c r="E5041" s="2"/>
    </row>
    <row r="5042" spans="5:5" x14ac:dyDescent="0.2">
      <c r="E5042" s="2"/>
    </row>
    <row r="5043" spans="5:5" x14ac:dyDescent="0.2">
      <c r="E5043" s="2"/>
    </row>
    <row r="5044" spans="5:5" x14ac:dyDescent="0.2">
      <c r="E5044" s="2"/>
    </row>
    <row r="5045" spans="5:5" x14ac:dyDescent="0.2">
      <c r="E5045" s="2"/>
    </row>
    <row r="5046" spans="5:5" x14ac:dyDescent="0.2">
      <c r="E5046" s="2"/>
    </row>
    <row r="5047" spans="5:5" x14ac:dyDescent="0.2">
      <c r="E5047" s="2"/>
    </row>
    <row r="5048" spans="5:5" x14ac:dyDescent="0.2">
      <c r="E5048" s="2"/>
    </row>
    <row r="5049" spans="5:5" x14ac:dyDescent="0.2">
      <c r="E5049" s="2"/>
    </row>
    <row r="5050" spans="5:5" x14ac:dyDescent="0.2">
      <c r="E5050" s="2"/>
    </row>
    <row r="5051" spans="5:5" x14ac:dyDescent="0.2">
      <c r="E5051" s="2"/>
    </row>
    <row r="5052" spans="5:5" x14ac:dyDescent="0.2">
      <c r="E5052" s="2"/>
    </row>
    <row r="5053" spans="5:5" x14ac:dyDescent="0.2">
      <c r="E5053" s="2"/>
    </row>
    <row r="5054" spans="5:5" x14ac:dyDescent="0.2">
      <c r="E5054" s="2"/>
    </row>
    <row r="5055" spans="5:5" x14ac:dyDescent="0.2">
      <c r="E5055" s="2"/>
    </row>
    <row r="5056" spans="5:5" x14ac:dyDescent="0.2">
      <c r="E5056" s="2"/>
    </row>
    <row r="5057" spans="5:5" x14ac:dyDescent="0.2">
      <c r="E5057" s="2"/>
    </row>
    <row r="5058" spans="5:5" x14ac:dyDescent="0.2">
      <c r="E5058" s="2"/>
    </row>
    <row r="5059" spans="5:5" x14ac:dyDescent="0.2">
      <c r="E5059" s="2"/>
    </row>
    <row r="5060" spans="5:5" x14ac:dyDescent="0.2">
      <c r="E5060" s="2"/>
    </row>
    <row r="5061" spans="5:5" x14ac:dyDescent="0.2">
      <c r="E5061" s="2"/>
    </row>
    <row r="5062" spans="5:5" x14ac:dyDescent="0.2">
      <c r="E5062" s="2"/>
    </row>
    <row r="5063" spans="5:5" x14ac:dyDescent="0.2">
      <c r="E5063" s="2"/>
    </row>
    <row r="5064" spans="5:5" x14ac:dyDescent="0.2">
      <c r="E5064" s="2"/>
    </row>
    <row r="5065" spans="5:5" x14ac:dyDescent="0.2">
      <c r="E5065" s="2"/>
    </row>
    <row r="5066" spans="5:5" x14ac:dyDescent="0.2">
      <c r="E5066" s="2"/>
    </row>
    <row r="5067" spans="5:5" x14ac:dyDescent="0.2">
      <c r="E5067" s="2"/>
    </row>
    <row r="5068" spans="5:5" x14ac:dyDescent="0.2">
      <c r="E5068" s="2"/>
    </row>
    <row r="5069" spans="5:5" x14ac:dyDescent="0.2">
      <c r="E5069" s="2"/>
    </row>
    <row r="5070" spans="5:5" x14ac:dyDescent="0.2">
      <c r="E5070" s="2"/>
    </row>
    <row r="5071" spans="5:5" x14ac:dyDescent="0.2">
      <c r="E5071" s="2"/>
    </row>
    <row r="5072" spans="5:5" x14ac:dyDescent="0.2">
      <c r="E5072" s="2"/>
    </row>
    <row r="5073" spans="5:5" x14ac:dyDescent="0.2">
      <c r="E5073" s="2"/>
    </row>
    <row r="5074" spans="5:5" x14ac:dyDescent="0.2">
      <c r="E5074" s="2"/>
    </row>
    <row r="5075" spans="5:5" x14ac:dyDescent="0.2">
      <c r="E5075" s="2"/>
    </row>
    <row r="5076" spans="5:5" x14ac:dyDescent="0.2">
      <c r="E5076" s="2"/>
    </row>
    <row r="5077" spans="5:5" x14ac:dyDescent="0.2">
      <c r="E5077" s="2"/>
    </row>
    <row r="5078" spans="5:5" x14ac:dyDescent="0.2">
      <c r="E5078" s="2"/>
    </row>
    <row r="5079" spans="5:5" x14ac:dyDescent="0.2">
      <c r="E5079" s="2"/>
    </row>
    <row r="5080" spans="5:5" x14ac:dyDescent="0.2">
      <c r="E5080" s="2"/>
    </row>
    <row r="5081" spans="5:5" x14ac:dyDescent="0.2">
      <c r="E5081" s="2"/>
    </row>
    <row r="5082" spans="5:5" x14ac:dyDescent="0.2">
      <c r="E5082" s="2"/>
    </row>
    <row r="5083" spans="5:5" x14ac:dyDescent="0.2">
      <c r="E5083" s="2"/>
    </row>
    <row r="5084" spans="5:5" x14ac:dyDescent="0.2">
      <c r="E5084" s="2"/>
    </row>
    <row r="5085" spans="5:5" x14ac:dyDescent="0.2">
      <c r="E5085" s="2"/>
    </row>
    <row r="5086" spans="5:5" x14ac:dyDescent="0.2">
      <c r="E5086" s="2"/>
    </row>
    <row r="5087" spans="5:5" x14ac:dyDescent="0.2">
      <c r="E5087" s="2"/>
    </row>
    <row r="5088" spans="5:5" x14ac:dyDescent="0.2">
      <c r="E5088" s="2"/>
    </row>
    <row r="5089" spans="5:5" x14ac:dyDescent="0.2">
      <c r="E5089" s="2"/>
    </row>
    <row r="5090" spans="5:5" x14ac:dyDescent="0.2">
      <c r="E5090" s="2"/>
    </row>
    <row r="5091" spans="5:5" x14ac:dyDescent="0.2">
      <c r="E5091" s="2"/>
    </row>
    <row r="5092" spans="5:5" x14ac:dyDescent="0.2">
      <c r="E5092" s="2"/>
    </row>
    <row r="5093" spans="5:5" x14ac:dyDescent="0.2">
      <c r="E5093" s="2"/>
    </row>
    <row r="5094" spans="5:5" x14ac:dyDescent="0.2">
      <c r="E5094" s="2"/>
    </row>
    <row r="5095" spans="5:5" x14ac:dyDescent="0.2">
      <c r="E5095" s="2"/>
    </row>
    <row r="5096" spans="5:5" x14ac:dyDescent="0.2">
      <c r="E5096" s="2"/>
    </row>
    <row r="5097" spans="5:5" x14ac:dyDescent="0.2">
      <c r="E5097" s="2"/>
    </row>
    <row r="5098" spans="5:5" x14ac:dyDescent="0.2">
      <c r="E5098" s="2"/>
    </row>
    <row r="5099" spans="5:5" x14ac:dyDescent="0.2">
      <c r="E5099" s="2"/>
    </row>
    <row r="5100" spans="5:5" x14ac:dyDescent="0.2">
      <c r="E5100" s="2"/>
    </row>
    <row r="5101" spans="5:5" x14ac:dyDescent="0.2">
      <c r="E5101" s="2"/>
    </row>
    <row r="5102" spans="5:5" x14ac:dyDescent="0.2">
      <c r="E5102" s="2"/>
    </row>
    <row r="5103" spans="5:5" x14ac:dyDescent="0.2">
      <c r="E5103" s="2"/>
    </row>
    <row r="5104" spans="5:5" x14ac:dyDescent="0.2">
      <c r="E5104" s="2"/>
    </row>
    <row r="5105" spans="5:5" x14ac:dyDescent="0.2">
      <c r="E5105" s="2"/>
    </row>
    <row r="5106" spans="5:5" x14ac:dyDescent="0.2">
      <c r="E5106" s="2"/>
    </row>
    <row r="5107" spans="5:5" x14ac:dyDescent="0.2">
      <c r="E5107" s="2"/>
    </row>
    <row r="5108" spans="5:5" x14ac:dyDescent="0.2">
      <c r="E5108" s="2"/>
    </row>
    <row r="5109" spans="5:5" x14ac:dyDescent="0.2">
      <c r="E5109" s="2"/>
    </row>
    <row r="5110" spans="5:5" x14ac:dyDescent="0.2">
      <c r="E5110" s="2"/>
    </row>
    <row r="5111" spans="5:5" x14ac:dyDescent="0.2">
      <c r="E5111" s="2"/>
    </row>
    <row r="5112" spans="5:5" x14ac:dyDescent="0.2">
      <c r="E5112" s="2"/>
    </row>
    <row r="5113" spans="5:5" x14ac:dyDescent="0.2">
      <c r="E5113" s="2"/>
    </row>
    <row r="5114" spans="5:5" x14ac:dyDescent="0.2">
      <c r="E5114" s="2"/>
    </row>
    <row r="5115" spans="5:5" x14ac:dyDescent="0.2">
      <c r="E5115" s="2"/>
    </row>
    <row r="5116" spans="5:5" x14ac:dyDescent="0.2">
      <c r="E5116" s="2"/>
    </row>
    <row r="5117" spans="5:5" x14ac:dyDescent="0.2">
      <c r="E5117" s="2"/>
    </row>
    <row r="5118" spans="5:5" x14ac:dyDescent="0.2">
      <c r="E5118" s="2"/>
    </row>
    <row r="5119" spans="5:5" x14ac:dyDescent="0.2">
      <c r="E5119" s="2"/>
    </row>
    <row r="5120" spans="5:5" x14ac:dyDescent="0.2">
      <c r="E5120" s="2"/>
    </row>
    <row r="5121" spans="5:5" x14ac:dyDescent="0.2">
      <c r="E5121" s="2"/>
    </row>
    <row r="5122" spans="5:5" x14ac:dyDescent="0.2">
      <c r="E5122" s="2"/>
    </row>
    <row r="5123" spans="5:5" x14ac:dyDescent="0.2">
      <c r="E5123" s="2"/>
    </row>
    <row r="5124" spans="5:5" x14ac:dyDescent="0.2">
      <c r="E5124" s="2"/>
    </row>
    <row r="5125" spans="5:5" x14ac:dyDescent="0.2">
      <c r="E5125" s="2"/>
    </row>
    <row r="5126" spans="5:5" x14ac:dyDescent="0.2">
      <c r="E5126" s="2"/>
    </row>
    <row r="5127" spans="5:5" x14ac:dyDescent="0.2">
      <c r="E5127" s="2"/>
    </row>
    <row r="5128" spans="5:5" x14ac:dyDescent="0.2">
      <c r="E5128" s="2"/>
    </row>
    <row r="5129" spans="5:5" x14ac:dyDescent="0.2">
      <c r="E5129" s="2"/>
    </row>
    <row r="5130" spans="5:5" x14ac:dyDescent="0.2">
      <c r="E5130" s="2"/>
    </row>
    <row r="5131" spans="5:5" x14ac:dyDescent="0.2">
      <c r="E5131" s="2"/>
    </row>
    <row r="5132" spans="5:5" x14ac:dyDescent="0.2">
      <c r="E5132" s="2"/>
    </row>
    <row r="5133" spans="5:5" x14ac:dyDescent="0.2">
      <c r="E5133" s="2"/>
    </row>
    <row r="5134" spans="5:5" x14ac:dyDescent="0.2">
      <c r="E5134" s="2"/>
    </row>
    <row r="5135" spans="5:5" x14ac:dyDescent="0.2">
      <c r="E5135" s="2"/>
    </row>
    <row r="5136" spans="5:5" x14ac:dyDescent="0.2">
      <c r="E5136" s="2"/>
    </row>
    <row r="5137" spans="5:5" x14ac:dyDescent="0.2">
      <c r="E5137" s="2"/>
    </row>
    <row r="5138" spans="5:5" x14ac:dyDescent="0.2">
      <c r="E5138" s="2"/>
    </row>
    <row r="5139" spans="5:5" x14ac:dyDescent="0.2">
      <c r="E5139" s="2"/>
    </row>
    <row r="5140" spans="5:5" x14ac:dyDescent="0.2">
      <c r="E5140" s="2"/>
    </row>
    <row r="5141" spans="5:5" x14ac:dyDescent="0.2">
      <c r="E5141" s="2"/>
    </row>
    <row r="5142" spans="5:5" x14ac:dyDescent="0.2">
      <c r="E5142" s="2"/>
    </row>
    <row r="5143" spans="5:5" x14ac:dyDescent="0.2">
      <c r="E5143" s="2"/>
    </row>
    <row r="5144" spans="5:5" x14ac:dyDescent="0.2">
      <c r="E5144" s="2"/>
    </row>
    <row r="5145" spans="5:5" x14ac:dyDescent="0.2">
      <c r="E5145" s="2"/>
    </row>
    <row r="5146" spans="5:5" x14ac:dyDescent="0.2">
      <c r="E5146" s="2"/>
    </row>
    <row r="5147" spans="5:5" x14ac:dyDescent="0.2">
      <c r="E5147" s="2"/>
    </row>
    <row r="5148" spans="5:5" x14ac:dyDescent="0.2">
      <c r="E5148" s="2"/>
    </row>
    <row r="5149" spans="5:5" x14ac:dyDescent="0.2">
      <c r="E5149" s="2"/>
    </row>
    <row r="5150" spans="5:5" x14ac:dyDescent="0.2">
      <c r="E5150" s="2"/>
    </row>
    <row r="5151" spans="5:5" x14ac:dyDescent="0.2">
      <c r="E5151" s="2"/>
    </row>
    <row r="5152" spans="5:5" x14ac:dyDescent="0.2">
      <c r="E5152" s="2"/>
    </row>
    <row r="5153" spans="5:5" x14ac:dyDescent="0.2">
      <c r="E5153" s="2"/>
    </row>
    <row r="5154" spans="5:5" x14ac:dyDescent="0.2">
      <c r="E5154" s="2"/>
    </row>
    <row r="5155" spans="5:5" x14ac:dyDescent="0.2">
      <c r="E5155" s="2"/>
    </row>
    <row r="5156" spans="5:5" x14ac:dyDescent="0.2">
      <c r="E5156" s="2"/>
    </row>
    <row r="5157" spans="5:5" x14ac:dyDescent="0.2">
      <c r="E5157" s="2"/>
    </row>
    <row r="5158" spans="5:5" x14ac:dyDescent="0.2">
      <c r="E5158" s="2"/>
    </row>
    <row r="5159" spans="5:5" x14ac:dyDescent="0.2">
      <c r="E5159" s="2"/>
    </row>
    <row r="5160" spans="5:5" x14ac:dyDescent="0.2">
      <c r="E5160" s="2"/>
    </row>
    <row r="5161" spans="5:5" x14ac:dyDescent="0.2">
      <c r="E5161" s="2"/>
    </row>
    <row r="5162" spans="5:5" x14ac:dyDescent="0.2">
      <c r="E5162" s="2"/>
    </row>
    <row r="5163" spans="5:5" x14ac:dyDescent="0.2">
      <c r="E5163" s="2"/>
    </row>
    <row r="5164" spans="5:5" x14ac:dyDescent="0.2">
      <c r="E5164" s="2"/>
    </row>
    <row r="5165" spans="5:5" x14ac:dyDescent="0.2">
      <c r="E5165" s="2"/>
    </row>
    <row r="5166" spans="5:5" x14ac:dyDescent="0.2">
      <c r="E5166" s="2"/>
    </row>
    <row r="5167" spans="5:5" x14ac:dyDescent="0.2">
      <c r="E5167" s="2"/>
    </row>
    <row r="5168" spans="5:5" x14ac:dyDescent="0.2">
      <c r="E5168" s="2"/>
    </row>
    <row r="5169" spans="5:5" x14ac:dyDescent="0.2">
      <c r="E5169" s="2"/>
    </row>
    <row r="5170" spans="5:5" x14ac:dyDescent="0.2">
      <c r="E5170" s="2"/>
    </row>
    <row r="5171" spans="5:5" x14ac:dyDescent="0.2">
      <c r="E5171" s="2"/>
    </row>
    <row r="5172" spans="5:5" x14ac:dyDescent="0.2">
      <c r="E5172" s="2"/>
    </row>
    <row r="5173" spans="5:5" x14ac:dyDescent="0.2">
      <c r="E5173" s="2"/>
    </row>
    <row r="5174" spans="5:5" x14ac:dyDescent="0.2">
      <c r="E5174" s="2"/>
    </row>
    <row r="5175" spans="5:5" x14ac:dyDescent="0.2">
      <c r="E5175" s="2"/>
    </row>
    <row r="5176" spans="5:5" x14ac:dyDescent="0.2">
      <c r="E5176" s="2"/>
    </row>
    <row r="5177" spans="5:5" x14ac:dyDescent="0.2">
      <c r="E5177" s="2"/>
    </row>
    <row r="5178" spans="5:5" x14ac:dyDescent="0.2">
      <c r="E5178" s="2"/>
    </row>
    <row r="5179" spans="5:5" x14ac:dyDescent="0.2">
      <c r="E5179" s="2"/>
    </row>
    <row r="5180" spans="5:5" x14ac:dyDescent="0.2">
      <c r="E5180" s="2"/>
    </row>
    <row r="5181" spans="5:5" x14ac:dyDescent="0.2">
      <c r="E5181" s="2"/>
    </row>
    <row r="5182" spans="5:5" x14ac:dyDescent="0.2">
      <c r="E5182" s="2"/>
    </row>
    <row r="5183" spans="5:5" x14ac:dyDescent="0.2">
      <c r="E5183" s="2"/>
    </row>
    <row r="5184" spans="5:5" x14ac:dyDescent="0.2">
      <c r="E5184" s="2"/>
    </row>
    <row r="5185" spans="5:5" x14ac:dyDescent="0.2">
      <c r="E5185" s="2"/>
    </row>
    <row r="5186" spans="5:5" x14ac:dyDescent="0.2">
      <c r="E5186" s="2"/>
    </row>
    <row r="5187" spans="5:5" x14ac:dyDescent="0.2">
      <c r="E5187" s="2"/>
    </row>
    <row r="5188" spans="5:5" x14ac:dyDescent="0.2">
      <c r="E5188" s="2"/>
    </row>
    <row r="5189" spans="5:5" x14ac:dyDescent="0.2">
      <c r="E5189" s="2"/>
    </row>
    <row r="5190" spans="5:5" x14ac:dyDescent="0.2">
      <c r="E5190" s="2"/>
    </row>
    <row r="5191" spans="5:5" x14ac:dyDescent="0.2">
      <c r="E5191" s="2"/>
    </row>
    <row r="5192" spans="5:5" x14ac:dyDescent="0.2">
      <c r="E5192" s="2"/>
    </row>
    <row r="5193" spans="5:5" x14ac:dyDescent="0.2">
      <c r="E5193" s="2"/>
    </row>
    <row r="5194" spans="5:5" x14ac:dyDescent="0.2">
      <c r="E5194" s="2"/>
    </row>
    <row r="5195" spans="5:5" x14ac:dyDescent="0.2">
      <c r="E5195" s="2"/>
    </row>
    <row r="5196" spans="5:5" x14ac:dyDescent="0.2">
      <c r="E5196" s="2"/>
    </row>
    <row r="5197" spans="5:5" x14ac:dyDescent="0.2">
      <c r="E5197" s="2"/>
    </row>
    <row r="5198" spans="5:5" x14ac:dyDescent="0.2">
      <c r="E5198" s="2"/>
    </row>
    <row r="5199" spans="5:5" x14ac:dyDescent="0.2">
      <c r="E5199" s="2"/>
    </row>
    <row r="5200" spans="5:5" x14ac:dyDescent="0.2">
      <c r="E5200" s="2"/>
    </row>
    <row r="5201" spans="5:5" x14ac:dyDescent="0.2">
      <c r="E5201" s="2"/>
    </row>
    <row r="5202" spans="5:5" x14ac:dyDescent="0.2">
      <c r="E5202" s="2"/>
    </row>
    <row r="5203" spans="5:5" x14ac:dyDescent="0.2">
      <c r="E5203" s="2"/>
    </row>
    <row r="5204" spans="5:5" x14ac:dyDescent="0.2">
      <c r="E5204" s="2"/>
    </row>
    <row r="5205" spans="5:5" x14ac:dyDescent="0.2">
      <c r="E5205" s="2"/>
    </row>
    <row r="5206" spans="5:5" x14ac:dyDescent="0.2">
      <c r="E5206" s="2"/>
    </row>
    <row r="5207" spans="5:5" x14ac:dyDescent="0.2">
      <c r="E5207" s="2"/>
    </row>
    <row r="5208" spans="5:5" x14ac:dyDescent="0.2">
      <c r="E5208" s="2"/>
    </row>
    <row r="5209" spans="5:5" x14ac:dyDescent="0.2">
      <c r="E5209" s="2"/>
    </row>
    <row r="5210" spans="5:5" x14ac:dyDescent="0.2">
      <c r="E5210" s="2"/>
    </row>
    <row r="5211" spans="5:5" x14ac:dyDescent="0.2">
      <c r="E5211" s="2"/>
    </row>
    <row r="5212" spans="5:5" x14ac:dyDescent="0.2">
      <c r="E5212" s="2"/>
    </row>
    <row r="5213" spans="5:5" x14ac:dyDescent="0.2">
      <c r="E5213" s="2"/>
    </row>
    <row r="5214" spans="5:5" x14ac:dyDescent="0.2">
      <c r="E5214" s="2"/>
    </row>
    <row r="5215" spans="5:5" x14ac:dyDescent="0.2">
      <c r="E5215" s="2"/>
    </row>
    <row r="5216" spans="5:5" x14ac:dyDescent="0.2">
      <c r="E5216" s="2"/>
    </row>
    <row r="5217" spans="5:5" x14ac:dyDescent="0.2">
      <c r="E5217" s="2"/>
    </row>
    <row r="5218" spans="5:5" x14ac:dyDescent="0.2">
      <c r="E5218" s="2"/>
    </row>
    <row r="5219" spans="5:5" x14ac:dyDescent="0.2">
      <c r="E5219" s="2"/>
    </row>
    <row r="5220" spans="5:5" x14ac:dyDescent="0.2">
      <c r="E5220" s="2"/>
    </row>
    <row r="5221" spans="5:5" x14ac:dyDescent="0.2">
      <c r="E5221" s="2"/>
    </row>
    <row r="5222" spans="5:5" x14ac:dyDescent="0.2">
      <c r="E5222" s="2"/>
    </row>
    <row r="5223" spans="5:5" x14ac:dyDescent="0.2">
      <c r="E5223" s="2"/>
    </row>
    <row r="5224" spans="5:5" x14ac:dyDescent="0.2">
      <c r="E5224" s="2"/>
    </row>
    <row r="5225" spans="5:5" x14ac:dyDescent="0.2">
      <c r="E5225" s="2"/>
    </row>
    <row r="5226" spans="5:5" x14ac:dyDescent="0.2">
      <c r="E5226" s="2"/>
    </row>
    <row r="5227" spans="5:5" x14ac:dyDescent="0.2">
      <c r="E5227" s="2"/>
    </row>
    <row r="5228" spans="5:5" x14ac:dyDescent="0.2">
      <c r="E5228" s="2"/>
    </row>
    <row r="5229" spans="5:5" x14ac:dyDescent="0.2">
      <c r="E5229" s="2"/>
    </row>
    <row r="5230" spans="5:5" x14ac:dyDescent="0.2">
      <c r="E5230" s="2"/>
    </row>
    <row r="5231" spans="5:5" x14ac:dyDescent="0.2">
      <c r="E5231" s="2"/>
    </row>
    <row r="5232" spans="5:5" x14ac:dyDescent="0.2">
      <c r="E5232" s="2"/>
    </row>
    <row r="5233" spans="5:5" x14ac:dyDescent="0.2">
      <c r="E5233" s="2"/>
    </row>
    <row r="5234" spans="5:5" x14ac:dyDescent="0.2">
      <c r="E5234" s="2"/>
    </row>
    <row r="5235" spans="5:5" x14ac:dyDescent="0.2">
      <c r="E5235" s="2"/>
    </row>
    <row r="5236" spans="5:5" x14ac:dyDescent="0.2">
      <c r="E5236" s="2"/>
    </row>
    <row r="5237" spans="5:5" x14ac:dyDescent="0.2">
      <c r="E5237" s="2"/>
    </row>
    <row r="5238" spans="5:5" x14ac:dyDescent="0.2">
      <c r="E5238" s="2"/>
    </row>
    <row r="5239" spans="5:5" x14ac:dyDescent="0.2">
      <c r="E5239" s="2"/>
    </row>
    <row r="5240" spans="5:5" x14ac:dyDescent="0.2">
      <c r="E5240" s="2"/>
    </row>
    <row r="5241" spans="5:5" x14ac:dyDescent="0.2">
      <c r="E5241" s="2"/>
    </row>
    <row r="5242" spans="5:5" x14ac:dyDescent="0.2">
      <c r="E5242" s="2"/>
    </row>
    <row r="5243" spans="5:5" x14ac:dyDescent="0.2">
      <c r="E5243" s="2"/>
    </row>
    <row r="5244" spans="5:5" x14ac:dyDescent="0.2">
      <c r="E5244" s="2"/>
    </row>
    <row r="5245" spans="5:5" x14ac:dyDescent="0.2">
      <c r="E5245" s="2"/>
    </row>
    <row r="5246" spans="5:5" x14ac:dyDescent="0.2">
      <c r="E5246" s="2"/>
    </row>
    <row r="5247" spans="5:5" x14ac:dyDescent="0.2">
      <c r="E5247" s="2"/>
    </row>
    <row r="5248" spans="5:5" x14ac:dyDescent="0.2">
      <c r="E5248" s="2"/>
    </row>
    <row r="5249" spans="5:5" x14ac:dyDescent="0.2">
      <c r="E5249" s="2"/>
    </row>
    <row r="5250" spans="5:5" x14ac:dyDescent="0.2">
      <c r="E5250" s="2"/>
    </row>
    <row r="5251" spans="5:5" x14ac:dyDescent="0.2">
      <c r="E5251" s="2"/>
    </row>
    <row r="5252" spans="5:5" x14ac:dyDescent="0.2">
      <c r="E5252" s="2"/>
    </row>
    <row r="5253" spans="5:5" x14ac:dyDescent="0.2">
      <c r="E5253" s="2"/>
    </row>
    <row r="5254" spans="5:5" x14ac:dyDescent="0.2">
      <c r="E5254" s="2"/>
    </row>
    <row r="5255" spans="5:5" x14ac:dyDescent="0.2">
      <c r="E5255" s="2"/>
    </row>
    <row r="5256" spans="5:5" x14ac:dyDescent="0.2">
      <c r="E5256" s="2"/>
    </row>
    <row r="5257" spans="5:5" x14ac:dyDescent="0.2">
      <c r="E5257" s="2"/>
    </row>
    <row r="5258" spans="5:5" x14ac:dyDescent="0.2">
      <c r="E5258" s="2"/>
    </row>
    <row r="5259" spans="5:5" x14ac:dyDescent="0.2">
      <c r="E5259" s="2"/>
    </row>
    <row r="5260" spans="5:5" x14ac:dyDescent="0.2">
      <c r="E5260" s="2"/>
    </row>
    <row r="5261" spans="5:5" x14ac:dyDescent="0.2">
      <c r="E5261" s="2"/>
    </row>
    <row r="5262" spans="5:5" x14ac:dyDescent="0.2">
      <c r="E5262" s="2"/>
    </row>
    <row r="5263" spans="5:5" x14ac:dyDescent="0.2">
      <c r="E5263" s="2"/>
    </row>
    <row r="5264" spans="5:5" x14ac:dyDescent="0.2">
      <c r="E5264" s="2"/>
    </row>
    <row r="5265" spans="5:5" x14ac:dyDescent="0.2">
      <c r="E5265" s="2"/>
    </row>
    <row r="5266" spans="5:5" x14ac:dyDescent="0.2">
      <c r="E5266" s="2"/>
    </row>
    <row r="5267" spans="5:5" x14ac:dyDescent="0.2">
      <c r="E5267" s="2"/>
    </row>
    <row r="5268" spans="5:5" x14ac:dyDescent="0.2">
      <c r="E5268" s="2"/>
    </row>
    <row r="5269" spans="5:5" x14ac:dyDescent="0.2">
      <c r="E5269" s="2"/>
    </row>
    <row r="5270" spans="5:5" x14ac:dyDescent="0.2">
      <c r="E5270" s="2"/>
    </row>
    <row r="5271" spans="5:5" x14ac:dyDescent="0.2">
      <c r="E5271" s="2"/>
    </row>
    <row r="5272" spans="5:5" x14ac:dyDescent="0.2">
      <c r="E5272" s="2"/>
    </row>
    <row r="5273" spans="5:5" x14ac:dyDescent="0.2">
      <c r="E5273" s="2"/>
    </row>
    <row r="5274" spans="5:5" x14ac:dyDescent="0.2">
      <c r="E5274" s="2"/>
    </row>
    <row r="5275" spans="5:5" x14ac:dyDescent="0.2">
      <c r="E5275" s="2"/>
    </row>
    <row r="5276" spans="5:5" x14ac:dyDescent="0.2">
      <c r="E5276" s="2"/>
    </row>
    <row r="5277" spans="5:5" x14ac:dyDescent="0.2">
      <c r="E5277" s="2"/>
    </row>
    <row r="5278" spans="5:5" x14ac:dyDescent="0.2">
      <c r="E5278" s="2"/>
    </row>
    <row r="5279" spans="5:5" x14ac:dyDescent="0.2">
      <c r="E5279" s="2"/>
    </row>
    <row r="5280" spans="5:5" x14ac:dyDescent="0.2">
      <c r="E5280" s="2"/>
    </row>
    <row r="5281" spans="5:5" x14ac:dyDescent="0.2">
      <c r="E5281" s="2"/>
    </row>
    <row r="5282" spans="5:5" x14ac:dyDescent="0.2">
      <c r="E5282" s="2"/>
    </row>
    <row r="5283" spans="5:5" x14ac:dyDescent="0.2">
      <c r="E5283" s="2"/>
    </row>
    <row r="5284" spans="5:5" x14ac:dyDescent="0.2">
      <c r="E5284" s="2"/>
    </row>
    <row r="5285" spans="5:5" x14ac:dyDescent="0.2">
      <c r="E5285" s="2"/>
    </row>
    <row r="5286" spans="5:5" x14ac:dyDescent="0.2">
      <c r="E5286" s="2"/>
    </row>
    <row r="5287" spans="5:5" x14ac:dyDescent="0.2">
      <c r="E5287" s="2"/>
    </row>
    <row r="5288" spans="5:5" x14ac:dyDescent="0.2">
      <c r="E5288" s="2"/>
    </row>
    <row r="5289" spans="5:5" x14ac:dyDescent="0.2">
      <c r="E5289" s="2"/>
    </row>
    <row r="5290" spans="5:5" x14ac:dyDescent="0.2">
      <c r="E5290" s="2"/>
    </row>
    <row r="5291" spans="5:5" x14ac:dyDescent="0.2">
      <c r="E5291" s="2"/>
    </row>
    <row r="5292" spans="5:5" x14ac:dyDescent="0.2">
      <c r="E5292" s="2"/>
    </row>
    <row r="5293" spans="5:5" x14ac:dyDescent="0.2">
      <c r="E5293" s="2"/>
    </row>
    <row r="5294" spans="5:5" x14ac:dyDescent="0.2">
      <c r="E5294" s="2"/>
    </row>
    <row r="5295" spans="5:5" x14ac:dyDescent="0.2">
      <c r="E5295" s="2"/>
    </row>
    <row r="5296" spans="5:5" x14ac:dyDescent="0.2">
      <c r="E5296" s="2"/>
    </row>
    <row r="5297" spans="5:5" x14ac:dyDescent="0.2">
      <c r="E5297" s="2"/>
    </row>
    <row r="5298" spans="5:5" x14ac:dyDescent="0.2">
      <c r="E5298" s="2"/>
    </row>
    <row r="5299" spans="5:5" x14ac:dyDescent="0.2">
      <c r="E5299" s="2"/>
    </row>
    <row r="5300" spans="5:5" x14ac:dyDescent="0.2">
      <c r="E5300" s="2"/>
    </row>
    <row r="5301" spans="5:5" x14ac:dyDescent="0.2">
      <c r="E5301" s="2"/>
    </row>
    <row r="5302" spans="5:5" x14ac:dyDescent="0.2">
      <c r="E5302" s="2"/>
    </row>
    <row r="5303" spans="5:5" x14ac:dyDescent="0.2">
      <c r="E5303" s="2"/>
    </row>
    <row r="5304" spans="5:5" x14ac:dyDescent="0.2">
      <c r="E5304" s="2"/>
    </row>
    <row r="5305" spans="5:5" x14ac:dyDescent="0.2">
      <c r="E5305" s="2"/>
    </row>
    <row r="5306" spans="5:5" x14ac:dyDescent="0.2">
      <c r="E5306" s="2"/>
    </row>
    <row r="5307" spans="5:5" x14ac:dyDescent="0.2">
      <c r="E5307" s="2"/>
    </row>
    <row r="5308" spans="5:5" x14ac:dyDescent="0.2">
      <c r="E5308" s="2"/>
    </row>
    <row r="5309" spans="5:5" x14ac:dyDescent="0.2">
      <c r="E5309" s="2"/>
    </row>
    <row r="5310" spans="5:5" x14ac:dyDescent="0.2">
      <c r="E5310" s="2"/>
    </row>
    <row r="5311" spans="5:5" x14ac:dyDescent="0.2">
      <c r="E5311" s="2"/>
    </row>
    <row r="5312" spans="5:5" x14ac:dyDescent="0.2">
      <c r="E5312" s="2"/>
    </row>
    <row r="5313" spans="5:5" x14ac:dyDescent="0.2">
      <c r="E5313" s="2"/>
    </row>
    <row r="5314" spans="5:5" x14ac:dyDescent="0.2">
      <c r="E5314" s="2"/>
    </row>
    <row r="5315" spans="5:5" x14ac:dyDescent="0.2">
      <c r="E5315" s="2"/>
    </row>
    <row r="5316" spans="5:5" x14ac:dyDescent="0.2">
      <c r="E5316" s="2"/>
    </row>
    <row r="5317" spans="5:5" x14ac:dyDescent="0.2">
      <c r="E5317" s="2"/>
    </row>
    <row r="5318" spans="5:5" x14ac:dyDescent="0.2">
      <c r="E5318" s="2"/>
    </row>
    <row r="5319" spans="5:5" x14ac:dyDescent="0.2">
      <c r="E5319" s="2"/>
    </row>
    <row r="5320" spans="5:5" x14ac:dyDescent="0.2">
      <c r="E5320" s="2"/>
    </row>
    <row r="5321" spans="5:5" x14ac:dyDescent="0.2">
      <c r="E5321" s="2"/>
    </row>
    <row r="5322" spans="5:5" x14ac:dyDescent="0.2">
      <c r="E5322" s="2"/>
    </row>
    <row r="5323" spans="5:5" x14ac:dyDescent="0.2">
      <c r="E5323" s="2"/>
    </row>
    <row r="5324" spans="5:5" x14ac:dyDescent="0.2">
      <c r="E5324" s="2"/>
    </row>
    <row r="5325" spans="5:5" x14ac:dyDescent="0.2">
      <c r="E5325" s="2"/>
    </row>
    <row r="5326" spans="5:5" x14ac:dyDescent="0.2">
      <c r="E5326" s="2"/>
    </row>
    <row r="5327" spans="5:5" x14ac:dyDescent="0.2">
      <c r="E5327" s="2"/>
    </row>
    <row r="5328" spans="5:5" x14ac:dyDescent="0.2">
      <c r="E5328" s="2"/>
    </row>
    <row r="5329" spans="5:5" x14ac:dyDescent="0.2">
      <c r="E5329" s="2"/>
    </row>
    <row r="5330" spans="5:5" x14ac:dyDescent="0.2">
      <c r="E5330" s="2"/>
    </row>
    <row r="5331" spans="5:5" x14ac:dyDescent="0.2">
      <c r="E5331" s="2"/>
    </row>
    <row r="5332" spans="5:5" x14ac:dyDescent="0.2">
      <c r="E5332" s="2"/>
    </row>
    <row r="5333" spans="5:5" x14ac:dyDescent="0.2">
      <c r="E5333" s="2"/>
    </row>
    <row r="5334" spans="5:5" x14ac:dyDescent="0.2">
      <c r="E5334" s="2"/>
    </row>
    <row r="5335" spans="5:5" x14ac:dyDescent="0.2">
      <c r="E5335" s="2"/>
    </row>
    <row r="5336" spans="5:5" x14ac:dyDescent="0.2">
      <c r="E5336" s="2"/>
    </row>
    <row r="5337" spans="5:5" x14ac:dyDescent="0.2">
      <c r="E5337" s="2"/>
    </row>
    <row r="5338" spans="5:5" x14ac:dyDescent="0.2">
      <c r="E5338" s="2"/>
    </row>
    <row r="5339" spans="5:5" x14ac:dyDescent="0.2">
      <c r="E5339" s="2"/>
    </row>
    <row r="5340" spans="5:5" x14ac:dyDescent="0.2">
      <c r="E5340" s="2"/>
    </row>
    <row r="5341" spans="5:5" x14ac:dyDescent="0.2">
      <c r="E5341" s="2"/>
    </row>
    <row r="5342" spans="5:5" x14ac:dyDescent="0.2">
      <c r="E5342" s="2"/>
    </row>
    <row r="5343" spans="5:5" x14ac:dyDescent="0.2">
      <c r="E5343" s="2"/>
    </row>
    <row r="5344" spans="5:5" x14ac:dyDescent="0.2">
      <c r="E5344" s="2"/>
    </row>
    <row r="5345" spans="5:5" x14ac:dyDescent="0.2">
      <c r="E5345" s="2"/>
    </row>
    <row r="5346" spans="5:5" x14ac:dyDescent="0.2">
      <c r="E5346" s="2"/>
    </row>
    <row r="5347" spans="5:5" x14ac:dyDescent="0.2">
      <c r="E5347" s="2"/>
    </row>
    <row r="5348" spans="5:5" x14ac:dyDescent="0.2">
      <c r="E5348" s="2"/>
    </row>
    <row r="5349" spans="5:5" x14ac:dyDescent="0.2">
      <c r="E5349" s="2"/>
    </row>
    <row r="5350" spans="5:5" x14ac:dyDescent="0.2">
      <c r="E5350" s="2"/>
    </row>
    <row r="5351" spans="5:5" x14ac:dyDescent="0.2">
      <c r="E5351" s="2"/>
    </row>
    <row r="5352" spans="5:5" x14ac:dyDescent="0.2">
      <c r="E5352" s="2"/>
    </row>
    <row r="5353" spans="5:5" x14ac:dyDescent="0.2">
      <c r="E5353" s="2"/>
    </row>
    <row r="5354" spans="5:5" x14ac:dyDescent="0.2">
      <c r="E5354" s="2"/>
    </row>
    <row r="5355" spans="5:5" x14ac:dyDescent="0.2">
      <c r="E5355" s="2"/>
    </row>
    <row r="5356" spans="5:5" x14ac:dyDescent="0.2">
      <c r="E5356" s="2"/>
    </row>
    <row r="5357" spans="5:5" x14ac:dyDescent="0.2">
      <c r="E5357" s="2"/>
    </row>
    <row r="5358" spans="5:5" x14ac:dyDescent="0.2">
      <c r="E5358" s="2"/>
    </row>
    <row r="5359" spans="5:5" x14ac:dyDescent="0.2">
      <c r="E5359" s="2"/>
    </row>
    <row r="5360" spans="5:5" x14ac:dyDescent="0.2">
      <c r="E5360" s="2"/>
    </row>
    <row r="5361" spans="5:5" x14ac:dyDescent="0.2">
      <c r="E5361" s="2"/>
    </row>
    <row r="5362" spans="5:5" x14ac:dyDescent="0.2">
      <c r="E5362" s="2"/>
    </row>
    <row r="5363" spans="5:5" x14ac:dyDescent="0.2">
      <c r="E5363" s="2"/>
    </row>
    <row r="5364" spans="5:5" x14ac:dyDescent="0.2">
      <c r="E5364" s="2"/>
    </row>
    <row r="5365" spans="5:5" x14ac:dyDescent="0.2">
      <c r="E5365" s="2"/>
    </row>
    <row r="5366" spans="5:5" x14ac:dyDescent="0.2">
      <c r="E5366" s="2"/>
    </row>
    <row r="5367" spans="5:5" x14ac:dyDescent="0.2">
      <c r="E5367" s="2"/>
    </row>
    <row r="5368" spans="5:5" x14ac:dyDescent="0.2">
      <c r="E5368" s="2"/>
    </row>
    <row r="5369" spans="5:5" x14ac:dyDescent="0.2">
      <c r="E5369" s="2"/>
    </row>
    <row r="5370" spans="5:5" x14ac:dyDescent="0.2">
      <c r="E5370" s="2"/>
    </row>
    <row r="5371" spans="5:5" x14ac:dyDescent="0.2">
      <c r="E5371" s="2"/>
    </row>
    <row r="5372" spans="5:5" x14ac:dyDescent="0.2">
      <c r="E5372" s="2"/>
    </row>
    <row r="5373" spans="5:5" x14ac:dyDescent="0.2">
      <c r="E5373" s="2"/>
    </row>
    <row r="5374" spans="5:5" x14ac:dyDescent="0.2">
      <c r="E5374" s="2"/>
    </row>
    <row r="5375" spans="5:5" x14ac:dyDescent="0.2">
      <c r="E5375" s="2"/>
    </row>
    <row r="5376" spans="5:5" x14ac:dyDescent="0.2">
      <c r="E5376" s="2"/>
    </row>
    <row r="5377" spans="5:5" x14ac:dyDescent="0.2">
      <c r="E5377" s="2"/>
    </row>
    <row r="5378" spans="5:5" x14ac:dyDescent="0.2">
      <c r="E5378" s="2"/>
    </row>
    <row r="5379" spans="5:5" x14ac:dyDescent="0.2">
      <c r="E5379" s="2"/>
    </row>
    <row r="5380" spans="5:5" x14ac:dyDescent="0.2">
      <c r="E5380" s="2"/>
    </row>
    <row r="5381" spans="5:5" x14ac:dyDescent="0.2">
      <c r="E5381" s="2"/>
    </row>
    <row r="5382" spans="5:5" x14ac:dyDescent="0.2">
      <c r="E5382" s="2"/>
    </row>
    <row r="5383" spans="5:5" x14ac:dyDescent="0.2">
      <c r="E5383" s="2"/>
    </row>
    <row r="5384" spans="5:5" x14ac:dyDescent="0.2">
      <c r="E5384" s="2"/>
    </row>
    <row r="5385" spans="5:5" x14ac:dyDescent="0.2">
      <c r="E5385" s="2"/>
    </row>
    <row r="5386" spans="5:5" x14ac:dyDescent="0.2">
      <c r="E5386" s="2"/>
    </row>
    <row r="5387" spans="5:5" x14ac:dyDescent="0.2">
      <c r="E5387" s="2"/>
    </row>
    <row r="5388" spans="5:5" x14ac:dyDescent="0.2">
      <c r="E5388" s="2"/>
    </row>
    <row r="5389" spans="5:5" x14ac:dyDescent="0.2">
      <c r="E5389" s="2"/>
    </row>
    <row r="5390" spans="5:5" x14ac:dyDescent="0.2">
      <c r="E5390" s="2"/>
    </row>
    <row r="5391" spans="5:5" x14ac:dyDescent="0.2">
      <c r="E5391" s="2"/>
    </row>
    <row r="5392" spans="5:5" x14ac:dyDescent="0.2">
      <c r="E5392" s="2"/>
    </row>
    <row r="5393" spans="5:5" x14ac:dyDescent="0.2">
      <c r="E5393" s="2"/>
    </row>
    <row r="5394" spans="5:5" x14ac:dyDescent="0.2">
      <c r="E5394" s="2"/>
    </row>
    <row r="5395" spans="5:5" x14ac:dyDescent="0.2">
      <c r="E5395" s="2"/>
    </row>
    <row r="5396" spans="5:5" x14ac:dyDescent="0.2">
      <c r="E5396" s="2"/>
    </row>
    <row r="5397" spans="5:5" x14ac:dyDescent="0.2">
      <c r="E5397" s="2"/>
    </row>
    <row r="5398" spans="5:5" x14ac:dyDescent="0.2">
      <c r="E5398" s="2"/>
    </row>
    <row r="5399" spans="5:5" x14ac:dyDescent="0.2">
      <c r="E5399" s="2"/>
    </row>
    <row r="5400" spans="5:5" x14ac:dyDescent="0.2">
      <c r="E5400" s="2"/>
    </row>
    <row r="5401" spans="5:5" x14ac:dyDescent="0.2">
      <c r="E5401" s="2"/>
    </row>
    <row r="5402" spans="5:5" x14ac:dyDescent="0.2">
      <c r="E5402" s="2"/>
    </row>
    <row r="5403" spans="5:5" x14ac:dyDescent="0.2">
      <c r="E5403" s="2"/>
    </row>
    <row r="5404" spans="5:5" x14ac:dyDescent="0.2">
      <c r="E5404" s="2"/>
    </row>
    <row r="5405" spans="5:5" x14ac:dyDescent="0.2">
      <c r="E5405" s="2"/>
    </row>
    <row r="5406" spans="5:5" x14ac:dyDescent="0.2">
      <c r="E5406" s="2"/>
    </row>
    <row r="5407" spans="5:5" x14ac:dyDescent="0.2">
      <c r="E5407" s="2"/>
    </row>
    <row r="5408" spans="5:5" x14ac:dyDescent="0.2">
      <c r="E5408" s="2"/>
    </row>
    <row r="5409" spans="5:5" x14ac:dyDescent="0.2">
      <c r="E5409" s="2"/>
    </row>
    <row r="5410" spans="5:5" x14ac:dyDescent="0.2">
      <c r="E5410" s="2"/>
    </row>
    <row r="5411" spans="5:5" x14ac:dyDescent="0.2">
      <c r="E5411" s="2"/>
    </row>
    <row r="5412" spans="5:5" x14ac:dyDescent="0.2">
      <c r="E5412" s="2"/>
    </row>
    <row r="5413" spans="5:5" x14ac:dyDescent="0.2">
      <c r="E5413" s="2"/>
    </row>
    <row r="5414" spans="5:5" x14ac:dyDescent="0.2">
      <c r="E5414" s="2"/>
    </row>
    <row r="5415" spans="5:5" x14ac:dyDescent="0.2">
      <c r="E5415" s="2"/>
    </row>
    <row r="5416" spans="5:5" x14ac:dyDescent="0.2">
      <c r="E5416" s="2"/>
    </row>
    <row r="5417" spans="5:5" x14ac:dyDescent="0.2">
      <c r="E5417" s="2"/>
    </row>
    <row r="5418" spans="5:5" x14ac:dyDescent="0.2">
      <c r="E5418" s="2"/>
    </row>
    <row r="5419" spans="5:5" x14ac:dyDescent="0.2">
      <c r="E5419" s="2"/>
    </row>
    <row r="5420" spans="5:5" x14ac:dyDescent="0.2">
      <c r="E5420" s="2"/>
    </row>
    <row r="5421" spans="5:5" x14ac:dyDescent="0.2">
      <c r="E5421" s="2"/>
    </row>
    <row r="5422" spans="5:5" x14ac:dyDescent="0.2">
      <c r="E5422" s="2"/>
    </row>
    <row r="5423" spans="5:5" x14ac:dyDescent="0.2">
      <c r="E5423" s="2"/>
    </row>
    <row r="5424" spans="5:5" x14ac:dyDescent="0.2">
      <c r="E5424" s="2"/>
    </row>
    <row r="5425" spans="5:5" x14ac:dyDescent="0.2">
      <c r="E5425" s="2"/>
    </row>
    <row r="5426" spans="5:5" x14ac:dyDescent="0.2">
      <c r="E5426" s="2"/>
    </row>
    <row r="5427" spans="5:5" x14ac:dyDescent="0.2">
      <c r="E5427" s="2"/>
    </row>
    <row r="5428" spans="5:5" x14ac:dyDescent="0.2">
      <c r="E5428" s="2"/>
    </row>
    <row r="5429" spans="5:5" x14ac:dyDescent="0.2">
      <c r="E5429" s="2"/>
    </row>
    <row r="5430" spans="5:5" x14ac:dyDescent="0.2">
      <c r="E5430" s="2"/>
    </row>
    <row r="5431" spans="5:5" x14ac:dyDescent="0.2">
      <c r="E5431" s="2"/>
    </row>
    <row r="5432" spans="5:5" x14ac:dyDescent="0.2">
      <c r="E5432" s="2"/>
    </row>
    <row r="5433" spans="5:5" x14ac:dyDescent="0.2">
      <c r="E5433" s="2"/>
    </row>
    <row r="5434" spans="5:5" x14ac:dyDescent="0.2">
      <c r="E5434" s="2"/>
    </row>
    <row r="5435" spans="5:5" x14ac:dyDescent="0.2">
      <c r="E5435" s="2"/>
    </row>
    <row r="5436" spans="5:5" x14ac:dyDescent="0.2">
      <c r="E5436" s="2"/>
    </row>
    <row r="5437" spans="5:5" x14ac:dyDescent="0.2">
      <c r="E5437" s="2"/>
    </row>
    <row r="5438" spans="5:5" x14ac:dyDescent="0.2">
      <c r="E5438" s="2"/>
    </row>
    <row r="5439" spans="5:5" x14ac:dyDescent="0.2">
      <c r="E5439" s="2"/>
    </row>
    <row r="5440" spans="5:5" x14ac:dyDescent="0.2">
      <c r="E5440" s="2"/>
    </row>
    <row r="5441" spans="5:5" x14ac:dyDescent="0.2">
      <c r="E5441" s="2"/>
    </row>
    <row r="5442" spans="5:5" x14ac:dyDescent="0.2">
      <c r="E5442" s="2"/>
    </row>
    <row r="5443" spans="5:5" x14ac:dyDescent="0.2">
      <c r="E5443" s="2"/>
    </row>
    <row r="5444" spans="5:5" x14ac:dyDescent="0.2">
      <c r="E5444" s="2"/>
    </row>
    <row r="5445" spans="5:5" x14ac:dyDescent="0.2">
      <c r="E5445" s="2"/>
    </row>
    <row r="5446" spans="5:5" x14ac:dyDescent="0.2">
      <c r="E5446" s="2"/>
    </row>
    <row r="5447" spans="5:5" x14ac:dyDescent="0.2">
      <c r="E5447" s="2"/>
    </row>
    <row r="5448" spans="5:5" x14ac:dyDescent="0.2">
      <c r="E5448" s="2"/>
    </row>
    <row r="5449" spans="5:5" x14ac:dyDescent="0.2">
      <c r="E5449" s="2"/>
    </row>
    <row r="5450" spans="5:5" x14ac:dyDescent="0.2">
      <c r="E5450" s="2"/>
    </row>
    <row r="5451" spans="5:5" x14ac:dyDescent="0.2">
      <c r="E5451" s="2"/>
    </row>
    <row r="5452" spans="5:5" x14ac:dyDescent="0.2">
      <c r="E5452" s="2"/>
    </row>
    <row r="5453" spans="5:5" x14ac:dyDescent="0.2">
      <c r="E5453" s="2"/>
    </row>
    <row r="5454" spans="5:5" x14ac:dyDescent="0.2">
      <c r="E5454" s="2"/>
    </row>
    <row r="5455" spans="5:5" x14ac:dyDescent="0.2">
      <c r="E5455" s="2"/>
    </row>
    <row r="5456" spans="5:5" x14ac:dyDescent="0.2">
      <c r="E5456" s="2"/>
    </row>
    <row r="5457" spans="5:5" x14ac:dyDescent="0.2">
      <c r="E5457" s="2"/>
    </row>
    <row r="5458" spans="5:5" x14ac:dyDescent="0.2">
      <c r="E5458" s="2"/>
    </row>
    <row r="5459" spans="5:5" x14ac:dyDescent="0.2">
      <c r="E5459" s="2"/>
    </row>
    <row r="5460" spans="5:5" x14ac:dyDescent="0.2">
      <c r="E5460" s="2"/>
    </row>
    <row r="5461" spans="5:5" x14ac:dyDescent="0.2">
      <c r="E5461" s="2"/>
    </row>
    <row r="5462" spans="5:5" x14ac:dyDescent="0.2">
      <c r="E5462" s="2"/>
    </row>
    <row r="5463" spans="5:5" x14ac:dyDescent="0.2">
      <c r="E5463" s="2"/>
    </row>
    <row r="5464" spans="5:5" x14ac:dyDescent="0.2">
      <c r="E5464" s="2"/>
    </row>
    <row r="5465" spans="5:5" x14ac:dyDescent="0.2">
      <c r="E5465" s="2"/>
    </row>
    <row r="5466" spans="5:5" x14ac:dyDescent="0.2">
      <c r="E5466" s="2"/>
    </row>
    <row r="5467" spans="5:5" x14ac:dyDescent="0.2">
      <c r="E5467" s="2"/>
    </row>
    <row r="5468" spans="5:5" x14ac:dyDescent="0.2">
      <c r="E5468" s="2"/>
    </row>
    <row r="5469" spans="5:5" x14ac:dyDescent="0.2">
      <c r="E5469" s="2"/>
    </row>
    <row r="5470" spans="5:5" x14ac:dyDescent="0.2">
      <c r="E5470" s="2"/>
    </row>
    <row r="5471" spans="5:5" x14ac:dyDescent="0.2">
      <c r="E5471" s="2"/>
    </row>
    <row r="5472" spans="5:5" x14ac:dyDescent="0.2">
      <c r="E5472" s="2"/>
    </row>
    <row r="5473" spans="5:5" x14ac:dyDescent="0.2">
      <c r="E5473" s="2"/>
    </row>
    <row r="5474" spans="5:5" x14ac:dyDescent="0.2">
      <c r="E5474" s="2"/>
    </row>
    <row r="5475" spans="5:5" x14ac:dyDescent="0.2">
      <c r="E5475" s="2"/>
    </row>
    <row r="5476" spans="5:5" x14ac:dyDescent="0.2">
      <c r="E5476" s="2"/>
    </row>
    <row r="5477" spans="5:5" x14ac:dyDescent="0.2">
      <c r="E5477" s="2"/>
    </row>
    <row r="5478" spans="5:5" x14ac:dyDescent="0.2">
      <c r="E5478" s="2"/>
    </row>
    <row r="5479" spans="5:5" x14ac:dyDescent="0.2">
      <c r="E5479" s="2"/>
    </row>
    <row r="5480" spans="5:5" x14ac:dyDescent="0.2">
      <c r="E5480" s="2"/>
    </row>
    <row r="5481" spans="5:5" x14ac:dyDescent="0.2">
      <c r="E5481" s="2"/>
    </row>
    <row r="5482" spans="5:5" x14ac:dyDescent="0.2">
      <c r="E5482" s="2"/>
    </row>
    <row r="5483" spans="5:5" x14ac:dyDescent="0.2">
      <c r="E5483" s="2"/>
    </row>
    <row r="5484" spans="5:5" x14ac:dyDescent="0.2">
      <c r="E5484" s="2"/>
    </row>
    <row r="5485" spans="5:5" x14ac:dyDescent="0.2">
      <c r="E5485" s="2"/>
    </row>
    <row r="5486" spans="5:5" x14ac:dyDescent="0.2">
      <c r="E5486" s="2"/>
    </row>
    <row r="5487" spans="5:5" x14ac:dyDescent="0.2">
      <c r="E5487" s="2"/>
    </row>
    <row r="5488" spans="5:5" x14ac:dyDescent="0.2">
      <c r="E5488" s="2"/>
    </row>
    <row r="5489" spans="5:5" x14ac:dyDescent="0.2">
      <c r="E5489" s="2"/>
    </row>
    <row r="5490" spans="5:5" x14ac:dyDescent="0.2">
      <c r="E5490" s="2"/>
    </row>
    <row r="5491" spans="5:5" x14ac:dyDescent="0.2">
      <c r="E5491" s="2"/>
    </row>
    <row r="5492" spans="5:5" x14ac:dyDescent="0.2">
      <c r="E5492" s="2"/>
    </row>
    <row r="5493" spans="5:5" x14ac:dyDescent="0.2">
      <c r="E5493" s="2"/>
    </row>
    <row r="5494" spans="5:5" x14ac:dyDescent="0.2">
      <c r="E5494" s="2"/>
    </row>
    <row r="5495" spans="5:5" x14ac:dyDescent="0.2">
      <c r="E5495" s="2"/>
    </row>
    <row r="5496" spans="5:5" x14ac:dyDescent="0.2">
      <c r="E5496" s="2"/>
    </row>
    <row r="5497" spans="5:5" x14ac:dyDescent="0.2">
      <c r="E5497" s="2"/>
    </row>
    <row r="5498" spans="5:5" x14ac:dyDescent="0.2">
      <c r="E5498" s="2"/>
    </row>
    <row r="5499" spans="5:5" x14ac:dyDescent="0.2">
      <c r="E5499" s="2"/>
    </row>
    <row r="5500" spans="5:5" x14ac:dyDescent="0.2">
      <c r="E5500" s="2"/>
    </row>
    <row r="5501" spans="5:5" x14ac:dyDescent="0.2">
      <c r="E5501" s="2"/>
    </row>
    <row r="5502" spans="5:5" x14ac:dyDescent="0.2">
      <c r="E5502" s="2"/>
    </row>
    <row r="5503" spans="5:5" x14ac:dyDescent="0.2">
      <c r="E5503" s="2"/>
    </row>
    <row r="5504" spans="5:5" x14ac:dyDescent="0.2">
      <c r="E5504" s="2"/>
    </row>
    <row r="5505" spans="5:5" x14ac:dyDescent="0.2">
      <c r="E5505" s="2"/>
    </row>
    <row r="5506" spans="5:5" x14ac:dyDescent="0.2">
      <c r="E5506" s="2"/>
    </row>
    <row r="5507" spans="5:5" x14ac:dyDescent="0.2">
      <c r="E5507" s="2"/>
    </row>
    <row r="5508" spans="5:5" x14ac:dyDescent="0.2">
      <c r="E5508" s="2"/>
    </row>
    <row r="5509" spans="5:5" x14ac:dyDescent="0.2">
      <c r="E5509" s="2"/>
    </row>
    <row r="5510" spans="5:5" x14ac:dyDescent="0.2">
      <c r="E5510" s="2"/>
    </row>
    <row r="5511" spans="5:5" x14ac:dyDescent="0.2">
      <c r="E5511" s="2"/>
    </row>
    <row r="5512" spans="5:5" x14ac:dyDescent="0.2">
      <c r="E5512" s="2"/>
    </row>
    <row r="5513" spans="5:5" x14ac:dyDescent="0.2">
      <c r="E5513" s="2"/>
    </row>
    <row r="5514" spans="5:5" x14ac:dyDescent="0.2">
      <c r="E5514" s="2"/>
    </row>
    <row r="5515" spans="5:5" x14ac:dyDescent="0.2">
      <c r="E5515" s="2"/>
    </row>
    <row r="5516" spans="5:5" x14ac:dyDescent="0.2">
      <c r="E5516" s="2"/>
    </row>
    <row r="5517" spans="5:5" x14ac:dyDescent="0.2">
      <c r="E5517" s="2"/>
    </row>
    <row r="5518" spans="5:5" x14ac:dyDescent="0.2">
      <c r="E5518" s="2"/>
    </row>
    <row r="5519" spans="5:5" x14ac:dyDescent="0.2">
      <c r="E5519" s="2"/>
    </row>
    <row r="5520" spans="5:5" x14ac:dyDescent="0.2">
      <c r="E5520" s="2"/>
    </row>
    <row r="5521" spans="5:5" x14ac:dyDescent="0.2">
      <c r="E5521" s="2"/>
    </row>
    <row r="5522" spans="5:5" x14ac:dyDescent="0.2">
      <c r="E5522" s="2"/>
    </row>
    <row r="5523" spans="5:5" x14ac:dyDescent="0.2">
      <c r="E5523" s="2"/>
    </row>
    <row r="5524" spans="5:5" x14ac:dyDescent="0.2">
      <c r="E5524" s="2"/>
    </row>
    <row r="5525" spans="5:5" x14ac:dyDescent="0.2">
      <c r="E5525" s="2"/>
    </row>
    <row r="5526" spans="5:5" x14ac:dyDescent="0.2">
      <c r="E5526" s="2"/>
    </row>
    <row r="5527" spans="5:5" x14ac:dyDescent="0.2">
      <c r="E5527" s="2"/>
    </row>
    <row r="5528" spans="5:5" x14ac:dyDescent="0.2">
      <c r="E5528" s="2"/>
    </row>
    <row r="5529" spans="5:5" x14ac:dyDescent="0.2">
      <c r="E5529" s="2"/>
    </row>
    <row r="5530" spans="5:5" x14ac:dyDescent="0.2">
      <c r="E5530" s="2"/>
    </row>
    <row r="5531" spans="5:5" x14ac:dyDescent="0.2">
      <c r="E5531" s="2"/>
    </row>
    <row r="5532" spans="5:5" x14ac:dyDescent="0.2">
      <c r="E5532" s="2"/>
    </row>
    <row r="5533" spans="5:5" x14ac:dyDescent="0.2">
      <c r="E5533" s="2"/>
    </row>
    <row r="5534" spans="5:5" x14ac:dyDescent="0.2">
      <c r="E5534" s="2"/>
    </row>
    <row r="5535" spans="5:5" x14ac:dyDescent="0.2">
      <c r="E5535" s="2"/>
    </row>
    <row r="5536" spans="5:5" x14ac:dyDescent="0.2">
      <c r="E5536" s="2"/>
    </row>
    <row r="5537" spans="5:5" x14ac:dyDescent="0.2">
      <c r="E5537" s="2"/>
    </row>
    <row r="5538" spans="5:5" x14ac:dyDescent="0.2">
      <c r="E5538" s="2"/>
    </row>
    <row r="5539" spans="5:5" x14ac:dyDescent="0.2">
      <c r="E5539" s="2"/>
    </row>
    <row r="5540" spans="5:5" x14ac:dyDescent="0.2">
      <c r="E5540" s="2"/>
    </row>
    <row r="5541" spans="5:5" x14ac:dyDescent="0.2">
      <c r="E5541" s="2"/>
    </row>
    <row r="5542" spans="5:5" x14ac:dyDescent="0.2">
      <c r="E5542" s="2"/>
    </row>
    <row r="5543" spans="5:5" x14ac:dyDescent="0.2">
      <c r="E5543" s="2"/>
    </row>
    <row r="5544" spans="5:5" x14ac:dyDescent="0.2">
      <c r="E5544" s="2"/>
    </row>
    <row r="5545" spans="5:5" x14ac:dyDescent="0.2">
      <c r="E5545" s="2"/>
    </row>
    <row r="5546" spans="5:5" x14ac:dyDescent="0.2">
      <c r="E5546" s="2"/>
    </row>
    <row r="5547" spans="5:5" x14ac:dyDescent="0.2">
      <c r="E5547" s="2"/>
    </row>
    <row r="5548" spans="5:5" x14ac:dyDescent="0.2">
      <c r="E5548" s="2"/>
    </row>
    <row r="5549" spans="5:5" x14ac:dyDescent="0.2">
      <c r="E5549" s="2"/>
    </row>
    <row r="5550" spans="5:5" x14ac:dyDescent="0.2">
      <c r="E5550" s="2"/>
    </row>
    <row r="5551" spans="5:5" x14ac:dyDescent="0.2">
      <c r="E5551" s="2"/>
    </row>
    <row r="5552" spans="5:5" x14ac:dyDescent="0.2">
      <c r="E5552" s="2"/>
    </row>
    <row r="5553" spans="5:5" x14ac:dyDescent="0.2">
      <c r="E5553" s="2"/>
    </row>
    <row r="5554" spans="5:5" x14ac:dyDescent="0.2">
      <c r="E5554" s="2"/>
    </row>
    <row r="5555" spans="5:5" x14ac:dyDescent="0.2">
      <c r="E5555" s="2"/>
    </row>
    <row r="5556" spans="5:5" x14ac:dyDescent="0.2">
      <c r="E5556" s="2"/>
    </row>
    <row r="5557" spans="5:5" x14ac:dyDescent="0.2">
      <c r="E5557" s="2"/>
    </row>
    <row r="5558" spans="5:5" x14ac:dyDescent="0.2">
      <c r="E5558" s="2"/>
    </row>
    <row r="5559" spans="5:5" x14ac:dyDescent="0.2">
      <c r="E5559" s="2"/>
    </row>
    <row r="5560" spans="5:5" x14ac:dyDescent="0.2">
      <c r="E5560" s="2"/>
    </row>
    <row r="5561" spans="5:5" x14ac:dyDescent="0.2">
      <c r="E5561" s="2"/>
    </row>
    <row r="5562" spans="5:5" x14ac:dyDescent="0.2">
      <c r="E5562" s="2"/>
    </row>
    <row r="5563" spans="5:5" x14ac:dyDescent="0.2">
      <c r="E5563" s="2"/>
    </row>
    <row r="5564" spans="5:5" x14ac:dyDescent="0.2">
      <c r="E5564" s="2"/>
    </row>
    <row r="5565" spans="5:5" x14ac:dyDescent="0.2">
      <c r="E5565" s="2"/>
    </row>
    <row r="5566" spans="5:5" x14ac:dyDescent="0.2">
      <c r="E5566" s="2"/>
    </row>
    <row r="5567" spans="5:5" x14ac:dyDescent="0.2">
      <c r="E5567" s="2"/>
    </row>
    <row r="5568" spans="5:5" x14ac:dyDescent="0.2">
      <c r="E5568" s="2"/>
    </row>
    <row r="5569" spans="5:5" x14ac:dyDescent="0.2">
      <c r="E5569" s="2"/>
    </row>
    <row r="5570" spans="5:5" x14ac:dyDescent="0.2">
      <c r="E5570" s="2"/>
    </row>
    <row r="5571" spans="5:5" x14ac:dyDescent="0.2">
      <c r="E5571" s="2"/>
    </row>
    <row r="5572" spans="5:5" x14ac:dyDescent="0.2">
      <c r="E5572" s="2"/>
    </row>
    <row r="5573" spans="5:5" x14ac:dyDescent="0.2">
      <c r="E5573" s="2"/>
    </row>
    <row r="5574" spans="5:5" x14ac:dyDescent="0.2">
      <c r="E5574" s="2"/>
    </row>
    <row r="5575" spans="5:5" x14ac:dyDescent="0.2">
      <c r="E5575" s="2"/>
    </row>
    <row r="5576" spans="5:5" x14ac:dyDescent="0.2">
      <c r="E5576" s="2"/>
    </row>
    <row r="5577" spans="5:5" x14ac:dyDescent="0.2">
      <c r="E5577" s="2"/>
    </row>
    <row r="5578" spans="5:5" x14ac:dyDescent="0.2">
      <c r="E5578" s="2"/>
    </row>
    <row r="5579" spans="5:5" x14ac:dyDescent="0.2">
      <c r="E5579" s="2"/>
    </row>
    <row r="5580" spans="5:5" x14ac:dyDescent="0.2">
      <c r="E5580" s="2"/>
    </row>
    <row r="5581" spans="5:5" x14ac:dyDescent="0.2">
      <c r="E5581" s="2"/>
    </row>
    <row r="5582" spans="5:5" x14ac:dyDescent="0.2">
      <c r="E5582" s="2"/>
    </row>
    <row r="5583" spans="5:5" x14ac:dyDescent="0.2">
      <c r="E5583" s="2"/>
    </row>
    <row r="5584" spans="5:5" x14ac:dyDescent="0.2">
      <c r="E5584" s="2"/>
    </row>
    <row r="5585" spans="5:5" x14ac:dyDescent="0.2">
      <c r="E5585" s="2"/>
    </row>
    <row r="5586" spans="5:5" x14ac:dyDescent="0.2">
      <c r="E5586" s="2"/>
    </row>
    <row r="5587" spans="5:5" x14ac:dyDescent="0.2">
      <c r="E5587" s="2"/>
    </row>
    <row r="5588" spans="5:5" x14ac:dyDescent="0.2">
      <c r="E5588" s="2"/>
    </row>
    <row r="5589" spans="5:5" x14ac:dyDescent="0.2">
      <c r="E5589" s="2"/>
    </row>
    <row r="5590" spans="5:5" x14ac:dyDescent="0.2">
      <c r="E5590" s="2"/>
    </row>
    <row r="5591" spans="5:5" x14ac:dyDescent="0.2">
      <c r="E5591" s="2"/>
    </row>
    <row r="5592" spans="5:5" x14ac:dyDescent="0.2">
      <c r="E5592" s="2"/>
    </row>
    <row r="5593" spans="5:5" x14ac:dyDescent="0.2">
      <c r="E5593" s="2"/>
    </row>
    <row r="5594" spans="5:5" x14ac:dyDescent="0.2">
      <c r="E5594" s="2"/>
    </row>
    <row r="5595" spans="5:5" x14ac:dyDescent="0.2">
      <c r="E5595" s="2"/>
    </row>
    <row r="5596" spans="5:5" x14ac:dyDescent="0.2">
      <c r="E5596" s="2"/>
    </row>
    <row r="5597" spans="5:5" x14ac:dyDescent="0.2">
      <c r="E5597" s="2"/>
    </row>
    <row r="5598" spans="5:5" x14ac:dyDescent="0.2">
      <c r="E5598" s="2"/>
    </row>
    <row r="5599" spans="5:5" x14ac:dyDescent="0.2">
      <c r="E5599" s="2"/>
    </row>
    <row r="5600" spans="5:5" x14ac:dyDescent="0.2">
      <c r="E5600" s="2"/>
    </row>
    <row r="5601" spans="5:5" x14ac:dyDescent="0.2">
      <c r="E5601" s="2"/>
    </row>
    <row r="5602" spans="5:5" x14ac:dyDescent="0.2">
      <c r="E5602" s="2"/>
    </row>
    <row r="5603" spans="5:5" x14ac:dyDescent="0.2">
      <c r="E5603" s="2"/>
    </row>
    <row r="5604" spans="5:5" x14ac:dyDescent="0.2">
      <c r="E5604" s="2"/>
    </row>
    <row r="5605" spans="5:5" x14ac:dyDescent="0.2">
      <c r="E5605" s="2"/>
    </row>
    <row r="5606" spans="5:5" x14ac:dyDescent="0.2">
      <c r="E5606" s="2"/>
    </row>
    <row r="5607" spans="5:5" x14ac:dyDescent="0.2">
      <c r="E5607" s="2"/>
    </row>
    <row r="5608" spans="5:5" x14ac:dyDescent="0.2">
      <c r="E5608" s="2"/>
    </row>
    <row r="5609" spans="5:5" x14ac:dyDescent="0.2">
      <c r="E5609" s="2"/>
    </row>
    <row r="5610" spans="5:5" x14ac:dyDescent="0.2">
      <c r="E5610" s="2"/>
    </row>
    <row r="5611" spans="5:5" x14ac:dyDescent="0.2">
      <c r="E5611" s="2"/>
    </row>
    <row r="5612" spans="5:5" x14ac:dyDescent="0.2">
      <c r="E5612" s="2"/>
    </row>
    <row r="5613" spans="5:5" x14ac:dyDescent="0.2">
      <c r="E5613" s="2"/>
    </row>
    <row r="5614" spans="5:5" x14ac:dyDescent="0.2">
      <c r="E5614" s="2"/>
    </row>
    <row r="5615" spans="5:5" x14ac:dyDescent="0.2">
      <c r="E5615" s="2"/>
    </row>
    <row r="5616" spans="5:5" x14ac:dyDescent="0.2">
      <c r="E5616" s="2"/>
    </row>
    <row r="5617" spans="5:5" x14ac:dyDescent="0.2">
      <c r="E5617" s="2"/>
    </row>
    <row r="5618" spans="5:5" x14ac:dyDescent="0.2">
      <c r="E5618" s="2"/>
    </row>
    <row r="5619" spans="5:5" x14ac:dyDescent="0.2">
      <c r="E5619" s="2"/>
    </row>
    <row r="5620" spans="5:5" x14ac:dyDescent="0.2">
      <c r="E5620" s="2"/>
    </row>
    <row r="5621" spans="5:5" x14ac:dyDescent="0.2">
      <c r="E5621" s="2"/>
    </row>
    <row r="5622" spans="5:5" x14ac:dyDescent="0.2">
      <c r="E5622" s="2"/>
    </row>
    <row r="5623" spans="5:5" x14ac:dyDescent="0.2">
      <c r="E5623" s="2"/>
    </row>
    <row r="5624" spans="5:5" x14ac:dyDescent="0.2">
      <c r="E5624" s="2"/>
    </row>
    <row r="5625" spans="5:5" x14ac:dyDescent="0.2">
      <c r="E5625" s="2"/>
    </row>
    <row r="5626" spans="5:5" x14ac:dyDescent="0.2">
      <c r="E5626" s="2"/>
    </row>
    <row r="5627" spans="5:5" x14ac:dyDescent="0.2">
      <c r="E5627" s="2"/>
    </row>
    <row r="5628" spans="5:5" x14ac:dyDescent="0.2">
      <c r="E5628" s="2"/>
    </row>
    <row r="5629" spans="5:5" x14ac:dyDescent="0.2">
      <c r="E5629" s="2"/>
    </row>
    <row r="5630" spans="5:5" x14ac:dyDescent="0.2">
      <c r="E5630" s="2"/>
    </row>
    <row r="5631" spans="5:5" x14ac:dyDescent="0.2">
      <c r="E5631" s="2"/>
    </row>
    <row r="5632" spans="5:5" x14ac:dyDescent="0.2">
      <c r="E5632" s="2"/>
    </row>
    <row r="5633" spans="5:5" x14ac:dyDescent="0.2">
      <c r="E5633" s="2"/>
    </row>
    <row r="5634" spans="5:5" x14ac:dyDescent="0.2">
      <c r="E5634" s="2"/>
    </row>
    <row r="5635" spans="5:5" x14ac:dyDescent="0.2">
      <c r="E5635" s="2"/>
    </row>
    <row r="5636" spans="5:5" x14ac:dyDescent="0.2">
      <c r="E5636" s="2"/>
    </row>
    <row r="5637" spans="5:5" x14ac:dyDescent="0.2">
      <c r="E5637" s="2"/>
    </row>
    <row r="5638" spans="5:5" x14ac:dyDescent="0.2">
      <c r="E5638" s="2"/>
    </row>
    <row r="5639" spans="5:5" x14ac:dyDescent="0.2">
      <c r="E5639" s="2"/>
    </row>
    <row r="5640" spans="5:5" x14ac:dyDescent="0.2">
      <c r="E5640" s="2"/>
    </row>
    <row r="5641" spans="5:5" x14ac:dyDescent="0.2">
      <c r="E5641" s="2"/>
    </row>
    <row r="5642" spans="5:5" x14ac:dyDescent="0.2">
      <c r="E5642" s="2"/>
    </row>
    <row r="5643" spans="5:5" x14ac:dyDescent="0.2">
      <c r="E5643" s="2"/>
    </row>
    <row r="5644" spans="5:5" x14ac:dyDescent="0.2">
      <c r="E5644" s="2"/>
    </row>
    <row r="5645" spans="5:5" x14ac:dyDescent="0.2">
      <c r="E5645" s="2"/>
    </row>
    <row r="5646" spans="5:5" x14ac:dyDescent="0.2">
      <c r="E5646" s="2"/>
    </row>
    <row r="5647" spans="5:5" x14ac:dyDescent="0.2">
      <c r="E5647" s="2"/>
    </row>
    <row r="5648" spans="5:5" x14ac:dyDescent="0.2">
      <c r="E5648" s="2"/>
    </row>
    <row r="5649" spans="5:5" x14ac:dyDescent="0.2">
      <c r="E5649" s="2"/>
    </row>
    <row r="5650" spans="5:5" x14ac:dyDescent="0.2">
      <c r="E5650" s="2"/>
    </row>
    <row r="5651" spans="5:5" x14ac:dyDescent="0.2">
      <c r="E5651" s="2"/>
    </row>
    <row r="5652" spans="5:5" x14ac:dyDescent="0.2">
      <c r="E5652" s="2"/>
    </row>
    <row r="5653" spans="5:5" x14ac:dyDescent="0.2">
      <c r="E5653" s="2"/>
    </row>
    <row r="5654" spans="5:5" x14ac:dyDescent="0.2">
      <c r="E5654" s="2"/>
    </row>
    <row r="5655" spans="5:5" x14ac:dyDescent="0.2">
      <c r="E5655" s="2"/>
    </row>
    <row r="5656" spans="5:5" x14ac:dyDescent="0.2">
      <c r="E5656" s="2"/>
    </row>
    <row r="5657" spans="5:5" x14ac:dyDescent="0.2">
      <c r="E5657" s="2"/>
    </row>
    <row r="5658" spans="5:5" x14ac:dyDescent="0.2">
      <c r="E5658" s="2"/>
    </row>
    <row r="5659" spans="5:5" x14ac:dyDescent="0.2">
      <c r="E5659" s="2"/>
    </row>
    <row r="5660" spans="5:5" x14ac:dyDescent="0.2">
      <c r="E5660" s="2"/>
    </row>
    <row r="5661" spans="5:5" x14ac:dyDescent="0.2">
      <c r="E5661" s="2"/>
    </row>
    <row r="5662" spans="5:5" x14ac:dyDescent="0.2">
      <c r="E5662" s="2"/>
    </row>
    <row r="5663" spans="5:5" x14ac:dyDescent="0.2">
      <c r="E5663" s="2"/>
    </row>
    <row r="5664" spans="5:5" x14ac:dyDescent="0.2">
      <c r="E5664" s="2"/>
    </row>
    <row r="5665" spans="5:5" x14ac:dyDescent="0.2">
      <c r="E5665" s="2"/>
    </row>
    <row r="5666" spans="5:5" x14ac:dyDescent="0.2">
      <c r="E5666" s="2"/>
    </row>
    <row r="5667" spans="5:5" x14ac:dyDescent="0.2">
      <c r="E5667" s="2"/>
    </row>
    <row r="5668" spans="5:5" x14ac:dyDescent="0.2">
      <c r="E5668" s="2"/>
    </row>
    <row r="5669" spans="5:5" x14ac:dyDescent="0.2">
      <c r="E5669" s="2"/>
    </row>
    <row r="5670" spans="5:5" x14ac:dyDescent="0.2">
      <c r="E5670" s="2"/>
    </row>
    <row r="5671" spans="5:5" x14ac:dyDescent="0.2">
      <c r="E5671" s="2"/>
    </row>
    <row r="5672" spans="5:5" x14ac:dyDescent="0.2">
      <c r="E5672" s="2"/>
    </row>
    <row r="5673" spans="5:5" x14ac:dyDescent="0.2">
      <c r="E5673" s="2"/>
    </row>
    <row r="5674" spans="5:5" x14ac:dyDescent="0.2">
      <c r="E5674" s="2"/>
    </row>
    <row r="5675" spans="5:5" x14ac:dyDescent="0.2">
      <c r="E5675" s="2"/>
    </row>
    <row r="5676" spans="5:5" x14ac:dyDescent="0.2">
      <c r="E5676" s="2"/>
    </row>
    <row r="5677" spans="5:5" x14ac:dyDescent="0.2">
      <c r="E5677" s="2"/>
    </row>
    <row r="5678" spans="5:5" x14ac:dyDescent="0.2">
      <c r="E5678" s="2"/>
    </row>
    <row r="5679" spans="5:5" x14ac:dyDescent="0.2">
      <c r="E5679" s="2"/>
    </row>
    <row r="5680" spans="5:5" x14ac:dyDescent="0.2">
      <c r="E5680" s="2"/>
    </row>
    <row r="5681" spans="5:5" x14ac:dyDescent="0.2">
      <c r="E5681" s="2"/>
    </row>
    <row r="5682" spans="5:5" x14ac:dyDescent="0.2">
      <c r="E5682" s="2"/>
    </row>
    <row r="5683" spans="5:5" x14ac:dyDescent="0.2">
      <c r="E5683" s="2"/>
    </row>
    <row r="5684" spans="5:5" x14ac:dyDescent="0.2">
      <c r="E5684" s="2"/>
    </row>
    <row r="5685" spans="5:5" x14ac:dyDescent="0.2">
      <c r="E5685" s="2"/>
    </row>
    <row r="5686" spans="5:5" x14ac:dyDescent="0.2">
      <c r="E5686" s="2"/>
    </row>
    <row r="5687" spans="5:5" x14ac:dyDescent="0.2">
      <c r="E5687" s="2"/>
    </row>
    <row r="5688" spans="5:5" x14ac:dyDescent="0.2">
      <c r="E5688" s="2"/>
    </row>
    <row r="5689" spans="5:5" x14ac:dyDescent="0.2">
      <c r="E5689" s="2"/>
    </row>
    <row r="5690" spans="5:5" x14ac:dyDescent="0.2">
      <c r="E5690" s="2"/>
    </row>
    <row r="5691" spans="5:5" x14ac:dyDescent="0.2">
      <c r="E5691" s="2"/>
    </row>
    <row r="5692" spans="5:5" x14ac:dyDescent="0.2">
      <c r="E5692" s="2"/>
    </row>
    <row r="5693" spans="5:5" x14ac:dyDescent="0.2">
      <c r="E5693" s="2"/>
    </row>
    <row r="5694" spans="5:5" x14ac:dyDescent="0.2">
      <c r="E5694" s="2"/>
    </row>
    <row r="5695" spans="5:5" x14ac:dyDescent="0.2">
      <c r="E5695" s="2"/>
    </row>
    <row r="5696" spans="5:5" x14ac:dyDescent="0.2">
      <c r="E5696" s="2"/>
    </row>
    <row r="5697" spans="5:5" x14ac:dyDescent="0.2">
      <c r="E5697" s="2"/>
    </row>
    <row r="5698" spans="5:5" x14ac:dyDescent="0.2">
      <c r="E5698" s="2"/>
    </row>
    <row r="5699" spans="5:5" x14ac:dyDescent="0.2">
      <c r="E5699" s="2"/>
    </row>
    <row r="5700" spans="5:5" x14ac:dyDescent="0.2">
      <c r="E5700" s="2"/>
    </row>
    <row r="5701" spans="5:5" x14ac:dyDescent="0.2">
      <c r="E5701" s="2"/>
    </row>
    <row r="5702" spans="5:5" x14ac:dyDescent="0.2">
      <c r="E5702" s="2"/>
    </row>
    <row r="5703" spans="5:5" x14ac:dyDescent="0.2">
      <c r="E5703" s="2"/>
    </row>
    <row r="5704" spans="5:5" x14ac:dyDescent="0.2">
      <c r="E5704" s="2"/>
    </row>
    <row r="5705" spans="5:5" x14ac:dyDescent="0.2">
      <c r="E5705" s="2"/>
    </row>
    <row r="5706" spans="5:5" x14ac:dyDescent="0.2">
      <c r="E5706" s="2"/>
    </row>
    <row r="5707" spans="5:5" x14ac:dyDescent="0.2">
      <c r="E5707" s="2"/>
    </row>
    <row r="5708" spans="5:5" x14ac:dyDescent="0.2">
      <c r="E5708" s="2"/>
    </row>
    <row r="5709" spans="5:5" x14ac:dyDescent="0.2">
      <c r="E5709" s="2"/>
    </row>
    <row r="5710" spans="5:5" x14ac:dyDescent="0.2">
      <c r="E5710" s="2"/>
    </row>
    <row r="5711" spans="5:5" x14ac:dyDescent="0.2">
      <c r="E5711" s="2"/>
    </row>
    <row r="5712" spans="5:5" x14ac:dyDescent="0.2">
      <c r="E5712" s="2"/>
    </row>
    <row r="5713" spans="5:5" x14ac:dyDescent="0.2">
      <c r="E5713" s="2"/>
    </row>
    <row r="5714" spans="5:5" x14ac:dyDescent="0.2">
      <c r="E5714" s="2"/>
    </row>
    <row r="5715" spans="5:5" x14ac:dyDescent="0.2">
      <c r="E5715" s="2"/>
    </row>
    <row r="5716" spans="5:5" x14ac:dyDescent="0.2">
      <c r="E5716" s="2"/>
    </row>
    <row r="5717" spans="5:5" x14ac:dyDescent="0.2">
      <c r="E5717" s="2"/>
    </row>
    <row r="5718" spans="5:5" x14ac:dyDescent="0.2">
      <c r="E5718" s="2"/>
    </row>
    <row r="5719" spans="5:5" x14ac:dyDescent="0.2">
      <c r="E5719" s="2"/>
    </row>
    <row r="5720" spans="5:5" x14ac:dyDescent="0.2">
      <c r="E5720" s="2"/>
    </row>
    <row r="5721" spans="5:5" x14ac:dyDescent="0.2">
      <c r="E5721" s="2"/>
    </row>
    <row r="5722" spans="5:5" x14ac:dyDescent="0.2">
      <c r="E5722" s="2"/>
    </row>
    <row r="5723" spans="5:5" x14ac:dyDescent="0.2">
      <c r="E5723" s="2"/>
    </row>
    <row r="5724" spans="5:5" x14ac:dyDescent="0.2">
      <c r="E5724" s="2"/>
    </row>
    <row r="5725" spans="5:5" x14ac:dyDescent="0.2">
      <c r="E5725" s="2"/>
    </row>
    <row r="5726" spans="5:5" x14ac:dyDescent="0.2">
      <c r="E5726" s="2"/>
    </row>
    <row r="5727" spans="5:5" x14ac:dyDescent="0.2">
      <c r="E5727" s="2"/>
    </row>
    <row r="5728" spans="5:5" x14ac:dyDescent="0.2">
      <c r="E5728" s="2"/>
    </row>
    <row r="5729" spans="5:5" x14ac:dyDescent="0.2">
      <c r="E5729" s="2"/>
    </row>
    <row r="5730" spans="5:5" x14ac:dyDescent="0.2">
      <c r="E5730" s="2"/>
    </row>
    <row r="5731" spans="5:5" x14ac:dyDescent="0.2">
      <c r="E5731" s="2"/>
    </row>
    <row r="5732" spans="5:5" x14ac:dyDescent="0.2">
      <c r="E5732" s="2"/>
    </row>
    <row r="5733" spans="5:5" x14ac:dyDescent="0.2">
      <c r="E5733" s="2"/>
    </row>
    <row r="5734" spans="5:5" x14ac:dyDescent="0.2">
      <c r="E5734" s="2"/>
    </row>
    <row r="5735" spans="5:5" x14ac:dyDescent="0.2">
      <c r="E5735" s="2"/>
    </row>
    <row r="5736" spans="5:5" x14ac:dyDescent="0.2">
      <c r="E5736" s="2"/>
    </row>
    <row r="5737" spans="5:5" x14ac:dyDescent="0.2">
      <c r="E5737" s="2"/>
    </row>
    <row r="5738" spans="5:5" x14ac:dyDescent="0.2">
      <c r="E5738" s="2"/>
    </row>
    <row r="5739" spans="5:5" x14ac:dyDescent="0.2">
      <c r="E5739" s="2"/>
    </row>
    <row r="5740" spans="5:5" x14ac:dyDescent="0.2">
      <c r="E5740" s="2"/>
    </row>
    <row r="5741" spans="5:5" x14ac:dyDescent="0.2">
      <c r="E5741" s="2"/>
    </row>
    <row r="5742" spans="5:5" x14ac:dyDescent="0.2">
      <c r="E5742" s="2"/>
    </row>
    <row r="5743" spans="5:5" x14ac:dyDescent="0.2">
      <c r="E5743" s="2"/>
    </row>
    <row r="5744" spans="5:5" x14ac:dyDescent="0.2">
      <c r="E5744" s="2"/>
    </row>
    <row r="5745" spans="5:5" x14ac:dyDescent="0.2">
      <c r="E5745" s="2"/>
    </row>
    <row r="5746" spans="5:5" x14ac:dyDescent="0.2">
      <c r="E5746" s="2"/>
    </row>
    <row r="5747" spans="5:5" x14ac:dyDescent="0.2">
      <c r="E5747" s="2"/>
    </row>
    <row r="5748" spans="5:5" x14ac:dyDescent="0.2">
      <c r="E5748" s="2"/>
    </row>
    <row r="5749" spans="5:5" x14ac:dyDescent="0.2">
      <c r="E5749" s="2"/>
    </row>
    <row r="5750" spans="5:5" x14ac:dyDescent="0.2">
      <c r="E5750" s="2"/>
    </row>
    <row r="5751" spans="5:5" x14ac:dyDescent="0.2">
      <c r="E5751" s="2"/>
    </row>
    <row r="5752" spans="5:5" x14ac:dyDescent="0.2">
      <c r="E5752" s="2"/>
    </row>
    <row r="5753" spans="5:5" x14ac:dyDescent="0.2">
      <c r="E5753" s="2"/>
    </row>
    <row r="5754" spans="5:5" x14ac:dyDescent="0.2">
      <c r="E5754" s="2"/>
    </row>
    <row r="5755" spans="5:5" x14ac:dyDescent="0.2">
      <c r="E5755" s="2"/>
    </row>
    <row r="5756" spans="5:5" x14ac:dyDescent="0.2">
      <c r="E5756" s="2"/>
    </row>
    <row r="5757" spans="5:5" x14ac:dyDescent="0.2">
      <c r="E5757" s="2"/>
    </row>
    <row r="5758" spans="5:5" x14ac:dyDescent="0.2">
      <c r="E5758" s="2"/>
    </row>
    <row r="5759" spans="5:5" x14ac:dyDescent="0.2">
      <c r="E5759" s="2"/>
    </row>
    <row r="5760" spans="5:5" x14ac:dyDescent="0.2">
      <c r="E5760" s="2"/>
    </row>
    <row r="5761" spans="5:5" x14ac:dyDescent="0.2">
      <c r="E5761" s="2"/>
    </row>
    <row r="5762" spans="5:5" x14ac:dyDescent="0.2">
      <c r="E5762" s="2"/>
    </row>
    <row r="5763" spans="5:5" x14ac:dyDescent="0.2">
      <c r="E5763" s="2"/>
    </row>
    <row r="5764" spans="5:5" x14ac:dyDescent="0.2">
      <c r="E5764" s="2"/>
    </row>
    <row r="5765" spans="5:5" x14ac:dyDescent="0.2">
      <c r="E5765" s="2"/>
    </row>
    <row r="5766" spans="5:5" x14ac:dyDescent="0.2">
      <c r="E5766" s="2"/>
    </row>
    <row r="5767" spans="5:5" x14ac:dyDescent="0.2">
      <c r="E5767" s="2"/>
    </row>
    <row r="5768" spans="5:5" x14ac:dyDescent="0.2">
      <c r="E5768" s="2"/>
    </row>
    <row r="5769" spans="5:5" x14ac:dyDescent="0.2">
      <c r="E5769" s="2"/>
    </row>
    <row r="5770" spans="5:5" x14ac:dyDescent="0.2">
      <c r="E5770" s="2"/>
    </row>
    <row r="5771" spans="5:5" x14ac:dyDescent="0.2">
      <c r="E5771" s="2"/>
    </row>
    <row r="5772" spans="5:5" x14ac:dyDescent="0.2">
      <c r="E5772" s="2"/>
    </row>
    <row r="5773" spans="5:5" x14ac:dyDescent="0.2">
      <c r="E5773" s="2"/>
    </row>
    <row r="5774" spans="5:5" x14ac:dyDescent="0.2">
      <c r="E5774" s="2"/>
    </row>
    <row r="5775" spans="5:5" x14ac:dyDescent="0.2">
      <c r="E5775" s="2"/>
    </row>
    <row r="5776" spans="5:5" x14ac:dyDescent="0.2">
      <c r="E5776" s="2"/>
    </row>
    <row r="5777" spans="5:5" x14ac:dyDescent="0.2">
      <c r="E5777" s="2"/>
    </row>
    <row r="5778" spans="5:5" x14ac:dyDescent="0.2">
      <c r="E5778" s="2"/>
    </row>
    <row r="5779" spans="5:5" x14ac:dyDescent="0.2">
      <c r="E5779" s="2"/>
    </row>
    <row r="5780" spans="5:5" x14ac:dyDescent="0.2">
      <c r="E5780" s="2"/>
    </row>
    <row r="5781" spans="5:5" x14ac:dyDescent="0.2">
      <c r="E5781" s="2"/>
    </row>
    <row r="5782" spans="5:5" x14ac:dyDescent="0.2">
      <c r="E5782" s="2"/>
    </row>
    <row r="5783" spans="5:5" x14ac:dyDescent="0.2">
      <c r="E5783" s="2"/>
    </row>
    <row r="5784" spans="5:5" x14ac:dyDescent="0.2">
      <c r="E5784" s="2"/>
    </row>
    <row r="5785" spans="5:5" x14ac:dyDescent="0.2">
      <c r="E5785" s="2"/>
    </row>
    <row r="5786" spans="5:5" x14ac:dyDescent="0.2">
      <c r="E5786" s="2"/>
    </row>
    <row r="5787" spans="5:5" x14ac:dyDescent="0.2">
      <c r="E5787" s="2"/>
    </row>
    <row r="5788" spans="5:5" x14ac:dyDescent="0.2">
      <c r="E5788" s="2"/>
    </row>
    <row r="5789" spans="5:5" x14ac:dyDescent="0.2">
      <c r="E5789" s="2"/>
    </row>
    <row r="5790" spans="5:5" x14ac:dyDescent="0.2">
      <c r="E5790" s="2"/>
    </row>
    <row r="5791" spans="5:5" x14ac:dyDescent="0.2">
      <c r="E5791" s="2"/>
    </row>
    <row r="5792" spans="5:5" x14ac:dyDescent="0.2">
      <c r="E5792" s="2"/>
    </row>
    <row r="5793" spans="5:5" x14ac:dyDescent="0.2">
      <c r="E5793" s="2"/>
    </row>
    <row r="5794" spans="5:5" x14ac:dyDescent="0.2">
      <c r="E5794" s="2"/>
    </row>
    <row r="5795" spans="5:5" x14ac:dyDescent="0.2">
      <c r="E5795" s="2"/>
    </row>
    <row r="5796" spans="5:5" x14ac:dyDescent="0.2">
      <c r="E5796" s="2"/>
    </row>
    <row r="5797" spans="5:5" x14ac:dyDescent="0.2">
      <c r="E5797" s="2"/>
    </row>
    <row r="5798" spans="5:5" x14ac:dyDescent="0.2">
      <c r="E5798" s="2"/>
    </row>
    <row r="5799" spans="5:5" x14ac:dyDescent="0.2">
      <c r="E5799" s="2"/>
    </row>
    <row r="5800" spans="5:5" x14ac:dyDescent="0.2">
      <c r="E5800" s="2"/>
    </row>
    <row r="5801" spans="5:5" x14ac:dyDescent="0.2">
      <c r="E5801" s="2"/>
    </row>
    <row r="5802" spans="5:5" x14ac:dyDescent="0.2">
      <c r="E5802" s="2"/>
    </row>
    <row r="5803" spans="5:5" x14ac:dyDescent="0.2">
      <c r="E5803" s="2"/>
    </row>
    <row r="5804" spans="5:5" x14ac:dyDescent="0.2">
      <c r="E5804" s="2"/>
    </row>
    <row r="5805" spans="5:5" x14ac:dyDescent="0.2">
      <c r="E5805" s="2"/>
    </row>
    <row r="5806" spans="5:5" x14ac:dyDescent="0.2">
      <c r="E5806" s="2"/>
    </row>
    <row r="5807" spans="5:5" x14ac:dyDescent="0.2">
      <c r="E5807" s="2"/>
    </row>
    <row r="5808" spans="5:5" x14ac:dyDescent="0.2">
      <c r="E5808" s="2"/>
    </row>
    <row r="5809" spans="5:5" x14ac:dyDescent="0.2">
      <c r="E5809" s="2"/>
    </row>
    <row r="5810" spans="5:5" x14ac:dyDescent="0.2">
      <c r="E5810" s="2"/>
    </row>
    <row r="5811" spans="5:5" x14ac:dyDescent="0.2">
      <c r="E5811" s="2"/>
    </row>
    <row r="5812" spans="5:5" x14ac:dyDescent="0.2">
      <c r="E5812" s="2"/>
    </row>
    <row r="5813" spans="5:5" x14ac:dyDescent="0.2">
      <c r="E5813" s="2"/>
    </row>
    <row r="5814" spans="5:5" x14ac:dyDescent="0.2">
      <c r="E5814" s="2"/>
    </row>
    <row r="5815" spans="5:5" x14ac:dyDescent="0.2">
      <c r="E5815" s="2"/>
    </row>
    <row r="5816" spans="5:5" x14ac:dyDescent="0.2">
      <c r="E5816" s="2"/>
    </row>
    <row r="5817" spans="5:5" x14ac:dyDescent="0.2">
      <c r="E5817" s="2"/>
    </row>
    <row r="5818" spans="5:5" x14ac:dyDescent="0.2">
      <c r="E5818" s="2"/>
    </row>
    <row r="5819" spans="5:5" x14ac:dyDescent="0.2">
      <c r="E5819" s="2"/>
    </row>
    <row r="5820" spans="5:5" x14ac:dyDescent="0.2">
      <c r="E5820" s="2"/>
    </row>
    <row r="5821" spans="5:5" x14ac:dyDescent="0.2">
      <c r="E5821" s="2"/>
    </row>
    <row r="5822" spans="5:5" x14ac:dyDescent="0.2">
      <c r="E5822" s="2"/>
    </row>
    <row r="5823" spans="5:5" x14ac:dyDescent="0.2">
      <c r="E5823" s="2"/>
    </row>
    <row r="5824" spans="5:5" x14ac:dyDescent="0.2">
      <c r="E5824" s="2"/>
    </row>
    <row r="5825" spans="5:5" x14ac:dyDescent="0.2">
      <c r="E5825" s="2"/>
    </row>
    <row r="5826" spans="5:5" x14ac:dyDescent="0.2">
      <c r="E5826" s="2"/>
    </row>
    <row r="5827" spans="5:5" x14ac:dyDescent="0.2">
      <c r="E5827" s="2"/>
    </row>
    <row r="5828" spans="5:5" x14ac:dyDescent="0.2">
      <c r="E5828" s="2"/>
    </row>
    <row r="5829" spans="5:5" x14ac:dyDescent="0.2">
      <c r="E5829" s="2"/>
    </row>
    <row r="5830" spans="5:5" x14ac:dyDescent="0.2">
      <c r="E5830" s="2"/>
    </row>
    <row r="5831" spans="5:5" x14ac:dyDescent="0.2">
      <c r="E5831" s="2"/>
    </row>
    <row r="5832" spans="5:5" x14ac:dyDescent="0.2">
      <c r="E5832" s="2"/>
    </row>
    <row r="5833" spans="5:5" x14ac:dyDescent="0.2">
      <c r="E5833" s="2"/>
    </row>
    <row r="5834" spans="5:5" x14ac:dyDescent="0.2">
      <c r="E5834" s="2"/>
    </row>
    <row r="5835" spans="5:5" x14ac:dyDescent="0.2">
      <c r="E5835" s="2"/>
    </row>
    <row r="5836" spans="5:5" x14ac:dyDescent="0.2">
      <c r="E5836" s="2"/>
    </row>
    <row r="5837" spans="5:5" x14ac:dyDescent="0.2">
      <c r="E5837" s="2"/>
    </row>
    <row r="5838" spans="5:5" x14ac:dyDescent="0.2">
      <c r="E5838" s="2"/>
    </row>
    <row r="5839" spans="5:5" x14ac:dyDescent="0.2">
      <c r="E5839" s="2"/>
    </row>
    <row r="5840" spans="5:5" x14ac:dyDescent="0.2">
      <c r="E5840" s="2"/>
    </row>
    <row r="5841" spans="5:5" x14ac:dyDescent="0.2">
      <c r="E5841" s="2"/>
    </row>
    <row r="5842" spans="5:5" x14ac:dyDescent="0.2">
      <c r="E5842" s="2"/>
    </row>
    <row r="5843" spans="5:5" x14ac:dyDescent="0.2">
      <c r="E5843" s="2"/>
    </row>
    <row r="5844" spans="5:5" x14ac:dyDescent="0.2">
      <c r="E5844" s="2"/>
    </row>
    <row r="5845" spans="5:5" x14ac:dyDescent="0.2">
      <c r="E5845" s="2"/>
    </row>
    <row r="5846" spans="5:5" x14ac:dyDescent="0.2">
      <c r="E5846" s="2"/>
    </row>
    <row r="5847" spans="5:5" x14ac:dyDescent="0.2">
      <c r="E5847" s="2"/>
    </row>
    <row r="5848" spans="5:5" x14ac:dyDescent="0.2">
      <c r="E5848" s="2"/>
    </row>
    <row r="5849" spans="5:5" x14ac:dyDescent="0.2">
      <c r="E5849" s="2"/>
    </row>
    <row r="5850" spans="5:5" x14ac:dyDescent="0.2">
      <c r="E5850" s="2"/>
    </row>
    <row r="5851" spans="5:5" x14ac:dyDescent="0.2">
      <c r="E5851" s="2"/>
    </row>
    <row r="5852" spans="5:5" x14ac:dyDescent="0.2">
      <c r="E5852" s="2"/>
    </row>
    <row r="5853" spans="5:5" x14ac:dyDescent="0.2">
      <c r="E5853" s="2"/>
    </row>
    <row r="5854" spans="5:5" x14ac:dyDescent="0.2">
      <c r="E5854" s="2"/>
    </row>
    <row r="5855" spans="5:5" x14ac:dyDescent="0.2">
      <c r="E5855" s="2"/>
    </row>
    <row r="5856" spans="5:5" x14ac:dyDescent="0.2">
      <c r="E5856" s="2"/>
    </row>
    <row r="5857" spans="5:5" x14ac:dyDescent="0.2">
      <c r="E5857" s="2"/>
    </row>
    <row r="5858" spans="5:5" x14ac:dyDescent="0.2">
      <c r="E5858" s="2"/>
    </row>
    <row r="5859" spans="5:5" x14ac:dyDescent="0.2">
      <c r="E5859" s="2"/>
    </row>
    <row r="5860" spans="5:5" x14ac:dyDescent="0.2">
      <c r="E5860" s="2"/>
    </row>
    <row r="5861" spans="5:5" x14ac:dyDescent="0.2">
      <c r="E5861" s="2"/>
    </row>
    <row r="5862" spans="5:5" x14ac:dyDescent="0.2">
      <c r="E5862" s="2"/>
    </row>
    <row r="5863" spans="5:5" x14ac:dyDescent="0.2">
      <c r="E5863" s="2"/>
    </row>
    <row r="5864" spans="5:5" x14ac:dyDescent="0.2">
      <c r="E5864" s="2"/>
    </row>
    <row r="5865" spans="5:5" x14ac:dyDescent="0.2">
      <c r="E5865" s="2"/>
    </row>
    <row r="5866" spans="5:5" x14ac:dyDescent="0.2">
      <c r="E5866" s="2"/>
    </row>
    <row r="5867" spans="5:5" x14ac:dyDescent="0.2">
      <c r="E5867" s="2"/>
    </row>
    <row r="5868" spans="5:5" x14ac:dyDescent="0.2">
      <c r="E5868" s="2"/>
    </row>
    <row r="5869" spans="5:5" x14ac:dyDescent="0.2">
      <c r="E5869" s="2"/>
    </row>
    <row r="5870" spans="5:5" x14ac:dyDescent="0.2">
      <c r="E5870" s="2"/>
    </row>
    <row r="5871" spans="5:5" x14ac:dyDescent="0.2">
      <c r="E5871" s="2"/>
    </row>
    <row r="5872" spans="5:5" x14ac:dyDescent="0.2">
      <c r="E5872" s="2"/>
    </row>
    <row r="5873" spans="5:5" x14ac:dyDescent="0.2">
      <c r="E5873" s="2"/>
    </row>
    <row r="5874" spans="5:5" x14ac:dyDescent="0.2">
      <c r="E5874" s="2"/>
    </row>
    <row r="5875" spans="5:5" x14ac:dyDescent="0.2">
      <c r="E5875" s="2"/>
    </row>
    <row r="5876" spans="5:5" x14ac:dyDescent="0.2">
      <c r="E5876" s="2"/>
    </row>
    <row r="5877" spans="5:5" x14ac:dyDescent="0.2">
      <c r="E5877" s="2"/>
    </row>
    <row r="5878" spans="5:5" x14ac:dyDescent="0.2">
      <c r="E5878" s="2"/>
    </row>
    <row r="5879" spans="5:5" x14ac:dyDescent="0.2">
      <c r="E5879" s="2"/>
    </row>
    <row r="5880" spans="5:5" x14ac:dyDescent="0.2">
      <c r="E5880" s="2"/>
    </row>
    <row r="5881" spans="5:5" x14ac:dyDescent="0.2">
      <c r="E5881" s="2"/>
    </row>
    <row r="5882" spans="5:5" x14ac:dyDescent="0.2">
      <c r="E5882" s="2"/>
    </row>
    <row r="5883" spans="5:5" x14ac:dyDescent="0.2">
      <c r="E5883" s="2"/>
    </row>
    <row r="5884" spans="5:5" x14ac:dyDescent="0.2">
      <c r="E5884" s="2"/>
    </row>
    <row r="5885" spans="5:5" x14ac:dyDescent="0.2">
      <c r="E5885" s="2"/>
    </row>
    <row r="5886" spans="5:5" x14ac:dyDescent="0.2">
      <c r="E5886" s="2"/>
    </row>
    <row r="5887" spans="5:5" x14ac:dyDescent="0.2">
      <c r="E5887" s="2"/>
    </row>
    <row r="5888" spans="5:5" x14ac:dyDescent="0.2">
      <c r="E5888" s="2"/>
    </row>
    <row r="5889" spans="5:5" x14ac:dyDescent="0.2">
      <c r="E5889" s="2"/>
    </row>
    <row r="5890" spans="5:5" x14ac:dyDescent="0.2">
      <c r="E5890" s="2"/>
    </row>
    <row r="5891" spans="5:5" x14ac:dyDescent="0.2">
      <c r="E5891" s="2"/>
    </row>
    <row r="5892" spans="5:5" x14ac:dyDescent="0.2">
      <c r="E5892" s="2"/>
    </row>
    <row r="5893" spans="5:5" x14ac:dyDescent="0.2">
      <c r="E5893" s="2"/>
    </row>
    <row r="5894" spans="5:5" x14ac:dyDescent="0.2">
      <c r="E5894" s="2"/>
    </row>
    <row r="5895" spans="5:5" x14ac:dyDescent="0.2">
      <c r="E5895" s="2"/>
    </row>
    <row r="5896" spans="5:5" x14ac:dyDescent="0.2">
      <c r="E5896" s="2"/>
    </row>
    <row r="5897" spans="5:5" x14ac:dyDescent="0.2">
      <c r="E5897" s="2"/>
    </row>
    <row r="5898" spans="5:5" x14ac:dyDescent="0.2">
      <c r="E5898" s="2"/>
    </row>
    <row r="5899" spans="5:5" x14ac:dyDescent="0.2">
      <c r="E5899" s="2"/>
    </row>
    <row r="5900" spans="5:5" x14ac:dyDescent="0.2">
      <c r="E5900" s="2"/>
    </row>
    <row r="5901" spans="5:5" x14ac:dyDescent="0.2">
      <c r="E5901" s="2"/>
    </row>
    <row r="5902" spans="5:5" x14ac:dyDescent="0.2">
      <c r="E5902" s="2"/>
    </row>
    <row r="5903" spans="5:5" x14ac:dyDescent="0.2">
      <c r="E5903" s="2"/>
    </row>
    <row r="5904" spans="5:5" x14ac:dyDescent="0.2">
      <c r="E5904" s="2"/>
    </row>
    <row r="5905" spans="5:5" x14ac:dyDescent="0.2">
      <c r="E5905" s="2"/>
    </row>
    <row r="5906" spans="5:5" x14ac:dyDescent="0.2">
      <c r="E5906" s="2"/>
    </row>
    <row r="5907" spans="5:5" x14ac:dyDescent="0.2">
      <c r="E5907" s="2"/>
    </row>
    <row r="5908" spans="5:5" x14ac:dyDescent="0.2">
      <c r="E5908" s="2"/>
    </row>
    <row r="5909" spans="5:5" x14ac:dyDescent="0.2">
      <c r="E5909" s="2"/>
    </row>
    <row r="5910" spans="5:5" x14ac:dyDescent="0.2">
      <c r="E5910" s="2"/>
    </row>
    <row r="5911" spans="5:5" x14ac:dyDescent="0.2">
      <c r="E5911" s="2"/>
    </row>
    <row r="5912" spans="5:5" x14ac:dyDescent="0.2">
      <c r="E5912" s="2"/>
    </row>
    <row r="5913" spans="5:5" x14ac:dyDescent="0.2">
      <c r="E5913" s="2"/>
    </row>
    <row r="5914" spans="5:5" x14ac:dyDescent="0.2">
      <c r="E5914" s="2"/>
    </row>
    <row r="5915" spans="5:5" x14ac:dyDescent="0.2">
      <c r="E5915" s="2"/>
    </row>
    <row r="5916" spans="5:5" x14ac:dyDescent="0.2">
      <c r="E5916" s="2"/>
    </row>
    <row r="5917" spans="5:5" x14ac:dyDescent="0.2">
      <c r="E5917" s="2"/>
    </row>
    <row r="5918" spans="5:5" x14ac:dyDescent="0.2">
      <c r="E5918" s="2"/>
    </row>
    <row r="5919" spans="5:5" x14ac:dyDescent="0.2">
      <c r="E5919" s="2"/>
    </row>
    <row r="5920" spans="5:5" x14ac:dyDescent="0.2">
      <c r="E5920" s="2"/>
    </row>
    <row r="5921" spans="5:5" x14ac:dyDescent="0.2">
      <c r="E5921" s="2"/>
    </row>
    <row r="5922" spans="5:5" x14ac:dyDescent="0.2">
      <c r="E5922" s="2"/>
    </row>
    <row r="5923" spans="5:5" x14ac:dyDescent="0.2">
      <c r="E5923" s="2"/>
    </row>
    <row r="5924" spans="5:5" x14ac:dyDescent="0.2">
      <c r="E5924" s="2"/>
    </row>
    <row r="5925" spans="5:5" x14ac:dyDescent="0.2">
      <c r="E5925" s="2"/>
    </row>
    <row r="5926" spans="5:5" x14ac:dyDescent="0.2">
      <c r="E5926" s="2"/>
    </row>
    <row r="5927" spans="5:5" x14ac:dyDescent="0.2">
      <c r="E5927" s="2"/>
    </row>
    <row r="5928" spans="5:5" x14ac:dyDescent="0.2">
      <c r="E5928" s="2"/>
    </row>
    <row r="5929" spans="5:5" x14ac:dyDescent="0.2">
      <c r="E5929" s="2"/>
    </row>
    <row r="5930" spans="5:5" x14ac:dyDescent="0.2">
      <c r="E5930" s="2"/>
    </row>
    <row r="5931" spans="5:5" x14ac:dyDescent="0.2">
      <c r="E5931" s="2"/>
    </row>
    <row r="5932" spans="5:5" x14ac:dyDescent="0.2">
      <c r="E5932" s="2"/>
    </row>
    <row r="5933" spans="5:5" x14ac:dyDescent="0.2">
      <c r="E5933" s="2"/>
    </row>
    <row r="5934" spans="5:5" x14ac:dyDescent="0.2">
      <c r="E5934" s="2"/>
    </row>
    <row r="5935" spans="5:5" x14ac:dyDescent="0.2">
      <c r="E5935" s="2"/>
    </row>
    <row r="5936" spans="5:5" x14ac:dyDescent="0.2">
      <c r="E5936" s="2"/>
    </row>
    <row r="5937" spans="5:5" x14ac:dyDescent="0.2">
      <c r="E5937" s="2"/>
    </row>
    <row r="5938" spans="5:5" x14ac:dyDescent="0.2">
      <c r="E5938" s="2"/>
    </row>
    <row r="5939" spans="5:5" x14ac:dyDescent="0.2">
      <c r="E5939" s="2"/>
    </row>
    <row r="5940" spans="5:5" x14ac:dyDescent="0.2">
      <c r="E5940" s="2"/>
    </row>
    <row r="5941" spans="5:5" x14ac:dyDescent="0.2">
      <c r="E5941" s="2"/>
    </row>
    <row r="5942" spans="5:5" x14ac:dyDescent="0.2">
      <c r="E5942" s="2"/>
    </row>
    <row r="5943" spans="5:5" x14ac:dyDescent="0.2">
      <c r="E5943" s="2"/>
    </row>
    <row r="5944" spans="5:5" x14ac:dyDescent="0.2">
      <c r="E5944" s="2"/>
    </row>
    <row r="5945" spans="5:5" x14ac:dyDescent="0.2">
      <c r="E5945" s="2"/>
    </row>
    <row r="5946" spans="5:5" x14ac:dyDescent="0.2">
      <c r="E5946" s="2"/>
    </row>
    <row r="5947" spans="5:5" x14ac:dyDescent="0.2">
      <c r="E5947" s="2"/>
    </row>
    <row r="5948" spans="5:5" x14ac:dyDescent="0.2">
      <c r="E5948" s="2"/>
    </row>
    <row r="5949" spans="5:5" x14ac:dyDescent="0.2">
      <c r="E5949" s="2"/>
    </row>
    <row r="5950" spans="5:5" x14ac:dyDescent="0.2">
      <c r="E5950" s="2"/>
    </row>
    <row r="5951" spans="5:5" x14ac:dyDescent="0.2">
      <c r="E5951" s="2"/>
    </row>
    <row r="5952" spans="5:5" x14ac:dyDescent="0.2">
      <c r="E5952" s="2"/>
    </row>
    <row r="5953" spans="5:5" x14ac:dyDescent="0.2">
      <c r="E5953" s="2"/>
    </row>
    <row r="5954" spans="5:5" x14ac:dyDescent="0.2">
      <c r="E5954" s="2"/>
    </row>
    <row r="5955" spans="5:5" x14ac:dyDescent="0.2">
      <c r="E5955" s="2"/>
    </row>
    <row r="5956" spans="5:5" x14ac:dyDescent="0.2">
      <c r="E5956" s="2"/>
    </row>
    <row r="5957" spans="5:5" x14ac:dyDescent="0.2">
      <c r="E5957" s="2"/>
    </row>
    <row r="5958" spans="5:5" x14ac:dyDescent="0.2">
      <c r="E5958" s="2"/>
    </row>
    <row r="5959" spans="5:5" x14ac:dyDescent="0.2">
      <c r="E5959" s="2"/>
    </row>
    <row r="5960" spans="5:5" x14ac:dyDescent="0.2">
      <c r="E5960" s="2"/>
    </row>
    <row r="5961" spans="5:5" x14ac:dyDescent="0.2">
      <c r="E5961" s="2"/>
    </row>
    <row r="5962" spans="5:5" x14ac:dyDescent="0.2">
      <c r="E5962" s="2"/>
    </row>
    <row r="5963" spans="5:5" x14ac:dyDescent="0.2">
      <c r="E5963" s="2"/>
    </row>
    <row r="5964" spans="5:5" x14ac:dyDescent="0.2">
      <c r="E5964" s="2"/>
    </row>
    <row r="5965" spans="5:5" x14ac:dyDescent="0.2">
      <c r="E5965" s="2"/>
    </row>
    <row r="5966" spans="5:5" x14ac:dyDescent="0.2">
      <c r="E5966" s="2"/>
    </row>
    <row r="5967" spans="5:5" x14ac:dyDescent="0.2">
      <c r="E5967" s="2"/>
    </row>
    <row r="5968" spans="5:5" x14ac:dyDescent="0.2">
      <c r="E5968" s="2"/>
    </row>
    <row r="5969" spans="5:5" x14ac:dyDescent="0.2">
      <c r="E5969" s="2"/>
    </row>
    <row r="5970" spans="5:5" x14ac:dyDescent="0.2">
      <c r="E5970" s="2"/>
    </row>
    <row r="5971" spans="5:5" x14ac:dyDescent="0.2">
      <c r="E5971" s="2"/>
    </row>
    <row r="5972" spans="5:5" x14ac:dyDescent="0.2">
      <c r="E5972" s="2"/>
    </row>
    <row r="5973" spans="5:5" x14ac:dyDescent="0.2">
      <c r="E5973" s="2"/>
    </row>
    <row r="5974" spans="5:5" x14ac:dyDescent="0.2">
      <c r="E5974" s="2"/>
    </row>
    <row r="5975" spans="5:5" x14ac:dyDescent="0.2">
      <c r="E5975" s="2"/>
    </row>
    <row r="5976" spans="5:5" x14ac:dyDescent="0.2">
      <c r="E5976" s="2"/>
    </row>
    <row r="5977" spans="5:5" x14ac:dyDescent="0.2">
      <c r="E5977" s="2"/>
    </row>
    <row r="5978" spans="5:5" x14ac:dyDescent="0.2">
      <c r="E5978" s="2"/>
    </row>
    <row r="5979" spans="5:5" x14ac:dyDescent="0.2">
      <c r="E5979" s="2"/>
    </row>
    <row r="5980" spans="5:5" x14ac:dyDescent="0.2">
      <c r="E5980" s="2"/>
    </row>
    <row r="5981" spans="5:5" x14ac:dyDescent="0.2">
      <c r="E5981" s="2"/>
    </row>
    <row r="5982" spans="5:5" x14ac:dyDescent="0.2">
      <c r="E5982" s="2"/>
    </row>
    <row r="5983" spans="5:5" x14ac:dyDescent="0.2">
      <c r="E5983" s="2"/>
    </row>
    <row r="5984" spans="5:5" x14ac:dyDescent="0.2">
      <c r="E5984" s="2"/>
    </row>
    <row r="5985" spans="5:5" x14ac:dyDescent="0.2">
      <c r="E5985" s="2"/>
    </row>
    <row r="5986" spans="5:5" x14ac:dyDescent="0.2">
      <c r="E5986" s="2"/>
    </row>
    <row r="5987" spans="5:5" x14ac:dyDescent="0.2">
      <c r="E5987" s="2"/>
    </row>
    <row r="5988" spans="5:5" x14ac:dyDescent="0.2">
      <c r="E5988" s="2"/>
    </row>
    <row r="5989" spans="5:5" x14ac:dyDescent="0.2">
      <c r="E5989" s="2"/>
    </row>
    <row r="5990" spans="5:5" x14ac:dyDescent="0.2">
      <c r="E5990" s="2"/>
    </row>
    <row r="5991" spans="5:5" x14ac:dyDescent="0.2">
      <c r="E5991" s="2"/>
    </row>
    <row r="5992" spans="5:5" x14ac:dyDescent="0.2">
      <c r="E5992" s="2"/>
    </row>
    <row r="5993" spans="5:5" x14ac:dyDescent="0.2">
      <c r="E5993" s="2"/>
    </row>
    <row r="5994" spans="5:5" x14ac:dyDescent="0.2">
      <c r="E5994" s="2"/>
    </row>
    <row r="5995" spans="5:5" x14ac:dyDescent="0.2">
      <c r="E5995" s="2"/>
    </row>
    <row r="5996" spans="5:5" x14ac:dyDescent="0.2">
      <c r="E5996" s="2"/>
    </row>
    <row r="5997" spans="5:5" x14ac:dyDescent="0.2">
      <c r="E5997" s="2"/>
    </row>
    <row r="5998" spans="5:5" x14ac:dyDescent="0.2">
      <c r="E5998" s="2"/>
    </row>
    <row r="5999" spans="5:5" x14ac:dyDescent="0.2">
      <c r="E5999" s="2"/>
    </row>
    <row r="6000" spans="5:5" x14ac:dyDescent="0.2">
      <c r="E6000" s="2"/>
    </row>
    <row r="6001" spans="5:5" x14ac:dyDescent="0.2">
      <c r="E6001" s="2"/>
    </row>
    <row r="6002" spans="5:5" x14ac:dyDescent="0.2">
      <c r="E6002" s="2"/>
    </row>
    <row r="6003" spans="5:5" x14ac:dyDescent="0.2">
      <c r="E6003" s="2"/>
    </row>
    <row r="6004" spans="5:5" x14ac:dyDescent="0.2">
      <c r="E6004" s="2"/>
    </row>
    <row r="6005" spans="5:5" x14ac:dyDescent="0.2">
      <c r="E6005" s="2"/>
    </row>
    <row r="6006" spans="5:5" x14ac:dyDescent="0.2">
      <c r="E6006" s="2"/>
    </row>
    <row r="6007" spans="5:5" x14ac:dyDescent="0.2">
      <c r="E6007" s="2"/>
    </row>
    <row r="6008" spans="5:5" x14ac:dyDescent="0.2">
      <c r="E6008" s="2"/>
    </row>
    <row r="6009" spans="5:5" x14ac:dyDescent="0.2">
      <c r="E6009" s="2"/>
    </row>
    <row r="6010" spans="5:5" x14ac:dyDescent="0.2">
      <c r="E6010" s="2"/>
    </row>
    <row r="6011" spans="5:5" x14ac:dyDescent="0.2">
      <c r="E6011" s="2"/>
    </row>
    <row r="6012" spans="5:5" x14ac:dyDescent="0.2">
      <c r="E6012" s="2"/>
    </row>
    <row r="6013" spans="5:5" x14ac:dyDescent="0.2">
      <c r="E6013" s="2"/>
    </row>
    <row r="6014" spans="5:5" x14ac:dyDescent="0.2">
      <c r="E6014" s="2"/>
    </row>
    <row r="6015" spans="5:5" x14ac:dyDescent="0.2">
      <c r="E6015" s="2"/>
    </row>
    <row r="6016" spans="5:5" x14ac:dyDescent="0.2">
      <c r="E6016" s="2"/>
    </row>
    <row r="6017" spans="5:5" x14ac:dyDescent="0.2">
      <c r="E6017" s="2"/>
    </row>
    <row r="6018" spans="5:5" x14ac:dyDescent="0.2">
      <c r="E6018" s="2"/>
    </row>
    <row r="6019" spans="5:5" x14ac:dyDescent="0.2">
      <c r="E6019" s="2"/>
    </row>
    <row r="6020" spans="5:5" x14ac:dyDescent="0.2">
      <c r="E6020" s="2"/>
    </row>
    <row r="6021" spans="5:5" x14ac:dyDescent="0.2">
      <c r="E6021" s="2"/>
    </row>
    <row r="6022" spans="5:5" x14ac:dyDescent="0.2">
      <c r="E6022" s="2"/>
    </row>
    <row r="6023" spans="5:5" x14ac:dyDescent="0.2">
      <c r="E6023" s="2"/>
    </row>
    <row r="6024" spans="5:5" x14ac:dyDescent="0.2">
      <c r="E6024" s="2"/>
    </row>
    <row r="6025" spans="5:5" x14ac:dyDescent="0.2">
      <c r="E6025" s="2"/>
    </row>
    <row r="6026" spans="5:5" x14ac:dyDescent="0.2">
      <c r="E6026" s="2"/>
    </row>
    <row r="6027" spans="5:5" x14ac:dyDescent="0.2">
      <c r="E6027" s="2"/>
    </row>
    <row r="6028" spans="5:5" x14ac:dyDescent="0.2">
      <c r="E6028" s="2"/>
    </row>
    <row r="6029" spans="5:5" x14ac:dyDescent="0.2">
      <c r="E6029" s="2"/>
    </row>
    <row r="6030" spans="5:5" x14ac:dyDescent="0.2">
      <c r="E6030" s="2"/>
    </row>
    <row r="6031" spans="5:5" x14ac:dyDescent="0.2">
      <c r="E6031" s="2"/>
    </row>
    <row r="6032" spans="5:5" x14ac:dyDescent="0.2">
      <c r="E6032" s="2"/>
    </row>
    <row r="6033" spans="5:5" x14ac:dyDescent="0.2">
      <c r="E6033" s="2"/>
    </row>
    <row r="6034" spans="5:5" x14ac:dyDescent="0.2">
      <c r="E6034" s="2"/>
    </row>
    <row r="6035" spans="5:5" x14ac:dyDescent="0.2">
      <c r="E6035" s="2"/>
    </row>
    <row r="6036" spans="5:5" x14ac:dyDescent="0.2">
      <c r="E6036" s="2"/>
    </row>
    <row r="6037" spans="5:5" x14ac:dyDescent="0.2">
      <c r="E6037" s="2"/>
    </row>
    <row r="6038" spans="5:5" x14ac:dyDescent="0.2">
      <c r="E6038" s="2"/>
    </row>
    <row r="6039" spans="5:5" x14ac:dyDescent="0.2">
      <c r="E6039" s="2"/>
    </row>
    <row r="6040" spans="5:5" x14ac:dyDescent="0.2">
      <c r="E6040" s="2"/>
    </row>
    <row r="6041" spans="5:5" x14ac:dyDescent="0.2">
      <c r="E6041" s="2"/>
    </row>
    <row r="6042" spans="5:5" x14ac:dyDescent="0.2">
      <c r="E6042" s="2"/>
    </row>
    <row r="6043" spans="5:5" x14ac:dyDescent="0.2">
      <c r="E6043" s="2"/>
    </row>
    <row r="6044" spans="5:5" x14ac:dyDescent="0.2">
      <c r="E6044" s="2"/>
    </row>
    <row r="6045" spans="5:5" x14ac:dyDescent="0.2">
      <c r="E6045" s="2"/>
    </row>
    <row r="6046" spans="5:5" x14ac:dyDescent="0.2">
      <c r="E6046" s="2"/>
    </row>
    <row r="6047" spans="5:5" x14ac:dyDescent="0.2">
      <c r="E6047" s="2"/>
    </row>
    <row r="6048" spans="5:5" x14ac:dyDescent="0.2">
      <c r="E6048" s="2"/>
    </row>
    <row r="6049" spans="5:5" x14ac:dyDescent="0.2">
      <c r="E6049" s="2"/>
    </row>
    <row r="6050" spans="5:5" x14ac:dyDescent="0.2">
      <c r="E6050" s="2"/>
    </row>
    <row r="6051" spans="5:5" x14ac:dyDescent="0.2">
      <c r="E6051" s="2"/>
    </row>
    <row r="6052" spans="5:5" x14ac:dyDescent="0.2">
      <c r="E6052" s="2"/>
    </row>
    <row r="6053" spans="5:5" x14ac:dyDescent="0.2">
      <c r="E6053" s="2"/>
    </row>
    <row r="6054" spans="5:5" x14ac:dyDescent="0.2">
      <c r="E6054" s="2"/>
    </row>
    <row r="6055" spans="5:5" x14ac:dyDescent="0.2">
      <c r="E6055" s="2"/>
    </row>
    <row r="6056" spans="5:5" x14ac:dyDescent="0.2">
      <c r="E6056" s="2"/>
    </row>
    <row r="6057" spans="5:5" x14ac:dyDescent="0.2">
      <c r="E6057" s="2"/>
    </row>
    <row r="6058" spans="5:5" x14ac:dyDescent="0.2">
      <c r="E6058" s="2"/>
    </row>
    <row r="6059" spans="5:5" x14ac:dyDescent="0.2">
      <c r="E6059" s="2"/>
    </row>
    <row r="6060" spans="5:5" x14ac:dyDescent="0.2">
      <c r="E6060" s="2"/>
    </row>
    <row r="6061" spans="5:5" x14ac:dyDescent="0.2">
      <c r="E6061" s="2"/>
    </row>
    <row r="6062" spans="5:5" x14ac:dyDescent="0.2">
      <c r="E6062" s="2"/>
    </row>
    <row r="6063" spans="5:5" x14ac:dyDescent="0.2">
      <c r="E6063" s="2"/>
    </row>
    <row r="6064" spans="5:5" x14ac:dyDescent="0.2">
      <c r="E6064" s="2"/>
    </row>
    <row r="6065" spans="5:5" x14ac:dyDescent="0.2">
      <c r="E6065" s="2"/>
    </row>
    <row r="6066" spans="5:5" x14ac:dyDescent="0.2">
      <c r="E6066" s="2"/>
    </row>
    <row r="6067" spans="5:5" x14ac:dyDescent="0.2">
      <c r="E6067" s="2"/>
    </row>
    <row r="6068" spans="5:5" x14ac:dyDescent="0.2">
      <c r="E6068" s="2"/>
    </row>
    <row r="6069" spans="5:5" x14ac:dyDescent="0.2">
      <c r="E6069" s="2"/>
    </row>
    <row r="6070" spans="5:5" x14ac:dyDescent="0.2">
      <c r="E6070" s="2"/>
    </row>
    <row r="6071" spans="5:5" x14ac:dyDescent="0.2">
      <c r="E6071" s="2"/>
    </row>
    <row r="6072" spans="5:5" x14ac:dyDescent="0.2">
      <c r="E6072" s="2"/>
    </row>
    <row r="6073" spans="5:5" x14ac:dyDescent="0.2">
      <c r="E6073" s="2"/>
    </row>
    <row r="6074" spans="5:5" x14ac:dyDescent="0.2">
      <c r="E6074" s="2"/>
    </row>
    <row r="6075" spans="5:5" x14ac:dyDescent="0.2">
      <c r="E6075" s="2"/>
    </row>
    <row r="6076" spans="5:5" x14ac:dyDescent="0.2">
      <c r="E6076" s="2"/>
    </row>
    <row r="6077" spans="5:5" x14ac:dyDescent="0.2">
      <c r="E6077" s="2"/>
    </row>
    <row r="6078" spans="5:5" x14ac:dyDescent="0.2">
      <c r="E6078" s="2"/>
    </row>
    <row r="6079" spans="5:5" x14ac:dyDescent="0.2">
      <c r="E6079" s="2"/>
    </row>
    <row r="6080" spans="5:5" x14ac:dyDescent="0.2">
      <c r="E6080" s="2"/>
    </row>
    <row r="6081" spans="5:5" x14ac:dyDescent="0.2">
      <c r="E6081" s="2"/>
    </row>
    <row r="6082" spans="5:5" x14ac:dyDescent="0.2">
      <c r="E6082" s="2"/>
    </row>
    <row r="6083" spans="5:5" x14ac:dyDescent="0.2">
      <c r="E6083" s="2"/>
    </row>
    <row r="6084" spans="5:5" x14ac:dyDescent="0.2">
      <c r="E6084" s="2"/>
    </row>
    <row r="6085" spans="5:5" x14ac:dyDescent="0.2">
      <c r="E6085" s="2"/>
    </row>
    <row r="6086" spans="5:5" x14ac:dyDescent="0.2">
      <c r="E6086" s="2"/>
    </row>
    <row r="6087" spans="5:5" x14ac:dyDescent="0.2">
      <c r="E6087" s="2"/>
    </row>
    <row r="6088" spans="5:5" x14ac:dyDescent="0.2">
      <c r="E6088" s="2"/>
    </row>
    <row r="6089" spans="5:5" x14ac:dyDescent="0.2">
      <c r="E6089" s="2"/>
    </row>
    <row r="6090" spans="5:5" x14ac:dyDescent="0.2">
      <c r="E6090" s="2"/>
    </row>
    <row r="6091" spans="5:5" x14ac:dyDescent="0.2">
      <c r="E6091" s="2"/>
    </row>
    <row r="6092" spans="5:5" x14ac:dyDescent="0.2">
      <c r="E6092" s="2"/>
    </row>
    <row r="6093" spans="5:5" x14ac:dyDescent="0.2">
      <c r="E6093" s="2"/>
    </row>
    <row r="6094" spans="5:5" x14ac:dyDescent="0.2">
      <c r="E6094" s="2"/>
    </row>
    <row r="6095" spans="5:5" x14ac:dyDescent="0.2">
      <c r="E6095" s="2"/>
    </row>
    <row r="6096" spans="5:5" x14ac:dyDescent="0.2">
      <c r="E6096" s="2"/>
    </row>
    <row r="6097" spans="5:5" x14ac:dyDescent="0.2">
      <c r="E6097" s="2"/>
    </row>
    <row r="6098" spans="5:5" x14ac:dyDescent="0.2">
      <c r="E6098" s="2"/>
    </row>
    <row r="6099" spans="5:5" x14ac:dyDescent="0.2">
      <c r="E6099" s="2"/>
    </row>
    <row r="6100" spans="5:5" x14ac:dyDescent="0.2">
      <c r="E6100" s="2"/>
    </row>
    <row r="6101" spans="5:5" x14ac:dyDescent="0.2">
      <c r="E6101" s="2"/>
    </row>
    <row r="6102" spans="5:5" x14ac:dyDescent="0.2">
      <c r="E6102" s="2"/>
    </row>
    <row r="6103" spans="5:5" x14ac:dyDescent="0.2">
      <c r="E6103" s="2"/>
    </row>
    <row r="6104" spans="5:5" x14ac:dyDescent="0.2">
      <c r="E6104" s="2"/>
    </row>
    <row r="6105" spans="5:5" x14ac:dyDescent="0.2">
      <c r="E6105" s="2"/>
    </row>
    <row r="6106" spans="5:5" x14ac:dyDescent="0.2">
      <c r="E6106" s="2"/>
    </row>
    <row r="6107" spans="5:5" x14ac:dyDescent="0.2">
      <c r="E6107" s="2"/>
    </row>
    <row r="6108" spans="5:5" x14ac:dyDescent="0.2">
      <c r="E6108" s="2"/>
    </row>
    <row r="6109" spans="5:5" x14ac:dyDescent="0.2">
      <c r="E6109" s="2"/>
    </row>
    <row r="6110" spans="5:5" x14ac:dyDescent="0.2">
      <c r="E6110" s="2"/>
    </row>
    <row r="6111" spans="5:5" x14ac:dyDescent="0.2">
      <c r="E6111" s="2"/>
    </row>
    <row r="6112" spans="5:5" x14ac:dyDescent="0.2">
      <c r="E6112" s="2"/>
    </row>
    <row r="6113" spans="5:5" x14ac:dyDescent="0.2">
      <c r="E6113" s="2"/>
    </row>
    <row r="6114" spans="5:5" x14ac:dyDescent="0.2">
      <c r="E6114" s="2"/>
    </row>
    <row r="6115" spans="5:5" x14ac:dyDescent="0.2">
      <c r="E6115" s="2"/>
    </row>
    <row r="6116" spans="5:5" x14ac:dyDescent="0.2">
      <c r="E6116" s="2"/>
    </row>
    <row r="6117" spans="5:5" x14ac:dyDescent="0.2">
      <c r="E6117" s="2"/>
    </row>
    <row r="6118" spans="5:5" x14ac:dyDescent="0.2">
      <c r="E6118" s="2"/>
    </row>
    <row r="6119" spans="5:5" x14ac:dyDescent="0.2">
      <c r="E6119" s="2"/>
    </row>
    <row r="6120" spans="5:5" x14ac:dyDescent="0.2">
      <c r="E6120" s="2"/>
    </row>
    <row r="6121" spans="5:5" x14ac:dyDescent="0.2">
      <c r="E6121" s="2"/>
    </row>
    <row r="6122" spans="5:5" x14ac:dyDescent="0.2">
      <c r="E6122" s="2"/>
    </row>
    <row r="6123" spans="5:5" x14ac:dyDescent="0.2">
      <c r="E6123" s="2"/>
    </row>
    <row r="6124" spans="5:5" x14ac:dyDescent="0.2">
      <c r="E6124" s="2"/>
    </row>
    <row r="6125" spans="5:5" x14ac:dyDescent="0.2">
      <c r="E6125" s="2"/>
    </row>
    <row r="6126" spans="5:5" x14ac:dyDescent="0.2">
      <c r="E6126" s="2"/>
    </row>
    <row r="6127" spans="5:5" x14ac:dyDescent="0.2">
      <c r="E6127" s="2"/>
    </row>
    <row r="6128" spans="5:5" x14ac:dyDescent="0.2">
      <c r="E6128" s="2"/>
    </row>
    <row r="6129" spans="5:5" x14ac:dyDescent="0.2">
      <c r="E6129" s="2"/>
    </row>
    <row r="6130" spans="5:5" x14ac:dyDescent="0.2">
      <c r="E6130" s="2"/>
    </row>
    <row r="6131" spans="5:5" x14ac:dyDescent="0.2">
      <c r="E6131" s="2"/>
    </row>
    <row r="6132" spans="5:5" x14ac:dyDescent="0.2">
      <c r="E6132" s="2"/>
    </row>
    <row r="6133" spans="5:5" x14ac:dyDescent="0.2">
      <c r="E6133" s="2"/>
    </row>
    <row r="6134" spans="5:5" x14ac:dyDescent="0.2">
      <c r="E6134" s="2"/>
    </row>
    <row r="6135" spans="5:5" x14ac:dyDescent="0.2">
      <c r="E6135" s="2"/>
    </row>
    <row r="6136" spans="5:5" x14ac:dyDescent="0.2">
      <c r="E6136" s="2"/>
    </row>
    <row r="6137" spans="5:5" x14ac:dyDescent="0.2">
      <c r="E6137" s="2"/>
    </row>
    <row r="6138" spans="5:5" x14ac:dyDescent="0.2">
      <c r="E6138" s="2"/>
    </row>
    <row r="6139" spans="5:5" x14ac:dyDescent="0.2">
      <c r="E6139" s="2"/>
    </row>
    <row r="6140" spans="5:5" x14ac:dyDescent="0.2">
      <c r="E6140" s="2"/>
    </row>
    <row r="6141" spans="5:5" x14ac:dyDescent="0.2">
      <c r="E6141" s="2"/>
    </row>
    <row r="6142" spans="5:5" x14ac:dyDescent="0.2">
      <c r="E6142" s="2"/>
    </row>
    <row r="6143" spans="5:5" x14ac:dyDescent="0.2">
      <c r="E6143" s="2"/>
    </row>
    <row r="6144" spans="5:5" x14ac:dyDescent="0.2">
      <c r="E6144" s="2"/>
    </row>
    <row r="6145" spans="5:5" x14ac:dyDescent="0.2">
      <c r="E6145" s="2"/>
    </row>
    <row r="6146" spans="5:5" x14ac:dyDescent="0.2">
      <c r="E6146" s="2"/>
    </row>
    <row r="6147" spans="5:5" x14ac:dyDescent="0.2">
      <c r="E6147" s="2"/>
    </row>
    <row r="6148" spans="5:5" x14ac:dyDescent="0.2">
      <c r="E6148" s="2"/>
    </row>
    <row r="6149" spans="5:5" x14ac:dyDescent="0.2">
      <c r="E6149" s="2"/>
    </row>
    <row r="6150" spans="5:5" x14ac:dyDescent="0.2">
      <c r="E6150" s="2"/>
    </row>
    <row r="6151" spans="5:5" x14ac:dyDescent="0.2">
      <c r="E6151" s="2"/>
    </row>
    <row r="6152" spans="5:5" x14ac:dyDescent="0.2">
      <c r="E6152" s="2"/>
    </row>
    <row r="6153" spans="5:5" x14ac:dyDescent="0.2">
      <c r="E6153" s="2"/>
    </row>
    <row r="6154" spans="5:5" x14ac:dyDescent="0.2">
      <c r="E6154" s="2"/>
    </row>
    <row r="6155" spans="5:5" x14ac:dyDescent="0.2">
      <c r="E6155" s="2"/>
    </row>
    <row r="6156" spans="5:5" x14ac:dyDescent="0.2">
      <c r="E6156" s="2"/>
    </row>
    <row r="6157" spans="5:5" x14ac:dyDescent="0.2">
      <c r="E6157" s="2"/>
    </row>
    <row r="6158" spans="5:5" x14ac:dyDescent="0.2">
      <c r="E6158" s="2"/>
    </row>
    <row r="6159" spans="5:5" x14ac:dyDescent="0.2">
      <c r="E6159" s="2"/>
    </row>
    <row r="6160" spans="5:5" x14ac:dyDescent="0.2">
      <c r="E6160" s="2"/>
    </row>
    <row r="6161" spans="5:5" x14ac:dyDescent="0.2">
      <c r="E6161" s="2"/>
    </row>
    <row r="6162" spans="5:5" x14ac:dyDescent="0.2">
      <c r="E6162" s="2"/>
    </row>
    <row r="6163" spans="5:5" x14ac:dyDescent="0.2">
      <c r="E6163" s="2"/>
    </row>
    <row r="6164" spans="5:5" x14ac:dyDescent="0.2">
      <c r="E6164" s="2"/>
    </row>
    <row r="6165" spans="5:5" x14ac:dyDescent="0.2">
      <c r="E6165" s="2"/>
    </row>
    <row r="6166" spans="5:5" x14ac:dyDescent="0.2">
      <c r="E6166" s="2"/>
    </row>
    <row r="6167" spans="5:5" x14ac:dyDescent="0.2">
      <c r="E6167" s="2"/>
    </row>
    <row r="6168" spans="5:5" x14ac:dyDescent="0.2">
      <c r="E6168" s="2"/>
    </row>
    <row r="6169" spans="5:5" x14ac:dyDescent="0.2">
      <c r="E6169" s="2"/>
    </row>
    <row r="6170" spans="5:5" x14ac:dyDescent="0.2">
      <c r="E6170" s="2"/>
    </row>
    <row r="6171" spans="5:5" x14ac:dyDescent="0.2">
      <c r="E6171" s="2"/>
    </row>
    <row r="6172" spans="5:5" x14ac:dyDescent="0.2">
      <c r="E6172" s="2"/>
    </row>
    <row r="6173" spans="5:5" x14ac:dyDescent="0.2">
      <c r="E6173" s="2"/>
    </row>
    <row r="6174" spans="5:5" x14ac:dyDescent="0.2">
      <c r="E6174" s="2"/>
    </row>
    <row r="6175" spans="5:5" x14ac:dyDescent="0.2">
      <c r="E6175" s="2"/>
    </row>
    <row r="6176" spans="5:5" x14ac:dyDescent="0.2">
      <c r="E6176" s="2"/>
    </row>
    <row r="6177" spans="5:5" x14ac:dyDescent="0.2">
      <c r="E6177" s="2"/>
    </row>
    <row r="6178" spans="5:5" x14ac:dyDescent="0.2">
      <c r="E6178" s="2"/>
    </row>
    <row r="6179" spans="5:5" x14ac:dyDescent="0.2">
      <c r="E6179" s="2"/>
    </row>
    <row r="6180" spans="5:5" x14ac:dyDescent="0.2">
      <c r="E6180" s="2"/>
    </row>
    <row r="6181" spans="5:5" x14ac:dyDescent="0.2">
      <c r="E6181" s="2"/>
    </row>
    <row r="6182" spans="5:5" x14ac:dyDescent="0.2">
      <c r="E6182" s="2"/>
    </row>
    <row r="6183" spans="5:5" x14ac:dyDescent="0.2">
      <c r="E6183" s="2"/>
    </row>
    <row r="6184" spans="5:5" x14ac:dyDescent="0.2">
      <c r="E6184" s="2"/>
    </row>
    <row r="6185" spans="5:5" x14ac:dyDescent="0.2">
      <c r="E6185" s="2"/>
    </row>
    <row r="6186" spans="5:5" x14ac:dyDescent="0.2">
      <c r="E6186" s="2"/>
    </row>
    <row r="6187" spans="5:5" x14ac:dyDescent="0.2">
      <c r="E6187" s="2"/>
    </row>
    <row r="6188" spans="5:5" x14ac:dyDescent="0.2">
      <c r="E6188" s="2"/>
    </row>
    <row r="6189" spans="5:5" x14ac:dyDescent="0.2">
      <c r="E6189" s="2"/>
    </row>
    <row r="6190" spans="5:5" x14ac:dyDescent="0.2">
      <c r="E6190" s="2"/>
    </row>
    <row r="6191" spans="5:5" x14ac:dyDescent="0.2">
      <c r="E6191" s="2"/>
    </row>
    <row r="6192" spans="5:5" x14ac:dyDescent="0.2">
      <c r="E6192" s="2"/>
    </row>
    <row r="6193" spans="5:5" x14ac:dyDescent="0.2">
      <c r="E6193" s="2"/>
    </row>
    <row r="6194" spans="5:5" x14ac:dyDescent="0.2">
      <c r="E6194" s="2"/>
    </row>
    <row r="6195" spans="5:5" x14ac:dyDescent="0.2">
      <c r="E6195" s="2"/>
    </row>
    <row r="6196" spans="5:5" x14ac:dyDescent="0.2">
      <c r="E6196" s="2"/>
    </row>
    <row r="6197" spans="5:5" x14ac:dyDescent="0.2">
      <c r="E6197" s="2"/>
    </row>
    <row r="6198" spans="5:5" x14ac:dyDescent="0.2">
      <c r="E6198" s="2"/>
    </row>
    <row r="6199" spans="5:5" x14ac:dyDescent="0.2">
      <c r="E6199" s="2"/>
    </row>
    <row r="6200" spans="5:5" x14ac:dyDescent="0.2">
      <c r="E6200" s="2"/>
    </row>
    <row r="6201" spans="5:5" x14ac:dyDescent="0.2">
      <c r="E6201" s="2"/>
    </row>
    <row r="6202" spans="5:5" x14ac:dyDescent="0.2">
      <c r="E6202" s="2"/>
    </row>
    <row r="6203" spans="5:5" x14ac:dyDescent="0.2">
      <c r="E6203" s="2"/>
    </row>
    <row r="6204" spans="5:5" x14ac:dyDescent="0.2">
      <c r="E6204" s="2"/>
    </row>
    <row r="6205" spans="5:5" x14ac:dyDescent="0.2">
      <c r="E6205" s="2"/>
    </row>
    <row r="6206" spans="5:5" x14ac:dyDescent="0.2">
      <c r="E6206" s="2"/>
    </row>
    <row r="6207" spans="5:5" x14ac:dyDescent="0.2">
      <c r="E6207" s="2"/>
    </row>
    <row r="6208" spans="5:5" x14ac:dyDescent="0.2">
      <c r="E6208" s="2"/>
    </row>
    <row r="6209" spans="5:5" x14ac:dyDescent="0.2">
      <c r="E6209" s="2"/>
    </row>
    <row r="6210" spans="5:5" x14ac:dyDescent="0.2">
      <c r="E6210" s="2"/>
    </row>
    <row r="6211" spans="5:5" x14ac:dyDescent="0.2">
      <c r="E6211" s="2"/>
    </row>
    <row r="6212" spans="5:5" x14ac:dyDescent="0.2">
      <c r="E6212" s="2"/>
    </row>
    <row r="6213" spans="5:5" x14ac:dyDescent="0.2">
      <c r="E6213" s="2"/>
    </row>
    <row r="6214" spans="5:5" x14ac:dyDescent="0.2">
      <c r="E6214" s="2"/>
    </row>
    <row r="6215" spans="5:5" x14ac:dyDescent="0.2">
      <c r="E6215" s="2"/>
    </row>
    <row r="6216" spans="5:5" x14ac:dyDescent="0.2">
      <c r="E6216" s="2"/>
    </row>
    <row r="6217" spans="5:5" x14ac:dyDescent="0.2">
      <c r="E6217" s="2"/>
    </row>
    <row r="6218" spans="5:5" x14ac:dyDescent="0.2">
      <c r="E6218" s="2"/>
    </row>
    <row r="6219" spans="5:5" x14ac:dyDescent="0.2">
      <c r="E6219" s="2"/>
    </row>
    <row r="6220" spans="5:5" x14ac:dyDescent="0.2">
      <c r="E6220" s="2"/>
    </row>
    <row r="6221" spans="5:5" x14ac:dyDescent="0.2">
      <c r="E6221" s="2"/>
    </row>
    <row r="6222" spans="5:5" x14ac:dyDescent="0.2">
      <c r="E6222" s="2"/>
    </row>
    <row r="6223" spans="5:5" x14ac:dyDescent="0.2">
      <c r="E6223" s="2"/>
    </row>
    <row r="6224" spans="5:5" x14ac:dyDescent="0.2">
      <c r="E6224" s="2"/>
    </row>
    <row r="6225" spans="5:5" x14ac:dyDescent="0.2">
      <c r="E6225" s="2"/>
    </row>
    <row r="6226" spans="5:5" x14ac:dyDescent="0.2">
      <c r="E6226" s="2"/>
    </row>
    <row r="6227" spans="5:5" x14ac:dyDescent="0.2">
      <c r="E6227" s="2"/>
    </row>
    <row r="6228" spans="5:5" x14ac:dyDescent="0.2">
      <c r="E6228" s="2"/>
    </row>
    <row r="6229" spans="5:5" x14ac:dyDescent="0.2">
      <c r="E6229" s="2"/>
    </row>
    <row r="6230" spans="5:5" x14ac:dyDescent="0.2">
      <c r="E6230" s="2"/>
    </row>
    <row r="6231" spans="5:5" x14ac:dyDescent="0.2">
      <c r="E6231" s="2"/>
    </row>
    <row r="6232" spans="5:5" x14ac:dyDescent="0.2">
      <c r="E6232" s="2"/>
    </row>
    <row r="6233" spans="5:5" x14ac:dyDescent="0.2">
      <c r="E6233" s="2"/>
    </row>
    <row r="6234" spans="5:5" x14ac:dyDescent="0.2">
      <c r="E6234" s="2"/>
    </row>
    <row r="6235" spans="5:5" x14ac:dyDescent="0.2">
      <c r="E6235" s="2"/>
    </row>
    <row r="6236" spans="5:5" x14ac:dyDescent="0.2">
      <c r="E6236" s="2"/>
    </row>
    <row r="6237" spans="5:5" x14ac:dyDescent="0.2">
      <c r="E6237" s="2"/>
    </row>
    <row r="6238" spans="5:5" x14ac:dyDescent="0.2">
      <c r="E6238" s="2"/>
    </row>
    <row r="6239" spans="5:5" x14ac:dyDescent="0.2">
      <c r="E6239" s="2"/>
    </row>
    <row r="6240" spans="5:5" x14ac:dyDescent="0.2">
      <c r="E6240" s="2"/>
    </row>
    <row r="6241" spans="5:5" x14ac:dyDescent="0.2">
      <c r="E6241" s="2"/>
    </row>
    <row r="6242" spans="5:5" x14ac:dyDescent="0.2">
      <c r="E6242" s="2"/>
    </row>
    <row r="6243" spans="5:5" x14ac:dyDescent="0.2">
      <c r="E6243" s="2"/>
    </row>
    <row r="6244" spans="5:5" x14ac:dyDescent="0.2">
      <c r="E6244" s="2"/>
    </row>
    <row r="6245" spans="5:5" x14ac:dyDescent="0.2">
      <c r="E6245" s="2"/>
    </row>
    <row r="6246" spans="5:5" x14ac:dyDescent="0.2">
      <c r="E6246" s="2"/>
    </row>
    <row r="6247" spans="5:5" x14ac:dyDescent="0.2">
      <c r="E6247" s="2"/>
    </row>
    <row r="6248" spans="5:5" x14ac:dyDescent="0.2">
      <c r="E6248" s="2"/>
    </row>
    <row r="6249" spans="5:5" x14ac:dyDescent="0.2">
      <c r="E6249" s="2"/>
    </row>
    <row r="6250" spans="5:5" x14ac:dyDescent="0.2">
      <c r="E6250" s="2"/>
    </row>
    <row r="6251" spans="5:5" x14ac:dyDescent="0.2">
      <c r="E6251" s="2"/>
    </row>
    <row r="6252" spans="5:5" x14ac:dyDescent="0.2">
      <c r="E6252" s="2"/>
    </row>
    <row r="6253" spans="5:5" x14ac:dyDescent="0.2">
      <c r="E6253" s="2"/>
    </row>
    <row r="6254" spans="5:5" x14ac:dyDescent="0.2">
      <c r="E6254" s="2"/>
    </row>
    <row r="6255" spans="5:5" x14ac:dyDescent="0.2">
      <c r="E6255" s="2"/>
    </row>
    <row r="6256" spans="5:5" x14ac:dyDescent="0.2">
      <c r="E6256" s="2"/>
    </row>
    <row r="6257" spans="5:5" x14ac:dyDescent="0.2">
      <c r="E6257" s="2"/>
    </row>
    <row r="6258" spans="5:5" x14ac:dyDescent="0.2">
      <c r="E6258" s="2"/>
    </row>
    <row r="6259" spans="5:5" x14ac:dyDescent="0.2">
      <c r="E6259" s="2"/>
    </row>
    <row r="6260" spans="5:5" x14ac:dyDescent="0.2">
      <c r="E6260" s="2"/>
    </row>
    <row r="6261" spans="5:5" x14ac:dyDescent="0.2">
      <c r="E6261" s="2"/>
    </row>
    <row r="6262" spans="5:5" x14ac:dyDescent="0.2">
      <c r="E6262" s="2"/>
    </row>
    <row r="6263" spans="5:5" x14ac:dyDescent="0.2">
      <c r="E6263" s="2"/>
    </row>
    <row r="6264" spans="5:5" x14ac:dyDescent="0.2">
      <c r="E6264" s="2"/>
    </row>
    <row r="6265" spans="5:5" x14ac:dyDescent="0.2">
      <c r="E6265" s="2"/>
    </row>
    <row r="6266" spans="5:5" x14ac:dyDescent="0.2">
      <c r="E6266" s="2"/>
    </row>
    <row r="6267" spans="5:5" x14ac:dyDescent="0.2">
      <c r="E6267" s="2"/>
    </row>
    <row r="6268" spans="5:5" x14ac:dyDescent="0.2">
      <c r="E6268" s="2"/>
    </row>
    <row r="6269" spans="5:5" x14ac:dyDescent="0.2">
      <c r="E6269" s="2"/>
    </row>
    <row r="6270" spans="5:5" x14ac:dyDescent="0.2">
      <c r="E6270" s="2"/>
    </row>
    <row r="6271" spans="5:5" x14ac:dyDescent="0.2">
      <c r="E6271" s="2"/>
    </row>
    <row r="6272" spans="5:5" x14ac:dyDescent="0.2">
      <c r="E6272" s="2"/>
    </row>
    <row r="6273" spans="5:5" x14ac:dyDescent="0.2">
      <c r="E6273" s="2"/>
    </row>
    <row r="6274" spans="5:5" x14ac:dyDescent="0.2">
      <c r="E6274" s="2"/>
    </row>
    <row r="6275" spans="5:5" x14ac:dyDescent="0.2">
      <c r="E6275" s="2"/>
    </row>
    <row r="6276" spans="5:5" x14ac:dyDescent="0.2">
      <c r="E6276" s="2"/>
    </row>
    <row r="6277" spans="5:5" x14ac:dyDescent="0.2">
      <c r="E6277" s="2"/>
    </row>
    <row r="6278" spans="5:5" x14ac:dyDescent="0.2">
      <c r="E6278" s="2"/>
    </row>
    <row r="6279" spans="5:5" x14ac:dyDescent="0.2">
      <c r="E6279" s="2"/>
    </row>
    <row r="6280" spans="5:5" x14ac:dyDescent="0.2">
      <c r="E6280" s="2"/>
    </row>
    <row r="6281" spans="5:5" x14ac:dyDescent="0.2">
      <c r="E6281" s="2"/>
    </row>
    <row r="6282" spans="5:5" x14ac:dyDescent="0.2">
      <c r="E6282" s="2"/>
    </row>
    <row r="6283" spans="5:5" x14ac:dyDescent="0.2">
      <c r="E6283" s="2"/>
    </row>
    <row r="6284" spans="5:5" x14ac:dyDescent="0.2">
      <c r="E6284" s="2"/>
    </row>
    <row r="6285" spans="5:5" x14ac:dyDescent="0.2">
      <c r="E6285" s="2"/>
    </row>
    <row r="6286" spans="5:5" x14ac:dyDescent="0.2">
      <c r="E6286" s="2"/>
    </row>
    <row r="6287" spans="5:5" x14ac:dyDescent="0.2">
      <c r="E6287" s="2"/>
    </row>
    <row r="6288" spans="5:5" x14ac:dyDescent="0.2">
      <c r="E6288" s="2"/>
    </row>
    <row r="6289" spans="5:5" x14ac:dyDescent="0.2">
      <c r="E6289" s="2"/>
    </row>
    <row r="6290" spans="5:5" x14ac:dyDescent="0.2">
      <c r="E6290" s="2"/>
    </row>
    <row r="6291" spans="5:5" x14ac:dyDescent="0.2">
      <c r="E6291" s="2"/>
    </row>
    <row r="6292" spans="5:5" x14ac:dyDescent="0.2">
      <c r="E6292" s="2"/>
    </row>
    <row r="6293" spans="5:5" x14ac:dyDescent="0.2">
      <c r="E6293" s="2"/>
    </row>
    <row r="6294" spans="5:5" x14ac:dyDescent="0.2">
      <c r="E6294" s="2"/>
    </row>
    <row r="6295" spans="5:5" x14ac:dyDescent="0.2">
      <c r="E6295" s="2"/>
    </row>
    <row r="6296" spans="5:5" x14ac:dyDescent="0.2">
      <c r="E6296" s="2"/>
    </row>
    <row r="6297" spans="5:5" x14ac:dyDescent="0.2">
      <c r="E6297" s="2"/>
    </row>
    <row r="6298" spans="5:5" x14ac:dyDescent="0.2">
      <c r="E6298" s="2"/>
    </row>
    <row r="6299" spans="5:5" x14ac:dyDescent="0.2">
      <c r="E6299" s="2"/>
    </row>
    <row r="6300" spans="5:5" x14ac:dyDescent="0.2">
      <c r="E6300" s="2"/>
    </row>
    <row r="6301" spans="5:5" x14ac:dyDescent="0.2">
      <c r="E6301" s="2"/>
    </row>
    <row r="6302" spans="5:5" x14ac:dyDescent="0.2">
      <c r="E6302" s="2"/>
    </row>
    <row r="6303" spans="5:5" x14ac:dyDescent="0.2">
      <c r="E6303" s="2"/>
    </row>
    <row r="6304" spans="5:5" x14ac:dyDescent="0.2">
      <c r="E6304" s="2"/>
    </row>
    <row r="6305" spans="5:5" x14ac:dyDescent="0.2">
      <c r="E6305" s="2"/>
    </row>
    <row r="6306" spans="5:5" x14ac:dyDescent="0.2">
      <c r="E6306" s="2"/>
    </row>
    <row r="6307" spans="5:5" x14ac:dyDescent="0.2">
      <c r="E6307" s="2"/>
    </row>
    <row r="6308" spans="5:5" x14ac:dyDescent="0.2">
      <c r="E6308" s="2"/>
    </row>
    <row r="6309" spans="5:5" x14ac:dyDescent="0.2">
      <c r="E6309" s="2"/>
    </row>
    <row r="6310" spans="5:5" x14ac:dyDescent="0.2">
      <c r="E6310" s="2"/>
    </row>
    <row r="6311" spans="5:5" x14ac:dyDescent="0.2">
      <c r="E6311" s="2"/>
    </row>
    <row r="6312" spans="5:5" x14ac:dyDescent="0.2">
      <c r="E6312" s="2"/>
    </row>
    <row r="6313" spans="5:5" x14ac:dyDescent="0.2">
      <c r="E6313" s="2"/>
    </row>
    <row r="6314" spans="5:5" x14ac:dyDescent="0.2">
      <c r="E6314" s="2"/>
    </row>
    <row r="6315" spans="5:5" x14ac:dyDescent="0.2">
      <c r="E6315" s="2"/>
    </row>
    <row r="6316" spans="5:5" x14ac:dyDescent="0.2">
      <c r="E6316" s="2"/>
    </row>
    <row r="6317" spans="5:5" x14ac:dyDescent="0.2">
      <c r="E6317" s="2"/>
    </row>
    <row r="6318" spans="5:5" x14ac:dyDescent="0.2">
      <c r="E6318" s="2"/>
    </row>
    <row r="6319" spans="5:5" x14ac:dyDescent="0.2">
      <c r="E6319" s="2"/>
    </row>
    <row r="6320" spans="5:5" x14ac:dyDescent="0.2">
      <c r="E6320" s="2"/>
    </row>
    <row r="6321" spans="5:5" x14ac:dyDescent="0.2">
      <c r="E6321" s="2"/>
    </row>
    <row r="6322" spans="5:5" x14ac:dyDescent="0.2">
      <c r="E6322" s="2"/>
    </row>
    <row r="6323" spans="5:5" x14ac:dyDescent="0.2">
      <c r="E6323" s="2"/>
    </row>
    <row r="6324" spans="5:5" x14ac:dyDescent="0.2">
      <c r="E6324" s="2"/>
    </row>
    <row r="6325" spans="5:5" x14ac:dyDescent="0.2">
      <c r="E6325" s="2"/>
    </row>
    <row r="6326" spans="5:5" x14ac:dyDescent="0.2">
      <c r="E6326" s="2"/>
    </row>
    <row r="6327" spans="5:5" x14ac:dyDescent="0.2">
      <c r="E6327" s="2"/>
    </row>
    <row r="6328" spans="5:5" x14ac:dyDescent="0.2">
      <c r="E6328" s="2"/>
    </row>
    <row r="6329" spans="5:5" x14ac:dyDescent="0.2">
      <c r="E6329" s="2"/>
    </row>
    <row r="6330" spans="5:5" x14ac:dyDescent="0.2">
      <c r="E6330" s="2"/>
    </row>
    <row r="6331" spans="5:5" x14ac:dyDescent="0.2">
      <c r="E6331" s="2"/>
    </row>
    <row r="6332" spans="5:5" x14ac:dyDescent="0.2">
      <c r="E6332" s="2"/>
    </row>
    <row r="6333" spans="5:5" x14ac:dyDescent="0.2">
      <c r="E6333" s="2"/>
    </row>
    <row r="6334" spans="5:5" x14ac:dyDescent="0.2">
      <c r="E6334" s="2"/>
    </row>
    <row r="6335" spans="5:5" x14ac:dyDescent="0.2">
      <c r="E6335" s="2"/>
    </row>
    <row r="6336" spans="5:5" x14ac:dyDescent="0.2">
      <c r="E6336" s="2"/>
    </row>
    <row r="6337" spans="5:5" x14ac:dyDescent="0.2">
      <c r="E6337" s="2"/>
    </row>
    <row r="6338" spans="5:5" x14ac:dyDescent="0.2">
      <c r="E6338" s="2"/>
    </row>
    <row r="6339" spans="5:5" x14ac:dyDescent="0.2">
      <c r="E6339" s="2"/>
    </row>
    <row r="6340" spans="5:5" x14ac:dyDescent="0.2">
      <c r="E6340" s="2"/>
    </row>
    <row r="6341" spans="5:5" x14ac:dyDescent="0.2">
      <c r="E6341" s="2"/>
    </row>
    <row r="6342" spans="5:5" x14ac:dyDescent="0.2">
      <c r="E6342" s="2"/>
    </row>
    <row r="6343" spans="5:5" x14ac:dyDescent="0.2">
      <c r="E6343" s="2"/>
    </row>
    <row r="6344" spans="5:5" x14ac:dyDescent="0.2">
      <c r="E6344" s="2"/>
    </row>
    <row r="6345" spans="5:5" x14ac:dyDescent="0.2">
      <c r="E6345" s="2"/>
    </row>
    <row r="6346" spans="5:5" x14ac:dyDescent="0.2">
      <c r="E6346" s="2"/>
    </row>
    <row r="6347" spans="5:5" x14ac:dyDescent="0.2">
      <c r="E6347" s="2"/>
    </row>
    <row r="6348" spans="5:5" x14ac:dyDescent="0.2">
      <c r="E6348" s="2"/>
    </row>
    <row r="6349" spans="5:5" x14ac:dyDescent="0.2">
      <c r="E6349" s="2"/>
    </row>
    <row r="6350" spans="5:5" x14ac:dyDescent="0.2">
      <c r="E6350" s="2"/>
    </row>
    <row r="6351" spans="5:5" x14ac:dyDescent="0.2">
      <c r="E6351" s="2"/>
    </row>
    <row r="6352" spans="5:5" x14ac:dyDescent="0.2">
      <c r="E6352" s="2"/>
    </row>
    <row r="6353" spans="5:5" x14ac:dyDescent="0.2">
      <c r="E6353" s="2"/>
    </row>
    <row r="6354" spans="5:5" x14ac:dyDescent="0.2">
      <c r="E6354" s="2"/>
    </row>
    <row r="6355" spans="5:5" x14ac:dyDescent="0.2">
      <c r="E6355" s="2"/>
    </row>
    <row r="6356" spans="5:5" x14ac:dyDescent="0.2">
      <c r="E6356" s="2"/>
    </row>
    <row r="6357" spans="5:5" x14ac:dyDescent="0.2">
      <c r="E6357" s="2"/>
    </row>
    <row r="6358" spans="5:5" x14ac:dyDescent="0.2">
      <c r="E6358" s="2"/>
    </row>
    <row r="6359" spans="5:5" x14ac:dyDescent="0.2">
      <c r="E6359" s="2"/>
    </row>
    <row r="6360" spans="5:5" x14ac:dyDescent="0.2">
      <c r="E6360" s="2"/>
    </row>
    <row r="6361" spans="5:5" x14ac:dyDescent="0.2">
      <c r="E6361" s="2"/>
    </row>
    <row r="6362" spans="5:5" x14ac:dyDescent="0.2">
      <c r="E6362" s="2"/>
    </row>
    <row r="6363" spans="5:5" x14ac:dyDescent="0.2">
      <c r="E6363" s="2"/>
    </row>
    <row r="6364" spans="5:5" x14ac:dyDescent="0.2">
      <c r="E6364" s="2"/>
    </row>
    <row r="6365" spans="5:5" x14ac:dyDescent="0.2">
      <c r="E6365" s="2"/>
    </row>
    <row r="6366" spans="5:5" x14ac:dyDescent="0.2">
      <c r="E6366" s="2"/>
    </row>
    <row r="6367" spans="5:5" x14ac:dyDescent="0.2">
      <c r="E6367" s="2"/>
    </row>
    <row r="6368" spans="5:5" x14ac:dyDescent="0.2">
      <c r="E6368" s="2"/>
    </row>
    <row r="6369" spans="5:5" x14ac:dyDescent="0.2">
      <c r="E6369" s="2"/>
    </row>
    <row r="6370" spans="5:5" x14ac:dyDescent="0.2">
      <c r="E6370" s="2"/>
    </row>
    <row r="6371" spans="5:5" x14ac:dyDescent="0.2">
      <c r="E6371" s="2"/>
    </row>
    <row r="6372" spans="5:5" x14ac:dyDescent="0.2">
      <c r="E6372" s="2"/>
    </row>
    <row r="6373" spans="5:5" x14ac:dyDescent="0.2">
      <c r="E6373" s="2"/>
    </row>
    <row r="6374" spans="5:5" x14ac:dyDescent="0.2">
      <c r="E6374" s="2"/>
    </row>
    <row r="6375" spans="5:5" x14ac:dyDescent="0.2">
      <c r="E6375" s="2"/>
    </row>
    <row r="6376" spans="5:5" x14ac:dyDescent="0.2">
      <c r="E6376" s="2"/>
    </row>
    <row r="6377" spans="5:5" x14ac:dyDescent="0.2">
      <c r="E6377" s="2"/>
    </row>
    <row r="6378" spans="5:5" x14ac:dyDescent="0.2">
      <c r="E6378" s="2"/>
    </row>
    <row r="6379" spans="5:5" x14ac:dyDescent="0.2">
      <c r="E6379" s="2"/>
    </row>
    <row r="6380" spans="5:5" x14ac:dyDescent="0.2">
      <c r="E6380" s="2"/>
    </row>
    <row r="6381" spans="5:5" x14ac:dyDescent="0.2">
      <c r="E6381" s="2"/>
    </row>
    <row r="6382" spans="5:5" x14ac:dyDescent="0.2">
      <c r="E6382" s="2"/>
    </row>
    <row r="6383" spans="5:5" x14ac:dyDescent="0.2">
      <c r="E6383" s="2"/>
    </row>
    <row r="6384" spans="5:5" x14ac:dyDescent="0.2">
      <c r="E6384" s="2"/>
    </row>
    <row r="6385" spans="5:5" x14ac:dyDescent="0.2">
      <c r="E6385" s="2"/>
    </row>
    <row r="6386" spans="5:5" x14ac:dyDescent="0.2">
      <c r="E6386" s="2"/>
    </row>
    <row r="6387" spans="5:5" x14ac:dyDescent="0.2">
      <c r="E6387" s="2"/>
    </row>
    <row r="6388" spans="5:5" x14ac:dyDescent="0.2">
      <c r="E6388" s="2"/>
    </row>
    <row r="6389" spans="5:5" x14ac:dyDescent="0.2">
      <c r="E6389" s="2"/>
    </row>
    <row r="6390" spans="5:5" x14ac:dyDescent="0.2">
      <c r="E6390" s="2"/>
    </row>
    <row r="6391" spans="5:5" x14ac:dyDescent="0.2">
      <c r="E6391" s="2"/>
    </row>
    <row r="6392" spans="5:5" x14ac:dyDescent="0.2">
      <c r="E6392" s="2"/>
    </row>
    <row r="6393" spans="5:5" x14ac:dyDescent="0.2">
      <c r="E6393" s="2"/>
    </row>
    <row r="6394" spans="5:5" x14ac:dyDescent="0.2">
      <c r="E6394" s="2"/>
    </row>
    <row r="6395" spans="5:5" x14ac:dyDescent="0.2">
      <c r="E6395" s="2"/>
    </row>
    <row r="6396" spans="5:5" x14ac:dyDescent="0.2">
      <c r="E6396" s="2"/>
    </row>
    <row r="6397" spans="5:5" x14ac:dyDescent="0.2">
      <c r="E6397" s="2"/>
    </row>
    <row r="6398" spans="5:5" x14ac:dyDescent="0.2">
      <c r="E6398" s="2"/>
    </row>
    <row r="6399" spans="5:5" x14ac:dyDescent="0.2">
      <c r="E6399" s="2"/>
    </row>
    <row r="6400" spans="5:5" x14ac:dyDescent="0.2">
      <c r="E6400" s="2"/>
    </row>
    <row r="6401" spans="5:5" x14ac:dyDescent="0.2">
      <c r="E6401" s="2"/>
    </row>
    <row r="6402" spans="5:5" x14ac:dyDescent="0.2">
      <c r="E6402" s="2"/>
    </row>
    <row r="6403" spans="5:5" x14ac:dyDescent="0.2">
      <c r="E6403" s="2"/>
    </row>
    <row r="6404" spans="5:5" x14ac:dyDescent="0.2">
      <c r="E6404" s="2"/>
    </row>
    <row r="6405" spans="5:5" x14ac:dyDescent="0.2">
      <c r="E6405" s="2"/>
    </row>
    <row r="6406" spans="5:5" x14ac:dyDescent="0.2">
      <c r="E6406" s="2"/>
    </row>
    <row r="6407" spans="5:5" x14ac:dyDescent="0.2">
      <c r="E6407" s="2"/>
    </row>
    <row r="6408" spans="5:5" x14ac:dyDescent="0.2">
      <c r="E6408" s="2"/>
    </row>
    <row r="6409" spans="5:5" x14ac:dyDescent="0.2">
      <c r="E6409" s="2"/>
    </row>
    <row r="6410" spans="5:5" x14ac:dyDescent="0.2">
      <c r="E6410" s="2"/>
    </row>
    <row r="6411" spans="5:5" x14ac:dyDescent="0.2">
      <c r="E6411" s="2"/>
    </row>
    <row r="6412" spans="5:5" x14ac:dyDescent="0.2">
      <c r="E6412" s="2"/>
    </row>
    <row r="6413" spans="5:5" x14ac:dyDescent="0.2">
      <c r="E6413" s="2"/>
    </row>
    <row r="6414" spans="5:5" x14ac:dyDescent="0.2">
      <c r="E6414" s="2"/>
    </row>
    <row r="6415" spans="5:5" x14ac:dyDescent="0.2">
      <c r="E6415" s="2"/>
    </row>
    <row r="6416" spans="5:5" x14ac:dyDescent="0.2">
      <c r="E6416" s="2"/>
    </row>
    <row r="6417" spans="5:5" x14ac:dyDescent="0.2">
      <c r="E6417" s="2"/>
    </row>
    <row r="6418" spans="5:5" x14ac:dyDescent="0.2">
      <c r="E6418" s="2"/>
    </row>
    <row r="6419" spans="5:5" x14ac:dyDescent="0.2">
      <c r="E6419" s="2"/>
    </row>
    <row r="6420" spans="5:5" x14ac:dyDescent="0.2">
      <c r="E6420" s="2"/>
    </row>
    <row r="6421" spans="5:5" x14ac:dyDescent="0.2">
      <c r="E6421" s="2"/>
    </row>
    <row r="6422" spans="5:5" x14ac:dyDescent="0.2">
      <c r="E6422" s="2"/>
    </row>
    <row r="6423" spans="5:5" x14ac:dyDescent="0.2">
      <c r="E6423" s="2"/>
    </row>
    <row r="6424" spans="5:5" x14ac:dyDescent="0.2">
      <c r="E6424" s="2"/>
    </row>
    <row r="6425" spans="5:5" x14ac:dyDescent="0.2">
      <c r="E6425" s="2"/>
    </row>
    <row r="6426" spans="5:5" x14ac:dyDescent="0.2">
      <c r="E6426" s="2"/>
    </row>
    <row r="6427" spans="5:5" x14ac:dyDescent="0.2">
      <c r="E6427" s="2"/>
    </row>
    <row r="6428" spans="5:5" x14ac:dyDescent="0.2">
      <c r="E6428" s="2"/>
    </row>
    <row r="6429" spans="5:5" x14ac:dyDescent="0.2">
      <c r="E6429" s="2"/>
    </row>
    <row r="6430" spans="5:5" x14ac:dyDescent="0.2">
      <c r="E6430" s="2"/>
    </row>
    <row r="6431" spans="5:5" x14ac:dyDescent="0.2">
      <c r="E6431" s="2"/>
    </row>
    <row r="6432" spans="5:5" x14ac:dyDescent="0.2">
      <c r="E6432" s="2"/>
    </row>
    <row r="6433" spans="5:5" x14ac:dyDescent="0.2">
      <c r="E6433" s="2"/>
    </row>
    <row r="6434" spans="5:5" x14ac:dyDescent="0.2">
      <c r="E6434" s="2"/>
    </row>
    <row r="6435" spans="5:5" x14ac:dyDescent="0.2">
      <c r="E6435" s="2"/>
    </row>
    <row r="6436" spans="5:5" x14ac:dyDescent="0.2">
      <c r="E6436" s="2"/>
    </row>
    <row r="6437" spans="5:5" x14ac:dyDescent="0.2">
      <c r="E6437" s="2"/>
    </row>
    <row r="6438" spans="5:5" x14ac:dyDescent="0.2">
      <c r="E6438" s="2"/>
    </row>
    <row r="6439" spans="5:5" x14ac:dyDescent="0.2">
      <c r="E6439" s="2"/>
    </row>
    <row r="6440" spans="5:5" x14ac:dyDescent="0.2">
      <c r="E6440" s="2"/>
    </row>
    <row r="6441" spans="5:5" x14ac:dyDescent="0.2">
      <c r="E6441" s="2"/>
    </row>
    <row r="6442" spans="5:5" x14ac:dyDescent="0.2">
      <c r="E6442" s="2"/>
    </row>
    <row r="6443" spans="5:5" x14ac:dyDescent="0.2">
      <c r="E6443" s="2"/>
    </row>
    <row r="6444" spans="5:5" x14ac:dyDescent="0.2">
      <c r="E6444" s="2"/>
    </row>
    <row r="6445" spans="5:5" x14ac:dyDescent="0.2">
      <c r="E6445" s="2"/>
    </row>
    <row r="6446" spans="5:5" x14ac:dyDescent="0.2">
      <c r="E6446" s="2"/>
    </row>
    <row r="6447" spans="5:5" x14ac:dyDescent="0.2">
      <c r="E6447" s="2"/>
    </row>
    <row r="6448" spans="5:5" x14ac:dyDescent="0.2">
      <c r="E6448" s="2"/>
    </row>
    <row r="6449" spans="5:5" x14ac:dyDescent="0.2">
      <c r="E6449" s="2"/>
    </row>
    <row r="6450" spans="5:5" x14ac:dyDescent="0.2">
      <c r="E6450" s="2"/>
    </row>
    <row r="6451" spans="5:5" x14ac:dyDescent="0.2">
      <c r="E6451" s="2"/>
    </row>
    <row r="6452" spans="5:5" x14ac:dyDescent="0.2">
      <c r="E6452" s="2"/>
    </row>
    <row r="6453" spans="5:5" x14ac:dyDescent="0.2">
      <c r="E6453" s="2"/>
    </row>
    <row r="6454" spans="5:5" x14ac:dyDescent="0.2">
      <c r="E6454" s="2"/>
    </row>
    <row r="6455" spans="5:5" x14ac:dyDescent="0.2">
      <c r="E6455" s="2"/>
    </row>
    <row r="6456" spans="5:5" x14ac:dyDescent="0.2">
      <c r="E6456" s="2"/>
    </row>
    <row r="6457" spans="5:5" x14ac:dyDescent="0.2">
      <c r="E6457" s="2"/>
    </row>
    <row r="6458" spans="5:5" x14ac:dyDescent="0.2">
      <c r="E6458" s="2"/>
    </row>
    <row r="6459" spans="5:5" x14ac:dyDescent="0.2">
      <c r="E6459" s="2"/>
    </row>
    <row r="6460" spans="5:5" x14ac:dyDescent="0.2">
      <c r="E6460" s="2"/>
    </row>
    <row r="6461" spans="5:5" x14ac:dyDescent="0.2">
      <c r="E6461" s="2"/>
    </row>
    <row r="6462" spans="5:5" x14ac:dyDescent="0.2">
      <c r="E6462" s="2"/>
    </row>
    <row r="6463" spans="5:5" x14ac:dyDescent="0.2">
      <c r="E6463" s="2"/>
    </row>
    <row r="6464" spans="5:5" x14ac:dyDescent="0.2">
      <c r="E6464" s="2"/>
    </row>
    <row r="6465" spans="5:5" x14ac:dyDescent="0.2">
      <c r="E6465" s="2"/>
    </row>
    <row r="6466" spans="5:5" x14ac:dyDescent="0.2">
      <c r="E6466" s="2"/>
    </row>
    <row r="6467" spans="5:5" x14ac:dyDescent="0.2">
      <c r="E6467" s="2"/>
    </row>
    <row r="6468" spans="5:5" x14ac:dyDescent="0.2">
      <c r="E6468" s="2"/>
    </row>
    <row r="6469" spans="5:5" x14ac:dyDescent="0.2">
      <c r="E6469" s="2"/>
    </row>
    <row r="6470" spans="5:5" x14ac:dyDescent="0.2">
      <c r="E6470" s="2"/>
    </row>
    <row r="6471" spans="5:5" x14ac:dyDescent="0.2">
      <c r="E6471" s="2"/>
    </row>
    <row r="6472" spans="5:5" x14ac:dyDescent="0.2">
      <c r="E6472" s="2"/>
    </row>
    <row r="6473" spans="5:5" x14ac:dyDescent="0.2">
      <c r="E6473" s="2"/>
    </row>
    <row r="6474" spans="5:5" x14ac:dyDescent="0.2">
      <c r="E6474" s="2"/>
    </row>
    <row r="6475" spans="5:5" x14ac:dyDescent="0.2">
      <c r="E6475" s="2"/>
    </row>
    <row r="6476" spans="5:5" x14ac:dyDescent="0.2">
      <c r="E6476" s="2"/>
    </row>
    <row r="6477" spans="5:5" x14ac:dyDescent="0.2">
      <c r="E6477" s="2"/>
    </row>
    <row r="6478" spans="5:5" x14ac:dyDescent="0.2">
      <c r="E6478" s="2"/>
    </row>
    <row r="6479" spans="5:5" x14ac:dyDescent="0.2">
      <c r="E6479" s="2"/>
    </row>
    <row r="6480" spans="5:5" x14ac:dyDescent="0.2">
      <c r="E6480" s="2"/>
    </row>
    <row r="6481" spans="5:5" x14ac:dyDescent="0.2">
      <c r="E6481" s="2"/>
    </row>
    <row r="6482" spans="5:5" x14ac:dyDescent="0.2">
      <c r="E6482" s="2"/>
    </row>
    <row r="6483" spans="5:5" x14ac:dyDescent="0.2">
      <c r="E6483" s="2"/>
    </row>
    <row r="6484" spans="5:5" x14ac:dyDescent="0.2">
      <c r="E6484" s="2"/>
    </row>
    <row r="6485" spans="5:5" x14ac:dyDescent="0.2">
      <c r="E6485" s="2"/>
    </row>
    <row r="6486" spans="5:5" x14ac:dyDescent="0.2">
      <c r="E6486" s="2"/>
    </row>
    <row r="6487" spans="5:5" x14ac:dyDescent="0.2">
      <c r="E6487" s="2"/>
    </row>
    <row r="6488" spans="5:5" x14ac:dyDescent="0.2">
      <c r="E6488" s="2"/>
    </row>
    <row r="6489" spans="5:5" x14ac:dyDescent="0.2">
      <c r="E6489" s="2"/>
    </row>
    <row r="6490" spans="5:5" x14ac:dyDescent="0.2">
      <c r="E6490" s="2"/>
    </row>
    <row r="6491" spans="5:5" x14ac:dyDescent="0.2">
      <c r="E6491" s="2"/>
    </row>
    <row r="6492" spans="5:5" x14ac:dyDescent="0.2">
      <c r="E6492" s="2"/>
    </row>
    <row r="6493" spans="5:5" x14ac:dyDescent="0.2">
      <c r="E6493" s="2"/>
    </row>
    <row r="6494" spans="5:5" x14ac:dyDescent="0.2">
      <c r="E6494" s="2"/>
    </row>
    <row r="6495" spans="5:5" x14ac:dyDescent="0.2">
      <c r="E6495" s="2"/>
    </row>
    <row r="6496" spans="5:5" x14ac:dyDescent="0.2">
      <c r="E6496" s="2"/>
    </row>
    <row r="6497" spans="5:5" x14ac:dyDescent="0.2">
      <c r="E6497" s="2"/>
    </row>
    <row r="6498" spans="5:5" x14ac:dyDescent="0.2">
      <c r="E6498" s="2"/>
    </row>
    <row r="6499" spans="5:5" x14ac:dyDescent="0.2">
      <c r="E6499" s="2"/>
    </row>
    <row r="6500" spans="5:5" x14ac:dyDescent="0.2">
      <c r="E6500" s="2"/>
    </row>
    <row r="6501" spans="5:5" x14ac:dyDescent="0.2">
      <c r="E6501" s="2"/>
    </row>
    <row r="6502" spans="5:5" x14ac:dyDescent="0.2">
      <c r="E6502" s="2"/>
    </row>
    <row r="6503" spans="5:5" x14ac:dyDescent="0.2">
      <c r="E6503" s="2"/>
    </row>
    <row r="6504" spans="5:5" x14ac:dyDescent="0.2">
      <c r="E6504" s="2"/>
    </row>
    <row r="6505" spans="5:5" x14ac:dyDescent="0.2">
      <c r="E6505" s="2"/>
    </row>
    <row r="6506" spans="5:5" x14ac:dyDescent="0.2">
      <c r="E6506" s="2"/>
    </row>
    <row r="6507" spans="5:5" x14ac:dyDescent="0.2">
      <c r="E6507" s="2"/>
    </row>
    <row r="6508" spans="5:5" x14ac:dyDescent="0.2">
      <c r="E6508" s="2"/>
    </row>
    <row r="6509" spans="5:5" x14ac:dyDescent="0.2">
      <c r="E6509" s="2"/>
    </row>
    <row r="6510" spans="5:5" x14ac:dyDescent="0.2">
      <c r="E6510" s="2"/>
    </row>
    <row r="6511" spans="5:5" x14ac:dyDescent="0.2">
      <c r="E6511" s="2"/>
    </row>
    <row r="6512" spans="5:5" x14ac:dyDescent="0.2">
      <c r="E6512" s="2"/>
    </row>
    <row r="6513" spans="5:5" x14ac:dyDescent="0.2">
      <c r="E6513" s="2"/>
    </row>
    <row r="6514" spans="5:5" x14ac:dyDescent="0.2">
      <c r="E6514" s="2"/>
    </row>
    <row r="6515" spans="5:5" x14ac:dyDescent="0.2">
      <c r="E6515" s="2"/>
    </row>
    <row r="6516" spans="5:5" x14ac:dyDescent="0.2">
      <c r="E6516" s="2"/>
    </row>
    <row r="6517" spans="5:5" x14ac:dyDescent="0.2">
      <c r="E6517" s="2"/>
    </row>
    <row r="6518" spans="5:5" x14ac:dyDescent="0.2">
      <c r="E6518" s="2"/>
    </row>
    <row r="6519" spans="5:5" x14ac:dyDescent="0.2">
      <c r="E6519" s="2"/>
    </row>
    <row r="6520" spans="5:5" x14ac:dyDescent="0.2">
      <c r="E6520" s="2"/>
    </row>
    <row r="6521" spans="5:5" x14ac:dyDescent="0.2">
      <c r="E6521" s="2"/>
    </row>
    <row r="6522" spans="5:5" x14ac:dyDescent="0.2">
      <c r="E6522" s="2"/>
    </row>
    <row r="6523" spans="5:5" x14ac:dyDescent="0.2">
      <c r="E6523" s="2"/>
    </row>
    <row r="6524" spans="5:5" x14ac:dyDescent="0.2">
      <c r="E6524" s="2"/>
    </row>
    <row r="6525" spans="5:5" x14ac:dyDescent="0.2">
      <c r="E6525" s="2"/>
    </row>
    <row r="6526" spans="5:5" x14ac:dyDescent="0.2">
      <c r="E6526" s="2"/>
    </row>
    <row r="6527" spans="5:5" x14ac:dyDescent="0.2">
      <c r="E6527" s="2"/>
    </row>
    <row r="6528" spans="5:5" x14ac:dyDescent="0.2">
      <c r="E6528" s="2"/>
    </row>
    <row r="6529" spans="5:5" x14ac:dyDescent="0.2">
      <c r="E6529" s="2"/>
    </row>
    <row r="6530" spans="5:5" x14ac:dyDescent="0.2">
      <c r="E6530" s="2"/>
    </row>
    <row r="6531" spans="5:5" x14ac:dyDescent="0.2">
      <c r="E6531" s="2"/>
    </row>
    <row r="6532" spans="5:5" x14ac:dyDescent="0.2">
      <c r="E6532" s="2"/>
    </row>
    <row r="6533" spans="5:5" x14ac:dyDescent="0.2">
      <c r="E6533" s="2"/>
    </row>
    <row r="6534" spans="5:5" x14ac:dyDescent="0.2">
      <c r="E6534" s="2"/>
    </row>
    <row r="6535" spans="5:5" x14ac:dyDescent="0.2">
      <c r="E6535" s="2"/>
    </row>
    <row r="6536" spans="5:5" x14ac:dyDescent="0.2">
      <c r="E6536" s="2"/>
    </row>
    <row r="6537" spans="5:5" x14ac:dyDescent="0.2">
      <c r="E6537" s="2"/>
    </row>
    <row r="6538" spans="5:5" x14ac:dyDescent="0.2">
      <c r="E6538" s="2"/>
    </row>
    <row r="6539" spans="5:5" x14ac:dyDescent="0.2">
      <c r="E6539" s="2"/>
    </row>
    <row r="6540" spans="5:5" x14ac:dyDescent="0.2">
      <c r="E6540" s="2"/>
    </row>
    <row r="6541" spans="5:5" x14ac:dyDescent="0.2">
      <c r="E6541" s="2"/>
    </row>
    <row r="6542" spans="5:5" x14ac:dyDescent="0.2">
      <c r="E6542" s="2"/>
    </row>
    <row r="6543" spans="5:5" x14ac:dyDescent="0.2">
      <c r="E6543" s="2"/>
    </row>
    <row r="6544" spans="5:5" x14ac:dyDescent="0.2">
      <c r="E6544" s="2"/>
    </row>
    <row r="6545" spans="5:5" x14ac:dyDescent="0.2">
      <c r="E6545" s="2"/>
    </row>
    <row r="6546" spans="5:5" x14ac:dyDescent="0.2">
      <c r="E6546" s="2"/>
    </row>
    <row r="6547" spans="5:5" x14ac:dyDescent="0.2">
      <c r="E6547" s="2"/>
    </row>
    <row r="6548" spans="5:5" x14ac:dyDescent="0.2">
      <c r="E6548" s="2"/>
    </row>
    <row r="6549" spans="5:5" x14ac:dyDescent="0.2">
      <c r="E6549" s="2"/>
    </row>
    <row r="6550" spans="5:5" x14ac:dyDescent="0.2">
      <c r="E6550" s="2"/>
    </row>
    <row r="6551" spans="5:5" x14ac:dyDescent="0.2">
      <c r="E6551" s="2"/>
    </row>
    <row r="6552" spans="5:5" x14ac:dyDescent="0.2">
      <c r="E6552" s="2"/>
    </row>
    <row r="6553" spans="5:5" x14ac:dyDescent="0.2">
      <c r="E6553" s="2"/>
    </row>
    <row r="6554" spans="5:5" x14ac:dyDescent="0.2">
      <c r="E6554" s="2"/>
    </row>
    <row r="6555" spans="5:5" x14ac:dyDescent="0.2">
      <c r="E6555" s="2"/>
    </row>
    <row r="6556" spans="5:5" x14ac:dyDescent="0.2">
      <c r="E6556" s="2"/>
    </row>
    <row r="6557" spans="5:5" x14ac:dyDescent="0.2">
      <c r="E6557" s="2"/>
    </row>
    <row r="6558" spans="5:5" x14ac:dyDescent="0.2">
      <c r="E6558" s="2"/>
    </row>
    <row r="6559" spans="5:5" x14ac:dyDescent="0.2">
      <c r="E6559" s="2"/>
    </row>
    <row r="6560" spans="5:5" x14ac:dyDescent="0.2">
      <c r="E6560" s="2"/>
    </row>
    <row r="6561" spans="5:5" x14ac:dyDescent="0.2">
      <c r="E6561" s="2"/>
    </row>
    <row r="6562" spans="5:5" x14ac:dyDescent="0.2">
      <c r="E6562" s="2"/>
    </row>
    <row r="6563" spans="5:5" x14ac:dyDescent="0.2">
      <c r="E6563" s="2"/>
    </row>
    <row r="6564" spans="5:5" x14ac:dyDescent="0.2">
      <c r="E6564" s="2"/>
    </row>
    <row r="6565" spans="5:5" x14ac:dyDescent="0.2">
      <c r="E6565" s="2"/>
    </row>
    <row r="6566" spans="5:5" x14ac:dyDescent="0.2">
      <c r="E6566" s="2"/>
    </row>
    <row r="6567" spans="5:5" x14ac:dyDescent="0.2">
      <c r="E6567" s="2"/>
    </row>
    <row r="6568" spans="5:5" x14ac:dyDescent="0.2">
      <c r="E6568" s="2"/>
    </row>
    <row r="6569" spans="5:5" x14ac:dyDescent="0.2">
      <c r="E6569" s="2"/>
    </row>
    <row r="6570" spans="5:5" x14ac:dyDescent="0.2">
      <c r="E6570" s="2"/>
    </row>
    <row r="6571" spans="5:5" x14ac:dyDescent="0.2">
      <c r="E6571" s="2"/>
    </row>
    <row r="6572" spans="5:5" x14ac:dyDescent="0.2">
      <c r="E6572" s="2"/>
    </row>
    <row r="6573" spans="5:5" x14ac:dyDescent="0.2">
      <c r="E6573" s="2"/>
    </row>
    <row r="6574" spans="5:5" x14ac:dyDescent="0.2">
      <c r="E6574" s="2"/>
    </row>
    <row r="6575" spans="5:5" x14ac:dyDescent="0.2">
      <c r="E6575" s="2"/>
    </row>
    <row r="6576" spans="5:5" x14ac:dyDescent="0.2">
      <c r="E6576" s="2"/>
    </row>
    <row r="6577" spans="5:5" x14ac:dyDescent="0.2">
      <c r="E6577" s="2"/>
    </row>
    <row r="6578" spans="5:5" x14ac:dyDescent="0.2">
      <c r="E6578" s="2"/>
    </row>
    <row r="6579" spans="5:5" x14ac:dyDescent="0.2">
      <c r="E6579" s="2"/>
    </row>
    <row r="6580" spans="5:5" x14ac:dyDescent="0.2">
      <c r="E6580" s="2"/>
    </row>
    <row r="6581" spans="5:5" x14ac:dyDescent="0.2">
      <c r="E6581" s="2"/>
    </row>
    <row r="6582" spans="5:5" x14ac:dyDescent="0.2">
      <c r="E6582" s="2"/>
    </row>
    <row r="6583" spans="5:5" x14ac:dyDescent="0.2">
      <c r="E6583" s="2"/>
    </row>
    <row r="6584" spans="5:5" x14ac:dyDescent="0.2">
      <c r="E6584" s="2"/>
    </row>
    <row r="6585" spans="5:5" x14ac:dyDescent="0.2">
      <c r="E6585" s="2"/>
    </row>
    <row r="6586" spans="5:5" x14ac:dyDescent="0.2">
      <c r="E6586" s="2"/>
    </row>
    <row r="6587" spans="5:5" x14ac:dyDescent="0.2">
      <c r="E6587" s="2"/>
    </row>
    <row r="6588" spans="5:5" x14ac:dyDescent="0.2">
      <c r="E6588" s="2"/>
    </row>
    <row r="6589" spans="5:5" x14ac:dyDescent="0.2">
      <c r="E6589" s="2"/>
    </row>
    <row r="6590" spans="5:5" x14ac:dyDescent="0.2">
      <c r="E6590" s="2"/>
    </row>
    <row r="6591" spans="5:5" x14ac:dyDescent="0.2">
      <c r="E6591" s="2"/>
    </row>
    <row r="6592" spans="5:5" x14ac:dyDescent="0.2">
      <c r="E6592" s="2"/>
    </row>
    <row r="6593" spans="5:5" x14ac:dyDescent="0.2">
      <c r="E6593" s="2"/>
    </row>
    <row r="6594" spans="5:5" x14ac:dyDescent="0.2">
      <c r="E6594" s="2"/>
    </row>
    <row r="6595" spans="5:5" x14ac:dyDescent="0.2">
      <c r="E6595" s="2"/>
    </row>
    <row r="6596" spans="5:5" x14ac:dyDescent="0.2">
      <c r="E6596" s="2"/>
    </row>
    <row r="6597" spans="5:5" x14ac:dyDescent="0.2">
      <c r="E6597" s="2"/>
    </row>
    <row r="6598" spans="5:5" x14ac:dyDescent="0.2">
      <c r="E6598" s="2"/>
    </row>
    <row r="6599" spans="5:5" x14ac:dyDescent="0.2">
      <c r="E6599" s="2"/>
    </row>
    <row r="6600" spans="5:5" x14ac:dyDescent="0.2">
      <c r="E6600" s="2"/>
    </row>
    <row r="6601" spans="5:5" x14ac:dyDescent="0.2">
      <c r="E6601" s="2"/>
    </row>
    <row r="6602" spans="5:5" x14ac:dyDescent="0.2">
      <c r="E6602" s="2"/>
    </row>
    <row r="6603" spans="5:5" x14ac:dyDescent="0.2">
      <c r="E6603" s="2"/>
    </row>
    <row r="6604" spans="5:5" x14ac:dyDescent="0.2">
      <c r="E6604" s="2"/>
    </row>
    <row r="6605" spans="5:5" x14ac:dyDescent="0.2">
      <c r="E6605" s="2"/>
    </row>
    <row r="6606" spans="5:5" x14ac:dyDescent="0.2">
      <c r="E6606" s="2"/>
    </row>
    <row r="6607" spans="5:5" x14ac:dyDescent="0.2">
      <c r="E6607" s="2"/>
    </row>
    <row r="6608" spans="5:5" x14ac:dyDescent="0.2">
      <c r="E6608" s="2"/>
    </row>
    <row r="6609" spans="5:5" x14ac:dyDescent="0.2">
      <c r="E6609" s="2"/>
    </row>
    <row r="6610" spans="5:5" x14ac:dyDescent="0.2">
      <c r="E6610" s="2"/>
    </row>
    <row r="6611" spans="5:5" x14ac:dyDescent="0.2">
      <c r="E6611" s="2"/>
    </row>
    <row r="6612" spans="5:5" x14ac:dyDescent="0.2">
      <c r="E6612" s="2"/>
    </row>
    <row r="6613" spans="5:5" x14ac:dyDescent="0.2">
      <c r="E6613" s="2"/>
    </row>
    <row r="6614" spans="5:5" x14ac:dyDescent="0.2">
      <c r="E6614" s="2"/>
    </row>
    <row r="6615" spans="5:5" x14ac:dyDescent="0.2">
      <c r="E6615" s="2"/>
    </row>
    <row r="6616" spans="5:5" x14ac:dyDescent="0.2">
      <c r="E6616" s="2"/>
    </row>
    <row r="6617" spans="5:5" x14ac:dyDescent="0.2">
      <c r="E6617" s="2"/>
    </row>
    <row r="6618" spans="5:5" x14ac:dyDescent="0.2">
      <c r="E6618" s="2"/>
    </row>
    <row r="6619" spans="5:5" x14ac:dyDescent="0.2">
      <c r="E6619" s="2"/>
    </row>
    <row r="6620" spans="5:5" x14ac:dyDescent="0.2">
      <c r="E6620" s="2"/>
    </row>
    <row r="6621" spans="5:5" x14ac:dyDescent="0.2">
      <c r="E6621" s="2"/>
    </row>
    <row r="6622" spans="5:5" x14ac:dyDescent="0.2">
      <c r="E6622" s="2"/>
    </row>
    <row r="6623" spans="5:5" x14ac:dyDescent="0.2">
      <c r="E6623" s="2"/>
    </row>
    <row r="6624" spans="5:5" x14ac:dyDescent="0.2">
      <c r="E6624" s="2"/>
    </row>
    <row r="6625" spans="5:5" x14ac:dyDescent="0.2">
      <c r="E6625" s="2"/>
    </row>
    <row r="6626" spans="5:5" x14ac:dyDescent="0.2">
      <c r="E6626" s="2"/>
    </row>
    <row r="6627" spans="5:5" x14ac:dyDescent="0.2">
      <c r="E6627" s="2"/>
    </row>
    <row r="6628" spans="5:5" x14ac:dyDescent="0.2">
      <c r="E6628" s="2"/>
    </row>
    <row r="6629" spans="5:5" x14ac:dyDescent="0.2">
      <c r="E6629" s="2"/>
    </row>
    <row r="6630" spans="5:5" x14ac:dyDescent="0.2">
      <c r="E6630" s="2"/>
    </row>
    <row r="6631" spans="5:5" x14ac:dyDescent="0.2">
      <c r="E6631" s="2"/>
    </row>
    <row r="6632" spans="5:5" x14ac:dyDescent="0.2">
      <c r="E6632" s="2"/>
    </row>
    <row r="6633" spans="5:5" x14ac:dyDescent="0.2">
      <c r="E6633" s="2"/>
    </row>
    <row r="6634" spans="5:5" x14ac:dyDescent="0.2">
      <c r="E6634" s="2"/>
    </row>
    <row r="6635" spans="5:5" x14ac:dyDescent="0.2">
      <c r="E6635" s="2"/>
    </row>
    <row r="6636" spans="5:5" x14ac:dyDescent="0.2">
      <c r="E6636" s="2"/>
    </row>
    <row r="6637" spans="5:5" x14ac:dyDescent="0.2">
      <c r="E6637" s="2"/>
    </row>
    <row r="6638" spans="5:5" x14ac:dyDescent="0.2">
      <c r="E6638" s="2"/>
    </row>
    <row r="6639" spans="5:5" x14ac:dyDescent="0.2">
      <c r="E6639" s="2"/>
    </row>
    <row r="6640" spans="5:5" x14ac:dyDescent="0.2">
      <c r="E6640" s="2"/>
    </row>
    <row r="6641" spans="5:5" x14ac:dyDescent="0.2">
      <c r="E6641" s="2"/>
    </row>
    <row r="6642" spans="5:5" x14ac:dyDescent="0.2">
      <c r="E6642" s="2"/>
    </row>
    <row r="6643" spans="5:5" x14ac:dyDescent="0.2">
      <c r="E6643" s="2"/>
    </row>
    <row r="6644" spans="5:5" x14ac:dyDescent="0.2">
      <c r="E6644" s="2"/>
    </row>
    <row r="6645" spans="5:5" x14ac:dyDescent="0.2">
      <c r="E6645" s="2"/>
    </row>
    <row r="6646" spans="5:5" x14ac:dyDescent="0.2">
      <c r="E6646" s="2"/>
    </row>
    <row r="6647" spans="5:5" x14ac:dyDescent="0.2">
      <c r="E6647" s="2"/>
    </row>
    <row r="6648" spans="5:5" x14ac:dyDescent="0.2">
      <c r="E6648" s="2"/>
    </row>
    <row r="6649" spans="5:5" x14ac:dyDescent="0.2">
      <c r="E6649" s="2"/>
    </row>
    <row r="6650" spans="5:5" x14ac:dyDescent="0.2">
      <c r="E6650" s="2"/>
    </row>
    <row r="6651" spans="5:5" x14ac:dyDescent="0.2">
      <c r="E6651" s="2"/>
    </row>
    <row r="6652" spans="5:5" x14ac:dyDescent="0.2">
      <c r="E6652" s="2"/>
    </row>
    <row r="6653" spans="5:5" x14ac:dyDescent="0.2">
      <c r="E6653" s="2"/>
    </row>
    <row r="6654" spans="5:5" x14ac:dyDescent="0.2">
      <c r="E6654" s="2"/>
    </row>
    <row r="6655" spans="5:5" x14ac:dyDescent="0.2">
      <c r="E6655" s="2"/>
    </row>
    <row r="6656" spans="5:5" x14ac:dyDescent="0.2">
      <c r="E6656" s="2"/>
    </row>
    <row r="6657" spans="5:5" x14ac:dyDescent="0.2">
      <c r="E6657" s="2"/>
    </row>
    <row r="6658" spans="5:5" x14ac:dyDescent="0.2">
      <c r="E6658" s="2"/>
    </row>
    <row r="6659" spans="5:5" x14ac:dyDescent="0.2">
      <c r="E6659" s="2"/>
    </row>
    <row r="6660" spans="5:5" x14ac:dyDescent="0.2">
      <c r="E6660" s="2"/>
    </row>
    <row r="6661" spans="5:5" x14ac:dyDescent="0.2">
      <c r="E6661" s="2"/>
    </row>
    <row r="6662" spans="5:5" x14ac:dyDescent="0.2">
      <c r="E6662" s="2"/>
    </row>
    <row r="6663" spans="5:5" x14ac:dyDescent="0.2">
      <c r="E6663" s="2"/>
    </row>
    <row r="6664" spans="5:5" x14ac:dyDescent="0.2">
      <c r="E6664" s="2"/>
    </row>
    <row r="6665" spans="5:5" x14ac:dyDescent="0.2">
      <c r="E6665" s="2"/>
    </row>
    <row r="6666" spans="5:5" x14ac:dyDescent="0.2">
      <c r="E6666" s="2"/>
    </row>
    <row r="6667" spans="5:5" x14ac:dyDescent="0.2">
      <c r="E6667" s="2"/>
    </row>
    <row r="6668" spans="5:5" x14ac:dyDescent="0.2">
      <c r="E6668" s="2"/>
    </row>
    <row r="6669" spans="5:5" x14ac:dyDescent="0.2">
      <c r="E6669" s="2"/>
    </row>
    <row r="6670" spans="5:5" x14ac:dyDescent="0.2">
      <c r="E6670" s="2"/>
    </row>
    <row r="6671" spans="5:5" x14ac:dyDescent="0.2">
      <c r="E6671" s="2"/>
    </row>
    <row r="6672" spans="5:5" x14ac:dyDescent="0.2">
      <c r="E6672" s="2"/>
    </row>
    <row r="6673" spans="5:5" x14ac:dyDescent="0.2">
      <c r="E6673" s="2"/>
    </row>
    <row r="6674" spans="5:5" x14ac:dyDescent="0.2">
      <c r="E6674" s="2"/>
    </row>
    <row r="6675" spans="5:5" x14ac:dyDescent="0.2">
      <c r="E6675" s="2"/>
    </row>
    <row r="6676" spans="5:5" x14ac:dyDescent="0.2">
      <c r="E6676" s="2"/>
    </row>
    <row r="6677" spans="5:5" x14ac:dyDescent="0.2">
      <c r="E6677" s="2"/>
    </row>
    <row r="6678" spans="5:5" x14ac:dyDescent="0.2">
      <c r="E6678" s="2"/>
    </row>
    <row r="6679" spans="5:5" x14ac:dyDescent="0.2">
      <c r="E6679" s="2"/>
    </row>
    <row r="6680" spans="5:5" x14ac:dyDescent="0.2">
      <c r="E6680" s="2"/>
    </row>
    <row r="6681" spans="5:5" x14ac:dyDescent="0.2">
      <c r="E6681" s="2"/>
    </row>
    <row r="6682" spans="5:5" x14ac:dyDescent="0.2">
      <c r="E6682" s="2"/>
    </row>
    <row r="6683" spans="5:5" x14ac:dyDescent="0.2">
      <c r="E6683" s="2"/>
    </row>
    <row r="6684" spans="5:5" x14ac:dyDescent="0.2">
      <c r="E6684" s="2"/>
    </row>
    <row r="6685" spans="5:5" x14ac:dyDescent="0.2">
      <c r="E6685" s="2"/>
    </row>
    <row r="6686" spans="5:5" x14ac:dyDescent="0.2">
      <c r="E6686" s="2"/>
    </row>
    <row r="6687" spans="5:5" x14ac:dyDescent="0.2">
      <c r="E6687" s="2"/>
    </row>
    <row r="6688" spans="5:5" x14ac:dyDescent="0.2">
      <c r="E6688" s="2"/>
    </row>
    <row r="6689" spans="5:5" x14ac:dyDescent="0.2">
      <c r="E6689" s="2"/>
    </row>
    <row r="6690" spans="5:5" x14ac:dyDescent="0.2">
      <c r="E6690" s="2"/>
    </row>
    <row r="6691" spans="5:5" x14ac:dyDescent="0.2">
      <c r="E6691" s="2"/>
    </row>
    <row r="6692" spans="5:5" x14ac:dyDescent="0.2">
      <c r="E6692" s="2"/>
    </row>
    <row r="6693" spans="5:5" x14ac:dyDescent="0.2">
      <c r="E6693" s="2"/>
    </row>
    <row r="6694" spans="5:5" x14ac:dyDescent="0.2">
      <c r="E6694" s="2"/>
    </row>
    <row r="6695" spans="5:5" x14ac:dyDescent="0.2">
      <c r="E6695" s="2"/>
    </row>
    <row r="6696" spans="5:5" x14ac:dyDescent="0.2">
      <c r="E6696" s="2"/>
    </row>
    <row r="6697" spans="5:5" x14ac:dyDescent="0.2">
      <c r="E6697" s="2"/>
    </row>
    <row r="6698" spans="5:5" x14ac:dyDescent="0.2">
      <c r="E6698" s="2"/>
    </row>
    <row r="6699" spans="5:5" x14ac:dyDescent="0.2">
      <c r="E6699" s="2"/>
    </row>
    <row r="6700" spans="5:5" x14ac:dyDescent="0.2">
      <c r="E6700" s="2"/>
    </row>
    <row r="6701" spans="5:5" x14ac:dyDescent="0.2">
      <c r="E6701" s="2"/>
    </row>
    <row r="6702" spans="5:5" x14ac:dyDescent="0.2">
      <c r="E6702" s="2"/>
    </row>
    <row r="6703" spans="5:5" x14ac:dyDescent="0.2">
      <c r="E6703" s="2"/>
    </row>
    <row r="6704" spans="5:5" x14ac:dyDescent="0.2">
      <c r="E6704" s="2"/>
    </row>
    <row r="6705" spans="5:5" x14ac:dyDescent="0.2">
      <c r="E6705" s="2"/>
    </row>
    <row r="6706" spans="5:5" x14ac:dyDescent="0.2">
      <c r="E6706" s="2"/>
    </row>
    <row r="6707" spans="5:5" x14ac:dyDescent="0.2">
      <c r="E6707" s="2"/>
    </row>
    <row r="6708" spans="5:5" x14ac:dyDescent="0.2">
      <c r="E6708" s="2"/>
    </row>
    <row r="6709" spans="5:5" x14ac:dyDescent="0.2">
      <c r="E6709" s="2"/>
    </row>
    <row r="6710" spans="5:5" x14ac:dyDescent="0.2">
      <c r="E6710" s="2"/>
    </row>
    <row r="6711" spans="5:5" x14ac:dyDescent="0.2">
      <c r="E6711" s="2"/>
    </row>
    <row r="6712" spans="5:5" x14ac:dyDescent="0.2">
      <c r="E6712" s="2"/>
    </row>
    <row r="6713" spans="5:5" x14ac:dyDescent="0.2">
      <c r="E6713" s="2"/>
    </row>
    <row r="6714" spans="5:5" x14ac:dyDescent="0.2">
      <c r="E6714" s="2"/>
    </row>
    <row r="6715" spans="5:5" x14ac:dyDescent="0.2">
      <c r="E6715" s="2"/>
    </row>
    <row r="6716" spans="5:5" x14ac:dyDescent="0.2">
      <c r="E6716" s="2"/>
    </row>
    <row r="6717" spans="5:5" x14ac:dyDescent="0.2">
      <c r="E6717" s="2"/>
    </row>
    <row r="6718" spans="5:5" x14ac:dyDescent="0.2">
      <c r="E6718" s="2"/>
    </row>
    <row r="6719" spans="5:5" x14ac:dyDescent="0.2">
      <c r="E6719" s="2"/>
    </row>
    <row r="6720" spans="5:5" x14ac:dyDescent="0.2">
      <c r="E6720" s="2"/>
    </row>
    <row r="6721" spans="5:5" x14ac:dyDescent="0.2">
      <c r="E6721" s="2"/>
    </row>
    <row r="6722" spans="5:5" x14ac:dyDescent="0.2">
      <c r="E6722" s="2"/>
    </row>
    <row r="6723" spans="5:5" x14ac:dyDescent="0.2">
      <c r="E6723" s="2"/>
    </row>
    <row r="6724" spans="5:5" x14ac:dyDescent="0.2">
      <c r="E6724" s="2"/>
    </row>
    <row r="6725" spans="5:5" x14ac:dyDescent="0.2">
      <c r="E6725" s="2"/>
    </row>
    <row r="6726" spans="5:5" x14ac:dyDescent="0.2">
      <c r="E6726" s="2"/>
    </row>
    <row r="6727" spans="5:5" x14ac:dyDescent="0.2">
      <c r="E6727" s="2"/>
    </row>
    <row r="6728" spans="5:5" x14ac:dyDescent="0.2">
      <c r="E6728" s="2"/>
    </row>
    <row r="6729" spans="5:5" x14ac:dyDescent="0.2">
      <c r="E6729" s="2"/>
    </row>
    <row r="6730" spans="5:5" x14ac:dyDescent="0.2">
      <c r="E6730" s="2"/>
    </row>
    <row r="6731" spans="5:5" x14ac:dyDescent="0.2">
      <c r="E6731" s="2"/>
    </row>
    <row r="6732" spans="5:5" x14ac:dyDescent="0.2">
      <c r="E6732" s="2"/>
    </row>
    <row r="6733" spans="5:5" x14ac:dyDescent="0.2">
      <c r="E6733" s="2"/>
    </row>
    <row r="6734" spans="5:5" x14ac:dyDescent="0.2">
      <c r="E6734" s="2"/>
    </row>
    <row r="6735" spans="5:5" x14ac:dyDescent="0.2">
      <c r="E6735" s="2"/>
    </row>
    <row r="6736" spans="5:5" x14ac:dyDescent="0.2">
      <c r="E6736" s="2"/>
    </row>
    <row r="6737" spans="5:5" x14ac:dyDescent="0.2">
      <c r="E6737" s="2"/>
    </row>
    <row r="6738" spans="5:5" x14ac:dyDescent="0.2">
      <c r="E6738" s="2"/>
    </row>
    <row r="6739" spans="5:5" x14ac:dyDescent="0.2">
      <c r="E6739" s="2"/>
    </row>
    <row r="6740" spans="5:5" x14ac:dyDescent="0.2">
      <c r="E6740" s="2"/>
    </row>
    <row r="6741" spans="5:5" x14ac:dyDescent="0.2">
      <c r="E6741" s="2"/>
    </row>
    <row r="6742" spans="5:5" x14ac:dyDescent="0.2">
      <c r="E6742" s="2"/>
    </row>
    <row r="6743" spans="5:5" x14ac:dyDescent="0.2">
      <c r="E6743" s="2"/>
    </row>
    <row r="6744" spans="5:5" x14ac:dyDescent="0.2">
      <c r="E6744" s="2"/>
    </row>
    <row r="6745" spans="5:5" x14ac:dyDescent="0.2">
      <c r="E6745" s="2"/>
    </row>
    <row r="6746" spans="5:5" x14ac:dyDescent="0.2">
      <c r="E6746" s="2"/>
    </row>
    <row r="6747" spans="5:5" x14ac:dyDescent="0.2">
      <c r="E6747" s="2"/>
    </row>
    <row r="6748" spans="5:5" x14ac:dyDescent="0.2">
      <c r="E6748" s="2"/>
    </row>
    <row r="6749" spans="5:5" x14ac:dyDescent="0.2">
      <c r="E6749" s="2"/>
    </row>
    <row r="6750" spans="5:5" x14ac:dyDescent="0.2">
      <c r="E6750" s="2"/>
    </row>
    <row r="6751" spans="5:5" x14ac:dyDescent="0.2">
      <c r="E6751" s="2"/>
    </row>
    <row r="6752" spans="5:5" x14ac:dyDescent="0.2">
      <c r="E6752" s="2"/>
    </row>
    <row r="6753" spans="5:5" x14ac:dyDescent="0.2">
      <c r="E6753" s="2"/>
    </row>
    <row r="6754" spans="5:5" x14ac:dyDescent="0.2">
      <c r="E6754" s="2"/>
    </row>
    <row r="6755" spans="5:5" x14ac:dyDescent="0.2">
      <c r="E6755" s="2"/>
    </row>
    <row r="6756" spans="5:5" x14ac:dyDescent="0.2">
      <c r="E6756" s="2"/>
    </row>
    <row r="6757" spans="5:5" x14ac:dyDescent="0.2">
      <c r="E6757" s="2"/>
    </row>
    <row r="6758" spans="5:5" x14ac:dyDescent="0.2">
      <c r="E6758" s="2"/>
    </row>
    <row r="6759" spans="5:5" x14ac:dyDescent="0.2">
      <c r="E6759" s="2"/>
    </row>
    <row r="6760" spans="5:5" x14ac:dyDescent="0.2">
      <c r="E6760" s="2"/>
    </row>
    <row r="6761" spans="5:5" x14ac:dyDescent="0.2">
      <c r="E6761" s="2"/>
    </row>
    <row r="6762" spans="5:5" x14ac:dyDescent="0.2">
      <c r="E6762" s="2"/>
    </row>
    <row r="6763" spans="5:5" x14ac:dyDescent="0.2">
      <c r="E6763" s="2"/>
    </row>
    <row r="6764" spans="5:5" x14ac:dyDescent="0.2">
      <c r="E6764" s="2"/>
    </row>
    <row r="6765" spans="5:5" x14ac:dyDescent="0.2">
      <c r="E6765" s="2"/>
    </row>
    <row r="6766" spans="5:5" x14ac:dyDescent="0.2">
      <c r="E6766" s="2"/>
    </row>
    <row r="6767" spans="5:5" x14ac:dyDescent="0.2">
      <c r="E6767" s="2"/>
    </row>
    <row r="6768" spans="5:5" x14ac:dyDescent="0.2">
      <c r="E6768" s="2"/>
    </row>
    <row r="6769" spans="5:5" x14ac:dyDescent="0.2">
      <c r="E6769" s="2"/>
    </row>
    <row r="6770" spans="5:5" x14ac:dyDescent="0.2">
      <c r="E6770" s="2"/>
    </row>
    <row r="6771" spans="5:5" x14ac:dyDescent="0.2">
      <c r="E6771" s="2"/>
    </row>
    <row r="6772" spans="5:5" x14ac:dyDescent="0.2">
      <c r="E6772" s="2"/>
    </row>
    <row r="6773" spans="5:5" x14ac:dyDescent="0.2">
      <c r="E6773" s="2"/>
    </row>
    <row r="6774" spans="5:5" x14ac:dyDescent="0.2">
      <c r="E6774" s="2"/>
    </row>
    <row r="6775" spans="5:5" x14ac:dyDescent="0.2">
      <c r="E6775" s="2"/>
    </row>
    <row r="6776" spans="5:5" x14ac:dyDescent="0.2">
      <c r="E6776" s="2"/>
    </row>
    <row r="6777" spans="5:5" x14ac:dyDescent="0.2">
      <c r="E6777" s="2"/>
    </row>
    <row r="6778" spans="5:5" x14ac:dyDescent="0.2">
      <c r="E6778" s="2"/>
    </row>
    <row r="6779" spans="5:5" x14ac:dyDescent="0.2">
      <c r="E6779" s="2"/>
    </row>
    <row r="6780" spans="5:5" x14ac:dyDescent="0.2">
      <c r="E6780" s="2"/>
    </row>
    <row r="6781" spans="5:5" x14ac:dyDescent="0.2">
      <c r="E6781" s="2"/>
    </row>
    <row r="6782" spans="5:5" x14ac:dyDescent="0.2">
      <c r="E6782" s="2"/>
    </row>
    <row r="6783" spans="5:5" x14ac:dyDescent="0.2">
      <c r="E6783" s="2"/>
    </row>
    <row r="6784" spans="5:5" x14ac:dyDescent="0.2">
      <c r="E6784" s="2"/>
    </row>
    <row r="6785" spans="5:5" x14ac:dyDescent="0.2">
      <c r="E6785" s="2"/>
    </row>
    <row r="6786" spans="5:5" x14ac:dyDescent="0.2">
      <c r="E6786" s="2"/>
    </row>
    <row r="6787" spans="5:5" x14ac:dyDescent="0.2">
      <c r="E6787" s="2"/>
    </row>
    <row r="6788" spans="5:5" x14ac:dyDescent="0.2">
      <c r="E6788" s="2"/>
    </row>
    <row r="6789" spans="5:5" x14ac:dyDescent="0.2">
      <c r="E6789" s="2"/>
    </row>
    <row r="6790" spans="5:5" x14ac:dyDescent="0.2">
      <c r="E6790" s="2"/>
    </row>
    <row r="6791" spans="5:5" x14ac:dyDescent="0.2">
      <c r="E6791" s="2"/>
    </row>
    <row r="6792" spans="5:5" x14ac:dyDescent="0.2">
      <c r="E6792" s="2"/>
    </row>
    <row r="6793" spans="5:5" x14ac:dyDescent="0.2">
      <c r="E6793" s="2"/>
    </row>
    <row r="6794" spans="5:5" x14ac:dyDescent="0.2">
      <c r="E6794" s="2"/>
    </row>
    <row r="6795" spans="5:5" x14ac:dyDescent="0.2">
      <c r="E6795" s="2"/>
    </row>
    <row r="6796" spans="5:5" x14ac:dyDescent="0.2">
      <c r="E6796" s="2"/>
    </row>
    <row r="6797" spans="5:5" x14ac:dyDescent="0.2">
      <c r="E6797" s="2"/>
    </row>
    <row r="6798" spans="5:5" x14ac:dyDescent="0.2">
      <c r="E6798" s="2"/>
    </row>
    <row r="6799" spans="5:5" x14ac:dyDescent="0.2">
      <c r="E6799" s="2"/>
    </row>
    <row r="6800" spans="5:5" x14ac:dyDescent="0.2">
      <c r="E6800" s="2"/>
    </row>
    <row r="6801" spans="5:5" x14ac:dyDescent="0.2">
      <c r="E6801" s="2"/>
    </row>
    <row r="6802" spans="5:5" x14ac:dyDescent="0.2">
      <c r="E6802" s="2"/>
    </row>
    <row r="6803" spans="5:5" x14ac:dyDescent="0.2">
      <c r="E6803" s="2"/>
    </row>
    <row r="6804" spans="5:5" x14ac:dyDescent="0.2">
      <c r="E6804" s="2"/>
    </row>
    <row r="6805" spans="5:5" x14ac:dyDescent="0.2">
      <c r="E6805" s="2"/>
    </row>
    <row r="6806" spans="5:5" x14ac:dyDescent="0.2">
      <c r="E6806" s="2"/>
    </row>
    <row r="6807" spans="5:5" x14ac:dyDescent="0.2">
      <c r="E6807" s="2"/>
    </row>
    <row r="6808" spans="5:5" x14ac:dyDescent="0.2">
      <c r="E6808" s="2"/>
    </row>
    <row r="6809" spans="5:5" x14ac:dyDescent="0.2">
      <c r="E6809" s="2"/>
    </row>
    <row r="6810" spans="5:5" x14ac:dyDescent="0.2">
      <c r="E6810" s="2"/>
    </row>
    <row r="6811" spans="5:5" x14ac:dyDescent="0.2">
      <c r="E6811" s="2"/>
    </row>
    <row r="6812" spans="5:5" x14ac:dyDescent="0.2">
      <c r="E6812" s="2"/>
    </row>
    <row r="6813" spans="5:5" x14ac:dyDescent="0.2">
      <c r="E6813" s="2"/>
    </row>
    <row r="6814" spans="5:5" x14ac:dyDescent="0.2">
      <c r="E6814" s="2"/>
    </row>
    <row r="6815" spans="5:5" x14ac:dyDescent="0.2">
      <c r="E6815" s="2"/>
    </row>
    <row r="6816" spans="5:5" x14ac:dyDescent="0.2">
      <c r="E6816" s="2"/>
    </row>
    <row r="6817" spans="5:5" x14ac:dyDescent="0.2">
      <c r="E6817" s="2"/>
    </row>
    <row r="6818" spans="5:5" x14ac:dyDescent="0.2">
      <c r="E6818" s="2"/>
    </row>
    <row r="6819" spans="5:5" x14ac:dyDescent="0.2">
      <c r="E6819" s="2"/>
    </row>
    <row r="6820" spans="5:5" x14ac:dyDescent="0.2">
      <c r="E6820" s="2"/>
    </row>
    <row r="6821" spans="5:5" x14ac:dyDescent="0.2">
      <c r="E6821" s="2"/>
    </row>
    <row r="6822" spans="5:5" x14ac:dyDescent="0.2">
      <c r="E6822" s="2"/>
    </row>
    <row r="6823" spans="5:5" x14ac:dyDescent="0.2">
      <c r="E6823" s="2"/>
    </row>
    <row r="6824" spans="5:5" x14ac:dyDescent="0.2">
      <c r="E6824" s="2"/>
    </row>
    <row r="6825" spans="5:5" x14ac:dyDescent="0.2">
      <c r="E6825" s="2"/>
    </row>
    <row r="6826" spans="5:5" x14ac:dyDescent="0.2">
      <c r="E6826" s="2"/>
    </row>
    <row r="6827" spans="5:5" x14ac:dyDescent="0.2">
      <c r="E6827" s="2"/>
    </row>
    <row r="6828" spans="5:5" x14ac:dyDescent="0.2">
      <c r="E6828" s="2"/>
    </row>
    <row r="6829" spans="5:5" x14ac:dyDescent="0.2">
      <c r="E6829" s="2"/>
    </row>
    <row r="6830" spans="5:5" x14ac:dyDescent="0.2">
      <c r="E6830" s="2"/>
    </row>
    <row r="6831" spans="5:5" x14ac:dyDescent="0.2">
      <c r="E6831" s="2"/>
    </row>
    <row r="6832" spans="5:5" x14ac:dyDescent="0.2">
      <c r="E6832" s="2"/>
    </row>
    <row r="6833" spans="5:5" x14ac:dyDescent="0.2">
      <c r="E6833" s="2"/>
    </row>
    <row r="6834" spans="5:5" x14ac:dyDescent="0.2">
      <c r="E6834" s="2"/>
    </row>
    <row r="6835" spans="5:5" x14ac:dyDescent="0.2">
      <c r="E6835" s="2"/>
    </row>
    <row r="6836" spans="5:5" x14ac:dyDescent="0.2">
      <c r="E6836" s="2"/>
    </row>
    <row r="6837" spans="5:5" x14ac:dyDescent="0.2">
      <c r="E6837" s="2"/>
    </row>
    <row r="6838" spans="5:5" x14ac:dyDescent="0.2">
      <c r="E6838" s="2"/>
    </row>
    <row r="6839" spans="5:5" x14ac:dyDescent="0.2">
      <c r="E6839" s="2"/>
    </row>
    <row r="6840" spans="5:5" x14ac:dyDescent="0.2">
      <c r="E6840" s="2"/>
    </row>
    <row r="6841" spans="5:5" x14ac:dyDescent="0.2">
      <c r="E6841" s="2"/>
    </row>
    <row r="6842" spans="5:5" x14ac:dyDescent="0.2">
      <c r="E6842" s="2"/>
    </row>
    <row r="6843" spans="5:5" x14ac:dyDescent="0.2">
      <c r="E6843" s="2"/>
    </row>
    <row r="6844" spans="5:5" x14ac:dyDescent="0.2">
      <c r="E6844" s="2"/>
    </row>
    <row r="6845" spans="5:5" x14ac:dyDescent="0.2">
      <c r="E6845" s="2"/>
    </row>
    <row r="6846" spans="5:5" x14ac:dyDescent="0.2">
      <c r="E6846" s="2"/>
    </row>
    <row r="6847" spans="5:5" x14ac:dyDescent="0.2">
      <c r="E6847" s="2"/>
    </row>
    <row r="6848" spans="5:5" x14ac:dyDescent="0.2">
      <c r="E6848" s="2"/>
    </row>
    <row r="6849" spans="5:5" x14ac:dyDescent="0.2">
      <c r="E6849" s="2"/>
    </row>
    <row r="6850" spans="5:5" x14ac:dyDescent="0.2">
      <c r="E6850" s="2"/>
    </row>
    <row r="6851" spans="5:5" x14ac:dyDescent="0.2">
      <c r="E6851" s="2"/>
    </row>
    <row r="6852" spans="5:5" x14ac:dyDescent="0.2">
      <c r="E6852" s="2"/>
    </row>
    <row r="6853" spans="5:5" x14ac:dyDescent="0.2">
      <c r="E6853" s="2"/>
    </row>
    <row r="6854" spans="5:5" x14ac:dyDescent="0.2">
      <c r="E6854" s="2"/>
    </row>
    <row r="6855" spans="5:5" x14ac:dyDescent="0.2">
      <c r="E6855" s="2"/>
    </row>
    <row r="6856" spans="5:5" x14ac:dyDescent="0.2">
      <c r="E6856" s="2"/>
    </row>
    <row r="6857" spans="5:5" x14ac:dyDescent="0.2">
      <c r="E6857" s="2"/>
    </row>
    <row r="6858" spans="5:5" x14ac:dyDescent="0.2">
      <c r="E6858" s="2"/>
    </row>
    <row r="6859" spans="5:5" x14ac:dyDescent="0.2">
      <c r="E6859" s="2"/>
    </row>
    <row r="6860" spans="5:5" x14ac:dyDescent="0.2">
      <c r="E6860" s="2"/>
    </row>
    <row r="6861" spans="5:5" x14ac:dyDescent="0.2">
      <c r="E6861" s="2"/>
    </row>
    <row r="6862" spans="5:5" x14ac:dyDescent="0.2">
      <c r="E6862" s="2"/>
    </row>
    <row r="6863" spans="5:5" x14ac:dyDescent="0.2">
      <c r="E6863" s="2"/>
    </row>
    <row r="6864" spans="5:5" x14ac:dyDescent="0.2">
      <c r="E6864" s="2"/>
    </row>
    <row r="6865" spans="5:5" x14ac:dyDescent="0.2">
      <c r="E6865" s="2"/>
    </row>
    <row r="6866" spans="5:5" x14ac:dyDescent="0.2">
      <c r="E6866" s="2"/>
    </row>
    <row r="6867" spans="5:5" x14ac:dyDescent="0.2">
      <c r="E6867" s="2"/>
    </row>
    <row r="6868" spans="5:5" x14ac:dyDescent="0.2">
      <c r="E6868" s="2"/>
    </row>
    <row r="6869" spans="5:5" x14ac:dyDescent="0.2">
      <c r="E6869" s="2"/>
    </row>
    <row r="6870" spans="5:5" x14ac:dyDescent="0.2">
      <c r="E6870" s="2"/>
    </row>
    <row r="6871" spans="5:5" x14ac:dyDescent="0.2">
      <c r="E6871" s="2"/>
    </row>
    <row r="6872" spans="5:5" x14ac:dyDescent="0.2">
      <c r="E6872" s="2"/>
    </row>
    <row r="6873" spans="5:5" x14ac:dyDescent="0.2">
      <c r="E6873" s="2"/>
    </row>
    <row r="6874" spans="5:5" x14ac:dyDescent="0.2">
      <c r="E6874" s="2"/>
    </row>
    <row r="6875" spans="5:5" x14ac:dyDescent="0.2">
      <c r="E6875" s="2"/>
    </row>
    <row r="6876" spans="5:5" x14ac:dyDescent="0.2">
      <c r="E6876" s="2"/>
    </row>
    <row r="6877" spans="5:5" x14ac:dyDescent="0.2">
      <c r="E6877" s="2"/>
    </row>
    <row r="6878" spans="5:5" x14ac:dyDescent="0.2">
      <c r="E6878" s="2"/>
    </row>
    <row r="6879" spans="5:5" x14ac:dyDescent="0.2">
      <c r="E6879" s="2"/>
    </row>
    <row r="6880" spans="5:5" x14ac:dyDescent="0.2">
      <c r="E6880" s="2"/>
    </row>
    <row r="6881" spans="5:5" x14ac:dyDescent="0.2">
      <c r="E6881" s="2"/>
    </row>
    <row r="6882" spans="5:5" x14ac:dyDescent="0.2">
      <c r="E6882" s="2"/>
    </row>
    <row r="6883" spans="5:5" x14ac:dyDescent="0.2">
      <c r="E6883" s="2"/>
    </row>
    <row r="6884" spans="5:5" x14ac:dyDescent="0.2">
      <c r="E6884" s="2"/>
    </row>
    <row r="6885" spans="5:5" x14ac:dyDescent="0.2">
      <c r="E6885" s="2"/>
    </row>
    <row r="6886" spans="5:5" x14ac:dyDescent="0.2">
      <c r="E6886" s="2"/>
    </row>
    <row r="6887" spans="5:5" x14ac:dyDescent="0.2">
      <c r="E6887" s="2"/>
    </row>
    <row r="6888" spans="5:5" x14ac:dyDescent="0.2">
      <c r="E6888" s="2"/>
    </row>
    <row r="6889" spans="5:5" x14ac:dyDescent="0.2">
      <c r="E6889" s="2"/>
    </row>
    <row r="6890" spans="5:5" x14ac:dyDescent="0.2">
      <c r="E6890" s="2"/>
    </row>
    <row r="6891" spans="5:5" x14ac:dyDescent="0.2">
      <c r="E6891" s="2"/>
    </row>
    <row r="6892" spans="5:5" x14ac:dyDescent="0.2">
      <c r="E6892" s="2"/>
    </row>
    <row r="6893" spans="5:5" x14ac:dyDescent="0.2">
      <c r="E6893" s="2"/>
    </row>
    <row r="6894" spans="5:5" x14ac:dyDescent="0.2">
      <c r="E6894" s="2"/>
    </row>
    <row r="6895" spans="5:5" x14ac:dyDescent="0.2">
      <c r="E6895" s="2"/>
    </row>
    <row r="6896" spans="5:5" x14ac:dyDescent="0.2">
      <c r="E6896" s="2"/>
    </row>
    <row r="6897" spans="5:5" x14ac:dyDescent="0.2">
      <c r="E6897" s="2"/>
    </row>
    <row r="6898" spans="5:5" x14ac:dyDescent="0.2">
      <c r="E6898" s="2"/>
    </row>
    <row r="6899" spans="5:5" x14ac:dyDescent="0.2">
      <c r="E6899" s="2"/>
    </row>
    <row r="6900" spans="5:5" x14ac:dyDescent="0.2">
      <c r="E6900" s="2"/>
    </row>
    <row r="6901" spans="5:5" x14ac:dyDescent="0.2">
      <c r="E6901" s="2"/>
    </row>
    <row r="6902" spans="5:5" x14ac:dyDescent="0.2">
      <c r="E6902" s="2"/>
    </row>
    <row r="6903" spans="5:5" x14ac:dyDescent="0.2">
      <c r="E6903" s="2"/>
    </row>
    <row r="6904" spans="5:5" x14ac:dyDescent="0.2">
      <c r="E6904" s="2"/>
    </row>
    <row r="6905" spans="5:5" x14ac:dyDescent="0.2">
      <c r="E6905" s="2"/>
    </row>
    <row r="6906" spans="5:5" x14ac:dyDescent="0.2">
      <c r="E6906" s="2"/>
    </row>
    <row r="6907" spans="5:5" x14ac:dyDescent="0.2">
      <c r="E6907" s="2"/>
    </row>
    <row r="6908" spans="5:5" x14ac:dyDescent="0.2">
      <c r="E6908" s="2"/>
    </row>
    <row r="6909" spans="5:5" x14ac:dyDescent="0.2">
      <c r="E6909" s="2"/>
    </row>
    <row r="6910" spans="5:5" x14ac:dyDescent="0.2">
      <c r="E6910" s="2"/>
    </row>
    <row r="6911" spans="5:5" x14ac:dyDescent="0.2">
      <c r="E6911" s="2"/>
    </row>
    <row r="6912" spans="5:5" x14ac:dyDescent="0.2">
      <c r="E6912" s="2"/>
    </row>
    <row r="6913" spans="5:5" x14ac:dyDescent="0.2">
      <c r="E6913" s="2"/>
    </row>
    <row r="6914" spans="5:5" x14ac:dyDescent="0.2">
      <c r="E6914" s="2"/>
    </row>
    <row r="6915" spans="5:5" x14ac:dyDescent="0.2">
      <c r="E6915" s="2"/>
    </row>
    <row r="6916" spans="5:5" x14ac:dyDescent="0.2">
      <c r="E6916" s="2"/>
    </row>
    <row r="6917" spans="5:5" x14ac:dyDescent="0.2">
      <c r="E6917" s="2"/>
    </row>
    <row r="6918" spans="5:5" x14ac:dyDescent="0.2">
      <c r="E6918" s="2"/>
    </row>
    <row r="6919" spans="5:5" x14ac:dyDescent="0.2">
      <c r="E6919" s="2"/>
    </row>
    <row r="6920" spans="5:5" x14ac:dyDescent="0.2">
      <c r="E6920" s="2"/>
    </row>
    <row r="6921" spans="5:5" x14ac:dyDescent="0.2">
      <c r="E6921" s="2"/>
    </row>
    <row r="6922" spans="5:5" x14ac:dyDescent="0.2">
      <c r="E6922" s="2"/>
    </row>
    <row r="6923" spans="5:5" x14ac:dyDescent="0.2">
      <c r="E6923" s="2"/>
    </row>
    <row r="6924" spans="5:5" x14ac:dyDescent="0.2">
      <c r="E6924" s="2"/>
    </row>
    <row r="6925" spans="5:5" x14ac:dyDescent="0.2">
      <c r="E6925" s="2"/>
    </row>
    <row r="6926" spans="5:5" x14ac:dyDescent="0.2">
      <c r="E6926" s="2"/>
    </row>
    <row r="6927" spans="5:5" x14ac:dyDescent="0.2">
      <c r="E6927" s="2"/>
    </row>
    <row r="6928" spans="5:5" x14ac:dyDescent="0.2">
      <c r="E6928" s="2"/>
    </row>
    <row r="6929" spans="5:5" x14ac:dyDescent="0.2">
      <c r="E6929" s="2"/>
    </row>
    <row r="6930" spans="5:5" x14ac:dyDescent="0.2">
      <c r="E6930" s="2"/>
    </row>
    <row r="6931" spans="5:5" x14ac:dyDescent="0.2">
      <c r="E6931" s="2"/>
    </row>
    <row r="6932" spans="5:5" x14ac:dyDescent="0.2">
      <c r="E6932" s="2"/>
    </row>
    <row r="6933" spans="5:5" x14ac:dyDescent="0.2">
      <c r="E6933" s="2"/>
    </row>
    <row r="6934" spans="5:5" x14ac:dyDescent="0.2">
      <c r="E6934" s="2"/>
    </row>
    <row r="6935" spans="5:5" x14ac:dyDescent="0.2">
      <c r="E6935" s="2"/>
    </row>
    <row r="6936" spans="5:5" x14ac:dyDescent="0.2">
      <c r="E6936" s="2"/>
    </row>
    <row r="6937" spans="5:5" x14ac:dyDescent="0.2">
      <c r="E6937" s="2"/>
    </row>
    <row r="6938" spans="5:5" x14ac:dyDescent="0.2">
      <c r="E6938" s="2"/>
    </row>
    <row r="6939" spans="5:5" x14ac:dyDescent="0.2">
      <c r="E6939" s="2"/>
    </row>
    <row r="6940" spans="5:5" x14ac:dyDescent="0.2">
      <c r="E6940" s="2"/>
    </row>
    <row r="6941" spans="5:5" x14ac:dyDescent="0.2">
      <c r="E6941" s="2"/>
    </row>
    <row r="6942" spans="5:5" x14ac:dyDescent="0.2">
      <c r="E6942" s="2"/>
    </row>
    <row r="6943" spans="5:5" x14ac:dyDescent="0.2">
      <c r="E6943" s="2"/>
    </row>
    <row r="6944" spans="5:5" x14ac:dyDescent="0.2">
      <c r="E6944" s="2"/>
    </row>
    <row r="6945" spans="5:5" x14ac:dyDescent="0.2">
      <c r="E6945" s="2"/>
    </row>
    <row r="6946" spans="5:5" x14ac:dyDescent="0.2">
      <c r="E6946" s="2"/>
    </row>
    <row r="6947" spans="5:5" x14ac:dyDescent="0.2">
      <c r="E6947" s="2"/>
    </row>
    <row r="6948" spans="5:5" x14ac:dyDescent="0.2">
      <c r="E6948" s="2"/>
    </row>
    <row r="6949" spans="5:5" x14ac:dyDescent="0.2">
      <c r="E6949" s="2"/>
    </row>
    <row r="6950" spans="5:5" x14ac:dyDescent="0.2">
      <c r="E6950" s="2"/>
    </row>
    <row r="6951" spans="5:5" x14ac:dyDescent="0.2">
      <c r="E6951" s="2"/>
    </row>
    <row r="6952" spans="5:5" x14ac:dyDescent="0.2">
      <c r="E6952" s="2"/>
    </row>
    <row r="6953" spans="5:5" x14ac:dyDescent="0.2">
      <c r="E6953" s="2"/>
    </row>
    <row r="6954" spans="5:5" x14ac:dyDescent="0.2">
      <c r="E6954" s="2"/>
    </row>
    <row r="6955" spans="5:5" x14ac:dyDescent="0.2">
      <c r="E6955" s="2"/>
    </row>
    <row r="6956" spans="5:5" x14ac:dyDescent="0.2">
      <c r="E6956" s="2"/>
    </row>
    <row r="6957" spans="5:5" x14ac:dyDescent="0.2">
      <c r="E6957" s="2"/>
    </row>
    <row r="6958" spans="5:5" x14ac:dyDescent="0.2">
      <c r="E6958" s="2"/>
    </row>
    <row r="6959" spans="5:5" x14ac:dyDescent="0.2">
      <c r="E6959" s="2"/>
    </row>
    <row r="6960" spans="5:5" x14ac:dyDescent="0.2">
      <c r="E6960" s="2"/>
    </row>
    <row r="6961" spans="5:5" x14ac:dyDescent="0.2">
      <c r="E6961" s="2"/>
    </row>
    <row r="6962" spans="5:5" x14ac:dyDescent="0.2">
      <c r="E6962" s="2"/>
    </row>
    <row r="6963" spans="5:5" x14ac:dyDescent="0.2">
      <c r="E6963" s="2"/>
    </row>
    <row r="6964" spans="5:5" x14ac:dyDescent="0.2">
      <c r="E6964" s="2"/>
    </row>
    <row r="6965" spans="5:5" x14ac:dyDescent="0.2">
      <c r="E6965" s="2"/>
    </row>
    <row r="6966" spans="5:5" x14ac:dyDescent="0.2">
      <c r="E6966" s="2"/>
    </row>
    <row r="6967" spans="5:5" x14ac:dyDescent="0.2">
      <c r="E6967" s="2"/>
    </row>
    <row r="6968" spans="5:5" x14ac:dyDescent="0.2">
      <c r="E6968" s="2"/>
    </row>
    <row r="6969" spans="5:5" x14ac:dyDescent="0.2">
      <c r="E6969" s="2"/>
    </row>
    <row r="6970" spans="5:5" x14ac:dyDescent="0.2">
      <c r="E6970" s="2"/>
    </row>
    <row r="6971" spans="5:5" x14ac:dyDescent="0.2">
      <c r="E6971" s="2"/>
    </row>
    <row r="6972" spans="5:5" x14ac:dyDescent="0.2">
      <c r="E6972" s="2"/>
    </row>
    <row r="6973" spans="5:5" x14ac:dyDescent="0.2">
      <c r="E6973" s="2"/>
    </row>
    <row r="6974" spans="5:5" x14ac:dyDescent="0.2">
      <c r="E6974" s="2"/>
    </row>
    <row r="6975" spans="5:5" x14ac:dyDescent="0.2">
      <c r="E6975" s="2"/>
    </row>
    <row r="6976" spans="5:5" x14ac:dyDescent="0.2">
      <c r="E6976" s="2"/>
    </row>
    <row r="6977" spans="5:5" x14ac:dyDescent="0.2">
      <c r="E6977" s="2"/>
    </row>
    <row r="6978" spans="5:5" x14ac:dyDescent="0.2">
      <c r="E6978" s="2"/>
    </row>
    <row r="6979" spans="5:5" x14ac:dyDescent="0.2">
      <c r="E6979" s="2"/>
    </row>
    <row r="6980" spans="5:5" x14ac:dyDescent="0.2">
      <c r="E6980" s="2"/>
    </row>
    <row r="6981" spans="5:5" x14ac:dyDescent="0.2">
      <c r="E6981" s="2"/>
    </row>
    <row r="6982" spans="5:5" x14ac:dyDescent="0.2">
      <c r="E6982" s="2"/>
    </row>
    <row r="6983" spans="5:5" x14ac:dyDescent="0.2">
      <c r="E6983" s="2"/>
    </row>
    <row r="6984" spans="5:5" x14ac:dyDescent="0.2">
      <c r="E6984" s="2"/>
    </row>
    <row r="6985" spans="5:5" x14ac:dyDescent="0.2">
      <c r="E6985" s="2"/>
    </row>
    <row r="6986" spans="5:5" x14ac:dyDescent="0.2">
      <c r="E6986" s="2"/>
    </row>
    <row r="6987" spans="5:5" x14ac:dyDescent="0.2">
      <c r="E6987" s="2"/>
    </row>
    <row r="6988" spans="5:5" x14ac:dyDescent="0.2">
      <c r="E6988" s="2"/>
    </row>
    <row r="6989" spans="5:5" x14ac:dyDescent="0.2">
      <c r="E6989" s="2"/>
    </row>
    <row r="6990" spans="5:5" x14ac:dyDescent="0.2">
      <c r="E6990" s="2"/>
    </row>
    <row r="6991" spans="5:5" x14ac:dyDescent="0.2">
      <c r="E6991" s="2"/>
    </row>
    <row r="6992" spans="5:5" x14ac:dyDescent="0.2">
      <c r="E6992" s="2"/>
    </row>
    <row r="6993" spans="5:5" x14ac:dyDescent="0.2">
      <c r="E6993" s="2"/>
    </row>
    <row r="6994" spans="5:5" x14ac:dyDescent="0.2">
      <c r="E6994" s="2"/>
    </row>
    <row r="6995" spans="5:5" x14ac:dyDescent="0.2">
      <c r="E6995" s="2"/>
    </row>
    <row r="6996" spans="5:5" x14ac:dyDescent="0.2">
      <c r="E6996" s="2"/>
    </row>
    <row r="6997" spans="5:5" x14ac:dyDescent="0.2">
      <c r="E6997" s="2"/>
    </row>
    <row r="6998" spans="5:5" x14ac:dyDescent="0.2">
      <c r="E6998" s="2"/>
    </row>
    <row r="6999" spans="5:5" x14ac:dyDescent="0.2">
      <c r="E6999" s="2"/>
    </row>
    <row r="7000" spans="5:5" x14ac:dyDescent="0.2">
      <c r="E7000" s="2"/>
    </row>
    <row r="7001" spans="5:5" x14ac:dyDescent="0.2">
      <c r="E7001" s="2"/>
    </row>
    <row r="7002" spans="5:5" x14ac:dyDescent="0.2">
      <c r="E7002" s="2"/>
    </row>
    <row r="7003" spans="5:5" x14ac:dyDescent="0.2">
      <c r="E7003" s="2"/>
    </row>
    <row r="7004" spans="5:5" x14ac:dyDescent="0.2">
      <c r="E7004" s="2"/>
    </row>
    <row r="7005" spans="5:5" x14ac:dyDescent="0.2">
      <c r="E7005" s="2"/>
    </row>
    <row r="7006" spans="5:5" x14ac:dyDescent="0.2">
      <c r="E7006" s="2"/>
    </row>
    <row r="7007" spans="5:5" x14ac:dyDescent="0.2">
      <c r="E7007" s="2"/>
    </row>
    <row r="7008" spans="5:5" x14ac:dyDescent="0.2">
      <c r="E7008" s="2"/>
    </row>
    <row r="7009" spans="5:5" x14ac:dyDescent="0.2">
      <c r="E7009" s="2"/>
    </row>
    <row r="7010" spans="5:5" x14ac:dyDescent="0.2">
      <c r="E7010" s="2"/>
    </row>
    <row r="7011" spans="5:5" x14ac:dyDescent="0.2">
      <c r="E7011" s="2"/>
    </row>
    <row r="7012" spans="5:5" x14ac:dyDescent="0.2">
      <c r="E7012" s="2"/>
    </row>
    <row r="7013" spans="5:5" x14ac:dyDescent="0.2">
      <c r="E7013" s="2"/>
    </row>
    <row r="7014" spans="5:5" x14ac:dyDescent="0.2">
      <c r="E7014" s="2"/>
    </row>
    <row r="7015" spans="5:5" x14ac:dyDescent="0.2">
      <c r="E7015" s="2"/>
    </row>
    <row r="7016" spans="5:5" x14ac:dyDescent="0.2">
      <c r="E7016" s="2"/>
    </row>
    <row r="7017" spans="5:5" x14ac:dyDescent="0.2">
      <c r="E7017" s="2"/>
    </row>
    <row r="7018" spans="5:5" x14ac:dyDescent="0.2">
      <c r="E7018" s="2"/>
    </row>
    <row r="7019" spans="5:5" x14ac:dyDescent="0.2">
      <c r="E7019" s="2"/>
    </row>
    <row r="7020" spans="5:5" x14ac:dyDescent="0.2">
      <c r="E7020" s="2"/>
    </row>
    <row r="7021" spans="5:5" x14ac:dyDescent="0.2">
      <c r="E7021" s="2"/>
    </row>
    <row r="7022" spans="5:5" x14ac:dyDescent="0.2">
      <c r="E7022" s="2"/>
    </row>
    <row r="7023" spans="5:5" x14ac:dyDescent="0.2">
      <c r="E7023" s="2"/>
    </row>
    <row r="7024" spans="5:5" x14ac:dyDescent="0.2">
      <c r="E7024" s="2"/>
    </row>
    <row r="7025" spans="5:5" x14ac:dyDescent="0.2">
      <c r="E7025" s="2"/>
    </row>
    <row r="7026" spans="5:5" x14ac:dyDescent="0.2">
      <c r="E7026" s="2"/>
    </row>
    <row r="7027" spans="5:5" x14ac:dyDescent="0.2">
      <c r="E7027" s="2"/>
    </row>
    <row r="7028" spans="5:5" x14ac:dyDescent="0.2">
      <c r="E7028" s="2"/>
    </row>
    <row r="7029" spans="5:5" x14ac:dyDescent="0.2">
      <c r="E7029" s="2"/>
    </row>
    <row r="7030" spans="5:5" x14ac:dyDescent="0.2">
      <c r="E7030" s="2"/>
    </row>
    <row r="7031" spans="5:5" x14ac:dyDescent="0.2">
      <c r="E7031" s="2"/>
    </row>
    <row r="7032" spans="5:5" x14ac:dyDescent="0.2">
      <c r="E7032" s="2"/>
    </row>
    <row r="7033" spans="5:5" x14ac:dyDescent="0.2">
      <c r="E7033" s="2"/>
    </row>
    <row r="7034" spans="5:5" x14ac:dyDescent="0.2">
      <c r="E7034" s="2"/>
    </row>
    <row r="7035" spans="5:5" x14ac:dyDescent="0.2">
      <c r="E7035" s="2"/>
    </row>
    <row r="7036" spans="5:5" x14ac:dyDescent="0.2">
      <c r="E7036" s="2"/>
    </row>
    <row r="7037" spans="5:5" x14ac:dyDescent="0.2">
      <c r="E7037" s="2"/>
    </row>
    <row r="7038" spans="5:5" x14ac:dyDescent="0.2">
      <c r="E7038" s="2"/>
    </row>
    <row r="7039" spans="5:5" x14ac:dyDescent="0.2">
      <c r="E7039" s="2"/>
    </row>
    <row r="7040" spans="5:5" x14ac:dyDescent="0.2">
      <c r="E7040" s="2"/>
    </row>
    <row r="7041" spans="5:5" x14ac:dyDescent="0.2">
      <c r="E7041" s="2"/>
    </row>
    <row r="7042" spans="5:5" x14ac:dyDescent="0.2">
      <c r="E7042" s="2"/>
    </row>
    <row r="7043" spans="5:5" x14ac:dyDescent="0.2">
      <c r="E7043" s="2"/>
    </row>
    <row r="7044" spans="5:5" x14ac:dyDescent="0.2">
      <c r="E7044" s="2"/>
    </row>
    <row r="7045" spans="5:5" x14ac:dyDescent="0.2">
      <c r="E7045" s="2"/>
    </row>
    <row r="7046" spans="5:5" x14ac:dyDescent="0.2">
      <c r="E7046" s="2"/>
    </row>
    <row r="7047" spans="5:5" x14ac:dyDescent="0.2">
      <c r="E7047" s="2"/>
    </row>
    <row r="7048" spans="5:5" x14ac:dyDescent="0.2">
      <c r="E7048" s="2"/>
    </row>
    <row r="7049" spans="5:5" x14ac:dyDescent="0.2">
      <c r="E7049" s="2"/>
    </row>
    <row r="7050" spans="5:5" x14ac:dyDescent="0.2">
      <c r="E7050" s="2"/>
    </row>
    <row r="7051" spans="5:5" x14ac:dyDescent="0.2">
      <c r="E7051" s="2"/>
    </row>
    <row r="7052" spans="5:5" x14ac:dyDescent="0.2">
      <c r="E7052" s="2"/>
    </row>
    <row r="7053" spans="5:5" x14ac:dyDescent="0.2">
      <c r="E7053" s="2"/>
    </row>
    <row r="7054" spans="5:5" x14ac:dyDescent="0.2">
      <c r="E7054" s="2"/>
    </row>
    <row r="7055" spans="5:5" x14ac:dyDescent="0.2">
      <c r="E7055" s="2"/>
    </row>
    <row r="7056" spans="5:5" x14ac:dyDescent="0.2">
      <c r="E7056" s="2"/>
    </row>
    <row r="7057" spans="5:5" x14ac:dyDescent="0.2">
      <c r="E7057" s="2"/>
    </row>
    <row r="7058" spans="5:5" x14ac:dyDescent="0.2">
      <c r="E7058" s="2"/>
    </row>
    <row r="7059" spans="5:5" x14ac:dyDescent="0.2">
      <c r="E7059" s="2"/>
    </row>
    <row r="7060" spans="5:5" x14ac:dyDescent="0.2">
      <c r="E7060" s="2"/>
    </row>
    <row r="7061" spans="5:5" x14ac:dyDescent="0.2">
      <c r="E7061" s="2"/>
    </row>
    <row r="7062" spans="5:5" x14ac:dyDescent="0.2">
      <c r="E7062" s="2"/>
    </row>
    <row r="7063" spans="5:5" x14ac:dyDescent="0.2">
      <c r="E7063" s="2"/>
    </row>
    <row r="7064" spans="5:5" x14ac:dyDescent="0.2">
      <c r="E7064" s="2"/>
    </row>
    <row r="7065" spans="5:5" x14ac:dyDescent="0.2">
      <c r="E7065" s="2"/>
    </row>
    <row r="7066" spans="5:5" x14ac:dyDescent="0.2">
      <c r="E7066" s="2"/>
    </row>
    <row r="7067" spans="5:5" x14ac:dyDescent="0.2">
      <c r="E7067" s="2"/>
    </row>
    <row r="7068" spans="5:5" x14ac:dyDescent="0.2">
      <c r="E7068" s="2"/>
    </row>
    <row r="7069" spans="5:5" x14ac:dyDescent="0.2">
      <c r="E7069" s="2"/>
    </row>
    <row r="7070" spans="5:5" x14ac:dyDescent="0.2">
      <c r="E7070" s="2"/>
    </row>
    <row r="7071" spans="5:5" x14ac:dyDescent="0.2">
      <c r="E7071" s="2"/>
    </row>
    <row r="7072" spans="5:5" x14ac:dyDescent="0.2">
      <c r="E7072" s="2"/>
    </row>
    <row r="7073" spans="5:5" x14ac:dyDescent="0.2">
      <c r="E7073" s="2"/>
    </row>
    <row r="7074" spans="5:5" x14ac:dyDescent="0.2">
      <c r="E7074" s="2"/>
    </row>
    <row r="7075" spans="5:5" x14ac:dyDescent="0.2">
      <c r="E7075" s="2"/>
    </row>
    <row r="7076" spans="5:5" x14ac:dyDescent="0.2">
      <c r="E7076" s="2"/>
    </row>
    <row r="7077" spans="5:5" x14ac:dyDescent="0.2">
      <c r="E7077" s="2"/>
    </row>
    <row r="7078" spans="5:5" x14ac:dyDescent="0.2">
      <c r="E7078" s="2"/>
    </row>
    <row r="7079" spans="5:5" x14ac:dyDescent="0.2">
      <c r="E7079" s="2"/>
    </row>
    <row r="7080" spans="5:5" x14ac:dyDescent="0.2">
      <c r="E7080" s="2"/>
    </row>
    <row r="7081" spans="5:5" x14ac:dyDescent="0.2">
      <c r="E7081" s="2"/>
    </row>
    <row r="7082" spans="5:5" x14ac:dyDescent="0.2">
      <c r="E7082" s="2"/>
    </row>
    <row r="7083" spans="5:5" x14ac:dyDescent="0.2">
      <c r="E7083" s="2"/>
    </row>
    <row r="7084" spans="5:5" x14ac:dyDescent="0.2">
      <c r="E7084" s="2"/>
    </row>
    <row r="7085" spans="5:5" x14ac:dyDescent="0.2">
      <c r="E7085" s="2"/>
    </row>
    <row r="7086" spans="5:5" x14ac:dyDescent="0.2">
      <c r="E7086" s="2"/>
    </row>
    <row r="7087" spans="5:5" x14ac:dyDescent="0.2">
      <c r="E7087" s="2"/>
    </row>
    <row r="7088" spans="5:5" x14ac:dyDescent="0.2">
      <c r="E7088" s="2"/>
    </row>
    <row r="7089" spans="5:5" x14ac:dyDescent="0.2">
      <c r="E7089" s="2"/>
    </row>
    <row r="7090" spans="5:5" x14ac:dyDescent="0.2">
      <c r="E7090" s="2"/>
    </row>
    <row r="7091" spans="5:5" x14ac:dyDescent="0.2">
      <c r="E7091" s="2"/>
    </row>
    <row r="7092" spans="5:5" x14ac:dyDescent="0.2">
      <c r="E7092" s="2"/>
    </row>
    <row r="7093" spans="5:5" x14ac:dyDescent="0.2">
      <c r="E7093" s="2"/>
    </row>
    <row r="7094" spans="5:5" x14ac:dyDescent="0.2">
      <c r="E7094" s="2"/>
    </row>
    <row r="7095" spans="5:5" x14ac:dyDescent="0.2">
      <c r="E7095" s="2"/>
    </row>
    <row r="7096" spans="5:5" x14ac:dyDescent="0.2">
      <c r="E7096" s="2"/>
    </row>
    <row r="7097" spans="5:5" x14ac:dyDescent="0.2">
      <c r="E7097" s="2"/>
    </row>
    <row r="7098" spans="5:5" x14ac:dyDescent="0.2">
      <c r="E7098" s="2"/>
    </row>
    <row r="7099" spans="5:5" x14ac:dyDescent="0.2">
      <c r="E7099" s="2"/>
    </row>
    <row r="7100" spans="5:5" x14ac:dyDescent="0.2">
      <c r="E7100" s="2"/>
    </row>
    <row r="7101" spans="5:5" x14ac:dyDescent="0.2">
      <c r="E7101" s="2"/>
    </row>
    <row r="7102" spans="5:5" x14ac:dyDescent="0.2">
      <c r="E7102" s="2"/>
    </row>
    <row r="7103" spans="5:5" x14ac:dyDescent="0.2">
      <c r="E7103" s="2"/>
    </row>
    <row r="7104" spans="5:5" x14ac:dyDescent="0.2">
      <c r="E7104" s="2"/>
    </row>
    <row r="7105" spans="5:5" x14ac:dyDescent="0.2">
      <c r="E7105" s="2"/>
    </row>
    <row r="7106" spans="5:5" x14ac:dyDescent="0.2">
      <c r="E7106" s="2"/>
    </row>
    <row r="7107" spans="5:5" x14ac:dyDescent="0.2">
      <c r="E7107" s="2"/>
    </row>
    <row r="7108" spans="5:5" x14ac:dyDescent="0.2">
      <c r="E7108" s="2"/>
    </row>
    <row r="7109" spans="5:5" x14ac:dyDescent="0.2">
      <c r="E7109" s="2"/>
    </row>
    <row r="7110" spans="5:5" x14ac:dyDescent="0.2">
      <c r="E7110" s="2"/>
    </row>
    <row r="7111" spans="5:5" x14ac:dyDescent="0.2">
      <c r="E7111" s="2"/>
    </row>
    <row r="7112" spans="5:5" x14ac:dyDescent="0.2">
      <c r="E7112" s="2"/>
    </row>
    <row r="7113" spans="5:5" x14ac:dyDescent="0.2">
      <c r="E7113" s="2"/>
    </row>
    <row r="7114" spans="5:5" x14ac:dyDescent="0.2">
      <c r="E7114" s="2"/>
    </row>
    <row r="7115" spans="5:5" x14ac:dyDescent="0.2">
      <c r="E7115" s="2"/>
    </row>
    <row r="7116" spans="5:5" x14ac:dyDescent="0.2">
      <c r="E7116" s="2"/>
    </row>
    <row r="7117" spans="5:5" x14ac:dyDescent="0.2">
      <c r="E7117" s="2"/>
    </row>
    <row r="7118" spans="5:5" x14ac:dyDescent="0.2">
      <c r="E7118" s="2"/>
    </row>
    <row r="7119" spans="5:5" x14ac:dyDescent="0.2">
      <c r="E7119" s="2"/>
    </row>
    <row r="7120" spans="5:5" x14ac:dyDescent="0.2">
      <c r="E7120" s="2"/>
    </row>
    <row r="7121" spans="5:5" x14ac:dyDescent="0.2">
      <c r="E7121" s="2"/>
    </row>
    <row r="7122" spans="5:5" x14ac:dyDescent="0.2">
      <c r="E7122" s="2"/>
    </row>
    <row r="7123" spans="5:5" x14ac:dyDescent="0.2">
      <c r="E7123" s="2"/>
    </row>
    <row r="7124" spans="5:5" x14ac:dyDescent="0.2">
      <c r="E7124" s="2"/>
    </row>
    <row r="7125" spans="5:5" x14ac:dyDescent="0.2">
      <c r="E7125" s="2"/>
    </row>
    <row r="7126" spans="5:5" x14ac:dyDescent="0.2">
      <c r="E7126" s="2"/>
    </row>
    <row r="7127" spans="5:5" x14ac:dyDescent="0.2">
      <c r="E7127" s="2"/>
    </row>
    <row r="7128" spans="5:5" x14ac:dyDescent="0.2">
      <c r="E7128" s="2"/>
    </row>
    <row r="7129" spans="5:5" x14ac:dyDescent="0.2">
      <c r="E7129" s="2"/>
    </row>
    <row r="7130" spans="5:5" x14ac:dyDescent="0.2">
      <c r="E7130" s="2"/>
    </row>
    <row r="7131" spans="5:5" x14ac:dyDescent="0.2">
      <c r="E7131" s="2"/>
    </row>
    <row r="7132" spans="5:5" x14ac:dyDescent="0.2">
      <c r="E7132" s="2"/>
    </row>
    <row r="7133" spans="5:5" x14ac:dyDescent="0.2">
      <c r="E7133" s="2"/>
    </row>
    <row r="7134" spans="5:5" x14ac:dyDescent="0.2">
      <c r="E7134" s="2"/>
    </row>
    <row r="7135" spans="5:5" x14ac:dyDescent="0.2">
      <c r="E7135" s="2"/>
    </row>
    <row r="7136" spans="5:5" x14ac:dyDescent="0.2">
      <c r="E7136" s="2"/>
    </row>
    <row r="7137" spans="5:5" x14ac:dyDescent="0.2">
      <c r="E7137" s="2"/>
    </row>
    <row r="7138" spans="5:5" x14ac:dyDescent="0.2">
      <c r="E7138" s="2"/>
    </row>
    <row r="7139" spans="5:5" x14ac:dyDescent="0.2">
      <c r="E7139" s="2"/>
    </row>
    <row r="7140" spans="5:5" x14ac:dyDescent="0.2">
      <c r="E7140" s="2"/>
    </row>
    <row r="7141" spans="5:5" x14ac:dyDescent="0.2">
      <c r="E7141" s="2"/>
    </row>
    <row r="7142" spans="5:5" x14ac:dyDescent="0.2">
      <c r="E7142" s="2"/>
    </row>
    <row r="7143" spans="5:5" x14ac:dyDescent="0.2">
      <c r="E7143" s="2"/>
    </row>
    <row r="7144" spans="5:5" x14ac:dyDescent="0.2">
      <c r="E7144" s="2"/>
    </row>
    <row r="7145" spans="5:5" x14ac:dyDescent="0.2">
      <c r="E7145" s="2"/>
    </row>
    <row r="7146" spans="5:5" x14ac:dyDescent="0.2">
      <c r="E7146" s="2"/>
    </row>
    <row r="7147" spans="5:5" x14ac:dyDescent="0.2">
      <c r="E7147" s="2"/>
    </row>
    <row r="7148" spans="5:5" x14ac:dyDescent="0.2">
      <c r="E7148" s="2"/>
    </row>
    <row r="7149" spans="5:5" x14ac:dyDescent="0.2">
      <c r="E7149" s="2"/>
    </row>
    <row r="7150" spans="5:5" x14ac:dyDescent="0.2">
      <c r="E7150" s="2"/>
    </row>
    <row r="7151" spans="5:5" x14ac:dyDescent="0.2">
      <c r="E7151" s="2"/>
    </row>
    <row r="7152" spans="5:5" x14ac:dyDescent="0.2">
      <c r="E7152" s="2"/>
    </row>
    <row r="7153" spans="5:5" x14ac:dyDescent="0.2">
      <c r="E7153" s="2"/>
    </row>
    <row r="7154" spans="5:5" x14ac:dyDescent="0.2">
      <c r="E7154" s="2"/>
    </row>
    <row r="7155" spans="5:5" x14ac:dyDescent="0.2">
      <c r="E7155" s="2"/>
    </row>
    <row r="7156" spans="5:5" x14ac:dyDescent="0.2">
      <c r="E7156" s="2"/>
    </row>
    <row r="7157" spans="5:5" x14ac:dyDescent="0.2">
      <c r="E7157" s="2"/>
    </row>
    <row r="7158" spans="5:5" x14ac:dyDescent="0.2">
      <c r="E7158" s="2"/>
    </row>
    <row r="7159" spans="5:5" x14ac:dyDescent="0.2">
      <c r="E7159" s="2"/>
    </row>
    <row r="7160" spans="5:5" x14ac:dyDescent="0.2">
      <c r="E7160" s="2"/>
    </row>
    <row r="7161" spans="5:5" x14ac:dyDescent="0.2">
      <c r="E7161" s="2"/>
    </row>
    <row r="7162" spans="5:5" x14ac:dyDescent="0.2">
      <c r="E7162" s="2"/>
    </row>
    <row r="7163" spans="5:5" x14ac:dyDescent="0.2">
      <c r="E7163" s="2"/>
    </row>
    <row r="7164" spans="5:5" x14ac:dyDescent="0.2">
      <c r="E7164" s="2"/>
    </row>
    <row r="7165" spans="5:5" x14ac:dyDescent="0.2">
      <c r="E7165" s="2"/>
    </row>
    <row r="7166" spans="5:5" x14ac:dyDescent="0.2">
      <c r="E7166" s="2"/>
    </row>
    <row r="7167" spans="5:5" x14ac:dyDescent="0.2">
      <c r="E7167" s="2"/>
    </row>
    <row r="7168" spans="5:5" x14ac:dyDescent="0.2">
      <c r="E7168" s="2"/>
    </row>
    <row r="7169" spans="5:5" x14ac:dyDescent="0.2">
      <c r="E7169" s="2"/>
    </row>
    <row r="7170" spans="5:5" x14ac:dyDescent="0.2">
      <c r="E7170" s="2"/>
    </row>
    <row r="7171" spans="5:5" x14ac:dyDescent="0.2">
      <c r="E7171" s="2"/>
    </row>
    <row r="7172" spans="5:5" x14ac:dyDescent="0.2">
      <c r="E7172" s="2"/>
    </row>
    <row r="7173" spans="5:5" x14ac:dyDescent="0.2">
      <c r="E7173" s="2"/>
    </row>
    <row r="7174" spans="5:5" x14ac:dyDescent="0.2">
      <c r="E7174" s="2"/>
    </row>
    <row r="7175" spans="5:5" x14ac:dyDescent="0.2">
      <c r="E7175" s="2"/>
    </row>
    <row r="7176" spans="5:5" x14ac:dyDescent="0.2">
      <c r="E7176" s="2"/>
    </row>
    <row r="7177" spans="5:5" x14ac:dyDescent="0.2">
      <c r="E7177" s="2"/>
    </row>
    <row r="7178" spans="5:5" x14ac:dyDescent="0.2">
      <c r="E7178" s="2"/>
    </row>
    <row r="7179" spans="5:5" x14ac:dyDescent="0.2">
      <c r="E7179" s="2"/>
    </row>
    <row r="7180" spans="5:5" x14ac:dyDescent="0.2">
      <c r="E7180" s="2"/>
    </row>
    <row r="7181" spans="5:5" x14ac:dyDescent="0.2">
      <c r="E7181" s="2"/>
    </row>
    <row r="7182" spans="5:5" x14ac:dyDescent="0.2">
      <c r="E7182" s="2"/>
    </row>
    <row r="7183" spans="5:5" x14ac:dyDescent="0.2">
      <c r="E7183" s="2"/>
    </row>
    <row r="7184" spans="5:5" x14ac:dyDescent="0.2">
      <c r="E7184" s="2"/>
    </row>
    <row r="7185" spans="5:5" x14ac:dyDescent="0.2">
      <c r="E7185" s="2"/>
    </row>
    <row r="7186" spans="5:5" x14ac:dyDescent="0.2">
      <c r="E7186" s="2"/>
    </row>
    <row r="7187" spans="5:5" x14ac:dyDescent="0.2">
      <c r="E7187" s="2"/>
    </row>
    <row r="7188" spans="5:5" x14ac:dyDescent="0.2">
      <c r="E7188" s="2"/>
    </row>
    <row r="7189" spans="5:5" x14ac:dyDescent="0.2">
      <c r="E7189" s="2"/>
    </row>
    <row r="7190" spans="5:5" x14ac:dyDescent="0.2">
      <c r="E7190" s="2"/>
    </row>
    <row r="7191" spans="5:5" x14ac:dyDescent="0.2">
      <c r="E7191" s="2"/>
    </row>
    <row r="7192" spans="5:5" x14ac:dyDescent="0.2">
      <c r="E7192" s="2"/>
    </row>
    <row r="7193" spans="5:5" x14ac:dyDescent="0.2">
      <c r="E7193" s="2"/>
    </row>
    <row r="7194" spans="5:5" x14ac:dyDescent="0.2">
      <c r="E7194" s="2"/>
    </row>
    <row r="7195" spans="5:5" x14ac:dyDescent="0.2">
      <c r="E7195" s="2"/>
    </row>
    <row r="7196" spans="5:5" x14ac:dyDescent="0.2">
      <c r="E7196" s="2"/>
    </row>
    <row r="7197" spans="5:5" x14ac:dyDescent="0.2">
      <c r="E7197" s="2"/>
    </row>
    <row r="7198" spans="5:5" x14ac:dyDescent="0.2">
      <c r="E7198" s="2"/>
    </row>
    <row r="7199" spans="5:5" x14ac:dyDescent="0.2">
      <c r="E7199" s="2"/>
    </row>
    <row r="7200" spans="5:5" x14ac:dyDescent="0.2">
      <c r="E7200" s="2"/>
    </row>
    <row r="7201" spans="5:5" x14ac:dyDescent="0.2">
      <c r="E7201" s="2"/>
    </row>
    <row r="7202" spans="5:5" x14ac:dyDescent="0.2">
      <c r="E7202" s="2"/>
    </row>
    <row r="7203" spans="5:5" x14ac:dyDescent="0.2">
      <c r="E7203" s="2"/>
    </row>
    <row r="7204" spans="5:5" x14ac:dyDescent="0.2">
      <c r="E7204" s="2"/>
    </row>
    <row r="7205" spans="5:5" x14ac:dyDescent="0.2">
      <c r="E7205" s="2"/>
    </row>
    <row r="7206" spans="5:5" x14ac:dyDescent="0.2">
      <c r="E7206" s="2"/>
    </row>
    <row r="7207" spans="5:5" x14ac:dyDescent="0.2">
      <c r="E7207" s="2"/>
    </row>
    <row r="7208" spans="5:5" x14ac:dyDescent="0.2">
      <c r="E7208" s="2"/>
    </row>
    <row r="7209" spans="5:5" x14ac:dyDescent="0.2">
      <c r="E7209" s="2"/>
    </row>
    <row r="7210" spans="5:5" x14ac:dyDescent="0.2">
      <c r="E7210" s="2"/>
    </row>
    <row r="7211" spans="5:5" x14ac:dyDescent="0.2">
      <c r="E7211" s="2"/>
    </row>
    <row r="7212" spans="5:5" x14ac:dyDescent="0.2">
      <c r="E7212" s="2"/>
    </row>
    <row r="7213" spans="5:5" x14ac:dyDescent="0.2">
      <c r="E7213" s="2"/>
    </row>
    <row r="7214" spans="5:5" x14ac:dyDescent="0.2">
      <c r="E7214" s="2"/>
    </row>
    <row r="7215" spans="5:5" x14ac:dyDescent="0.2">
      <c r="E7215" s="2"/>
    </row>
    <row r="7216" spans="5:5" x14ac:dyDescent="0.2">
      <c r="E7216" s="2"/>
    </row>
    <row r="7217" spans="5:5" x14ac:dyDescent="0.2">
      <c r="E7217" s="2"/>
    </row>
    <row r="7218" spans="5:5" x14ac:dyDescent="0.2">
      <c r="E7218" s="2"/>
    </row>
    <row r="7219" spans="5:5" x14ac:dyDescent="0.2">
      <c r="E7219" s="2"/>
    </row>
    <row r="7220" spans="5:5" x14ac:dyDescent="0.2">
      <c r="E7220" s="2"/>
    </row>
    <row r="7221" spans="5:5" x14ac:dyDescent="0.2">
      <c r="E7221" s="2"/>
    </row>
    <row r="7222" spans="5:5" x14ac:dyDescent="0.2">
      <c r="E7222" s="2"/>
    </row>
    <row r="7223" spans="5:5" x14ac:dyDescent="0.2">
      <c r="E7223" s="2"/>
    </row>
    <row r="7224" spans="5:5" x14ac:dyDescent="0.2">
      <c r="E7224" s="2"/>
    </row>
    <row r="7225" spans="5:5" x14ac:dyDescent="0.2">
      <c r="E7225" s="2"/>
    </row>
    <row r="7226" spans="5:5" x14ac:dyDescent="0.2">
      <c r="E7226" s="2"/>
    </row>
    <row r="7227" spans="5:5" x14ac:dyDescent="0.2">
      <c r="E7227" s="2"/>
    </row>
    <row r="7228" spans="5:5" x14ac:dyDescent="0.2">
      <c r="E7228" s="2"/>
    </row>
    <row r="7229" spans="5:5" x14ac:dyDescent="0.2">
      <c r="E7229" s="2"/>
    </row>
    <row r="7230" spans="5:5" x14ac:dyDescent="0.2">
      <c r="E7230" s="2"/>
    </row>
    <row r="7231" spans="5:5" x14ac:dyDescent="0.2">
      <c r="E7231" s="2"/>
    </row>
    <row r="7232" spans="5:5" x14ac:dyDescent="0.2">
      <c r="E7232" s="2"/>
    </row>
    <row r="7233" spans="5:5" x14ac:dyDescent="0.2">
      <c r="E7233" s="2"/>
    </row>
    <row r="7234" spans="5:5" x14ac:dyDescent="0.2">
      <c r="E7234" s="2"/>
    </row>
    <row r="7235" spans="5:5" x14ac:dyDescent="0.2">
      <c r="E7235" s="2"/>
    </row>
    <row r="7236" spans="5:5" x14ac:dyDescent="0.2">
      <c r="E7236" s="2"/>
    </row>
    <row r="7237" spans="5:5" x14ac:dyDescent="0.2">
      <c r="E7237" s="2"/>
    </row>
    <row r="7238" spans="5:5" x14ac:dyDescent="0.2">
      <c r="E7238" s="2"/>
    </row>
    <row r="7239" spans="5:5" x14ac:dyDescent="0.2">
      <c r="E7239" s="2"/>
    </row>
    <row r="7240" spans="5:5" x14ac:dyDescent="0.2">
      <c r="E7240" s="2"/>
    </row>
    <row r="7241" spans="5:5" x14ac:dyDescent="0.2">
      <c r="E7241" s="2"/>
    </row>
    <row r="7242" spans="5:5" x14ac:dyDescent="0.2">
      <c r="E7242" s="2"/>
    </row>
    <row r="7243" spans="5:5" x14ac:dyDescent="0.2">
      <c r="E7243" s="2"/>
    </row>
    <row r="7244" spans="5:5" x14ac:dyDescent="0.2">
      <c r="E7244" s="2"/>
    </row>
    <row r="7245" spans="5:5" x14ac:dyDescent="0.2">
      <c r="E7245" s="2"/>
    </row>
    <row r="7246" spans="5:5" x14ac:dyDescent="0.2">
      <c r="E7246" s="2"/>
    </row>
    <row r="7247" spans="5:5" x14ac:dyDescent="0.2">
      <c r="E7247" s="2"/>
    </row>
    <row r="7248" spans="5:5" x14ac:dyDescent="0.2">
      <c r="E7248" s="2"/>
    </row>
    <row r="7249" spans="5:5" x14ac:dyDescent="0.2">
      <c r="E7249" s="2"/>
    </row>
    <row r="7250" spans="5:5" x14ac:dyDescent="0.2">
      <c r="E7250" s="2"/>
    </row>
    <row r="7251" spans="5:5" x14ac:dyDescent="0.2">
      <c r="E7251" s="2"/>
    </row>
    <row r="7252" spans="5:5" x14ac:dyDescent="0.2">
      <c r="E7252" s="2"/>
    </row>
    <row r="7253" spans="5:5" x14ac:dyDescent="0.2">
      <c r="E7253" s="2"/>
    </row>
    <row r="7254" spans="5:5" x14ac:dyDescent="0.2">
      <c r="E7254" s="2"/>
    </row>
    <row r="7255" spans="5:5" x14ac:dyDescent="0.2">
      <c r="E7255" s="2"/>
    </row>
    <row r="7256" spans="5:5" x14ac:dyDescent="0.2">
      <c r="E7256" s="2"/>
    </row>
    <row r="7257" spans="5:5" x14ac:dyDescent="0.2">
      <c r="E7257" s="2"/>
    </row>
    <row r="7258" spans="5:5" x14ac:dyDescent="0.2">
      <c r="E7258" s="2"/>
    </row>
    <row r="7259" spans="5:5" x14ac:dyDescent="0.2">
      <c r="E7259" s="2"/>
    </row>
    <row r="7260" spans="5:5" x14ac:dyDescent="0.2">
      <c r="E7260" s="2"/>
    </row>
    <row r="7261" spans="5:5" x14ac:dyDescent="0.2">
      <c r="E7261" s="2"/>
    </row>
    <row r="7262" spans="5:5" x14ac:dyDescent="0.2">
      <c r="E7262" s="2"/>
    </row>
    <row r="7263" spans="5:5" x14ac:dyDescent="0.2">
      <c r="E7263" s="2"/>
    </row>
    <row r="7264" spans="5:5" x14ac:dyDescent="0.2">
      <c r="E7264" s="2"/>
    </row>
    <row r="7265" spans="5:5" x14ac:dyDescent="0.2">
      <c r="E7265" s="2"/>
    </row>
    <row r="7266" spans="5:5" x14ac:dyDescent="0.2">
      <c r="E7266" s="2"/>
    </row>
    <row r="7267" spans="5:5" x14ac:dyDescent="0.2">
      <c r="E7267" s="2"/>
    </row>
    <row r="7268" spans="5:5" x14ac:dyDescent="0.2">
      <c r="E7268" s="2"/>
    </row>
    <row r="7269" spans="5:5" x14ac:dyDescent="0.2">
      <c r="E7269" s="2"/>
    </row>
    <row r="7270" spans="5:5" x14ac:dyDescent="0.2">
      <c r="E7270" s="2"/>
    </row>
    <row r="7271" spans="5:5" x14ac:dyDescent="0.2">
      <c r="E7271" s="2"/>
    </row>
    <row r="7272" spans="5:5" x14ac:dyDescent="0.2">
      <c r="E7272" s="2"/>
    </row>
    <row r="7273" spans="5:5" x14ac:dyDescent="0.2">
      <c r="E7273" s="2"/>
    </row>
    <row r="7274" spans="5:5" x14ac:dyDescent="0.2">
      <c r="E7274" s="2"/>
    </row>
    <row r="7275" spans="5:5" x14ac:dyDescent="0.2">
      <c r="E7275" s="2"/>
    </row>
    <row r="7276" spans="5:5" x14ac:dyDescent="0.2">
      <c r="E7276" s="2"/>
    </row>
    <row r="7277" spans="5:5" x14ac:dyDescent="0.2">
      <c r="E7277" s="2"/>
    </row>
    <row r="7278" spans="5:5" x14ac:dyDescent="0.2">
      <c r="E7278" s="2"/>
    </row>
    <row r="7279" spans="5:5" x14ac:dyDescent="0.2">
      <c r="E7279" s="2"/>
    </row>
    <row r="7280" spans="5:5" x14ac:dyDescent="0.2">
      <c r="E7280" s="2"/>
    </row>
    <row r="7281" spans="5:5" x14ac:dyDescent="0.2">
      <c r="E7281" s="2"/>
    </row>
    <row r="7282" spans="5:5" x14ac:dyDescent="0.2">
      <c r="E7282" s="2"/>
    </row>
    <row r="7283" spans="5:5" x14ac:dyDescent="0.2">
      <c r="E7283" s="2"/>
    </row>
    <row r="7284" spans="5:5" x14ac:dyDescent="0.2">
      <c r="E7284" s="2"/>
    </row>
    <row r="7285" spans="5:5" x14ac:dyDescent="0.2">
      <c r="E7285" s="2"/>
    </row>
    <row r="7286" spans="5:5" x14ac:dyDescent="0.2">
      <c r="E7286" s="2"/>
    </row>
    <row r="7287" spans="5:5" x14ac:dyDescent="0.2">
      <c r="E7287" s="2"/>
    </row>
    <row r="7288" spans="5:5" x14ac:dyDescent="0.2">
      <c r="E7288" s="2"/>
    </row>
    <row r="7289" spans="5:5" x14ac:dyDescent="0.2">
      <c r="E7289" s="2"/>
    </row>
    <row r="7290" spans="5:5" x14ac:dyDescent="0.2">
      <c r="E7290" s="2"/>
    </row>
    <row r="7291" spans="5:5" x14ac:dyDescent="0.2">
      <c r="E7291" s="2"/>
    </row>
    <row r="7292" spans="5:5" x14ac:dyDescent="0.2">
      <c r="E7292" s="2"/>
    </row>
    <row r="7293" spans="5:5" x14ac:dyDescent="0.2">
      <c r="E7293" s="2"/>
    </row>
    <row r="7294" spans="5:5" x14ac:dyDescent="0.2">
      <c r="E7294" s="2"/>
    </row>
    <row r="7295" spans="5:5" x14ac:dyDescent="0.2">
      <c r="E7295" s="2"/>
    </row>
    <row r="7296" spans="5:5" x14ac:dyDescent="0.2">
      <c r="E7296" s="2"/>
    </row>
    <row r="7297" spans="5:5" x14ac:dyDescent="0.2">
      <c r="E7297" s="2"/>
    </row>
    <row r="7298" spans="5:5" x14ac:dyDescent="0.2">
      <c r="E7298" s="2"/>
    </row>
    <row r="7299" spans="5:5" x14ac:dyDescent="0.2">
      <c r="E7299" s="2"/>
    </row>
    <row r="7300" spans="5:5" x14ac:dyDescent="0.2">
      <c r="E7300" s="2"/>
    </row>
    <row r="7301" spans="5:5" x14ac:dyDescent="0.2">
      <c r="E7301" s="2"/>
    </row>
    <row r="7302" spans="5:5" x14ac:dyDescent="0.2">
      <c r="E7302" s="2"/>
    </row>
    <row r="7303" spans="5:5" x14ac:dyDescent="0.2">
      <c r="E7303" s="2"/>
    </row>
    <row r="7304" spans="5:5" x14ac:dyDescent="0.2">
      <c r="E7304" s="2"/>
    </row>
    <row r="7305" spans="5:5" x14ac:dyDescent="0.2">
      <c r="E7305" s="2"/>
    </row>
    <row r="7306" spans="5:5" x14ac:dyDescent="0.2">
      <c r="E7306" s="2"/>
    </row>
    <row r="7307" spans="5:5" x14ac:dyDescent="0.2">
      <c r="E7307" s="2"/>
    </row>
    <row r="7308" spans="5:5" x14ac:dyDescent="0.2">
      <c r="E7308" s="2"/>
    </row>
    <row r="7309" spans="5:5" x14ac:dyDescent="0.2">
      <c r="E7309" s="2"/>
    </row>
    <row r="7310" spans="5:5" x14ac:dyDescent="0.2">
      <c r="E7310" s="2"/>
    </row>
    <row r="7311" spans="5:5" x14ac:dyDescent="0.2">
      <c r="E7311" s="2"/>
    </row>
    <row r="7312" spans="5:5" x14ac:dyDescent="0.2">
      <c r="E7312" s="2"/>
    </row>
    <row r="7313" spans="5:5" x14ac:dyDescent="0.2">
      <c r="E7313" s="2"/>
    </row>
    <row r="7314" spans="5:5" x14ac:dyDescent="0.2">
      <c r="E7314" s="2"/>
    </row>
    <row r="7315" spans="5:5" x14ac:dyDescent="0.2">
      <c r="E7315" s="2"/>
    </row>
    <row r="7316" spans="5:5" x14ac:dyDescent="0.2">
      <c r="E7316" s="2"/>
    </row>
    <row r="7317" spans="5:5" x14ac:dyDescent="0.2">
      <c r="E7317" s="2"/>
    </row>
    <row r="7318" spans="5:5" x14ac:dyDescent="0.2">
      <c r="E7318" s="2"/>
    </row>
    <row r="7319" spans="5:5" x14ac:dyDescent="0.2">
      <c r="E7319" s="2"/>
    </row>
    <row r="7320" spans="5:5" x14ac:dyDescent="0.2">
      <c r="E7320" s="2"/>
    </row>
    <row r="7321" spans="5:5" x14ac:dyDescent="0.2">
      <c r="E7321" s="2"/>
    </row>
    <row r="7322" spans="5:5" x14ac:dyDescent="0.2">
      <c r="E7322" s="2"/>
    </row>
    <row r="7323" spans="5:5" x14ac:dyDescent="0.2">
      <c r="E7323" s="2"/>
    </row>
    <row r="7324" spans="5:5" x14ac:dyDescent="0.2">
      <c r="E7324" s="2"/>
    </row>
    <row r="7325" spans="5:5" x14ac:dyDescent="0.2">
      <c r="E7325" s="2"/>
    </row>
    <row r="7326" spans="5:5" x14ac:dyDescent="0.2">
      <c r="E7326" s="2"/>
    </row>
    <row r="7327" spans="5:5" x14ac:dyDescent="0.2">
      <c r="E7327" s="2"/>
    </row>
    <row r="7328" spans="5:5" x14ac:dyDescent="0.2">
      <c r="E7328" s="2"/>
    </row>
    <row r="7329" spans="5:5" x14ac:dyDescent="0.2">
      <c r="E7329" s="2"/>
    </row>
    <row r="7330" spans="5:5" x14ac:dyDescent="0.2">
      <c r="E7330" s="2"/>
    </row>
    <row r="7331" spans="5:5" x14ac:dyDescent="0.2">
      <c r="E7331" s="2"/>
    </row>
    <row r="7332" spans="5:5" x14ac:dyDescent="0.2">
      <c r="E7332" s="2"/>
    </row>
    <row r="7333" spans="5:5" x14ac:dyDescent="0.2">
      <c r="E7333" s="2"/>
    </row>
    <row r="7334" spans="5:5" x14ac:dyDescent="0.2">
      <c r="E7334" s="2"/>
    </row>
    <row r="7335" spans="5:5" x14ac:dyDescent="0.2">
      <c r="E7335" s="2"/>
    </row>
    <row r="7336" spans="5:5" x14ac:dyDescent="0.2">
      <c r="E7336" s="2"/>
    </row>
    <row r="7337" spans="5:5" x14ac:dyDescent="0.2">
      <c r="E7337" s="2"/>
    </row>
    <row r="7338" spans="5:5" x14ac:dyDescent="0.2">
      <c r="E7338" s="2"/>
    </row>
    <row r="7339" spans="5:5" x14ac:dyDescent="0.2">
      <c r="E7339" s="2"/>
    </row>
    <row r="7340" spans="5:5" x14ac:dyDescent="0.2">
      <c r="E7340" s="2"/>
    </row>
    <row r="7341" spans="5:5" x14ac:dyDescent="0.2">
      <c r="E7341" s="2"/>
    </row>
    <row r="7342" spans="5:5" x14ac:dyDescent="0.2">
      <c r="E7342" s="2"/>
    </row>
    <row r="7343" spans="5:5" x14ac:dyDescent="0.2">
      <c r="E7343" s="2"/>
    </row>
    <row r="7344" spans="5:5" x14ac:dyDescent="0.2">
      <c r="E7344" s="2"/>
    </row>
    <row r="7345" spans="5:5" x14ac:dyDescent="0.2">
      <c r="E7345" s="2"/>
    </row>
    <row r="7346" spans="5:5" x14ac:dyDescent="0.2">
      <c r="E7346" s="2"/>
    </row>
    <row r="7347" spans="5:5" x14ac:dyDescent="0.2">
      <c r="E7347" s="2"/>
    </row>
    <row r="7348" spans="5:5" x14ac:dyDescent="0.2">
      <c r="E7348" s="2"/>
    </row>
    <row r="7349" spans="5:5" x14ac:dyDescent="0.2">
      <c r="E7349" s="2"/>
    </row>
    <row r="7350" spans="5:5" x14ac:dyDescent="0.2">
      <c r="E7350" s="2"/>
    </row>
    <row r="7351" spans="5:5" x14ac:dyDescent="0.2">
      <c r="E7351" s="2"/>
    </row>
    <row r="7352" spans="5:5" x14ac:dyDescent="0.2">
      <c r="E7352" s="2"/>
    </row>
    <row r="7353" spans="5:5" x14ac:dyDescent="0.2">
      <c r="E7353" s="2"/>
    </row>
    <row r="7354" spans="5:5" x14ac:dyDescent="0.2">
      <c r="E7354" s="2"/>
    </row>
    <row r="7355" spans="5:5" x14ac:dyDescent="0.2">
      <c r="E7355" s="2"/>
    </row>
    <row r="7356" spans="5:5" x14ac:dyDescent="0.2">
      <c r="E7356" s="2"/>
    </row>
    <row r="7357" spans="5:5" x14ac:dyDescent="0.2">
      <c r="E7357" s="2"/>
    </row>
    <row r="7358" spans="5:5" x14ac:dyDescent="0.2">
      <c r="E7358" s="2"/>
    </row>
    <row r="7359" spans="5:5" x14ac:dyDescent="0.2">
      <c r="E7359" s="2"/>
    </row>
    <row r="7360" spans="5:5" x14ac:dyDescent="0.2">
      <c r="E7360" s="2"/>
    </row>
    <row r="7361" spans="5:5" x14ac:dyDescent="0.2">
      <c r="E7361" s="2"/>
    </row>
    <row r="7362" spans="5:5" x14ac:dyDescent="0.2">
      <c r="E7362" s="2"/>
    </row>
    <row r="7363" spans="5:5" x14ac:dyDescent="0.2">
      <c r="E7363" s="2"/>
    </row>
    <row r="7364" spans="5:5" x14ac:dyDescent="0.2">
      <c r="E7364" s="2"/>
    </row>
    <row r="7365" spans="5:5" x14ac:dyDescent="0.2">
      <c r="E7365" s="2"/>
    </row>
    <row r="7366" spans="5:5" x14ac:dyDescent="0.2">
      <c r="E7366" s="2"/>
    </row>
    <row r="7367" spans="5:5" x14ac:dyDescent="0.2">
      <c r="E7367" s="2"/>
    </row>
    <row r="7368" spans="5:5" x14ac:dyDescent="0.2">
      <c r="E7368" s="2"/>
    </row>
    <row r="7369" spans="5:5" x14ac:dyDescent="0.2">
      <c r="E7369" s="2"/>
    </row>
    <row r="7370" spans="5:5" x14ac:dyDescent="0.2">
      <c r="E7370" s="2"/>
    </row>
    <row r="7371" spans="5:5" x14ac:dyDescent="0.2">
      <c r="E7371" s="2"/>
    </row>
    <row r="7372" spans="5:5" x14ac:dyDescent="0.2">
      <c r="E7372" s="2"/>
    </row>
    <row r="7373" spans="5:5" x14ac:dyDescent="0.2">
      <c r="E7373" s="2"/>
    </row>
    <row r="7374" spans="5:5" x14ac:dyDescent="0.2">
      <c r="E7374" s="2"/>
    </row>
    <row r="7375" spans="5:5" x14ac:dyDescent="0.2">
      <c r="E7375" s="2"/>
    </row>
    <row r="7376" spans="5:5" x14ac:dyDescent="0.2">
      <c r="E7376" s="2"/>
    </row>
    <row r="7377" spans="5:5" x14ac:dyDescent="0.2">
      <c r="E7377" s="2"/>
    </row>
    <row r="7378" spans="5:5" x14ac:dyDescent="0.2">
      <c r="E7378" s="2"/>
    </row>
    <row r="7379" spans="5:5" x14ac:dyDescent="0.2">
      <c r="E7379" s="2"/>
    </row>
    <row r="7380" spans="5:5" x14ac:dyDescent="0.2">
      <c r="E7380" s="2"/>
    </row>
    <row r="7381" spans="5:5" x14ac:dyDescent="0.2">
      <c r="E7381" s="2"/>
    </row>
    <row r="7382" spans="5:5" x14ac:dyDescent="0.2">
      <c r="E7382" s="2"/>
    </row>
    <row r="7383" spans="5:5" x14ac:dyDescent="0.2">
      <c r="E7383" s="2"/>
    </row>
    <row r="7384" spans="5:5" x14ac:dyDescent="0.2">
      <c r="E7384" s="2"/>
    </row>
    <row r="7385" spans="5:5" x14ac:dyDescent="0.2">
      <c r="E7385" s="2"/>
    </row>
    <row r="7386" spans="5:5" x14ac:dyDescent="0.2">
      <c r="E7386" s="2"/>
    </row>
    <row r="7387" spans="5:5" x14ac:dyDescent="0.2">
      <c r="E7387" s="2"/>
    </row>
    <row r="7388" spans="5:5" x14ac:dyDescent="0.2">
      <c r="E7388" s="2"/>
    </row>
    <row r="7389" spans="5:5" x14ac:dyDescent="0.2">
      <c r="E7389" s="2"/>
    </row>
    <row r="7390" spans="5:5" x14ac:dyDescent="0.2">
      <c r="E7390" s="2"/>
    </row>
    <row r="7391" spans="5:5" x14ac:dyDescent="0.2">
      <c r="E7391" s="2"/>
    </row>
    <row r="7392" spans="5:5" x14ac:dyDescent="0.2">
      <c r="E7392" s="2"/>
    </row>
    <row r="7393" spans="5:5" x14ac:dyDescent="0.2">
      <c r="E7393" s="2"/>
    </row>
    <row r="7394" spans="5:5" x14ac:dyDescent="0.2">
      <c r="E7394" s="2"/>
    </row>
    <row r="7395" spans="5:5" x14ac:dyDescent="0.2">
      <c r="E7395" s="2"/>
    </row>
    <row r="7396" spans="5:5" x14ac:dyDescent="0.2">
      <c r="E7396" s="2"/>
    </row>
    <row r="7397" spans="5:5" x14ac:dyDescent="0.2">
      <c r="E7397" s="2"/>
    </row>
    <row r="7398" spans="5:5" x14ac:dyDescent="0.2">
      <c r="E7398" s="2"/>
    </row>
    <row r="7399" spans="5:5" x14ac:dyDescent="0.2">
      <c r="E7399" s="2"/>
    </row>
    <row r="7400" spans="5:5" x14ac:dyDescent="0.2">
      <c r="E7400" s="2"/>
    </row>
    <row r="7401" spans="5:5" x14ac:dyDescent="0.2">
      <c r="E7401" s="2"/>
    </row>
    <row r="7402" spans="5:5" x14ac:dyDescent="0.2">
      <c r="E7402" s="2"/>
    </row>
    <row r="7403" spans="5:5" x14ac:dyDescent="0.2">
      <c r="E7403" s="2"/>
    </row>
    <row r="7404" spans="5:5" x14ac:dyDescent="0.2">
      <c r="E7404" s="2"/>
    </row>
    <row r="7405" spans="5:5" x14ac:dyDescent="0.2">
      <c r="E7405" s="2"/>
    </row>
    <row r="7406" spans="5:5" x14ac:dyDescent="0.2">
      <c r="E7406" s="2"/>
    </row>
    <row r="7407" spans="5:5" x14ac:dyDescent="0.2">
      <c r="E7407" s="2"/>
    </row>
    <row r="7408" spans="5:5" x14ac:dyDescent="0.2">
      <c r="E7408" s="2"/>
    </row>
    <row r="7409" spans="5:5" x14ac:dyDescent="0.2">
      <c r="E7409" s="2"/>
    </row>
    <row r="7410" spans="5:5" x14ac:dyDescent="0.2">
      <c r="E7410" s="2"/>
    </row>
    <row r="7411" spans="5:5" x14ac:dyDescent="0.2">
      <c r="E7411" s="2"/>
    </row>
    <row r="7412" spans="5:5" x14ac:dyDescent="0.2">
      <c r="E7412" s="2"/>
    </row>
    <row r="7413" spans="5:5" x14ac:dyDescent="0.2">
      <c r="E7413" s="2"/>
    </row>
    <row r="7414" spans="5:5" x14ac:dyDescent="0.2">
      <c r="E7414" s="2"/>
    </row>
    <row r="7415" spans="5:5" x14ac:dyDescent="0.2">
      <c r="E7415" s="2"/>
    </row>
    <row r="7416" spans="5:5" x14ac:dyDescent="0.2">
      <c r="E7416" s="2"/>
    </row>
    <row r="7417" spans="5:5" x14ac:dyDescent="0.2">
      <c r="E7417" s="2"/>
    </row>
    <row r="7418" spans="5:5" x14ac:dyDescent="0.2">
      <c r="E7418" s="2"/>
    </row>
    <row r="7419" spans="5:5" x14ac:dyDescent="0.2">
      <c r="E7419" s="2"/>
    </row>
    <row r="7420" spans="5:5" x14ac:dyDescent="0.2">
      <c r="E7420" s="2"/>
    </row>
    <row r="7421" spans="5:5" x14ac:dyDescent="0.2">
      <c r="E7421" s="2"/>
    </row>
    <row r="7422" spans="5:5" x14ac:dyDescent="0.2">
      <c r="E7422" s="2"/>
    </row>
    <row r="7423" spans="5:5" x14ac:dyDescent="0.2">
      <c r="E7423" s="2"/>
    </row>
    <row r="7424" spans="5:5" x14ac:dyDescent="0.2">
      <c r="E7424" s="2"/>
    </row>
    <row r="7425" spans="5:5" x14ac:dyDescent="0.2">
      <c r="E7425" s="2"/>
    </row>
    <row r="7426" spans="5:5" x14ac:dyDescent="0.2">
      <c r="E7426" s="2"/>
    </row>
    <row r="7427" spans="5:5" x14ac:dyDescent="0.2">
      <c r="E7427" s="2"/>
    </row>
    <row r="7428" spans="5:5" x14ac:dyDescent="0.2">
      <c r="E7428" s="2"/>
    </row>
    <row r="7429" spans="5:5" x14ac:dyDescent="0.2">
      <c r="E7429" s="2"/>
    </row>
    <row r="7430" spans="5:5" x14ac:dyDescent="0.2">
      <c r="E7430" s="2"/>
    </row>
    <row r="7431" spans="5:5" x14ac:dyDescent="0.2">
      <c r="E7431" s="2"/>
    </row>
    <row r="7432" spans="5:5" x14ac:dyDescent="0.2">
      <c r="E7432" s="2"/>
    </row>
    <row r="7433" spans="5:5" x14ac:dyDescent="0.2">
      <c r="E7433" s="2"/>
    </row>
    <row r="7434" spans="5:5" x14ac:dyDescent="0.2">
      <c r="E7434" s="2"/>
    </row>
    <row r="7435" spans="5:5" x14ac:dyDescent="0.2">
      <c r="E7435" s="2"/>
    </row>
    <row r="7436" spans="5:5" x14ac:dyDescent="0.2">
      <c r="E7436" s="2"/>
    </row>
    <row r="7437" spans="5:5" x14ac:dyDescent="0.2">
      <c r="E7437" s="2"/>
    </row>
    <row r="7438" spans="5:5" x14ac:dyDescent="0.2">
      <c r="E7438" s="2"/>
    </row>
    <row r="7439" spans="5:5" x14ac:dyDescent="0.2">
      <c r="E7439" s="2"/>
    </row>
    <row r="7440" spans="5:5" x14ac:dyDescent="0.2">
      <c r="E7440" s="2"/>
    </row>
    <row r="7441" spans="5:5" x14ac:dyDescent="0.2">
      <c r="E7441" s="2"/>
    </row>
    <row r="7442" spans="5:5" x14ac:dyDescent="0.2">
      <c r="E7442" s="2"/>
    </row>
    <row r="7443" spans="5:5" x14ac:dyDescent="0.2">
      <c r="E7443" s="2"/>
    </row>
    <row r="7444" spans="5:5" x14ac:dyDescent="0.2">
      <c r="E7444" s="2"/>
    </row>
    <row r="7445" spans="5:5" x14ac:dyDescent="0.2">
      <c r="E7445" s="2"/>
    </row>
    <row r="7446" spans="5:5" x14ac:dyDescent="0.2">
      <c r="E7446" s="2"/>
    </row>
    <row r="7447" spans="5:5" x14ac:dyDescent="0.2">
      <c r="E7447" s="2"/>
    </row>
    <row r="7448" spans="5:5" x14ac:dyDescent="0.2">
      <c r="E7448" s="2"/>
    </row>
    <row r="7449" spans="5:5" x14ac:dyDescent="0.2">
      <c r="E7449" s="2"/>
    </row>
    <row r="7450" spans="5:5" x14ac:dyDescent="0.2">
      <c r="E7450" s="2"/>
    </row>
    <row r="7451" spans="5:5" x14ac:dyDescent="0.2">
      <c r="E7451" s="2"/>
    </row>
    <row r="7452" spans="5:5" x14ac:dyDescent="0.2">
      <c r="E7452" s="2"/>
    </row>
    <row r="7453" spans="5:5" x14ac:dyDescent="0.2">
      <c r="E7453" s="2"/>
    </row>
    <row r="7454" spans="5:5" x14ac:dyDescent="0.2">
      <c r="E7454" s="2"/>
    </row>
    <row r="7455" spans="5:5" x14ac:dyDescent="0.2">
      <c r="E7455" s="2"/>
    </row>
    <row r="7456" spans="5:5" x14ac:dyDescent="0.2">
      <c r="E7456" s="2"/>
    </row>
    <row r="7457" spans="5:5" x14ac:dyDescent="0.2">
      <c r="E7457" s="2"/>
    </row>
    <row r="7458" spans="5:5" x14ac:dyDescent="0.2">
      <c r="E7458" s="2"/>
    </row>
    <row r="7459" spans="5:5" x14ac:dyDescent="0.2">
      <c r="E7459" s="2"/>
    </row>
    <row r="7460" spans="5:5" x14ac:dyDescent="0.2">
      <c r="E7460" s="2"/>
    </row>
    <row r="7461" spans="5:5" x14ac:dyDescent="0.2">
      <c r="E7461" s="2"/>
    </row>
    <row r="7462" spans="5:5" x14ac:dyDescent="0.2">
      <c r="E7462" s="2"/>
    </row>
    <row r="7463" spans="5:5" x14ac:dyDescent="0.2">
      <c r="E7463" s="2"/>
    </row>
    <row r="7464" spans="5:5" x14ac:dyDescent="0.2">
      <c r="E7464" s="2"/>
    </row>
    <row r="7465" spans="5:5" x14ac:dyDescent="0.2">
      <c r="E7465" s="2"/>
    </row>
    <row r="7466" spans="5:5" x14ac:dyDescent="0.2">
      <c r="E7466" s="2"/>
    </row>
    <row r="7467" spans="5:5" x14ac:dyDescent="0.2">
      <c r="E7467" s="2"/>
    </row>
    <row r="7468" spans="5:5" x14ac:dyDescent="0.2">
      <c r="E7468" s="2"/>
    </row>
    <row r="7469" spans="5:5" x14ac:dyDescent="0.2">
      <c r="E7469" s="2"/>
    </row>
    <row r="7470" spans="5:5" x14ac:dyDescent="0.2">
      <c r="E7470" s="2"/>
    </row>
    <row r="7471" spans="5:5" x14ac:dyDescent="0.2">
      <c r="E7471" s="2"/>
    </row>
    <row r="7472" spans="5:5" x14ac:dyDescent="0.2">
      <c r="E7472" s="2"/>
    </row>
    <row r="7473" spans="5:5" x14ac:dyDescent="0.2">
      <c r="E7473" s="2"/>
    </row>
    <row r="7474" spans="5:5" x14ac:dyDescent="0.2">
      <c r="E7474" s="2"/>
    </row>
    <row r="7475" spans="5:5" x14ac:dyDescent="0.2">
      <c r="E7475" s="2"/>
    </row>
    <row r="7476" spans="5:5" x14ac:dyDescent="0.2">
      <c r="E7476" s="2"/>
    </row>
    <row r="7477" spans="5:5" x14ac:dyDescent="0.2">
      <c r="E7477" s="2"/>
    </row>
    <row r="7478" spans="5:5" x14ac:dyDescent="0.2">
      <c r="E7478" s="2"/>
    </row>
    <row r="7479" spans="5:5" x14ac:dyDescent="0.2">
      <c r="E7479" s="2"/>
    </row>
    <row r="7480" spans="5:5" x14ac:dyDescent="0.2">
      <c r="E7480" s="2"/>
    </row>
    <row r="7481" spans="5:5" x14ac:dyDescent="0.2">
      <c r="E7481" s="2"/>
    </row>
    <row r="7482" spans="5:5" x14ac:dyDescent="0.2">
      <c r="E7482" s="2"/>
    </row>
    <row r="7483" spans="5:5" x14ac:dyDescent="0.2">
      <c r="E7483" s="2"/>
    </row>
    <row r="7484" spans="5:5" x14ac:dyDescent="0.2">
      <c r="E7484" s="2"/>
    </row>
    <row r="7485" spans="5:5" x14ac:dyDescent="0.2">
      <c r="E7485" s="2"/>
    </row>
    <row r="7486" spans="5:5" x14ac:dyDescent="0.2">
      <c r="E7486" s="2"/>
    </row>
    <row r="7487" spans="5:5" x14ac:dyDescent="0.2">
      <c r="E7487" s="2"/>
    </row>
    <row r="7488" spans="5:5" x14ac:dyDescent="0.2">
      <c r="E7488" s="2"/>
    </row>
    <row r="7489" spans="5:5" x14ac:dyDescent="0.2">
      <c r="E7489" s="2"/>
    </row>
    <row r="7490" spans="5:5" x14ac:dyDescent="0.2">
      <c r="E7490" s="2"/>
    </row>
    <row r="7491" spans="5:5" x14ac:dyDescent="0.2">
      <c r="E7491" s="2"/>
    </row>
    <row r="7492" spans="5:5" x14ac:dyDescent="0.2">
      <c r="E7492" s="2"/>
    </row>
    <row r="7493" spans="5:5" x14ac:dyDescent="0.2">
      <c r="E7493" s="2"/>
    </row>
    <row r="7494" spans="5:5" x14ac:dyDescent="0.2">
      <c r="E7494" s="2"/>
    </row>
    <row r="7495" spans="5:5" x14ac:dyDescent="0.2">
      <c r="E7495" s="2"/>
    </row>
    <row r="7496" spans="5:5" x14ac:dyDescent="0.2">
      <c r="E7496" s="2"/>
    </row>
    <row r="7497" spans="5:5" x14ac:dyDescent="0.2">
      <c r="E7497" s="2"/>
    </row>
    <row r="7498" spans="5:5" x14ac:dyDescent="0.2">
      <c r="E7498" s="2"/>
    </row>
    <row r="7499" spans="5:5" x14ac:dyDescent="0.2">
      <c r="E7499" s="2"/>
    </row>
    <row r="7500" spans="5:5" x14ac:dyDescent="0.2">
      <c r="E7500" s="2"/>
    </row>
    <row r="7501" spans="5:5" x14ac:dyDescent="0.2">
      <c r="E7501" s="2"/>
    </row>
    <row r="7502" spans="5:5" x14ac:dyDescent="0.2">
      <c r="E7502" s="2"/>
    </row>
    <row r="7503" spans="5:5" x14ac:dyDescent="0.2">
      <c r="E7503" s="2"/>
    </row>
    <row r="7504" spans="5:5" x14ac:dyDescent="0.2">
      <c r="E7504" s="2"/>
    </row>
    <row r="7505" spans="5:5" x14ac:dyDescent="0.2">
      <c r="E7505" s="2"/>
    </row>
    <row r="7506" spans="5:5" x14ac:dyDescent="0.2">
      <c r="E7506" s="2"/>
    </row>
    <row r="7507" spans="5:5" x14ac:dyDescent="0.2">
      <c r="E7507" s="2"/>
    </row>
    <row r="7508" spans="5:5" x14ac:dyDescent="0.2">
      <c r="E7508" s="2"/>
    </row>
    <row r="7509" spans="5:5" x14ac:dyDescent="0.2">
      <c r="E7509" s="2"/>
    </row>
    <row r="7510" spans="5:5" x14ac:dyDescent="0.2">
      <c r="E7510" s="2"/>
    </row>
    <row r="7511" spans="5:5" x14ac:dyDescent="0.2">
      <c r="E7511" s="2"/>
    </row>
    <row r="7512" spans="5:5" x14ac:dyDescent="0.2">
      <c r="E7512" s="2"/>
    </row>
    <row r="7513" spans="5:5" x14ac:dyDescent="0.2">
      <c r="E7513" s="2"/>
    </row>
    <row r="7514" spans="5:5" x14ac:dyDescent="0.2">
      <c r="E7514" s="2"/>
    </row>
    <row r="7515" spans="5:5" x14ac:dyDescent="0.2">
      <c r="E7515" s="2"/>
    </row>
    <row r="7516" spans="5:5" x14ac:dyDescent="0.2">
      <c r="E7516" s="2"/>
    </row>
    <row r="7517" spans="5:5" x14ac:dyDescent="0.2">
      <c r="E7517" s="2"/>
    </row>
    <row r="7518" spans="5:5" x14ac:dyDescent="0.2">
      <c r="E7518" s="2"/>
    </row>
    <row r="7519" spans="5:5" x14ac:dyDescent="0.2">
      <c r="E7519" s="2"/>
    </row>
    <row r="7520" spans="5:5" x14ac:dyDescent="0.2">
      <c r="E7520" s="2"/>
    </row>
    <row r="7521" spans="5:5" x14ac:dyDescent="0.2">
      <c r="E7521" s="2"/>
    </row>
    <row r="7522" spans="5:5" x14ac:dyDescent="0.2">
      <c r="E7522" s="2"/>
    </row>
    <row r="7523" spans="5:5" x14ac:dyDescent="0.2">
      <c r="E7523" s="2"/>
    </row>
    <row r="7524" spans="5:5" x14ac:dyDescent="0.2">
      <c r="E7524" s="2"/>
    </row>
    <row r="7525" spans="5:5" x14ac:dyDescent="0.2">
      <c r="E7525" s="2"/>
    </row>
    <row r="7526" spans="5:5" x14ac:dyDescent="0.2">
      <c r="E7526" s="2"/>
    </row>
    <row r="7527" spans="5:5" x14ac:dyDescent="0.2">
      <c r="E7527" s="2"/>
    </row>
    <row r="7528" spans="5:5" x14ac:dyDescent="0.2">
      <c r="E7528" s="2"/>
    </row>
    <row r="7529" spans="5:5" x14ac:dyDescent="0.2">
      <c r="E7529" s="2"/>
    </row>
    <row r="7530" spans="5:5" x14ac:dyDescent="0.2">
      <c r="E7530" s="2"/>
    </row>
    <row r="7531" spans="5:5" x14ac:dyDescent="0.2">
      <c r="E7531" s="2"/>
    </row>
    <row r="7532" spans="5:5" x14ac:dyDescent="0.2">
      <c r="E7532" s="2"/>
    </row>
    <row r="7533" spans="5:5" x14ac:dyDescent="0.2">
      <c r="E7533" s="2"/>
    </row>
    <row r="7534" spans="5:5" x14ac:dyDescent="0.2">
      <c r="E7534" s="2"/>
    </row>
    <row r="7535" spans="5:5" x14ac:dyDescent="0.2">
      <c r="E7535" s="2"/>
    </row>
    <row r="7536" spans="5:5" x14ac:dyDescent="0.2">
      <c r="E7536" s="2"/>
    </row>
    <row r="7537" spans="5:5" x14ac:dyDescent="0.2">
      <c r="E7537" s="2"/>
    </row>
    <row r="7538" spans="5:5" x14ac:dyDescent="0.2">
      <c r="E7538" s="2"/>
    </row>
    <row r="7539" spans="5:5" x14ac:dyDescent="0.2">
      <c r="E7539" s="2"/>
    </row>
    <row r="7540" spans="5:5" x14ac:dyDescent="0.2">
      <c r="E7540" s="2"/>
    </row>
    <row r="7541" spans="5:5" x14ac:dyDescent="0.2">
      <c r="E7541" s="2"/>
    </row>
    <row r="7542" spans="5:5" x14ac:dyDescent="0.2">
      <c r="E7542" s="2"/>
    </row>
    <row r="7543" spans="5:5" x14ac:dyDescent="0.2">
      <c r="E7543" s="2"/>
    </row>
    <row r="7544" spans="5:5" x14ac:dyDescent="0.2">
      <c r="E7544" s="2"/>
    </row>
    <row r="7545" spans="5:5" x14ac:dyDescent="0.2">
      <c r="E7545" s="2"/>
    </row>
    <row r="7546" spans="5:5" x14ac:dyDescent="0.2">
      <c r="E7546" s="2"/>
    </row>
    <row r="7547" spans="5:5" x14ac:dyDescent="0.2">
      <c r="E7547" s="2"/>
    </row>
    <row r="7548" spans="5:5" x14ac:dyDescent="0.2">
      <c r="E7548" s="2"/>
    </row>
    <row r="7549" spans="5:5" x14ac:dyDescent="0.2">
      <c r="E7549" s="2"/>
    </row>
    <row r="7550" spans="5:5" x14ac:dyDescent="0.2">
      <c r="E7550" s="2"/>
    </row>
    <row r="7551" spans="5:5" x14ac:dyDescent="0.2">
      <c r="E7551" s="2"/>
    </row>
    <row r="7552" spans="5:5" x14ac:dyDescent="0.2">
      <c r="E7552" s="2"/>
    </row>
    <row r="7553" spans="5:5" x14ac:dyDescent="0.2">
      <c r="E7553" s="2"/>
    </row>
    <row r="7554" spans="5:5" x14ac:dyDescent="0.2">
      <c r="E7554" s="2"/>
    </row>
    <row r="7555" spans="5:5" x14ac:dyDescent="0.2">
      <c r="E7555" s="2"/>
    </row>
    <row r="7556" spans="5:5" x14ac:dyDescent="0.2">
      <c r="E7556" s="2"/>
    </row>
    <row r="7557" spans="5:5" x14ac:dyDescent="0.2">
      <c r="E7557" s="2"/>
    </row>
    <row r="7558" spans="5:5" x14ac:dyDescent="0.2">
      <c r="E7558" s="2"/>
    </row>
    <row r="7559" spans="5:5" x14ac:dyDescent="0.2">
      <c r="E7559" s="2"/>
    </row>
    <row r="7560" spans="5:5" x14ac:dyDescent="0.2">
      <c r="E7560" s="2"/>
    </row>
    <row r="7561" spans="5:5" x14ac:dyDescent="0.2">
      <c r="E7561" s="2"/>
    </row>
    <row r="7562" spans="5:5" x14ac:dyDescent="0.2">
      <c r="E7562" s="2"/>
    </row>
    <row r="7563" spans="5:5" x14ac:dyDescent="0.2">
      <c r="E7563" s="2"/>
    </row>
    <row r="7564" spans="5:5" x14ac:dyDescent="0.2">
      <c r="E7564" s="2"/>
    </row>
    <row r="7565" spans="5:5" x14ac:dyDescent="0.2">
      <c r="E7565" s="2"/>
    </row>
    <row r="7566" spans="5:5" x14ac:dyDescent="0.2">
      <c r="E7566" s="2"/>
    </row>
    <row r="7567" spans="5:5" x14ac:dyDescent="0.2">
      <c r="E7567" s="2"/>
    </row>
    <row r="7568" spans="5:5" x14ac:dyDescent="0.2">
      <c r="E7568" s="2"/>
    </row>
    <row r="7569" spans="5:5" x14ac:dyDescent="0.2">
      <c r="E7569" s="2"/>
    </row>
    <row r="7570" spans="5:5" x14ac:dyDescent="0.2">
      <c r="E7570" s="2"/>
    </row>
    <row r="7571" spans="5:5" x14ac:dyDescent="0.2">
      <c r="E7571" s="2"/>
    </row>
    <row r="7572" spans="5:5" x14ac:dyDescent="0.2">
      <c r="E7572" s="2"/>
    </row>
    <row r="7573" spans="5:5" x14ac:dyDescent="0.2">
      <c r="E7573" s="2"/>
    </row>
    <row r="7574" spans="5:5" x14ac:dyDescent="0.2">
      <c r="E7574" s="2"/>
    </row>
    <row r="7575" spans="5:5" x14ac:dyDescent="0.2">
      <c r="E7575" s="2"/>
    </row>
    <row r="7576" spans="5:5" x14ac:dyDescent="0.2">
      <c r="E7576" s="2"/>
    </row>
    <row r="7577" spans="5:5" x14ac:dyDescent="0.2">
      <c r="E7577" s="2"/>
    </row>
    <row r="7578" spans="5:5" x14ac:dyDescent="0.2">
      <c r="E7578" s="2"/>
    </row>
    <row r="7579" spans="5:5" x14ac:dyDescent="0.2">
      <c r="E7579" s="2"/>
    </row>
    <row r="7580" spans="5:5" x14ac:dyDescent="0.2">
      <c r="E7580" s="2"/>
    </row>
    <row r="7581" spans="5:5" x14ac:dyDescent="0.2">
      <c r="E7581" s="2"/>
    </row>
    <row r="7582" spans="5:5" x14ac:dyDescent="0.2">
      <c r="E7582" s="2"/>
    </row>
    <row r="7583" spans="5:5" x14ac:dyDescent="0.2">
      <c r="E7583" s="2"/>
    </row>
    <row r="7584" spans="5:5" x14ac:dyDescent="0.2">
      <c r="E7584" s="2"/>
    </row>
    <row r="7585" spans="5:5" x14ac:dyDescent="0.2">
      <c r="E7585" s="2"/>
    </row>
    <row r="7586" spans="5:5" x14ac:dyDescent="0.2">
      <c r="E7586" s="2"/>
    </row>
    <row r="7587" spans="5:5" x14ac:dyDescent="0.2">
      <c r="E7587" s="2"/>
    </row>
    <row r="7588" spans="5:5" x14ac:dyDescent="0.2">
      <c r="E7588" s="2"/>
    </row>
    <row r="7589" spans="5:5" x14ac:dyDescent="0.2">
      <c r="E7589" s="2"/>
    </row>
    <row r="7590" spans="5:5" x14ac:dyDescent="0.2">
      <c r="E7590" s="2"/>
    </row>
    <row r="7591" spans="5:5" x14ac:dyDescent="0.2">
      <c r="E7591" s="2"/>
    </row>
    <row r="7592" spans="5:5" x14ac:dyDescent="0.2">
      <c r="E7592" s="2"/>
    </row>
    <row r="7593" spans="5:5" x14ac:dyDescent="0.2">
      <c r="E7593" s="2"/>
    </row>
    <row r="7594" spans="5:5" x14ac:dyDescent="0.2">
      <c r="E7594" s="2"/>
    </row>
    <row r="7595" spans="5:5" x14ac:dyDescent="0.2">
      <c r="E7595" s="2"/>
    </row>
    <row r="7596" spans="5:5" x14ac:dyDescent="0.2">
      <c r="E7596" s="2"/>
    </row>
    <row r="7597" spans="5:5" x14ac:dyDescent="0.2">
      <c r="E7597" s="2"/>
    </row>
    <row r="7598" spans="5:5" x14ac:dyDescent="0.2">
      <c r="E7598" s="2"/>
    </row>
    <row r="7599" spans="5:5" x14ac:dyDescent="0.2">
      <c r="E7599" s="2"/>
    </row>
    <row r="7600" spans="5:5" x14ac:dyDescent="0.2">
      <c r="E7600" s="2"/>
    </row>
    <row r="7601" spans="5:5" x14ac:dyDescent="0.2">
      <c r="E7601" s="2"/>
    </row>
    <row r="7602" spans="5:5" x14ac:dyDescent="0.2">
      <c r="E7602" s="2"/>
    </row>
    <row r="7603" spans="5:5" x14ac:dyDescent="0.2">
      <c r="E7603" s="2"/>
    </row>
    <row r="7604" spans="5:5" x14ac:dyDescent="0.2">
      <c r="E7604" s="2"/>
    </row>
    <row r="7605" spans="5:5" x14ac:dyDescent="0.2">
      <c r="E7605" s="2"/>
    </row>
    <row r="7606" spans="5:5" x14ac:dyDescent="0.2">
      <c r="E7606" s="2"/>
    </row>
    <row r="7607" spans="5:5" x14ac:dyDescent="0.2">
      <c r="E7607" s="2"/>
    </row>
    <row r="7608" spans="5:5" x14ac:dyDescent="0.2">
      <c r="E7608" s="2"/>
    </row>
    <row r="7609" spans="5:5" x14ac:dyDescent="0.2">
      <c r="E7609" s="2"/>
    </row>
    <row r="7610" spans="5:5" x14ac:dyDescent="0.2">
      <c r="E7610" s="2"/>
    </row>
    <row r="7611" spans="5:5" x14ac:dyDescent="0.2">
      <c r="E7611" s="2"/>
    </row>
    <row r="7612" spans="5:5" x14ac:dyDescent="0.2">
      <c r="E7612" s="2"/>
    </row>
    <row r="7613" spans="5:5" x14ac:dyDescent="0.2">
      <c r="E7613" s="2"/>
    </row>
    <row r="7614" spans="5:5" x14ac:dyDescent="0.2">
      <c r="E7614" s="2"/>
    </row>
    <row r="7615" spans="5:5" x14ac:dyDescent="0.2">
      <c r="E7615" s="2"/>
    </row>
    <row r="7616" spans="5:5" x14ac:dyDescent="0.2">
      <c r="E7616" s="2"/>
    </row>
    <row r="7617" spans="5:5" x14ac:dyDescent="0.2">
      <c r="E7617" s="2"/>
    </row>
    <row r="7618" spans="5:5" x14ac:dyDescent="0.2">
      <c r="E7618" s="2"/>
    </row>
    <row r="7619" spans="5:5" x14ac:dyDescent="0.2">
      <c r="E7619" s="2"/>
    </row>
    <row r="7620" spans="5:5" x14ac:dyDescent="0.2">
      <c r="E7620" s="2"/>
    </row>
    <row r="7621" spans="5:5" x14ac:dyDescent="0.2">
      <c r="E7621" s="2"/>
    </row>
    <row r="7622" spans="5:5" x14ac:dyDescent="0.2">
      <c r="E7622" s="2"/>
    </row>
    <row r="7623" spans="5:5" x14ac:dyDescent="0.2">
      <c r="E7623" s="2"/>
    </row>
    <row r="7624" spans="5:5" x14ac:dyDescent="0.2">
      <c r="E7624" s="2"/>
    </row>
    <row r="7625" spans="5:5" x14ac:dyDescent="0.2">
      <c r="E7625" s="2"/>
    </row>
    <row r="7626" spans="5:5" x14ac:dyDescent="0.2">
      <c r="E7626" s="2"/>
    </row>
    <row r="7627" spans="5:5" x14ac:dyDescent="0.2">
      <c r="E7627" s="2"/>
    </row>
    <row r="7628" spans="5:5" x14ac:dyDescent="0.2">
      <c r="E7628" s="2"/>
    </row>
    <row r="7629" spans="5:5" x14ac:dyDescent="0.2">
      <c r="E7629" s="2"/>
    </row>
    <row r="7630" spans="5:5" x14ac:dyDescent="0.2">
      <c r="E7630" s="2"/>
    </row>
    <row r="7631" spans="5:5" x14ac:dyDescent="0.2">
      <c r="E7631" s="2"/>
    </row>
    <row r="7632" spans="5:5" x14ac:dyDescent="0.2">
      <c r="E7632" s="2"/>
    </row>
    <row r="7633" spans="5:5" x14ac:dyDescent="0.2">
      <c r="E7633" s="2"/>
    </row>
    <row r="7634" spans="5:5" x14ac:dyDescent="0.2">
      <c r="E7634" s="2"/>
    </row>
    <row r="7635" spans="5:5" x14ac:dyDescent="0.2">
      <c r="E7635" s="2"/>
    </row>
    <row r="7636" spans="5:5" x14ac:dyDescent="0.2">
      <c r="E7636" s="2"/>
    </row>
    <row r="7637" spans="5:5" x14ac:dyDescent="0.2">
      <c r="E7637" s="2"/>
    </row>
    <row r="7638" spans="5:5" x14ac:dyDescent="0.2">
      <c r="E7638" s="2"/>
    </row>
    <row r="7639" spans="5:5" x14ac:dyDescent="0.2">
      <c r="E7639" s="2"/>
    </row>
    <row r="7640" spans="5:5" x14ac:dyDescent="0.2">
      <c r="E7640" s="2"/>
    </row>
    <row r="7641" spans="5:5" x14ac:dyDescent="0.2">
      <c r="E7641" s="2"/>
    </row>
    <row r="7642" spans="5:5" x14ac:dyDescent="0.2">
      <c r="E7642" s="2"/>
    </row>
    <row r="7643" spans="5:5" x14ac:dyDescent="0.2">
      <c r="E7643" s="2"/>
    </row>
    <row r="7644" spans="5:5" x14ac:dyDescent="0.2">
      <c r="E7644" s="2"/>
    </row>
    <row r="7645" spans="5:5" x14ac:dyDescent="0.2">
      <c r="E7645" s="2"/>
    </row>
    <row r="7646" spans="5:5" x14ac:dyDescent="0.2">
      <c r="E7646" s="2"/>
    </row>
    <row r="7647" spans="5:5" x14ac:dyDescent="0.2">
      <c r="E7647" s="2"/>
    </row>
    <row r="7648" spans="5:5" x14ac:dyDescent="0.2">
      <c r="E7648" s="2"/>
    </row>
    <row r="7649" spans="5:5" x14ac:dyDescent="0.2">
      <c r="E7649" s="2"/>
    </row>
    <row r="7650" spans="5:5" x14ac:dyDescent="0.2">
      <c r="E7650" s="2"/>
    </row>
    <row r="7651" spans="5:5" x14ac:dyDescent="0.2">
      <c r="E7651" s="2"/>
    </row>
    <row r="7652" spans="5:5" x14ac:dyDescent="0.2">
      <c r="E7652" s="2"/>
    </row>
    <row r="7653" spans="5:5" x14ac:dyDescent="0.2">
      <c r="E7653" s="2"/>
    </row>
    <row r="7654" spans="5:5" x14ac:dyDescent="0.2">
      <c r="E7654" s="2"/>
    </row>
    <row r="7655" spans="5:5" x14ac:dyDescent="0.2">
      <c r="E7655" s="2"/>
    </row>
    <row r="7656" spans="5:5" x14ac:dyDescent="0.2">
      <c r="E7656" s="2"/>
    </row>
    <row r="7657" spans="5:5" x14ac:dyDescent="0.2">
      <c r="E7657" s="2"/>
    </row>
    <row r="7658" spans="5:5" x14ac:dyDescent="0.2">
      <c r="E7658" s="2"/>
    </row>
    <row r="7659" spans="5:5" x14ac:dyDescent="0.2">
      <c r="E7659" s="2"/>
    </row>
    <row r="7660" spans="5:5" x14ac:dyDescent="0.2">
      <c r="E7660" s="2"/>
    </row>
    <row r="7661" spans="5:5" x14ac:dyDescent="0.2">
      <c r="E7661" s="2"/>
    </row>
    <row r="7662" spans="5:5" x14ac:dyDescent="0.2">
      <c r="E7662" s="2"/>
    </row>
    <row r="7663" spans="5:5" x14ac:dyDescent="0.2">
      <c r="E7663" s="2"/>
    </row>
    <row r="7664" spans="5:5" x14ac:dyDescent="0.2">
      <c r="E7664" s="2"/>
    </row>
    <row r="7665" spans="5:5" x14ac:dyDescent="0.2">
      <c r="E7665" s="2"/>
    </row>
    <row r="7666" spans="5:5" x14ac:dyDescent="0.2">
      <c r="E7666" s="2"/>
    </row>
    <row r="7667" spans="5:5" x14ac:dyDescent="0.2">
      <c r="E7667" s="2"/>
    </row>
    <row r="7668" spans="5:5" x14ac:dyDescent="0.2">
      <c r="E7668" s="2"/>
    </row>
    <row r="7669" spans="5:5" x14ac:dyDescent="0.2">
      <c r="E7669" s="2"/>
    </row>
    <row r="7670" spans="5:5" x14ac:dyDescent="0.2">
      <c r="E7670" s="2"/>
    </row>
    <row r="7671" spans="5:5" x14ac:dyDescent="0.2">
      <c r="E7671" s="2"/>
    </row>
    <row r="7672" spans="5:5" x14ac:dyDescent="0.2">
      <c r="E7672" s="2"/>
    </row>
    <row r="7673" spans="5:5" x14ac:dyDescent="0.2">
      <c r="E7673" s="2"/>
    </row>
    <row r="7674" spans="5:5" x14ac:dyDescent="0.2">
      <c r="E7674" s="2"/>
    </row>
    <row r="7675" spans="5:5" x14ac:dyDescent="0.2">
      <c r="E7675" s="2"/>
    </row>
    <row r="7676" spans="5:5" x14ac:dyDescent="0.2">
      <c r="E7676" s="2"/>
    </row>
    <row r="7677" spans="5:5" x14ac:dyDescent="0.2">
      <c r="E7677" s="2"/>
    </row>
    <row r="7678" spans="5:5" x14ac:dyDescent="0.2">
      <c r="E7678" s="2"/>
    </row>
    <row r="7679" spans="5:5" x14ac:dyDescent="0.2">
      <c r="E7679" s="2"/>
    </row>
    <row r="7680" spans="5:5" x14ac:dyDescent="0.2">
      <c r="E7680" s="2"/>
    </row>
    <row r="7681" spans="5:5" x14ac:dyDescent="0.2">
      <c r="E7681" s="2"/>
    </row>
    <row r="7682" spans="5:5" x14ac:dyDescent="0.2">
      <c r="E7682" s="2"/>
    </row>
    <row r="7683" spans="5:5" x14ac:dyDescent="0.2">
      <c r="E7683" s="2"/>
    </row>
    <row r="7684" spans="5:5" x14ac:dyDescent="0.2">
      <c r="E7684" s="2"/>
    </row>
    <row r="7685" spans="5:5" x14ac:dyDescent="0.2">
      <c r="E7685" s="2"/>
    </row>
    <row r="7686" spans="5:5" x14ac:dyDescent="0.2">
      <c r="E7686" s="2"/>
    </row>
    <row r="7687" spans="5:5" x14ac:dyDescent="0.2">
      <c r="E7687" s="2"/>
    </row>
    <row r="7688" spans="5:5" x14ac:dyDescent="0.2">
      <c r="E7688" s="2"/>
    </row>
    <row r="7689" spans="5:5" x14ac:dyDescent="0.2">
      <c r="E7689" s="2"/>
    </row>
    <row r="7690" spans="5:5" x14ac:dyDescent="0.2">
      <c r="E7690" s="2"/>
    </row>
    <row r="7691" spans="5:5" x14ac:dyDescent="0.2">
      <c r="E7691" s="2"/>
    </row>
    <row r="7692" spans="5:5" x14ac:dyDescent="0.2">
      <c r="E7692" s="2"/>
    </row>
    <row r="7693" spans="5:5" x14ac:dyDescent="0.2">
      <c r="E7693" s="2"/>
    </row>
    <row r="7694" spans="5:5" x14ac:dyDescent="0.2">
      <c r="E7694" s="2"/>
    </row>
    <row r="7695" spans="5:5" x14ac:dyDescent="0.2">
      <c r="E7695" s="2"/>
    </row>
    <row r="7696" spans="5:5" x14ac:dyDescent="0.2">
      <c r="E7696" s="2"/>
    </row>
    <row r="7697" spans="5:5" x14ac:dyDescent="0.2">
      <c r="E7697" s="2"/>
    </row>
    <row r="7698" spans="5:5" x14ac:dyDescent="0.2">
      <c r="E7698" s="2"/>
    </row>
    <row r="7699" spans="5:5" x14ac:dyDescent="0.2">
      <c r="E7699" s="2"/>
    </row>
    <row r="7700" spans="5:5" x14ac:dyDescent="0.2">
      <c r="E7700" s="2"/>
    </row>
    <row r="7701" spans="5:5" x14ac:dyDescent="0.2">
      <c r="E7701" s="2"/>
    </row>
    <row r="7702" spans="5:5" x14ac:dyDescent="0.2">
      <c r="E7702" s="2"/>
    </row>
    <row r="7703" spans="5:5" x14ac:dyDescent="0.2">
      <c r="E7703" s="2"/>
    </row>
    <row r="7704" spans="5:5" x14ac:dyDescent="0.2">
      <c r="E7704" s="2"/>
    </row>
    <row r="7705" spans="5:5" x14ac:dyDescent="0.2">
      <c r="E7705" s="2"/>
    </row>
    <row r="7706" spans="5:5" x14ac:dyDescent="0.2">
      <c r="E7706" s="2"/>
    </row>
    <row r="7707" spans="5:5" x14ac:dyDescent="0.2">
      <c r="E7707" s="2"/>
    </row>
    <row r="7708" spans="5:5" x14ac:dyDescent="0.2">
      <c r="E7708" s="2"/>
    </row>
    <row r="7709" spans="5:5" x14ac:dyDescent="0.2">
      <c r="E7709" s="2"/>
    </row>
    <row r="7710" spans="5:5" x14ac:dyDescent="0.2">
      <c r="E7710" s="2"/>
    </row>
    <row r="7711" spans="5:5" x14ac:dyDescent="0.2">
      <c r="E7711" s="2"/>
    </row>
    <row r="7712" spans="5:5" x14ac:dyDescent="0.2">
      <c r="E7712" s="2"/>
    </row>
    <row r="7713" spans="5:5" x14ac:dyDescent="0.2">
      <c r="E7713" s="2"/>
    </row>
    <row r="7714" spans="5:5" x14ac:dyDescent="0.2">
      <c r="E7714" s="2"/>
    </row>
    <row r="7715" spans="5:5" x14ac:dyDescent="0.2">
      <c r="E7715" s="2"/>
    </row>
    <row r="7716" spans="5:5" x14ac:dyDescent="0.2">
      <c r="E7716" s="2"/>
    </row>
    <row r="7717" spans="5:5" x14ac:dyDescent="0.2">
      <c r="E7717" s="2"/>
    </row>
    <row r="7718" spans="5:5" x14ac:dyDescent="0.2">
      <c r="E7718" s="2"/>
    </row>
    <row r="7719" spans="5:5" x14ac:dyDescent="0.2">
      <c r="E7719" s="2"/>
    </row>
    <row r="7720" spans="5:5" x14ac:dyDescent="0.2">
      <c r="E7720" s="2"/>
    </row>
    <row r="7721" spans="5:5" x14ac:dyDescent="0.2">
      <c r="E7721" s="2"/>
    </row>
    <row r="7722" spans="5:5" x14ac:dyDescent="0.2">
      <c r="E7722" s="2"/>
    </row>
    <row r="7723" spans="5:5" x14ac:dyDescent="0.2">
      <c r="E7723" s="2"/>
    </row>
    <row r="7724" spans="5:5" x14ac:dyDescent="0.2">
      <c r="E7724" s="2"/>
    </row>
    <row r="7725" spans="5:5" x14ac:dyDescent="0.2">
      <c r="E7725" s="2"/>
    </row>
    <row r="7726" spans="5:5" x14ac:dyDescent="0.2">
      <c r="E7726" s="2"/>
    </row>
    <row r="7727" spans="5:5" x14ac:dyDescent="0.2">
      <c r="E7727" s="2"/>
    </row>
    <row r="7728" spans="5:5" x14ac:dyDescent="0.2">
      <c r="E7728" s="2"/>
    </row>
    <row r="7729" spans="5:5" x14ac:dyDescent="0.2">
      <c r="E7729" s="2"/>
    </row>
    <row r="7730" spans="5:5" x14ac:dyDescent="0.2">
      <c r="E7730" s="2"/>
    </row>
    <row r="7731" spans="5:5" x14ac:dyDescent="0.2">
      <c r="E7731" s="2"/>
    </row>
    <row r="7732" spans="5:5" x14ac:dyDescent="0.2">
      <c r="E7732" s="2"/>
    </row>
    <row r="7733" spans="5:5" x14ac:dyDescent="0.2">
      <c r="E7733" s="2"/>
    </row>
    <row r="7734" spans="5:5" x14ac:dyDescent="0.2">
      <c r="E7734" s="2"/>
    </row>
    <row r="7735" spans="5:5" x14ac:dyDescent="0.2">
      <c r="E7735" s="2"/>
    </row>
    <row r="7736" spans="5:5" x14ac:dyDescent="0.2">
      <c r="E7736" s="2"/>
    </row>
    <row r="7737" spans="5:5" x14ac:dyDescent="0.2">
      <c r="E7737" s="2"/>
    </row>
    <row r="7738" spans="5:5" x14ac:dyDescent="0.2">
      <c r="E7738" s="2"/>
    </row>
    <row r="7739" spans="5:5" x14ac:dyDescent="0.2">
      <c r="E7739" s="2"/>
    </row>
    <row r="7740" spans="5:5" x14ac:dyDescent="0.2">
      <c r="E7740" s="2"/>
    </row>
    <row r="7741" spans="5:5" x14ac:dyDescent="0.2">
      <c r="E7741" s="2"/>
    </row>
    <row r="7742" spans="5:5" x14ac:dyDescent="0.2">
      <c r="E7742" s="2"/>
    </row>
    <row r="7743" spans="5:5" x14ac:dyDescent="0.2">
      <c r="E7743" s="2"/>
    </row>
    <row r="7744" spans="5:5" x14ac:dyDescent="0.2">
      <c r="E7744" s="2"/>
    </row>
    <row r="7745" spans="5:5" x14ac:dyDescent="0.2">
      <c r="E7745" s="2"/>
    </row>
    <row r="7746" spans="5:5" x14ac:dyDescent="0.2">
      <c r="E7746" s="2"/>
    </row>
    <row r="7747" spans="5:5" x14ac:dyDescent="0.2">
      <c r="E7747" s="2"/>
    </row>
    <row r="7748" spans="5:5" x14ac:dyDescent="0.2">
      <c r="E7748" s="2"/>
    </row>
    <row r="7749" spans="5:5" x14ac:dyDescent="0.2">
      <c r="E7749" s="2"/>
    </row>
    <row r="7750" spans="5:5" x14ac:dyDescent="0.2">
      <c r="E7750" s="2"/>
    </row>
    <row r="7751" spans="5:5" x14ac:dyDescent="0.2">
      <c r="E7751" s="2"/>
    </row>
    <row r="7752" spans="5:5" x14ac:dyDescent="0.2">
      <c r="E7752" s="2"/>
    </row>
    <row r="7753" spans="5:5" x14ac:dyDescent="0.2">
      <c r="E7753" s="2"/>
    </row>
    <row r="7754" spans="5:5" x14ac:dyDescent="0.2">
      <c r="E7754" s="2"/>
    </row>
    <row r="7755" spans="5:5" x14ac:dyDescent="0.2">
      <c r="E7755" s="2"/>
    </row>
    <row r="7756" spans="5:5" x14ac:dyDescent="0.2">
      <c r="E7756" s="2"/>
    </row>
    <row r="7757" spans="5:5" x14ac:dyDescent="0.2">
      <c r="E7757" s="2"/>
    </row>
    <row r="7758" spans="5:5" x14ac:dyDescent="0.2">
      <c r="E7758" s="2"/>
    </row>
    <row r="7759" spans="5:5" x14ac:dyDescent="0.2">
      <c r="E7759" s="2"/>
    </row>
    <row r="7760" spans="5:5" x14ac:dyDescent="0.2">
      <c r="E7760" s="2"/>
    </row>
    <row r="7761" spans="5:5" x14ac:dyDescent="0.2">
      <c r="E7761" s="2"/>
    </row>
    <row r="7762" spans="5:5" x14ac:dyDescent="0.2">
      <c r="E7762" s="2"/>
    </row>
    <row r="7763" spans="5:5" x14ac:dyDescent="0.2">
      <c r="E7763" s="2"/>
    </row>
    <row r="7764" spans="5:5" x14ac:dyDescent="0.2">
      <c r="E7764" s="2"/>
    </row>
    <row r="7765" spans="5:5" x14ac:dyDescent="0.2">
      <c r="E7765" s="2"/>
    </row>
    <row r="7766" spans="5:5" x14ac:dyDescent="0.2">
      <c r="E7766" s="2"/>
    </row>
    <row r="7767" spans="5:5" x14ac:dyDescent="0.2">
      <c r="E7767" s="2"/>
    </row>
    <row r="7768" spans="5:5" x14ac:dyDescent="0.2">
      <c r="E7768" s="2"/>
    </row>
    <row r="7769" spans="5:5" x14ac:dyDescent="0.2">
      <c r="E7769" s="2"/>
    </row>
    <row r="7770" spans="5:5" x14ac:dyDescent="0.2">
      <c r="E7770" s="2"/>
    </row>
    <row r="7771" spans="5:5" x14ac:dyDescent="0.2">
      <c r="E7771" s="2"/>
    </row>
    <row r="7772" spans="5:5" x14ac:dyDescent="0.2">
      <c r="E7772" s="2"/>
    </row>
    <row r="7773" spans="5:5" x14ac:dyDescent="0.2">
      <c r="E7773" s="2"/>
    </row>
    <row r="7774" spans="5:5" x14ac:dyDescent="0.2">
      <c r="E7774" s="2"/>
    </row>
    <row r="7775" spans="5:5" x14ac:dyDescent="0.2">
      <c r="E7775" s="2"/>
    </row>
    <row r="7776" spans="5:5" x14ac:dyDescent="0.2">
      <c r="E7776" s="2"/>
    </row>
    <row r="7777" spans="5:5" x14ac:dyDescent="0.2">
      <c r="E7777" s="2"/>
    </row>
    <row r="7778" spans="5:5" x14ac:dyDescent="0.2">
      <c r="E7778" s="2"/>
    </row>
    <row r="7779" spans="5:5" x14ac:dyDescent="0.2">
      <c r="E7779" s="2"/>
    </row>
    <row r="7780" spans="5:5" x14ac:dyDescent="0.2">
      <c r="E7780" s="2"/>
    </row>
    <row r="7781" spans="5:5" x14ac:dyDescent="0.2">
      <c r="E7781" s="2"/>
    </row>
    <row r="7782" spans="5:5" x14ac:dyDescent="0.2">
      <c r="E7782" s="2"/>
    </row>
    <row r="7783" spans="5:5" x14ac:dyDescent="0.2">
      <c r="E7783" s="2"/>
    </row>
    <row r="7784" spans="5:5" x14ac:dyDescent="0.2">
      <c r="E7784" s="2"/>
    </row>
    <row r="7785" spans="5:5" x14ac:dyDescent="0.2">
      <c r="E7785" s="2"/>
    </row>
    <row r="7786" spans="5:5" x14ac:dyDescent="0.2">
      <c r="E7786" s="2"/>
    </row>
    <row r="7787" spans="5:5" x14ac:dyDescent="0.2">
      <c r="E7787" s="2"/>
    </row>
    <row r="7788" spans="5:5" x14ac:dyDescent="0.2">
      <c r="E7788" s="2"/>
    </row>
    <row r="7789" spans="5:5" x14ac:dyDescent="0.2">
      <c r="E7789" s="2"/>
    </row>
    <row r="7790" spans="5:5" x14ac:dyDescent="0.2">
      <c r="E7790" s="2"/>
    </row>
    <row r="7791" spans="5:5" x14ac:dyDescent="0.2">
      <c r="E7791" s="2"/>
    </row>
    <row r="7792" spans="5:5" x14ac:dyDescent="0.2">
      <c r="E7792" s="2"/>
    </row>
    <row r="7793" spans="5:5" x14ac:dyDescent="0.2">
      <c r="E7793" s="2"/>
    </row>
    <row r="7794" spans="5:5" x14ac:dyDescent="0.2">
      <c r="E7794" s="2"/>
    </row>
    <row r="7795" spans="5:5" x14ac:dyDescent="0.2">
      <c r="E7795" s="2"/>
    </row>
    <row r="7796" spans="5:5" x14ac:dyDescent="0.2">
      <c r="E7796" s="2"/>
    </row>
    <row r="7797" spans="5:5" x14ac:dyDescent="0.2">
      <c r="E7797" s="2"/>
    </row>
    <row r="7798" spans="5:5" x14ac:dyDescent="0.2">
      <c r="E7798" s="2"/>
    </row>
    <row r="7799" spans="5:5" x14ac:dyDescent="0.2">
      <c r="E7799" s="2"/>
    </row>
    <row r="7800" spans="5:5" x14ac:dyDescent="0.2">
      <c r="E7800" s="2"/>
    </row>
    <row r="7801" spans="5:5" x14ac:dyDescent="0.2">
      <c r="E7801" s="2"/>
    </row>
    <row r="7802" spans="5:5" x14ac:dyDescent="0.2">
      <c r="E7802" s="2"/>
    </row>
    <row r="7803" spans="5:5" x14ac:dyDescent="0.2">
      <c r="E7803" s="2"/>
    </row>
    <row r="7804" spans="5:5" x14ac:dyDescent="0.2">
      <c r="E7804" s="2"/>
    </row>
    <row r="7805" spans="5:5" x14ac:dyDescent="0.2">
      <c r="E7805" s="2"/>
    </row>
    <row r="7806" spans="5:5" x14ac:dyDescent="0.2">
      <c r="E7806" s="2"/>
    </row>
    <row r="7807" spans="5:5" x14ac:dyDescent="0.2">
      <c r="E7807" s="2"/>
    </row>
    <row r="7808" spans="5:5" x14ac:dyDescent="0.2">
      <c r="E7808" s="2"/>
    </row>
    <row r="7809" spans="5:5" x14ac:dyDescent="0.2">
      <c r="E7809" s="2"/>
    </row>
    <row r="7810" spans="5:5" x14ac:dyDescent="0.2">
      <c r="E7810" s="2"/>
    </row>
    <row r="7811" spans="5:5" x14ac:dyDescent="0.2">
      <c r="E7811" s="2"/>
    </row>
    <row r="7812" spans="5:5" x14ac:dyDescent="0.2">
      <c r="E7812" s="2"/>
    </row>
    <row r="7813" spans="5:5" x14ac:dyDescent="0.2">
      <c r="E7813" s="2"/>
    </row>
    <row r="7814" spans="5:5" x14ac:dyDescent="0.2">
      <c r="E7814" s="2"/>
    </row>
    <row r="7815" spans="5:5" x14ac:dyDescent="0.2">
      <c r="E7815" s="2"/>
    </row>
    <row r="7816" spans="5:5" x14ac:dyDescent="0.2">
      <c r="E7816" s="2"/>
    </row>
    <row r="7817" spans="5:5" x14ac:dyDescent="0.2">
      <c r="E7817" s="2"/>
    </row>
    <row r="7818" spans="5:5" x14ac:dyDescent="0.2">
      <c r="E7818" s="2"/>
    </row>
    <row r="7819" spans="5:5" x14ac:dyDescent="0.2">
      <c r="E7819" s="2"/>
    </row>
    <row r="7820" spans="5:5" x14ac:dyDescent="0.2">
      <c r="E7820" s="2"/>
    </row>
    <row r="7821" spans="5:5" x14ac:dyDescent="0.2">
      <c r="E7821" s="2"/>
    </row>
    <row r="7822" spans="5:5" x14ac:dyDescent="0.2">
      <c r="E7822" s="2"/>
    </row>
    <row r="7823" spans="5:5" x14ac:dyDescent="0.2">
      <c r="E7823" s="2"/>
    </row>
    <row r="7824" spans="5:5" x14ac:dyDescent="0.2">
      <c r="E7824" s="2"/>
    </row>
    <row r="7825" spans="5:5" x14ac:dyDescent="0.2">
      <c r="E7825" s="2"/>
    </row>
    <row r="7826" spans="5:5" x14ac:dyDescent="0.2">
      <c r="E7826" s="2"/>
    </row>
    <row r="7827" spans="5:5" x14ac:dyDescent="0.2">
      <c r="E7827" s="2"/>
    </row>
    <row r="7828" spans="5:5" x14ac:dyDescent="0.2">
      <c r="E7828" s="2"/>
    </row>
    <row r="7829" spans="5:5" x14ac:dyDescent="0.2">
      <c r="E7829" s="2"/>
    </row>
    <row r="7830" spans="5:5" x14ac:dyDescent="0.2">
      <c r="E7830" s="2"/>
    </row>
    <row r="7831" spans="5:5" x14ac:dyDescent="0.2">
      <c r="E7831" s="2"/>
    </row>
    <row r="7832" spans="5:5" x14ac:dyDescent="0.2">
      <c r="E7832" s="2"/>
    </row>
    <row r="7833" spans="5:5" x14ac:dyDescent="0.2">
      <c r="E7833" s="2"/>
    </row>
    <row r="7834" spans="5:5" x14ac:dyDescent="0.2">
      <c r="E7834" s="2"/>
    </row>
    <row r="7835" spans="5:5" x14ac:dyDescent="0.2">
      <c r="E7835" s="2"/>
    </row>
    <row r="7836" spans="5:5" x14ac:dyDescent="0.2">
      <c r="E7836" s="2"/>
    </row>
    <row r="7837" spans="5:5" x14ac:dyDescent="0.2">
      <c r="E7837" s="2"/>
    </row>
    <row r="7838" spans="5:5" x14ac:dyDescent="0.2">
      <c r="E7838" s="2"/>
    </row>
    <row r="7839" spans="5:5" x14ac:dyDescent="0.2">
      <c r="E7839" s="2"/>
    </row>
    <row r="7840" spans="5:5" x14ac:dyDescent="0.2">
      <c r="E7840" s="2"/>
    </row>
    <row r="7841" spans="5:5" x14ac:dyDescent="0.2">
      <c r="E7841" s="2"/>
    </row>
    <row r="7842" spans="5:5" x14ac:dyDescent="0.2">
      <c r="E7842" s="2"/>
    </row>
    <row r="7843" spans="5:5" x14ac:dyDescent="0.2">
      <c r="E7843" s="2"/>
    </row>
    <row r="7844" spans="5:5" x14ac:dyDescent="0.2">
      <c r="E7844" s="2"/>
    </row>
    <row r="7845" spans="5:5" x14ac:dyDescent="0.2">
      <c r="E7845" s="2"/>
    </row>
    <row r="7846" spans="5:5" x14ac:dyDescent="0.2">
      <c r="E7846" s="2"/>
    </row>
    <row r="7847" spans="5:5" x14ac:dyDescent="0.2">
      <c r="E7847" s="2"/>
    </row>
    <row r="7848" spans="5:5" x14ac:dyDescent="0.2">
      <c r="E7848" s="2"/>
    </row>
    <row r="7849" spans="5:5" x14ac:dyDescent="0.2">
      <c r="E7849" s="2"/>
    </row>
    <row r="7850" spans="5:5" x14ac:dyDescent="0.2">
      <c r="E7850" s="2"/>
    </row>
    <row r="7851" spans="5:5" x14ac:dyDescent="0.2">
      <c r="E7851" s="2"/>
    </row>
    <row r="7852" spans="5:5" x14ac:dyDescent="0.2">
      <c r="E7852" s="2"/>
    </row>
    <row r="7853" spans="5:5" x14ac:dyDescent="0.2">
      <c r="E7853" s="2"/>
    </row>
    <row r="7854" spans="5:5" x14ac:dyDescent="0.2">
      <c r="E7854" s="2"/>
    </row>
    <row r="7855" spans="5:5" x14ac:dyDescent="0.2">
      <c r="E7855" s="2"/>
    </row>
    <row r="7856" spans="5:5" x14ac:dyDescent="0.2">
      <c r="E7856" s="2"/>
    </row>
    <row r="7857" spans="5:5" x14ac:dyDescent="0.2">
      <c r="E7857" s="2"/>
    </row>
    <row r="7858" spans="5:5" x14ac:dyDescent="0.2">
      <c r="E7858" s="2"/>
    </row>
    <row r="7859" spans="5:5" x14ac:dyDescent="0.2">
      <c r="E7859" s="2"/>
    </row>
    <row r="7860" spans="5:5" x14ac:dyDescent="0.2">
      <c r="E7860" s="2"/>
    </row>
    <row r="7861" spans="5:5" x14ac:dyDescent="0.2">
      <c r="E7861" s="2"/>
    </row>
    <row r="7862" spans="5:5" x14ac:dyDescent="0.2">
      <c r="E7862" s="2"/>
    </row>
    <row r="7863" spans="5:5" x14ac:dyDescent="0.2">
      <c r="E7863" s="2"/>
    </row>
    <row r="7864" spans="5:5" x14ac:dyDescent="0.2">
      <c r="E7864" s="2"/>
    </row>
    <row r="7865" spans="5:5" x14ac:dyDescent="0.2">
      <c r="E7865" s="2"/>
    </row>
    <row r="7866" spans="5:5" x14ac:dyDescent="0.2">
      <c r="E7866" s="2"/>
    </row>
    <row r="7867" spans="5:5" x14ac:dyDescent="0.2">
      <c r="E7867" s="2"/>
    </row>
    <row r="7868" spans="5:5" x14ac:dyDescent="0.2">
      <c r="E7868" s="2"/>
    </row>
    <row r="7869" spans="5:5" x14ac:dyDescent="0.2">
      <c r="E7869" s="2"/>
    </row>
    <row r="7870" spans="5:5" x14ac:dyDescent="0.2">
      <c r="E7870" s="2"/>
    </row>
    <row r="7871" spans="5:5" x14ac:dyDescent="0.2">
      <c r="E7871" s="2"/>
    </row>
    <row r="7872" spans="5:5" x14ac:dyDescent="0.2">
      <c r="E7872" s="2"/>
    </row>
    <row r="7873" spans="5:5" x14ac:dyDescent="0.2">
      <c r="E7873" s="2"/>
    </row>
    <row r="7874" spans="5:5" x14ac:dyDescent="0.2">
      <c r="E7874" s="2"/>
    </row>
    <row r="7875" spans="5:5" x14ac:dyDescent="0.2">
      <c r="E7875" s="2"/>
    </row>
    <row r="7876" spans="5:5" x14ac:dyDescent="0.2">
      <c r="E7876" s="2"/>
    </row>
    <row r="7877" spans="5:5" x14ac:dyDescent="0.2">
      <c r="E7877" s="2"/>
    </row>
    <row r="7878" spans="5:5" x14ac:dyDescent="0.2">
      <c r="E7878" s="2"/>
    </row>
    <row r="7879" spans="5:5" x14ac:dyDescent="0.2">
      <c r="E7879" s="2"/>
    </row>
    <row r="7880" spans="5:5" x14ac:dyDescent="0.2">
      <c r="E7880" s="2"/>
    </row>
    <row r="7881" spans="5:5" x14ac:dyDescent="0.2">
      <c r="E7881" s="2"/>
    </row>
    <row r="7882" spans="5:5" x14ac:dyDescent="0.2">
      <c r="E7882" s="2"/>
    </row>
    <row r="7883" spans="5:5" x14ac:dyDescent="0.2">
      <c r="E7883" s="2"/>
    </row>
    <row r="7884" spans="5:5" x14ac:dyDescent="0.2">
      <c r="E7884" s="2"/>
    </row>
    <row r="7885" spans="5:5" x14ac:dyDescent="0.2">
      <c r="E7885" s="2"/>
    </row>
    <row r="7886" spans="5:5" x14ac:dyDescent="0.2">
      <c r="E7886" s="2"/>
    </row>
    <row r="7887" spans="5:5" x14ac:dyDescent="0.2">
      <c r="E7887" s="2"/>
    </row>
    <row r="7888" spans="5:5" x14ac:dyDescent="0.2">
      <c r="E7888" s="2"/>
    </row>
    <row r="7889" spans="5:5" x14ac:dyDescent="0.2">
      <c r="E7889" s="2"/>
    </row>
    <row r="7890" spans="5:5" x14ac:dyDescent="0.2">
      <c r="E7890" s="2"/>
    </row>
    <row r="7891" spans="5:5" x14ac:dyDescent="0.2">
      <c r="E7891" s="2"/>
    </row>
    <row r="7892" spans="5:5" x14ac:dyDescent="0.2">
      <c r="E7892" s="2"/>
    </row>
    <row r="7893" spans="5:5" x14ac:dyDescent="0.2">
      <c r="E7893" s="2"/>
    </row>
    <row r="7894" spans="5:5" x14ac:dyDescent="0.2">
      <c r="E7894" s="2"/>
    </row>
    <row r="7895" spans="5:5" x14ac:dyDescent="0.2">
      <c r="E7895" s="2"/>
    </row>
    <row r="7896" spans="5:5" x14ac:dyDescent="0.2">
      <c r="E7896" s="2"/>
    </row>
    <row r="7897" spans="5:5" x14ac:dyDescent="0.2">
      <c r="E7897" s="2"/>
    </row>
    <row r="7898" spans="5:5" x14ac:dyDescent="0.2">
      <c r="E7898" s="2"/>
    </row>
    <row r="7899" spans="5:5" x14ac:dyDescent="0.2">
      <c r="E7899" s="2"/>
    </row>
    <row r="7900" spans="5:5" x14ac:dyDescent="0.2">
      <c r="E7900" s="2"/>
    </row>
    <row r="7901" spans="5:5" x14ac:dyDescent="0.2">
      <c r="E7901" s="2"/>
    </row>
    <row r="7902" spans="5:5" x14ac:dyDescent="0.2">
      <c r="E7902" s="2"/>
    </row>
    <row r="7903" spans="5:5" x14ac:dyDescent="0.2">
      <c r="E7903" s="2"/>
    </row>
    <row r="7904" spans="5:5" x14ac:dyDescent="0.2">
      <c r="E7904" s="2"/>
    </row>
    <row r="7905" spans="5:5" x14ac:dyDescent="0.2">
      <c r="E7905" s="2"/>
    </row>
    <row r="7906" spans="5:5" x14ac:dyDescent="0.2">
      <c r="E7906" s="2"/>
    </row>
    <row r="7907" spans="5:5" x14ac:dyDescent="0.2">
      <c r="E7907" s="2"/>
    </row>
    <row r="7908" spans="5:5" x14ac:dyDescent="0.2">
      <c r="E7908" s="2"/>
    </row>
    <row r="7909" spans="5:5" x14ac:dyDescent="0.2">
      <c r="E7909" s="2"/>
    </row>
    <row r="7910" spans="5:5" x14ac:dyDescent="0.2">
      <c r="E7910" s="2"/>
    </row>
    <row r="7911" spans="5:5" x14ac:dyDescent="0.2">
      <c r="E7911" s="2"/>
    </row>
    <row r="7912" spans="5:5" x14ac:dyDescent="0.2">
      <c r="E7912" s="2"/>
    </row>
    <row r="7913" spans="5:5" x14ac:dyDescent="0.2">
      <c r="E7913" s="2"/>
    </row>
    <row r="7914" spans="5:5" x14ac:dyDescent="0.2">
      <c r="E7914" s="2"/>
    </row>
    <row r="7915" spans="5:5" x14ac:dyDescent="0.2">
      <c r="E7915" s="2"/>
    </row>
    <row r="7916" spans="5:5" x14ac:dyDescent="0.2">
      <c r="E7916" s="2"/>
    </row>
    <row r="7917" spans="5:5" x14ac:dyDescent="0.2">
      <c r="E7917" s="2"/>
    </row>
    <row r="7918" spans="5:5" x14ac:dyDescent="0.2">
      <c r="E7918" s="2"/>
    </row>
    <row r="7919" spans="5:5" x14ac:dyDescent="0.2">
      <c r="E7919" s="2"/>
    </row>
    <row r="7920" spans="5:5" x14ac:dyDescent="0.2">
      <c r="E7920" s="2"/>
    </row>
    <row r="7921" spans="5:5" x14ac:dyDescent="0.2">
      <c r="E7921" s="2"/>
    </row>
    <row r="7922" spans="5:5" x14ac:dyDescent="0.2">
      <c r="E7922" s="2"/>
    </row>
    <row r="7923" spans="5:5" x14ac:dyDescent="0.2">
      <c r="E7923" s="2"/>
    </row>
    <row r="7924" spans="5:5" x14ac:dyDescent="0.2">
      <c r="E7924" s="2"/>
    </row>
    <row r="7925" spans="5:5" x14ac:dyDescent="0.2">
      <c r="E7925" s="2"/>
    </row>
    <row r="7926" spans="5:5" x14ac:dyDescent="0.2">
      <c r="E7926" s="2"/>
    </row>
    <row r="7927" spans="5:5" x14ac:dyDescent="0.2">
      <c r="E7927" s="2"/>
    </row>
    <row r="7928" spans="5:5" x14ac:dyDescent="0.2">
      <c r="E7928" s="2"/>
    </row>
    <row r="7929" spans="5:5" x14ac:dyDescent="0.2">
      <c r="E7929" s="2"/>
    </row>
    <row r="7930" spans="5:5" x14ac:dyDescent="0.2">
      <c r="E7930" s="2"/>
    </row>
    <row r="7931" spans="5:5" x14ac:dyDescent="0.2">
      <c r="E7931" s="2"/>
    </row>
    <row r="7932" spans="5:5" x14ac:dyDescent="0.2">
      <c r="E7932" s="2"/>
    </row>
    <row r="7933" spans="5:5" x14ac:dyDescent="0.2">
      <c r="E7933" s="2"/>
    </row>
    <row r="7934" spans="5:5" x14ac:dyDescent="0.2">
      <c r="E7934" s="2"/>
    </row>
    <row r="7935" spans="5:5" x14ac:dyDescent="0.2">
      <c r="E7935" s="2"/>
    </row>
    <row r="7936" spans="5:5" x14ac:dyDescent="0.2">
      <c r="E7936" s="2"/>
    </row>
    <row r="7937" spans="5:5" x14ac:dyDescent="0.2">
      <c r="E7937" s="2"/>
    </row>
    <row r="7938" spans="5:5" x14ac:dyDescent="0.2">
      <c r="E7938" s="2"/>
    </row>
    <row r="7939" spans="5:5" x14ac:dyDescent="0.2">
      <c r="E7939" s="2"/>
    </row>
    <row r="7940" spans="5:5" x14ac:dyDescent="0.2">
      <c r="E7940" s="2"/>
    </row>
    <row r="7941" spans="5:5" x14ac:dyDescent="0.2">
      <c r="E7941" s="2"/>
    </row>
    <row r="7942" spans="5:5" x14ac:dyDescent="0.2">
      <c r="E7942" s="2"/>
    </row>
    <row r="7943" spans="5:5" x14ac:dyDescent="0.2">
      <c r="E7943" s="2"/>
    </row>
    <row r="7944" spans="5:5" x14ac:dyDescent="0.2">
      <c r="E7944" s="2"/>
    </row>
    <row r="7945" spans="5:5" x14ac:dyDescent="0.2">
      <c r="E7945" s="2"/>
    </row>
    <row r="7946" spans="5:5" x14ac:dyDescent="0.2">
      <c r="E7946" s="2"/>
    </row>
    <row r="7947" spans="5:5" x14ac:dyDescent="0.2">
      <c r="E7947" s="2"/>
    </row>
    <row r="7948" spans="5:5" x14ac:dyDescent="0.2">
      <c r="E7948" s="2"/>
    </row>
    <row r="7949" spans="5:5" x14ac:dyDescent="0.2">
      <c r="E7949" s="2"/>
    </row>
    <row r="7950" spans="5:5" x14ac:dyDescent="0.2">
      <c r="E7950" s="2"/>
    </row>
    <row r="7951" spans="5:5" x14ac:dyDescent="0.2">
      <c r="E7951" s="2"/>
    </row>
    <row r="7952" spans="5:5" x14ac:dyDescent="0.2">
      <c r="E7952" s="2"/>
    </row>
    <row r="7953" spans="5:5" x14ac:dyDescent="0.2">
      <c r="E7953" s="2"/>
    </row>
    <row r="7954" spans="5:5" x14ac:dyDescent="0.2">
      <c r="E7954" s="2"/>
    </row>
    <row r="7955" spans="5:5" x14ac:dyDescent="0.2">
      <c r="E7955" s="2"/>
    </row>
    <row r="7956" spans="5:5" x14ac:dyDescent="0.2">
      <c r="E7956" s="2"/>
    </row>
    <row r="7957" spans="5:5" x14ac:dyDescent="0.2">
      <c r="E7957" s="2"/>
    </row>
    <row r="7958" spans="5:5" x14ac:dyDescent="0.2">
      <c r="E7958" s="2"/>
    </row>
    <row r="7959" spans="5:5" x14ac:dyDescent="0.2">
      <c r="E7959" s="2"/>
    </row>
    <row r="7960" spans="5:5" x14ac:dyDescent="0.2">
      <c r="E7960" s="2"/>
    </row>
    <row r="7961" spans="5:5" x14ac:dyDescent="0.2">
      <c r="E7961" s="2"/>
    </row>
    <row r="7962" spans="5:5" x14ac:dyDescent="0.2">
      <c r="E7962" s="2"/>
    </row>
    <row r="7963" spans="5:5" x14ac:dyDescent="0.2">
      <c r="E7963" s="2"/>
    </row>
    <row r="7964" spans="5:5" x14ac:dyDescent="0.2">
      <c r="E7964" s="2"/>
    </row>
    <row r="7965" spans="5:5" x14ac:dyDescent="0.2">
      <c r="E7965" s="2"/>
    </row>
    <row r="7966" spans="5:5" x14ac:dyDescent="0.2">
      <c r="E7966" s="2"/>
    </row>
    <row r="7967" spans="5:5" x14ac:dyDescent="0.2">
      <c r="E7967" s="2"/>
    </row>
    <row r="7968" spans="5:5" x14ac:dyDescent="0.2">
      <c r="E7968" s="2"/>
    </row>
    <row r="7969" spans="5:5" x14ac:dyDescent="0.2">
      <c r="E7969" s="2"/>
    </row>
    <row r="7970" spans="5:5" x14ac:dyDescent="0.2">
      <c r="E7970" s="2"/>
    </row>
    <row r="7971" spans="5:5" x14ac:dyDescent="0.2">
      <c r="E7971" s="2"/>
    </row>
    <row r="7972" spans="5:5" x14ac:dyDescent="0.2">
      <c r="E7972" s="2"/>
    </row>
    <row r="7973" spans="5:5" x14ac:dyDescent="0.2">
      <c r="E7973" s="2"/>
    </row>
    <row r="7974" spans="5:5" x14ac:dyDescent="0.2">
      <c r="E7974" s="2"/>
    </row>
    <row r="7975" spans="5:5" x14ac:dyDescent="0.2">
      <c r="E7975" s="2"/>
    </row>
    <row r="7976" spans="5:5" x14ac:dyDescent="0.2">
      <c r="E7976" s="2"/>
    </row>
    <row r="7977" spans="5:5" x14ac:dyDescent="0.2">
      <c r="E7977" s="2"/>
    </row>
    <row r="7978" spans="5:5" x14ac:dyDescent="0.2">
      <c r="E7978" s="2"/>
    </row>
    <row r="7979" spans="5:5" x14ac:dyDescent="0.2">
      <c r="E7979" s="2"/>
    </row>
    <row r="7980" spans="5:5" x14ac:dyDescent="0.2">
      <c r="E7980" s="2"/>
    </row>
    <row r="7981" spans="5:5" x14ac:dyDescent="0.2">
      <c r="E7981" s="2"/>
    </row>
    <row r="7982" spans="5:5" x14ac:dyDescent="0.2">
      <c r="E7982" s="2"/>
    </row>
    <row r="7983" spans="5:5" x14ac:dyDescent="0.2">
      <c r="E7983" s="2"/>
    </row>
    <row r="7984" spans="5:5" x14ac:dyDescent="0.2">
      <c r="E7984" s="2"/>
    </row>
    <row r="7985" spans="5:5" x14ac:dyDescent="0.2">
      <c r="E7985" s="2"/>
    </row>
    <row r="7986" spans="5:5" x14ac:dyDescent="0.2">
      <c r="E7986" s="2"/>
    </row>
    <row r="7987" spans="5:5" x14ac:dyDescent="0.2">
      <c r="E7987" s="2"/>
    </row>
    <row r="7988" spans="5:5" x14ac:dyDescent="0.2">
      <c r="E7988" s="2"/>
    </row>
    <row r="7989" spans="5:5" x14ac:dyDescent="0.2">
      <c r="E7989" s="2"/>
    </row>
    <row r="7990" spans="5:5" x14ac:dyDescent="0.2">
      <c r="E7990" s="2"/>
    </row>
    <row r="7991" spans="5:5" x14ac:dyDescent="0.2">
      <c r="E7991" s="2"/>
    </row>
    <row r="7992" spans="5:5" x14ac:dyDescent="0.2">
      <c r="E7992" s="2"/>
    </row>
    <row r="7993" spans="5:5" x14ac:dyDescent="0.2">
      <c r="E7993" s="2"/>
    </row>
    <row r="7994" spans="5:5" x14ac:dyDescent="0.2">
      <c r="E7994" s="2"/>
    </row>
    <row r="7995" spans="5:5" x14ac:dyDescent="0.2">
      <c r="E7995" s="2"/>
    </row>
    <row r="7996" spans="5:5" x14ac:dyDescent="0.2">
      <c r="E7996" s="2"/>
    </row>
    <row r="7997" spans="5:5" x14ac:dyDescent="0.2">
      <c r="E7997" s="2"/>
    </row>
    <row r="7998" spans="5:5" x14ac:dyDescent="0.2">
      <c r="E7998" s="2"/>
    </row>
    <row r="7999" spans="5:5" x14ac:dyDescent="0.2">
      <c r="E7999" s="2"/>
    </row>
    <row r="8000" spans="5:5" x14ac:dyDescent="0.2">
      <c r="E8000" s="2"/>
    </row>
    <row r="8001" spans="5:5" x14ac:dyDescent="0.2">
      <c r="E8001" s="2"/>
    </row>
    <row r="8002" spans="5:5" x14ac:dyDescent="0.2">
      <c r="E8002" s="2"/>
    </row>
    <row r="8003" spans="5:5" x14ac:dyDescent="0.2">
      <c r="E8003" s="2"/>
    </row>
    <row r="8004" spans="5:5" x14ac:dyDescent="0.2">
      <c r="E8004" s="2"/>
    </row>
    <row r="8005" spans="5:5" x14ac:dyDescent="0.2">
      <c r="E8005" s="2"/>
    </row>
    <row r="8006" spans="5:5" x14ac:dyDescent="0.2">
      <c r="E8006" s="2"/>
    </row>
    <row r="8007" spans="5:5" x14ac:dyDescent="0.2">
      <c r="E8007" s="2"/>
    </row>
    <row r="8008" spans="5:5" x14ac:dyDescent="0.2">
      <c r="E8008" s="2"/>
    </row>
    <row r="8009" spans="5:5" x14ac:dyDescent="0.2">
      <c r="E8009" s="2"/>
    </row>
    <row r="8010" spans="5:5" x14ac:dyDescent="0.2">
      <c r="E8010" s="2"/>
    </row>
    <row r="8011" spans="5:5" x14ac:dyDescent="0.2">
      <c r="E8011" s="2"/>
    </row>
    <row r="8012" spans="5:5" x14ac:dyDescent="0.2">
      <c r="E8012" s="2"/>
    </row>
    <row r="8013" spans="5:5" x14ac:dyDescent="0.2">
      <c r="E8013" s="2"/>
    </row>
    <row r="8014" spans="5:5" x14ac:dyDescent="0.2">
      <c r="E8014" s="2"/>
    </row>
    <row r="8015" spans="5:5" x14ac:dyDescent="0.2">
      <c r="E8015" s="2"/>
    </row>
    <row r="8016" spans="5:5" x14ac:dyDescent="0.2">
      <c r="E8016" s="2"/>
    </row>
    <row r="8017" spans="5:5" x14ac:dyDescent="0.2">
      <c r="E8017" s="2"/>
    </row>
    <row r="8018" spans="5:5" x14ac:dyDescent="0.2">
      <c r="E8018" s="2"/>
    </row>
    <row r="8019" spans="5:5" x14ac:dyDescent="0.2">
      <c r="E8019" s="2"/>
    </row>
    <row r="8020" spans="5:5" x14ac:dyDescent="0.2">
      <c r="E8020" s="2"/>
    </row>
    <row r="8021" spans="5:5" x14ac:dyDescent="0.2">
      <c r="E8021" s="2"/>
    </row>
    <row r="8022" spans="5:5" x14ac:dyDescent="0.2">
      <c r="E8022" s="2"/>
    </row>
    <row r="8023" spans="5:5" x14ac:dyDescent="0.2">
      <c r="E8023" s="2"/>
    </row>
    <row r="8024" spans="5:5" x14ac:dyDescent="0.2">
      <c r="E8024" s="2"/>
    </row>
    <row r="8025" spans="5:5" x14ac:dyDescent="0.2">
      <c r="E8025" s="2"/>
    </row>
    <row r="8026" spans="5:5" x14ac:dyDescent="0.2">
      <c r="E8026" s="2"/>
    </row>
    <row r="8027" spans="5:5" x14ac:dyDescent="0.2">
      <c r="E8027" s="2"/>
    </row>
    <row r="8028" spans="5:5" x14ac:dyDescent="0.2">
      <c r="E8028" s="2"/>
    </row>
    <row r="8029" spans="5:5" x14ac:dyDescent="0.2">
      <c r="E8029" s="2"/>
    </row>
    <row r="8030" spans="5:5" x14ac:dyDescent="0.2">
      <c r="E8030" s="2"/>
    </row>
    <row r="8031" spans="5:5" x14ac:dyDescent="0.2">
      <c r="E8031" s="2"/>
    </row>
    <row r="8032" spans="5:5" x14ac:dyDescent="0.2">
      <c r="E8032" s="2"/>
    </row>
    <row r="8033" spans="5:5" x14ac:dyDescent="0.2">
      <c r="E8033" s="2"/>
    </row>
    <row r="8034" spans="5:5" x14ac:dyDescent="0.2">
      <c r="E8034" s="2"/>
    </row>
    <row r="8035" spans="5:5" x14ac:dyDescent="0.2">
      <c r="E8035" s="2"/>
    </row>
    <row r="8036" spans="5:5" x14ac:dyDescent="0.2">
      <c r="E8036" s="2"/>
    </row>
    <row r="8037" spans="5:5" x14ac:dyDescent="0.2">
      <c r="E8037" s="2"/>
    </row>
    <row r="8038" spans="5:5" x14ac:dyDescent="0.2">
      <c r="E8038" s="2"/>
    </row>
    <row r="8039" spans="5:5" x14ac:dyDescent="0.2">
      <c r="E8039" s="2"/>
    </row>
    <row r="8040" spans="5:5" x14ac:dyDescent="0.2">
      <c r="E8040" s="2"/>
    </row>
    <row r="8041" spans="5:5" x14ac:dyDescent="0.2">
      <c r="E8041" s="2"/>
    </row>
    <row r="8042" spans="5:5" x14ac:dyDescent="0.2">
      <c r="E8042" s="2"/>
    </row>
    <row r="8043" spans="5:5" x14ac:dyDescent="0.2">
      <c r="E8043" s="2"/>
    </row>
    <row r="8044" spans="5:5" x14ac:dyDescent="0.2">
      <c r="E8044" s="2"/>
    </row>
    <row r="8045" spans="5:5" x14ac:dyDescent="0.2">
      <c r="E8045" s="2"/>
    </row>
    <row r="8046" spans="5:5" x14ac:dyDescent="0.2">
      <c r="E8046" s="2"/>
    </row>
    <row r="8047" spans="5:5" x14ac:dyDescent="0.2">
      <c r="E8047" s="2"/>
    </row>
    <row r="8048" spans="5:5" x14ac:dyDescent="0.2">
      <c r="E8048" s="2"/>
    </row>
    <row r="8049" spans="5:5" x14ac:dyDescent="0.2">
      <c r="E8049" s="2"/>
    </row>
    <row r="8050" spans="5:5" x14ac:dyDescent="0.2">
      <c r="E8050" s="2"/>
    </row>
    <row r="8051" spans="5:5" x14ac:dyDescent="0.2">
      <c r="E8051" s="2"/>
    </row>
    <row r="8052" spans="5:5" x14ac:dyDescent="0.2">
      <c r="E8052" s="2"/>
    </row>
    <row r="8053" spans="5:5" x14ac:dyDescent="0.2">
      <c r="E8053" s="2"/>
    </row>
    <row r="8054" spans="5:5" x14ac:dyDescent="0.2">
      <c r="E8054" s="2"/>
    </row>
    <row r="8055" spans="5:5" x14ac:dyDescent="0.2">
      <c r="E8055" s="2"/>
    </row>
    <row r="8056" spans="5:5" x14ac:dyDescent="0.2">
      <c r="E8056" s="2"/>
    </row>
    <row r="8057" spans="5:5" x14ac:dyDescent="0.2">
      <c r="E8057" s="2"/>
    </row>
    <row r="8058" spans="5:5" x14ac:dyDescent="0.2">
      <c r="E8058" s="2"/>
    </row>
    <row r="8059" spans="5:5" x14ac:dyDescent="0.2">
      <c r="E8059" s="2"/>
    </row>
    <row r="8060" spans="5:5" x14ac:dyDescent="0.2">
      <c r="E8060" s="2"/>
    </row>
    <row r="8061" spans="5:5" x14ac:dyDescent="0.2">
      <c r="E8061" s="2"/>
    </row>
    <row r="8062" spans="5:5" x14ac:dyDescent="0.2">
      <c r="E8062" s="2"/>
    </row>
    <row r="8063" spans="5:5" x14ac:dyDescent="0.2">
      <c r="E8063" s="2"/>
    </row>
    <row r="8064" spans="5:5" x14ac:dyDescent="0.2">
      <c r="E8064" s="2"/>
    </row>
    <row r="8065" spans="5:5" x14ac:dyDescent="0.2">
      <c r="E8065" s="2"/>
    </row>
    <row r="8066" spans="5:5" x14ac:dyDescent="0.2">
      <c r="E8066" s="2"/>
    </row>
    <row r="8067" spans="5:5" x14ac:dyDescent="0.2">
      <c r="E8067" s="2"/>
    </row>
    <row r="8068" spans="5:5" x14ac:dyDescent="0.2">
      <c r="E8068" s="2"/>
    </row>
    <row r="8069" spans="5:5" x14ac:dyDescent="0.2">
      <c r="E8069" s="2"/>
    </row>
    <row r="8070" spans="5:5" x14ac:dyDescent="0.2">
      <c r="E8070" s="2"/>
    </row>
    <row r="8071" spans="5:5" x14ac:dyDescent="0.2">
      <c r="E8071" s="2"/>
    </row>
    <row r="8072" spans="5:5" x14ac:dyDescent="0.2">
      <c r="E8072" s="2"/>
    </row>
    <row r="8073" spans="5:5" x14ac:dyDescent="0.2">
      <c r="E8073" s="2"/>
    </row>
    <row r="8074" spans="5:5" x14ac:dyDescent="0.2">
      <c r="E8074" s="2"/>
    </row>
    <row r="8075" spans="5:5" x14ac:dyDescent="0.2">
      <c r="E8075" s="2"/>
    </row>
    <row r="8076" spans="5:5" x14ac:dyDescent="0.2">
      <c r="E8076" s="2"/>
    </row>
    <row r="8077" spans="5:5" x14ac:dyDescent="0.2">
      <c r="E8077" s="2"/>
    </row>
    <row r="8078" spans="5:5" x14ac:dyDescent="0.2">
      <c r="E8078" s="2"/>
    </row>
    <row r="8079" spans="5:5" x14ac:dyDescent="0.2">
      <c r="E8079" s="2"/>
    </row>
    <row r="8080" spans="5:5" x14ac:dyDescent="0.2">
      <c r="E8080" s="2"/>
    </row>
    <row r="8081" spans="5:5" x14ac:dyDescent="0.2">
      <c r="E8081" s="2"/>
    </row>
    <row r="8082" spans="5:5" x14ac:dyDescent="0.2">
      <c r="E8082" s="2"/>
    </row>
    <row r="8083" spans="5:5" x14ac:dyDescent="0.2">
      <c r="E8083" s="2"/>
    </row>
    <row r="8084" spans="5:5" x14ac:dyDescent="0.2">
      <c r="E8084" s="2"/>
    </row>
    <row r="8085" spans="5:5" x14ac:dyDescent="0.2">
      <c r="E8085" s="2"/>
    </row>
    <row r="8086" spans="5:5" x14ac:dyDescent="0.2">
      <c r="E8086" s="2"/>
    </row>
    <row r="8087" spans="5:5" x14ac:dyDescent="0.2">
      <c r="E8087" s="2"/>
    </row>
    <row r="8088" spans="5:5" x14ac:dyDescent="0.2">
      <c r="E8088" s="2"/>
    </row>
    <row r="8089" spans="5:5" x14ac:dyDescent="0.2">
      <c r="E8089" s="2"/>
    </row>
    <row r="8090" spans="5:5" x14ac:dyDescent="0.2">
      <c r="E8090" s="2"/>
    </row>
    <row r="8091" spans="5:5" x14ac:dyDescent="0.2">
      <c r="E8091" s="2"/>
    </row>
    <row r="8092" spans="5:5" x14ac:dyDescent="0.2">
      <c r="E8092" s="2"/>
    </row>
    <row r="8093" spans="5:5" x14ac:dyDescent="0.2">
      <c r="E8093" s="2"/>
    </row>
    <row r="8094" spans="5:5" x14ac:dyDescent="0.2">
      <c r="E8094" s="2"/>
    </row>
    <row r="8095" spans="5:5" x14ac:dyDescent="0.2">
      <c r="E8095" s="2"/>
    </row>
    <row r="8096" spans="5:5" x14ac:dyDescent="0.2">
      <c r="E8096" s="2"/>
    </row>
    <row r="8097" spans="5:5" x14ac:dyDescent="0.2">
      <c r="E8097" s="2"/>
    </row>
    <row r="8098" spans="5:5" x14ac:dyDescent="0.2">
      <c r="E8098" s="2"/>
    </row>
    <row r="8099" spans="5:5" x14ac:dyDescent="0.2">
      <c r="E8099" s="2"/>
    </row>
    <row r="8100" spans="5:5" x14ac:dyDescent="0.2">
      <c r="E8100" s="2"/>
    </row>
    <row r="8101" spans="5:5" x14ac:dyDescent="0.2">
      <c r="E8101" s="2"/>
    </row>
    <row r="8102" spans="5:5" x14ac:dyDescent="0.2">
      <c r="E8102" s="2"/>
    </row>
    <row r="8103" spans="5:5" x14ac:dyDescent="0.2">
      <c r="E8103" s="2"/>
    </row>
    <row r="8104" spans="5:5" x14ac:dyDescent="0.2">
      <c r="E8104" s="2"/>
    </row>
    <row r="8105" spans="5:5" x14ac:dyDescent="0.2">
      <c r="E8105" s="2"/>
    </row>
    <row r="8106" spans="5:5" x14ac:dyDescent="0.2">
      <c r="E8106" s="2"/>
    </row>
    <row r="8107" spans="5:5" x14ac:dyDescent="0.2">
      <c r="E8107" s="2"/>
    </row>
    <row r="8108" spans="5:5" x14ac:dyDescent="0.2">
      <c r="E8108" s="2"/>
    </row>
    <row r="8109" spans="5:5" x14ac:dyDescent="0.2">
      <c r="E8109" s="2"/>
    </row>
    <row r="8110" spans="5:5" x14ac:dyDescent="0.2">
      <c r="E8110" s="2"/>
    </row>
    <row r="8111" spans="5:5" x14ac:dyDescent="0.2">
      <c r="E8111" s="2"/>
    </row>
    <row r="8112" spans="5:5" x14ac:dyDescent="0.2">
      <c r="E8112" s="2"/>
    </row>
    <row r="8113" spans="5:5" x14ac:dyDescent="0.2">
      <c r="E8113" s="2"/>
    </row>
    <row r="8114" spans="5:5" x14ac:dyDescent="0.2">
      <c r="E8114" s="2"/>
    </row>
    <row r="8115" spans="5:5" x14ac:dyDescent="0.2">
      <c r="E8115" s="2"/>
    </row>
    <row r="8116" spans="5:5" x14ac:dyDescent="0.2">
      <c r="E8116" s="2"/>
    </row>
    <row r="8117" spans="5:5" x14ac:dyDescent="0.2">
      <c r="E8117" s="2"/>
    </row>
    <row r="8118" spans="5:5" x14ac:dyDescent="0.2">
      <c r="E8118" s="2"/>
    </row>
    <row r="8119" spans="5:5" x14ac:dyDescent="0.2">
      <c r="E8119" s="2"/>
    </row>
    <row r="8120" spans="5:5" x14ac:dyDescent="0.2">
      <c r="E8120" s="2"/>
    </row>
    <row r="8121" spans="5:5" x14ac:dyDescent="0.2">
      <c r="E8121" s="2"/>
    </row>
    <row r="8122" spans="5:5" x14ac:dyDescent="0.2">
      <c r="E8122" s="2"/>
    </row>
    <row r="8123" spans="5:5" x14ac:dyDescent="0.2">
      <c r="E8123" s="2"/>
    </row>
    <row r="8124" spans="5:5" x14ac:dyDescent="0.2">
      <c r="E8124" s="2"/>
    </row>
    <row r="8125" spans="5:5" x14ac:dyDescent="0.2">
      <c r="E8125" s="2"/>
    </row>
    <row r="8126" spans="5:5" x14ac:dyDescent="0.2">
      <c r="E8126" s="2"/>
    </row>
    <row r="8127" spans="5:5" x14ac:dyDescent="0.2">
      <c r="E8127" s="2"/>
    </row>
    <row r="8128" spans="5:5" x14ac:dyDescent="0.2">
      <c r="E8128" s="2"/>
    </row>
    <row r="8129" spans="5:5" x14ac:dyDescent="0.2">
      <c r="E8129" s="2"/>
    </row>
    <row r="8130" spans="5:5" x14ac:dyDescent="0.2">
      <c r="E8130" s="2"/>
    </row>
    <row r="8131" spans="5:5" x14ac:dyDescent="0.2">
      <c r="E8131" s="2"/>
    </row>
    <row r="8132" spans="5:5" x14ac:dyDescent="0.2">
      <c r="E8132" s="2"/>
    </row>
    <row r="8133" spans="5:5" x14ac:dyDescent="0.2">
      <c r="E8133" s="2"/>
    </row>
    <row r="8134" spans="5:5" x14ac:dyDescent="0.2">
      <c r="E8134" s="2"/>
    </row>
    <row r="8135" spans="5:5" x14ac:dyDescent="0.2">
      <c r="E8135" s="2"/>
    </row>
    <row r="8136" spans="5:5" x14ac:dyDescent="0.2">
      <c r="E8136" s="2"/>
    </row>
    <row r="8137" spans="5:5" x14ac:dyDescent="0.2">
      <c r="E8137" s="2"/>
    </row>
    <row r="8138" spans="5:5" x14ac:dyDescent="0.2">
      <c r="E8138" s="2"/>
    </row>
    <row r="8139" spans="5:5" x14ac:dyDescent="0.2">
      <c r="E8139" s="2"/>
    </row>
    <row r="8140" spans="5:5" x14ac:dyDescent="0.2">
      <c r="E8140" s="2"/>
    </row>
    <row r="8141" spans="5:5" x14ac:dyDescent="0.2">
      <c r="E8141" s="2"/>
    </row>
    <row r="8142" spans="5:5" x14ac:dyDescent="0.2">
      <c r="E8142" s="2"/>
    </row>
    <row r="8143" spans="5:5" x14ac:dyDescent="0.2">
      <c r="E8143" s="2"/>
    </row>
    <row r="8144" spans="5:5" x14ac:dyDescent="0.2">
      <c r="E8144" s="2"/>
    </row>
    <row r="8145" spans="5:5" x14ac:dyDescent="0.2">
      <c r="E8145" s="2"/>
    </row>
    <row r="8146" spans="5:5" x14ac:dyDescent="0.2">
      <c r="E8146" s="2"/>
    </row>
    <row r="8147" spans="5:5" x14ac:dyDescent="0.2">
      <c r="E8147" s="2"/>
    </row>
    <row r="8148" spans="5:5" x14ac:dyDescent="0.2">
      <c r="E8148" s="2"/>
    </row>
    <row r="8149" spans="5:5" x14ac:dyDescent="0.2">
      <c r="E8149" s="2"/>
    </row>
    <row r="8150" spans="5:5" x14ac:dyDescent="0.2">
      <c r="E8150" s="2"/>
    </row>
    <row r="8151" spans="5:5" x14ac:dyDescent="0.2">
      <c r="E8151" s="2"/>
    </row>
    <row r="8152" spans="5:5" x14ac:dyDescent="0.2">
      <c r="E8152" s="2"/>
    </row>
    <row r="8153" spans="5:5" x14ac:dyDescent="0.2">
      <c r="E8153" s="2"/>
    </row>
    <row r="8154" spans="5:5" x14ac:dyDescent="0.2">
      <c r="E8154" s="2"/>
    </row>
    <row r="8155" spans="5:5" x14ac:dyDescent="0.2">
      <c r="E8155" s="2"/>
    </row>
    <row r="8156" spans="5:5" x14ac:dyDescent="0.2">
      <c r="E8156" s="2"/>
    </row>
    <row r="8157" spans="5:5" x14ac:dyDescent="0.2">
      <c r="E8157" s="2"/>
    </row>
    <row r="8158" spans="5:5" x14ac:dyDescent="0.2">
      <c r="E8158" s="2"/>
    </row>
    <row r="8159" spans="5:5" x14ac:dyDescent="0.2">
      <c r="E8159" s="2"/>
    </row>
    <row r="8160" spans="5:5" x14ac:dyDescent="0.2">
      <c r="E8160" s="2"/>
    </row>
    <row r="8161" spans="5:5" x14ac:dyDescent="0.2">
      <c r="E8161" s="2"/>
    </row>
    <row r="8162" spans="5:5" x14ac:dyDescent="0.2">
      <c r="E8162" s="2"/>
    </row>
    <row r="8163" spans="5:5" x14ac:dyDescent="0.2">
      <c r="E8163" s="2"/>
    </row>
    <row r="8164" spans="5:5" x14ac:dyDescent="0.2">
      <c r="E8164" s="2"/>
    </row>
    <row r="8165" spans="5:5" x14ac:dyDescent="0.2">
      <c r="E8165" s="2"/>
    </row>
    <row r="8166" spans="5:5" x14ac:dyDescent="0.2">
      <c r="E8166" s="2"/>
    </row>
    <row r="8167" spans="5:5" x14ac:dyDescent="0.2">
      <c r="E8167" s="2"/>
    </row>
    <row r="8168" spans="5:5" x14ac:dyDescent="0.2">
      <c r="E8168" s="2"/>
    </row>
    <row r="8169" spans="5:5" x14ac:dyDescent="0.2">
      <c r="E8169" s="2"/>
    </row>
    <row r="8170" spans="5:5" x14ac:dyDescent="0.2">
      <c r="E8170" s="2"/>
    </row>
    <row r="8171" spans="5:5" x14ac:dyDescent="0.2">
      <c r="E8171" s="2"/>
    </row>
    <row r="8172" spans="5:5" x14ac:dyDescent="0.2">
      <c r="E8172" s="2"/>
    </row>
    <row r="8173" spans="5:5" x14ac:dyDescent="0.2">
      <c r="E8173" s="2"/>
    </row>
    <row r="8174" spans="5:5" x14ac:dyDescent="0.2">
      <c r="E8174" s="2"/>
    </row>
    <row r="8175" spans="5:5" x14ac:dyDescent="0.2">
      <c r="E8175" s="2"/>
    </row>
    <row r="8176" spans="5:5" x14ac:dyDescent="0.2">
      <c r="E8176" s="2"/>
    </row>
    <row r="8177" spans="5:5" x14ac:dyDescent="0.2">
      <c r="E8177" s="2"/>
    </row>
    <row r="8178" spans="5:5" x14ac:dyDescent="0.2">
      <c r="E8178" s="2"/>
    </row>
    <row r="8179" spans="5:5" x14ac:dyDescent="0.2">
      <c r="E8179" s="2"/>
    </row>
    <row r="8180" spans="5:5" x14ac:dyDescent="0.2">
      <c r="E8180" s="2"/>
    </row>
    <row r="8181" spans="5:5" x14ac:dyDescent="0.2">
      <c r="E8181" s="2"/>
    </row>
    <row r="8182" spans="5:5" x14ac:dyDescent="0.2">
      <c r="E8182" s="2"/>
    </row>
    <row r="8183" spans="5:5" x14ac:dyDescent="0.2">
      <c r="E8183" s="2"/>
    </row>
    <row r="8184" spans="5:5" x14ac:dyDescent="0.2">
      <c r="E8184" s="2"/>
    </row>
    <row r="8185" spans="5:5" x14ac:dyDescent="0.2">
      <c r="E8185" s="2"/>
    </row>
    <row r="8186" spans="5:5" x14ac:dyDescent="0.2">
      <c r="E8186" s="2"/>
    </row>
    <row r="8187" spans="5:5" x14ac:dyDescent="0.2">
      <c r="E8187" s="2"/>
    </row>
    <row r="8188" spans="5:5" x14ac:dyDescent="0.2">
      <c r="E8188" s="2"/>
    </row>
    <row r="8189" spans="5:5" x14ac:dyDescent="0.2">
      <c r="E8189" s="2"/>
    </row>
    <row r="8190" spans="5:5" x14ac:dyDescent="0.2">
      <c r="E8190" s="2"/>
    </row>
    <row r="8191" spans="5:5" x14ac:dyDescent="0.2">
      <c r="E8191" s="2"/>
    </row>
    <row r="8192" spans="5:5" x14ac:dyDescent="0.2">
      <c r="E8192" s="2"/>
    </row>
    <row r="8193" spans="5:5" x14ac:dyDescent="0.2">
      <c r="E8193" s="2"/>
    </row>
    <row r="8194" spans="5:5" x14ac:dyDescent="0.2">
      <c r="E8194" s="2"/>
    </row>
    <row r="8195" spans="5:5" x14ac:dyDescent="0.2">
      <c r="E8195" s="2"/>
    </row>
    <row r="8196" spans="5:5" x14ac:dyDescent="0.2">
      <c r="E8196" s="2"/>
    </row>
    <row r="8197" spans="5:5" x14ac:dyDescent="0.2">
      <c r="E8197" s="2"/>
    </row>
    <row r="8198" spans="5:5" x14ac:dyDescent="0.2">
      <c r="E8198" s="2"/>
    </row>
    <row r="8199" spans="5:5" x14ac:dyDescent="0.2">
      <c r="E8199" s="2"/>
    </row>
    <row r="8200" spans="5:5" x14ac:dyDescent="0.2">
      <c r="E8200" s="2"/>
    </row>
    <row r="8201" spans="5:5" x14ac:dyDescent="0.2">
      <c r="E8201" s="2"/>
    </row>
    <row r="8202" spans="5:5" x14ac:dyDescent="0.2">
      <c r="E8202" s="2"/>
    </row>
    <row r="8203" spans="5:5" x14ac:dyDescent="0.2">
      <c r="E8203" s="2"/>
    </row>
    <row r="8204" spans="5:5" x14ac:dyDescent="0.2">
      <c r="E8204" s="2"/>
    </row>
    <row r="8205" spans="5:5" x14ac:dyDescent="0.2">
      <c r="E8205" s="2"/>
    </row>
    <row r="8206" spans="5:5" x14ac:dyDescent="0.2">
      <c r="E8206" s="2"/>
    </row>
    <row r="8207" spans="5:5" x14ac:dyDescent="0.2">
      <c r="E8207" s="2"/>
    </row>
    <row r="8208" spans="5:5" x14ac:dyDescent="0.2">
      <c r="E8208" s="2"/>
    </row>
    <row r="8209" spans="5:5" x14ac:dyDescent="0.2">
      <c r="E8209" s="2"/>
    </row>
    <row r="8210" spans="5:5" x14ac:dyDescent="0.2">
      <c r="E8210" s="2"/>
    </row>
    <row r="8211" spans="5:5" x14ac:dyDescent="0.2">
      <c r="E8211" s="2"/>
    </row>
    <row r="8212" spans="5:5" x14ac:dyDescent="0.2">
      <c r="E8212" s="2"/>
    </row>
    <row r="8213" spans="5:5" x14ac:dyDescent="0.2">
      <c r="E8213" s="2"/>
    </row>
    <row r="8214" spans="5:5" x14ac:dyDescent="0.2">
      <c r="E8214" s="2"/>
    </row>
    <row r="8215" spans="5:5" x14ac:dyDescent="0.2">
      <c r="E8215" s="2"/>
    </row>
    <row r="8216" spans="5:5" x14ac:dyDescent="0.2">
      <c r="E8216" s="2"/>
    </row>
    <row r="8217" spans="5:5" x14ac:dyDescent="0.2">
      <c r="E8217" s="2"/>
    </row>
    <row r="8218" spans="5:5" x14ac:dyDescent="0.2">
      <c r="E8218" s="2"/>
    </row>
    <row r="8219" spans="5:5" x14ac:dyDescent="0.2">
      <c r="E8219" s="2"/>
    </row>
    <row r="8220" spans="5:5" x14ac:dyDescent="0.2">
      <c r="E8220" s="2"/>
    </row>
    <row r="8221" spans="5:5" x14ac:dyDescent="0.2">
      <c r="E8221" s="2"/>
    </row>
    <row r="8222" spans="5:5" x14ac:dyDescent="0.2">
      <c r="E8222" s="2"/>
    </row>
    <row r="8223" spans="5:5" x14ac:dyDescent="0.2">
      <c r="E8223" s="2"/>
    </row>
    <row r="8224" spans="5:5" x14ac:dyDescent="0.2">
      <c r="E8224" s="2"/>
    </row>
    <row r="8225" spans="5:5" x14ac:dyDescent="0.2">
      <c r="E8225" s="2"/>
    </row>
    <row r="8226" spans="5:5" x14ac:dyDescent="0.2">
      <c r="E8226" s="2"/>
    </row>
    <row r="8227" spans="5:5" x14ac:dyDescent="0.2">
      <c r="E8227" s="2"/>
    </row>
    <row r="8228" spans="5:5" x14ac:dyDescent="0.2">
      <c r="E8228" s="2"/>
    </row>
    <row r="8229" spans="5:5" x14ac:dyDescent="0.2">
      <c r="E8229" s="2"/>
    </row>
    <row r="8230" spans="5:5" x14ac:dyDescent="0.2">
      <c r="E8230" s="2"/>
    </row>
    <row r="8231" spans="5:5" x14ac:dyDescent="0.2">
      <c r="E8231" s="2"/>
    </row>
    <row r="8232" spans="5:5" x14ac:dyDescent="0.2">
      <c r="E8232" s="2"/>
    </row>
    <row r="8233" spans="5:5" x14ac:dyDescent="0.2">
      <c r="E8233" s="2"/>
    </row>
    <row r="8234" spans="5:5" x14ac:dyDescent="0.2">
      <c r="E8234" s="2"/>
    </row>
    <row r="8235" spans="5:5" x14ac:dyDescent="0.2">
      <c r="E8235" s="2"/>
    </row>
    <row r="8236" spans="5:5" x14ac:dyDescent="0.2">
      <c r="E8236" s="2"/>
    </row>
    <row r="8237" spans="5:5" x14ac:dyDescent="0.2">
      <c r="E8237" s="2"/>
    </row>
    <row r="8238" spans="5:5" x14ac:dyDescent="0.2">
      <c r="E8238" s="2"/>
    </row>
    <row r="8239" spans="5:5" x14ac:dyDescent="0.2">
      <c r="E8239" s="2"/>
    </row>
    <row r="8240" spans="5:5" x14ac:dyDescent="0.2">
      <c r="E8240" s="2"/>
    </row>
    <row r="8241" spans="5:5" x14ac:dyDescent="0.2">
      <c r="E8241" s="2"/>
    </row>
    <row r="8242" spans="5:5" x14ac:dyDescent="0.2">
      <c r="E8242" s="2"/>
    </row>
    <row r="8243" spans="5:5" x14ac:dyDescent="0.2">
      <c r="E8243" s="2"/>
    </row>
    <row r="8244" spans="5:5" x14ac:dyDescent="0.2">
      <c r="E8244" s="2"/>
    </row>
    <row r="8245" spans="5:5" x14ac:dyDescent="0.2">
      <c r="E8245" s="2"/>
    </row>
    <row r="8246" spans="5:5" x14ac:dyDescent="0.2">
      <c r="E8246" s="2"/>
    </row>
    <row r="8247" spans="5:5" x14ac:dyDescent="0.2">
      <c r="E8247" s="2"/>
    </row>
    <row r="8248" spans="5:5" x14ac:dyDescent="0.2">
      <c r="E8248" s="2"/>
    </row>
    <row r="8249" spans="5:5" x14ac:dyDescent="0.2">
      <c r="E8249" s="2"/>
    </row>
    <row r="8250" spans="5:5" x14ac:dyDescent="0.2">
      <c r="E8250" s="2"/>
    </row>
    <row r="8251" spans="5:5" x14ac:dyDescent="0.2">
      <c r="E8251" s="2"/>
    </row>
    <row r="8252" spans="5:5" x14ac:dyDescent="0.2">
      <c r="E8252" s="2"/>
    </row>
    <row r="8253" spans="5:5" x14ac:dyDescent="0.2">
      <c r="E8253" s="2"/>
    </row>
    <row r="8254" spans="5:5" x14ac:dyDescent="0.2">
      <c r="E8254" s="2"/>
    </row>
    <row r="8255" spans="5:5" x14ac:dyDescent="0.2">
      <c r="E8255" s="2"/>
    </row>
    <row r="8256" spans="5:5" x14ac:dyDescent="0.2">
      <c r="E8256" s="2"/>
    </row>
    <row r="8257" spans="5:5" x14ac:dyDescent="0.2">
      <c r="E8257" s="2"/>
    </row>
    <row r="8258" spans="5:5" x14ac:dyDescent="0.2">
      <c r="E8258" s="2"/>
    </row>
    <row r="8259" spans="5:5" x14ac:dyDescent="0.2">
      <c r="E8259" s="2"/>
    </row>
    <row r="8260" spans="5:5" x14ac:dyDescent="0.2">
      <c r="E8260" s="2"/>
    </row>
    <row r="8261" spans="5:5" x14ac:dyDescent="0.2">
      <c r="E8261" s="2"/>
    </row>
    <row r="8262" spans="5:5" x14ac:dyDescent="0.2">
      <c r="E8262" s="2"/>
    </row>
    <row r="8263" spans="5:5" x14ac:dyDescent="0.2">
      <c r="E8263" s="2"/>
    </row>
    <row r="8264" spans="5:5" x14ac:dyDescent="0.2">
      <c r="E8264" s="2"/>
    </row>
    <row r="8265" spans="5:5" x14ac:dyDescent="0.2">
      <c r="E8265" s="2"/>
    </row>
    <row r="8266" spans="5:5" x14ac:dyDescent="0.2">
      <c r="E8266" s="2"/>
    </row>
    <row r="8267" spans="5:5" x14ac:dyDescent="0.2">
      <c r="E8267" s="2"/>
    </row>
    <row r="8268" spans="5:5" x14ac:dyDescent="0.2">
      <c r="E8268" s="2"/>
    </row>
    <row r="8269" spans="5:5" x14ac:dyDescent="0.2">
      <c r="E8269" s="2"/>
    </row>
    <row r="8270" spans="5:5" x14ac:dyDescent="0.2">
      <c r="E8270" s="2"/>
    </row>
    <row r="8271" spans="5:5" x14ac:dyDescent="0.2">
      <c r="E8271" s="2"/>
    </row>
    <row r="8272" spans="5:5" x14ac:dyDescent="0.2">
      <c r="E8272" s="2"/>
    </row>
    <row r="8273" spans="5:5" x14ac:dyDescent="0.2">
      <c r="E8273" s="2"/>
    </row>
    <row r="8274" spans="5:5" x14ac:dyDescent="0.2">
      <c r="E8274" s="2"/>
    </row>
    <row r="8275" spans="5:5" x14ac:dyDescent="0.2">
      <c r="E8275" s="2"/>
    </row>
    <row r="8276" spans="5:5" x14ac:dyDescent="0.2">
      <c r="E8276" s="2"/>
    </row>
    <row r="8277" spans="5:5" x14ac:dyDescent="0.2">
      <c r="E8277" s="2"/>
    </row>
    <row r="8278" spans="5:5" x14ac:dyDescent="0.2">
      <c r="E8278" s="2"/>
    </row>
    <row r="8279" spans="5:5" x14ac:dyDescent="0.2">
      <c r="E8279" s="2"/>
    </row>
    <row r="8280" spans="5:5" x14ac:dyDescent="0.2">
      <c r="E8280" s="2"/>
    </row>
    <row r="8281" spans="5:5" x14ac:dyDescent="0.2">
      <c r="E8281" s="2"/>
    </row>
    <row r="8282" spans="5:5" x14ac:dyDescent="0.2">
      <c r="E8282" s="2"/>
    </row>
    <row r="8283" spans="5:5" x14ac:dyDescent="0.2">
      <c r="E8283" s="2"/>
    </row>
    <row r="8284" spans="5:5" x14ac:dyDescent="0.2">
      <c r="E8284" s="2"/>
    </row>
    <row r="8285" spans="5:5" x14ac:dyDescent="0.2">
      <c r="E8285" s="2"/>
    </row>
    <row r="8286" spans="5:5" x14ac:dyDescent="0.2">
      <c r="E8286" s="2"/>
    </row>
    <row r="8287" spans="5:5" x14ac:dyDescent="0.2">
      <c r="E8287" s="2"/>
    </row>
    <row r="8288" spans="5:5" x14ac:dyDescent="0.2">
      <c r="E8288" s="2"/>
    </row>
    <row r="8289" spans="5:5" x14ac:dyDescent="0.2">
      <c r="E8289" s="2"/>
    </row>
    <row r="8290" spans="5:5" x14ac:dyDescent="0.2">
      <c r="E8290" s="2"/>
    </row>
    <row r="8291" spans="5:5" x14ac:dyDescent="0.2">
      <c r="E8291" s="2"/>
    </row>
    <row r="8292" spans="5:5" x14ac:dyDescent="0.2">
      <c r="E8292" s="2"/>
    </row>
    <row r="8293" spans="5:5" x14ac:dyDescent="0.2">
      <c r="E8293" s="2"/>
    </row>
    <row r="8294" spans="5:5" x14ac:dyDescent="0.2">
      <c r="E8294" s="2"/>
    </row>
    <row r="8295" spans="5:5" x14ac:dyDescent="0.2">
      <c r="E8295" s="2"/>
    </row>
    <row r="8296" spans="5:5" x14ac:dyDescent="0.2">
      <c r="E8296" s="2"/>
    </row>
    <row r="8297" spans="5:5" x14ac:dyDescent="0.2">
      <c r="E8297" s="2"/>
    </row>
    <row r="8298" spans="5:5" x14ac:dyDescent="0.2">
      <c r="E8298" s="2"/>
    </row>
    <row r="8299" spans="5:5" x14ac:dyDescent="0.2">
      <c r="E8299" s="2"/>
    </row>
    <row r="8300" spans="5:5" x14ac:dyDescent="0.2">
      <c r="E8300" s="2"/>
    </row>
    <row r="8301" spans="5:5" x14ac:dyDescent="0.2">
      <c r="E8301" s="2"/>
    </row>
    <row r="8302" spans="5:5" x14ac:dyDescent="0.2">
      <c r="E8302" s="2"/>
    </row>
    <row r="8303" spans="5:5" x14ac:dyDescent="0.2">
      <c r="E8303" s="2"/>
    </row>
    <row r="8304" spans="5:5" x14ac:dyDescent="0.2">
      <c r="E8304" s="2"/>
    </row>
    <row r="8305" spans="5:5" x14ac:dyDescent="0.2">
      <c r="E8305" s="2"/>
    </row>
    <row r="8306" spans="5:5" x14ac:dyDescent="0.2">
      <c r="E8306" s="2"/>
    </row>
    <row r="8307" spans="5:5" x14ac:dyDescent="0.2">
      <c r="E8307" s="2"/>
    </row>
    <row r="8308" spans="5:5" x14ac:dyDescent="0.2">
      <c r="E8308" s="2"/>
    </row>
    <row r="8309" spans="5:5" x14ac:dyDescent="0.2">
      <c r="E8309" s="2"/>
    </row>
    <row r="8310" spans="5:5" x14ac:dyDescent="0.2">
      <c r="E8310" s="2"/>
    </row>
    <row r="8311" spans="5:5" x14ac:dyDescent="0.2">
      <c r="E8311" s="2"/>
    </row>
    <row r="8312" spans="5:5" x14ac:dyDescent="0.2">
      <c r="E8312" s="2"/>
    </row>
    <row r="8313" spans="5:5" x14ac:dyDescent="0.2">
      <c r="E8313" s="2"/>
    </row>
    <row r="8314" spans="5:5" x14ac:dyDescent="0.2">
      <c r="E8314" s="2"/>
    </row>
    <row r="8315" spans="5:5" x14ac:dyDescent="0.2">
      <c r="E8315" s="2"/>
    </row>
    <row r="8316" spans="5:5" x14ac:dyDescent="0.2">
      <c r="E8316" s="2"/>
    </row>
    <row r="8317" spans="5:5" x14ac:dyDescent="0.2">
      <c r="E8317" s="2"/>
    </row>
    <row r="8318" spans="5:5" x14ac:dyDescent="0.2">
      <c r="E8318" s="2"/>
    </row>
    <row r="8319" spans="5:5" x14ac:dyDescent="0.2">
      <c r="E8319" s="2"/>
    </row>
    <row r="8320" spans="5:5" x14ac:dyDescent="0.2">
      <c r="E8320" s="2"/>
    </row>
    <row r="8321" spans="5:5" x14ac:dyDescent="0.2">
      <c r="E8321" s="2"/>
    </row>
    <row r="8322" spans="5:5" x14ac:dyDescent="0.2">
      <c r="E8322" s="2"/>
    </row>
    <row r="8323" spans="5:5" x14ac:dyDescent="0.2">
      <c r="E8323" s="2"/>
    </row>
    <row r="8324" spans="5:5" x14ac:dyDescent="0.2">
      <c r="E8324" s="2"/>
    </row>
    <row r="8325" spans="5:5" x14ac:dyDescent="0.2">
      <c r="E8325" s="2"/>
    </row>
    <row r="8326" spans="5:5" x14ac:dyDescent="0.2">
      <c r="E8326" s="2"/>
    </row>
    <row r="8327" spans="5:5" x14ac:dyDescent="0.2">
      <c r="E8327" s="2"/>
    </row>
    <row r="8328" spans="5:5" x14ac:dyDescent="0.2">
      <c r="E8328" s="2"/>
    </row>
    <row r="8329" spans="5:5" x14ac:dyDescent="0.2">
      <c r="E8329" s="2"/>
    </row>
    <row r="8330" spans="5:5" x14ac:dyDescent="0.2">
      <c r="E8330" s="2"/>
    </row>
    <row r="8331" spans="5:5" x14ac:dyDescent="0.2">
      <c r="E8331" s="2"/>
    </row>
    <row r="8332" spans="5:5" x14ac:dyDescent="0.2">
      <c r="E8332" s="2"/>
    </row>
    <row r="8333" spans="5:5" x14ac:dyDescent="0.2">
      <c r="E8333" s="2"/>
    </row>
    <row r="8334" spans="5:5" x14ac:dyDescent="0.2">
      <c r="E8334" s="2"/>
    </row>
    <row r="8335" spans="5:5" x14ac:dyDescent="0.2">
      <c r="E8335" s="2"/>
    </row>
    <row r="8336" spans="5:5" x14ac:dyDescent="0.2">
      <c r="E8336" s="2"/>
    </row>
    <row r="8337" spans="5:5" x14ac:dyDescent="0.2">
      <c r="E8337" s="2"/>
    </row>
    <row r="8338" spans="5:5" x14ac:dyDescent="0.2">
      <c r="E8338" s="2"/>
    </row>
    <row r="8339" spans="5:5" x14ac:dyDescent="0.2">
      <c r="E8339" s="2"/>
    </row>
    <row r="8340" spans="5:5" x14ac:dyDescent="0.2">
      <c r="E8340" s="2"/>
    </row>
    <row r="8341" spans="5:5" x14ac:dyDescent="0.2">
      <c r="E8341" s="2"/>
    </row>
    <row r="8342" spans="5:5" x14ac:dyDescent="0.2">
      <c r="E8342" s="2"/>
    </row>
    <row r="8343" spans="5:5" x14ac:dyDescent="0.2">
      <c r="E8343" s="2"/>
    </row>
    <row r="8344" spans="5:5" x14ac:dyDescent="0.2">
      <c r="E8344" s="2"/>
    </row>
    <row r="8345" spans="5:5" x14ac:dyDescent="0.2">
      <c r="E8345" s="2"/>
    </row>
    <row r="8346" spans="5:5" x14ac:dyDescent="0.2">
      <c r="E8346" s="2"/>
    </row>
    <row r="8347" spans="5:5" x14ac:dyDescent="0.2">
      <c r="E8347" s="2"/>
    </row>
    <row r="8348" spans="5:5" x14ac:dyDescent="0.2">
      <c r="E8348" s="2"/>
    </row>
    <row r="8349" spans="5:5" x14ac:dyDescent="0.2">
      <c r="E8349" s="2"/>
    </row>
    <row r="8350" spans="5:5" x14ac:dyDescent="0.2">
      <c r="E8350" s="2"/>
    </row>
    <row r="8351" spans="5:5" x14ac:dyDescent="0.2">
      <c r="E8351" s="2"/>
    </row>
    <row r="8352" spans="5:5" x14ac:dyDescent="0.2">
      <c r="E8352" s="2"/>
    </row>
    <row r="8353" spans="5:5" x14ac:dyDescent="0.2">
      <c r="E8353" s="2"/>
    </row>
    <row r="8354" spans="5:5" x14ac:dyDescent="0.2">
      <c r="E8354" s="2"/>
    </row>
    <row r="8355" spans="5:5" x14ac:dyDescent="0.2">
      <c r="E8355" s="2"/>
    </row>
    <row r="8356" spans="5:5" x14ac:dyDescent="0.2">
      <c r="E8356" s="2"/>
    </row>
    <row r="8357" spans="5:5" x14ac:dyDescent="0.2">
      <c r="E8357" s="2"/>
    </row>
    <row r="8358" spans="5:5" x14ac:dyDescent="0.2">
      <c r="E8358" s="2"/>
    </row>
    <row r="8359" spans="5:5" x14ac:dyDescent="0.2">
      <c r="E8359" s="2"/>
    </row>
    <row r="8360" spans="5:5" x14ac:dyDescent="0.2">
      <c r="E8360" s="2"/>
    </row>
    <row r="8361" spans="5:5" x14ac:dyDescent="0.2">
      <c r="E8361" s="2"/>
    </row>
    <row r="8362" spans="5:5" x14ac:dyDescent="0.2">
      <c r="E8362" s="2"/>
    </row>
    <row r="8363" spans="5:5" x14ac:dyDescent="0.2">
      <c r="E8363" s="2"/>
    </row>
    <row r="8364" spans="5:5" x14ac:dyDescent="0.2">
      <c r="E8364" s="2"/>
    </row>
    <row r="8365" spans="5:5" x14ac:dyDescent="0.2">
      <c r="E8365" s="2"/>
    </row>
    <row r="8366" spans="5:5" x14ac:dyDescent="0.2">
      <c r="E8366" s="2"/>
    </row>
    <row r="8367" spans="5:5" x14ac:dyDescent="0.2">
      <c r="E8367" s="2"/>
    </row>
    <row r="8368" spans="5:5" x14ac:dyDescent="0.2">
      <c r="E8368" s="2"/>
    </row>
    <row r="8369" spans="5:5" x14ac:dyDescent="0.2">
      <c r="E8369" s="2"/>
    </row>
    <row r="8370" spans="5:5" x14ac:dyDescent="0.2">
      <c r="E8370" s="2"/>
    </row>
    <row r="8371" spans="5:5" x14ac:dyDescent="0.2">
      <c r="E8371" s="2"/>
    </row>
    <row r="8372" spans="5:5" x14ac:dyDescent="0.2">
      <c r="E8372" s="2"/>
    </row>
    <row r="8373" spans="5:5" x14ac:dyDescent="0.2">
      <c r="E8373" s="2"/>
    </row>
    <row r="8374" spans="5:5" x14ac:dyDescent="0.2">
      <c r="E8374" s="2"/>
    </row>
    <row r="8375" spans="5:5" x14ac:dyDescent="0.2">
      <c r="E8375" s="2"/>
    </row>
    <row r="8376" spans="5:5" x14ac:dyDescent="0.2">
      <c r="E8376" s="2"/>
    </row>
    <row r="8377" spans="5:5" x14ac:dyDescent="0.2">
      <c r="E8377" s="2"/>
    </row>
    <row r="8378" spans="5:5" x14ac:dyDescent="0.2">
      <c r="E8378" s="2"/>
    </row>
    <row r="8379" spans="5:5" x14ac:dyDescent="0.2">
      <c r="E8379" s="2"/>
    </row>
    <row r="8380" spans="5:5" x14ac:dyDescent="0.2">
      <c r="E8380" s="2"/>
    </row>
    <row r="8381" spans="5:5" x14ac:dyDescent="0.2">
      <c r="E8381" s="2"/>
    </row>
    <row r="8382" spans="5:5" x14ac:dyDescent="0.2">
      <c r="E8382" s="2"/>
    </row>
    <row r="8383" spans="5:5" x14ac:dyDescent="0.2">
      <c r="E8383" s="2"/>
    </row>
    <row r="8384" spans="5:5" x14ac:dyDescent="0.2">
      <c r="E8384" s="2"/>
    </row>
    <row r="8385" spans="5:5" x14ac:dyDescent="0.2">
      <c r="E8385" s="2"/>
    </row>
    <row r="8386" spans="5:5" x14ac:dyDescent="0.2">
      <c r="E8386" s="2"/>
    </row>
    <row r="8387" spans="5:5" x14ac:dyDescent="0.2">
      <c r="E8387" s="2"/>
    </row>
    <row r="8388" spans="5:5" x14ac:dyDescent="0.2">
      <c r="E8388" s="2"/>
    </row>
    <row r="8389" spans="5:5" x14ac:dyDescent="0.2">
      <c r="E8389" s="2"/>
    </row>
    <row r="8390" spans="5:5" x14ac:dyDescent="0.2">
      <c r="E8390" s="2"/>
    </row>
    <row r="8391" spans="5:5" x14ac:dyDescent="0.2">
      <c r="E8391" s="2"/>
    </row>
    <row r="8392" spans="5:5" x14ac:dyDescent="0.2">
      <c r="E8392" s="2"/>
    </row>
    <row r="8393" spans="5:5" x14ac:dyDescent="0.2">
      <c r="E8393" s="2"/>
    </row>
    <row r="8394" spans="5:5" x14ac:dyDescent="0.2">
      <c r="E8394" s="2"/>
    </row>
    <row r="8395" spans="5:5" x14ac:dyDescent="0.2">
      <c r="E8395" s="2"/>
    </row>
    <row r="8396" spans="5:5" x14ac:dyDescent="0.2">
      <c r="E8396" s="2"/>
    </row>
    <row r="8397" spans="5:5" x14ac:dyDescent="0.2">
      <c r="E8397" s="2"/>
    </row>
    <row r="8398" spans="5:5" x14ac:dyDescent="0.2">
      <c r="E8398" s="2"/>
    </row>
    <row r="8399" spans="5:5" x14ac:dyDescent="0.2">
      <c r="E8399" s="2"/>
    </row>
    <row r="8400" spans="5:5" x14ac:dyDescent="0.2">
      <c r="E8400" s="2"/>
    </row>
    <row r="8401" spans="5:5" x14ac:dyDescent="0.2">
      <c r="E8401" s="2"/>
    </row>
    <row r="8402" spans="5:5" x14ac:dyDescent="0.2">
      <c r="E8402" s="2"/>
    </row>
    <row r="8403" spans="5:5" x14ac:dyDescent="0.2">
      <c r="E8403" s="2"/>
    </row>
    <row r="8404" spans="5:5" x14ac:dyDescent="0.2">
      <c r="E8404" s="2"/>
    </row>
    <row r="8405" spans="5:5" x14ac:dyDescent="0.2">
      <c r="E8405" s="2"/>
    </row>
    <row r="8406" spans="5:5" x14ac:dyDescent="0.2">
      <c r="E8406" s="2"/>
    </row>
    <row r="8407" spans="5:5" x14ac:dyDescent="0.2">
      <c r="E8407" s="2"/>
    </row>
    <row r="8408" spans="5:5" x14ac:dyDescent="0.2">
      <c r="E8408" s="2"/>
    </row>
    <row r="8409" spans="5:5" x14ac:dyDescent="0.2">
      <c r="E8409" s="2"/>
    </row>
    <row r="8410" spans="5:5" x14ac:dyDescent="0.2">
      <c r="E8410" s="2"/>
    </row>
    <row r="8411" spans="5:5" x14ac:dyDescent="0.2">
      <c r="E8411" s="2"/>
    </row>
    <row r="8412" spans="5:5" x14ac:dyDescent="0.2">
      <c r="E8412" s="2"/>
    </row>
    <row r="8413" spans="5:5" x14ac:dyDescent="0.2">
      <c r="E8413" s="2"/>
    </row>
    <row r="8414" spans="5:5" x14ac:dyDescent="0.2">
      <c r="E8414" s="2"/>
    </row>
    <row r="8415" spans="5:5" x14ac:dyDescent="0.2">
      <c r="E8415" s="2"/>
    </row>
    <row r="8416" spans="5:5" x14ac:dyDescent="0.2">
      <c r="E8416" s="2"/>
    </row>
    <row r="8417" spans="5:5" x14ac:dyDescent="0.2">
      <c r="E8417" s="2"/>
    </row>
    <row r="8418" spans="5:5" x14ac:dyDescent="0.2">
      <c r="E8418" s="2"/>
    </row>
    <row r="8419" spans="5:5" x14ac:dyDescent="0.2">
      <c r="E8419" s="2"/>
    </row>
    <row r="8420" spans="5:5" x14ac:dyDescent="0.2">
      <c r="E8420" s="2"/>
    </row>
    <row r="8421" spans="5:5" x14ac:dyDescent="0.2">
      <c r="E8421" s="2"/>
    </row>
    <row r="8422" spans="5:5" x14ac:dyDescent="0.2">
      <c r="E8422" s="2"/>
    </row>
    <row r="8423" spans="5:5" x14ac:dyDescent="0.2">
      <c r="E8423" s="2"/>
    </row>
    <row r="8424" spans="5:5" x14ac:dyDescent="0.2">
      <c r="E8424" s="2"/>
    </row>
    <row r="8425" spans="5:5" x14ac:dyDescent="0.2">
      <c r="E8425" s="2"/>
    </row>
    <row r="8426" spans="5:5" x14ac:dyDescent="0.2">
      <c r="E8426" s="2"/>
    </row>
    <row r="8427" spans="5:5" x14ac:dyDescent="0.2">
      <c r="E8427" s="2"/>
    </row>
    <row r="8428" spans="5:5" x14ac:dyDescent="0.2">
      <c r="E8428" s="2"/>
    </row>
    <row r="8429" spans="5:5" x14ac:dyDescent="0.2">
      <c r="E8429" s="2"/>
    </row>
    <row r="8430" spans="5:5" x14ac:dyDescent="0.2">
      <c r="E8430" s="2"/>
    </row>
    <row r="8431" spans="5:5" x14ac:dyDescent="0.2">
      <c r="E8431" s="2"/>
    </row>
    <row r="8432" spans="5:5" x14ac:dyDescent="0.2">
      <c r="E8432" s="2"/>
    </row>
    <row r="8433" spans="5:5" x14ac:dyDescent="0.2">
      <c r="E8433" s="2"/>
    </row>
    <row r="8434" spans="5:5" x14ac:dyDescent="0.2">
      <c r="E8434" s="2"/>
    </row>
    <row r="8435" spans="5:5" x14ac:dyDescent="0.2">
      <c r="E8435" s="2"/>
    </row>
    <row r="8436" spans="5:5" x14ac:dyDescent="0.2">
      <c r="E8436" s="2"/>
    </row>
    <row r="8437" spans="5:5" x14ac:dyDescent="0.2">
      <c r="E8437" s="2"/>
    </row>
    <row r="8438" spans="5:5" x14ac:dyDescent="0.2">
      <c r="E8438" s="2"/>
    </row>
    <row r="8439" spans="5:5" x14ac:dyDescent="0.2">
      <c r="E8439" s="2"/>
    </row>
    <row r="8440" spans="5:5" x14ac:dyDescent="0.2">
      <c r="E8440" s="2"/>
    </row>
    <row r="8441" spans="5:5" x14ac:dyDescent="0.2">
      <c r="E8441" s="2"/>
    </row>
    <row r="8442" spans="5:5" x14ac:dyDescent="0.2">
      <c r="E8442" s="2"/>
    </row>
    <row r="8443" spans="5:5" x14ac:dyDescent="0.2">
      <c r="E8443" s="2"/>
    </row>
    <row r="8444" spans="5:5" x14ac:dyDescent="0.2">
      <c r="E8444" s="2"/>
    </row>
    <row r="8445" spans="5:5" x14ac:dyDescent="0.2">
      <c r="E8445" s="2"/>
    </row>
    <row r="8446" spans="5:5" x14ac:dyDescent="0.2">
      <c r="E8446" s="2"/>
    </row>
    <row r="8447" spans="5:5" x14ac:dyDescent="0.2">
      <c r="E8447" s="2"/>
    </row>
    <row r="8448" spans="5:5" x14ac:dyDescent="0.2">
      <c r="E8448" s="2"/>
    </row>
    <row r="8449" spans="5:5" x14ac:dyDescent="0.2">
      <c r="E8449" s="2"/>
    </row>
    <row r="8450" spans="5:5" x14ac:dyDescent="0.2">
      <c r="E8450" s="2"/>
    </row>
    <row r="8451" spans="5:5" x14ac:dyDescent="0.2">
      <c r="E8451" s="2"/>
    </row>
    <row r="8452" spans="5:5" x14ac:dyDescent="0.2">
      <c r="E8452" s="2"/>
    </row>
    <row r="8453" spans="5:5" x14ac:dyDescent="0.2">
      <c r="E8453" s="2"/>
    </row>
    <row r="8454" spans="5:5" x14ac:dyDescent="0.2">
      <c r="E8454" s="2"/>
    </row>
    <row r="8455" spans="5:5" x14ac:dyDescent="0.2">
      <c r="E8455" s="2"/>
    </row>
    <row r="8456" spans="5:5" x14ac:dyDescent="0.2">
      <c r="E8456" s="2"/>
    </row>
    <row r="8457" spans="5:5" x14ac:dyDescent="0.2">
      <c r="E8457" s="2"/>
    </row>
    <row r="8458" spans="5:5" x14ac:dyDescent="0.2">
      <c r="E8458" s="2"/>
    </row>
    <row r="8459" spans="5:5" x14ac:dyDescent="0.2">
      <c r="E8459" s="2"/>
    </row>
    <row r="8460" spans="5:5" x14ac:dyDescent="0.2">
      <c r="E8460" s="2"/>
    </row>
    <row r="8461" spans="5:5" x14ac:dyDescent="0.2">
      <c r="E8461" s="2"/>
    </row>
    <row r="8462" spans="5:5" x14ac:dyDescent="0.2">
      <c r="E8462" s="2"/>
    </row>
    <row r="8463" spans="5:5" x14ac:dyDescent="0.2">
      <c r="E8463" s="2"/>
    </row>
    <row r="8464" spans="5:5" x14ac:dyDescent="0.2">
      <c r="E8464" s="2"/>
    </row>
    <row r="8465" spans="5:5" x14ac:dyDescent="0.2">
      <c r="E8465" s="2"/>
    </row>
    <row r="8466" spans="5:5" x14ac:dyDescent="0.2">
      <c r="E8466" s="2"/>
    </row>
    <row r="8467" spans="5:5" x14ac:dyDescent="0.2">
      <c r="E8467" s="2"/>
    </row>
    <row r="8468" spans="5:5" x14ac:dyDescent="0.2">
      <c r="E8468" s="2"/>
    </row>
    <row r="8469" spans="5:5" x14ac:dyDescent="0.2">
      <c r="E8469" s="2"/>
    </row>
    <row r="8470" spans="5:5" x14ac:dyDescent="0.2">
      <c r="E8470" s="2"/>
    </row>
    <row r="8471" spans="5:5" x14ac:dyDescent="0.2">
      <c r="E8471" s="2"/>
    </row>
    <row r="8472" spans="5:5" x14ac:dyDescent="0.2">
      <c r="E8472" s="2"/>
    </row>
    <row r="8473" spans="5:5" x14ac:dyDescent="0.2">
      <c r="E8473" s="2"/>
    </row>
    <row r="8474" spans="5:5" x14ac:dyDescent="0.2">
      <c r="E8474" s="2"/>
    </row>
    <row r="8475" spans="5:5" x14ac:dyDescent="0.2">
      <c r="E8475" s="2"/>
    </row>
    <row r="8476" spans="5:5" x14ac:dyDescent="0.2">
      <c r="E8476" s="2"/>
    </row>
    <row r="8477" spans="5:5" x14ac:dyDescent="0.2">
      <c r="E8477" s="2"/>
    </row>
    <row r="8478" spans="5:5" x14ac:dyDescent="0.2">
      <c r="E8478" s="2"/>
    </row>
    <row r="8479" spans="5:5" x14ac:dyDescent="0.2">
      <c r="E8479" s="2"/>
    </row>
    <row r="8480" spans="5:5" x14ac:dyDescent="0.2">
      <c r="E8480" s="2"/>
    </row>
    <row r="8481" spans="5:5" x14ac:dyDescent="0.2">
      <c r="E8481" s="2"/>
    </row>
    <row r="8482" spans="5:5" x14ac:dyDescent="0.2">
      <c r="E8482" s="2"/>
    </row>
    <row r="8483" spans="5:5" x14ac:dyDescent="0.2">
      <c r="E8483" s="2"/>
    </row>
    <row r="8484" spans="5:5" x14ac:dyDescent="0.2">
      <c r="E8484" s="2"/>
    </row>
    <row r="8485" spans="5:5" x14ac:dyDescent="0.2">
      <c r="E8485" s="2"/>
    </row>
    <row r="8486" spans="5:5" x14ac:dyDescent="0.2">
      <c r="E8486" s="2"/>
    </row>
    <row r="8487" spans="5:5" x14ac:dyDescent="0.2">
      <c r="E8487" s="2"/>
    </row>
    <row r="8488" spans="5:5" x14ac:dyDescent="0.2">
      <c r="E8488" s="2"/>
    </row>
    <row r="8489" spans="5:5" x14ac:dyDescent="0.2">
      <c r="E8489" s="2"/>
    </row>
    <row r="8490" spans="5:5" x14ac:dyDescent="0.2">
      <c r="E8490" s="2"/>
    </row>
    <row r="8491" spans="5:5" x14ac:dyDescent="0.2">
      <c r="E8491" s="2"/>
    </row>
    <row r="8492" spans="5:5" x14ac:dyDescent="0.2">
      <c r="E8492" s="2"/>
    </row>
    <row r="8493" spans="5:5" x14ac:dyDescent="0.2">
      <c r="E8493" s="2"/>
    </row>
    <row r="8494" spans="5:5" x14ac:dyDescent="0.2">
      <c r="E8494" s="2"/>
    </row>
    <row r="8495" spans="5:5" x14ac:dyDescent="0.2">
      <c r="E8495" s="2"/>
    </row>
    <row r="8496" spans="5:5" x14ac:dyDescent="0.2">
      <c r="E8496" s="2"/>
    </row>
    <row r="8497" spans="5:5" x14ac:dyDescent="0.2">
      <c r="E8497" s="2"/>
    </row>
    <row r="8498" spans="5:5" x14ac:dyDescent="0.2">
      <c r="E8498" s="2"/>
    </row>
    <row r="8499" spans="5:5" x14ac:dyDescent="0.2">
      <c r="E8499" s="2"/>
    </row>
    <row r="8500" spans="5:5" x14ac:dyDescent="0.2">
      <c r="E8500" s="2"/>
    </row>
    <row r="8501" spans="5:5" x14ac:dyDescent="0.2">
      <c r="E8501" s="2"/>
    </row>
    <row r="8502" spans="5:5" x14ac:dyDescent="0.2">
      <c r="E8502" s="2"/>
    </row>
    <row r="8503" spans="5:5" x14ac:dyDescent="0.2">
      <c r="E8503" s="2"/>
    </row>
    <row r="8504" spans="5:5" x14ac:dyDescent="0.2">
      <c r="E8504" s="2"/>
    </row>
    <row r="8505" spans="5:5" x14ac:dyDescent="0.2">
      <c r="E8505" s="2"/>
    </row>
    <row r="8506" spans="5:5" x14ac:dyDescent="0.2">
      <c r="E8506" s="2"/>
    </row>
    <row r="8507" spans="5:5" x14ac:dyDescent="0.2">
      <c r="E8507" s="2"/>
    </row>
    <row r="8508" spans="5:5" x14ac:dyDescent="0.2">
      <c r="E8508" s="2"/>
    </row>
    <row r="8509" spans="5:5" x14ac:dyDescent="0.2">
      <c r="E8509" s="2"/>
    </row>
    <row r="8510" spans="5:5" x14ac:dyDescent="0.2">
      <c r="E8510" s="2"/>
    </row>
    <row r="8511" spans="5:5" x14ac:dyDescent="0.2">
      <c r="E8511" s="2"/>
    </row>
    <row r="8512" spans="5:5" x14ac:dyDescent="0.2">
      <c r="E8512" s="2"/>
    </row>
    <row r="8513" spans="5:5" x14ac:dyDescent="0.2">
      <c r="E8513" s="2"/>
    </row>
    <row r="8514" spans="5:5" x14ac:dyDescent="0.2">
      <c r="E8514" s="2"/>
    </row>
    <row r="8515" spans="5:5" x14ac:dyDescent="0.2">
      <c r="E8515" s="2"/>
    </row>
    <row r="8516" spans="5:5" x14ac:dyDescent="0.2">
      <c r="E8516" s="2"/>
    </row>
    <row r="8517" spans="5:5" x14ac:dyDescent="0.2">
      <c r="E8517" s="2"/>
    </row>
    <row r="8518" spans="5:5" x14ac:dyDescent="0.2">
      <c r="E8518" s="2"/>
    </row>
    <row r="8519" spans="5:5" x14ac:dyDescent="0.2">
      <c r="E8519" s="2"/>
    </row>
    <row r="8520" spans="5:5" x14ac:dyDescent="0.2">
      <c r="E8520" s="2"/>
    </row>
    <row r="8521" spans="5:5" x14ac:dyDescent="0.2">
      <c r="E8521" s="2"/>
    </row>
    <row r="8522" spans="5:5" x14ac:dyDescent="0.2">
      <c r="E8522" s="2"/>
    </row>
    <row r="8523" spans="5:5" x14ac:dyDescent="0.2">
      <c r="E8523" s="2"/>
    </row>
    <row r="8524" spans="5:5" x14ac:dyDescent="0.2">
      <c r="E8524" s="2"/>
    </row>
    <row r="8525" spans="5:5" x14ac:dyDescent="0.2">
      <c r="E8525" s="2"/>
    </row>
    <row r="8526" spans="5:5" x14ac:dyDescent="0.2">
      <c r="E8526" s="2"/>
    </row>
    <row r="8527" spans="5:5" x14ac:dyDescent="0.2">
      <c r="E8527" s="2"/>
    </row>
    <row r="8528" spans="5:5" x14ac:dyDescent="0.2">
      <c r="E8528" s="2"/>
    </row>
    <row r="8529" spans="5:5" x14ac:dyDescent="0.2">
      <c r="E8529" s="2"/>
    </row>
    <row r="8530" spans="5:5" x14ac:dyDescent="0.2">
      <c r="E8530" s="2"/>
    </row>
    <row r="8531" spans="5:5" x14ac:dyDescent="0.2">
      <c r="E8531" s="2"/>
    </row>
    <row r="8532" spans="5:5" x14ac:dyDescent="0.2">
      <c r="E8532" s="2"/>
    </row>
    <row r="8533" spans="5:5" x14ac:dyDescent="0.2">
      <c r="E8533" s="2"/>
    </row>
    <row r="8534" spans="5:5" x14ac:dyDescent="0.2">
      <c r="E8534" s="2"/>
    </row>
    <row r="8535" spans="5:5" x14ac:dyDescent="0.2">
      <c r="E8535" s="2"/>
    </row>
    <row r="8536" spans="5:5" x14ac:dyDescent="0.2">
      <c r="E8536" s="2"/>
    </row>
    <row r="8537" spans="5:5" x14ac:dyDescent="0.2">
      <c r="E8537" s="2"/>
    </row>
    <row r="8538" spans="5:5" x14ac:dyDescent="0.2">
      <c r="E8538" s="2"/>
    </row>
    <row r="8539" spans="5:5" x14ac:dyDescent="0.2">
      <c r="E8539" s="2"/>
    </row>
    <row r="8540" spans="5:5" x14ac:dyDescent="0.2">
      <c r="E8540" s="2"/>
    </row>
    <row r="8541" spans="5:5" x14ac:dyDescent="0.2">
      <c r="E8541" s="2"/>
    </row>
    <row r="8542" spans="5:5" x14ac:dyDescent="0.2">
      <c r="E8542" s="2"/>
    </row>
    <row r="8543" spans="5:5" x14ac:dyDescent="0.2">
      <c r="E8543" s="2"/>
    </row>
    <row r="8544" spans="5:5" x14ac:dyDescent="0.2">
      <c r="E8544" s="2"/>
    </row>
    <row r="8545" spans="5:5" x14ac:dyDescent="0.2">
      <c r="E8545" s="2"/>
    </row>
    <row r="8546" spans="5:5" x14ac:dyDescent="0.2">
      <c r="E8546" s="2"/>
    </row>
    <row r="8547" spans="5:5" x14ac:dyDescent="0.2">
      <c r="E8547" s="2"/>
    </row>
    <row r="8548" spans="5:5" x14ac:dyDescent="0.2">
      <c r="E8548" s="2"/>
    </row>
    <row r="8549" spans="5:5" x14ac:dyDescent="0.2">
      <c r="E8549" s="2"/>
    </row>
    <row r="8550" spans="5:5" x14ac:dyDescent="0.2">
      <c r="E8550" s="2"/>
    </row>
    <row r="8551" spans="5:5" x14ac:dyDescent="0.2">
      <c r="E8551" s="2"/>
    </row>
    <row r="8552" spans="5:5" x14ac:dyDescent="0.2">
      <c r="E8552" s="2"/>
    </row>
    <row r="8553" spans="5:5" x14ac:dyDescent="0.2">
      <c r="E8553" s="2"/>
    </row>
    <row r="8554" spans="5:5" x14ac:dyDescent="0.2">
      <c r="E8554" s="2"/>
    </row>
    <row r="8555" spans="5:5" x14ac:dyDescent="0.2">
      <c r="E8555" s="2"/>
    </row>
    <row r="8556" spans="5:5" x14ac:dyDescent="0.2">
      <c r="E8556" s="2"/>
    </row>
    <row r="8557" spans="5:5" x14ac:dyDescent="0.2">
      <c r="E8557" s="2"/>
    </row>
    <row r="8558" spans="5:5" x14ac:dyDescent="0.2">
      <c r="E8558" s="2"/>
    </row>
    <row r="8559" spans="5:5" x14ac:dyDescent="0.2">
      <c r="E8559" s="2"/>
    </row>
    <row r="8560" spans="5:5" x14ac:dyDescent="0.2">
      <c r="E8560" s="2"/>
    </row>
    <row r="8561" spans="5:5" x14ac:dyDescent="0.2">
      <c r="E8561" s="2"/>
    </row>
    <row r="8562" spans="5:5" x14ac:dyDescent="0.2">
      <c r="E8562" s="2"/>
    </row>
    <row r="8563" spans="5:5" x14ac:dyDescent="0.2">
      <c r="E8563" s="2"/>
    </row>
    <row r="8564" spans="5:5" x14ac:dyDescent="0.2">
      <c r="E8564" s="2"/>
    </row>
    <row r="8565" spans="5:5" x14ac:dyDescent="0.2">
      <c r="E8565" s="2"/>
    </row>
    <row r="8566" spans="5:5" x14ac:dyDescent="0.2">
      <c r="E8566" s="2"/>
    </row>
    <row r="8567" spans="5:5" x14ac:dyDescent="0.2">
      <c r="E8567" s="2"/>
    </row>
    <row r="8568" spans="5:5" x14ac:dyDescent="0.2">
      <c r="E8568" s="2"/>
    </row>
    <row r="8569" spans="5:5" x14ac:dyDescent="0.2">
      <c r="E8569" s="2"/>
    </row>
    <row r="8570" spans="5:5" x14ac:dyDescent="0.2">
      <c r="E8570" s="2"/>
    </row>
    <row r="8571" spans="5:5" x14ac:dyDescent="0.2">
      <c r="E8571" s="2"/>
    </row>
    <row r="8572" spans="5:5" x14ac:dyDescent="0.2">
      <c r="E8572" s="2"/>
    </row>
    <row r="8573" spans="5:5" x14ac:dyDescent="0.2">
      <c r="E8573" s="2"/>
    </row>
    <row r="8574" spans="5:5" x14ac:dyDescent="0.2">
      <c r="E8574" s="2"/>
    </row>
    <row r="8575" spans="5:5" x14ac:dyDescent="0.2">
      <c r="E8575" s="2"/>
    </row>
    <row r="8576" spans="5:5" x14ac:dyDescent="0.2">
      <c r="E8576" s="2"/>
    </row>
    <row r="8577" spans="5:5" x14ac:dyDescent="0.2">
      <c r="E8577" s="2"/>
    </row>
    <row r="8578" spans="5:5" x14ac:dyDescent="0.2">
      <c r="E8578" s="2"/>
    </row>
    <row r="8579" spans="5:5" x14ac:dyDescent="0.2">
      <c r="E8579" s="2"/>
    </row>
    <row r="8580" spans="5:5" x14ac:dyDescent="0.2">
      <c r="E8580" s="2"/>
    </row>
    <row r="8581" spans="5:5" x14ac:dyDescent="0.2">
      <c r="E8581" s="2"/>
    </row>
    <row r="8582" spans="5:5" x14ac:dyDescent="0.2">
      <c r="E8582" s="2"/>
    </row>
    <row r="8583" spans="5:5" x14ac:dyDescent="0.2">
      <c r="E8583" s="2"/>
    </row>
    <row r="8584" spans="5:5" x14ac:dyDescent="0.2">
      <c r="E8584" s="2"/>
    </row>
    <row r="8585" spans="5:5" x14ac:dyDescent="0.2">
      <c r="E8585" s="2"/>
    </row>
    <row r="8586" spans="5:5" x14ac:dyDescent="0.2">
      <c r="E8586" s="2"/>
    </row>
    <row r="8587" spans="5:5" x14ac:dyDescent="0.2">
      <c r="E8587" s="2"/>
    </row>
    <row r="8588" spans="5:5" x14ac:dyDescent="0.2">
      <c r="E8588" s="2"/>
    </row>
    <row r="8589" spans="5:5" x14ac:dyDescent="0.2">
      <c r="E8589" s="2"/>
    </row>
    <row r="8590" spans="5:5" x14ac:dyDescent="0.2">
      <c r="E8590" s="2"/>
    </row>
    <row r="8591" spans="5:5" x14ac:dyDescent="0.2">
      <c r="E8591" s="2"/>
    </row>
    <row r="8592" spans="5:5" x14ac:dyDescent="0.2">
      <c r="E8592" s="2"/>
    </row>
    <row r="8593" spans="5:5" x14ac:dyDescent="0.2">
      <c r="E8593" s="2"/>
    </row>
    <row r="8594" spans="5:5" x14ac:dyDescent="0.2">
      <c r="E8594" s="2"/>
    </row>
    <row r="8595" spans="5:5" x14ac:dyDescent="0.2">
      <c r="E8595" s="2"/>
    </row>
    <row r="8596" spans="5:5" x14ac:dyDescent="0.2">
      <c r="E8596" s="2"/>
    </row>
    <row r="8597" spans="5:5" x14ac:dyDescent="0.2">
      <c r="E8597" s="2"/>
    </row>
    <row r="8598" spans="5:5" x14ac:dyDescent="0.2">
      <c r="E8598" s="2"/>
    </row>
    <row r="8599" spans="5:5" x14ac:dyDescent="0.2">
      <c r="E8599" s="2"/>
    </row>
    <row r="8600" spans="5:5" x14ac:dyDescent="0.2">
      <c r="E8600" s="2"/>
    </row>
    <row r="8601" spans="5:5" x14ac:dyDescent="0.2">
      <c r="E8601" s="2"/>
    </row>
    <row r="8602" spans="5:5" x14ac:dyDescent="0.2">
      <c r="E8602" s="2"/>
    </row>
    <row r="8603" spans="5:5" x14ac:dyDescent="0.2">
      <c r="E8603" s="2"/>
    </row>
    <row r="8604" spans="5:5" x14ac:dyDescent="0.2">
      <c r="E8604" s="2"/>
    </row>
    <row r="8605" spans="5:5" x14ac:dyDescent="0.2">
      <c r="E8605" s="2"/>
    </row>
    <row r="8606" spans="5:5" x14ac:dyDescent="0.2">
      <c r="E8606" s="2"/>
    </row>
    <row r="8607" spans="5:5" x14ac:dyDescent="0.2">
      <c r="E8607" s="2"/>
    </row>
    <row r="8608" spans="5:5" x14ac:dyDescent="0.2">
      <c r="E8608" s="2"/>
    </row>
    <row r="8609" spans="5:5" x14ac:dyDescent="0.2">
      <c r="E8609" s="2"/>
    </row>
    <row r="8610" spans="5:5" x14ac:dyDescent="0.2">
      <c r="E8610" s="2"/>
    </row>
    <row r="8611" spans="5:5" x14ac:dyDescent="0.2">
      <c r="E8611" s="2"/>
    </row>
    <row r="8612" spans="5:5" x14ac:dyDescent="0.2">
      <c r="E8612" s="2"/>
    </row>
    <row r="8613" spans="5:5" x14ac:dyDescent="0.2">
      <c r="E8613" s="2"/>
    </row>
    <row r="8614" spans="5:5" x14ac:dyDescent="0.2">
      <c r="E8614" s="2"/>
    </row>
    <row r="8615" spans="5:5" x14ac:dyDescent="0.2">
      <c r="E8615" s="2"/>
    </row>
    <row r="8616" spans="5:5" x14ac:dyDescent="0.2">
      <c r="E8616" s="2"/>
    </row>
    <row r="8617" spans="5:5" x14ac:dyDescent="0.2">
      <c r="E8617" s="2"/>
    </row>
    <row r="8618" spans="5:5" x14ac:dyDescent="0.2">
      <c r="E8618" s="2"/>
    </row>
    <row r="8619" spans="5:5" x14ac:dyDescent="0.2">
      <c r="E8619" s="2"/>
    </row>
    <row r="8620" spans="5:5" x14ac:dyDescent="0.2">
      <c r="E8620" s="2"/>
    </row>
    <row r="8621" spans="5:5" x14ac:dyDescent="0.2">
      <c r="E8621" s="2"/>
    </row>
    <row r="8622" spans="5:5" x14ac:dyDescent="0.2">
      <c r="E8622" s="2"/>
    </row>
    <row r="8623" spans="5:5" x14ac:dyDescent="0.2">
      <c r="E8623" s="2"/>
    </row>
    <row r="8624" spans="5:5" x14ac:dyDescent="0.2">
      <c r="E8624" s="2"/>
    </row>
    <row r="8625" spans="5:5" x14ac:dyDescent="0.2">
      <c r="E8625" s="2"/>
    </row>
    <row r="8626" spans="5:5" x14ac:dyDescent="0.2">
      <c r="E8626" s="2"/>
    </row>
    <row r="8627" spans="5:5" x14ac:dyDescent="0.2">
      <c r="E8627" s="2"/>
    </row>
    <row r="8628" spans="5:5" x14ac:dyDescent="0.2">
      <c r="E8628" s="2"/>
    </row>
    <row r="8629" spans="5:5" x14ac:dyDescent="0.2">
      <c r="E8629" s="2"/>
    </row>
    <row r="8630" spans="5:5" x14ac:dyDescent="0.2">
      <c r="E8630" s="2"/>
    </row>
    <row r="8631" spans="5:5" x14ac:dyDescent="0.2">
      <c r="E8631" s="2"/>
    </row>
    <row r="8632" spans="5:5" x14ac:dyDescent="0.2">
      <c r="E8632" s="2"/>
    </row>
    <row r="8633" spans="5:5" x14ac:dyDescent="0.2">
      <c r="E8633" s="2"/>
    </row>
    <row r="8634" spans="5:5" x14ac:dyDescent="0.2">
      <c r="E8634" s="2"/>
    </row>
    <row r="8635" spans="5:5" x14ac:dyDescent="0.2">
      <c r="E8635" s="2"/>
    </row>
    <row r="8636" spans="5:5" x14ac:dyDescent="0.2">
      <c r="E8636" s="2"/>
    </row>
    <row r="8637" spans="5:5" x14ac:dyDescent="0.2">
      <c r="E8637" s="2"/>
    </row>
    <row r="8638" spans="5:5" x14ac:dyDescent="0.2">
      <c r="E8638" s="2"/>
    </row>
    <row r="8639" spans="5:5" x14ac:dyDescent="0.2">
      <c r="E8639" s="2"/>
    </row>
    <row r="8640" spans="5:5" x14ac:dyDescent="0.2">
      <c r="E8640" s="2"/>
    </row>
    <row r="8641" spans="5:5" x14ac:dyDescent="0.2">
      <c r="E8641" s="2"/>
    </row>
    <row r="8642" spans="5:5" x14ac:dyDescent="0.2">
      <c r="E8642" s="2"/>
    </row>
    <row r="8643" spans="5:5" x14ac:dyDescent="0.2">
      <c r="E8643" s="2"/>
    </row>
    <row r="8644" spans="5:5" x14ac:dyDescent="0.2">
      <c r="E8644" s="2"/>
    </row>
    <row r="8645" spans="5:5" x14ac:dyDescent="0.2">
      <c r="E8645" s="2"/>
    </row>
    <row r="8646" spans="5:5" x14ac:dyDescent="0.2">
      <c r="E8646" s="2"/>
    </row>
    <row r="8647" spans="5:5" x14ac:dyDescent="0.2">
      <c r="E8647" s="2"/>
    </row>
    <row r="8648" spans="5:5" x14ac:dyDescent="0.2">
      <c r="E8648" s="2"/>
    </row>
    <row r="8649" spans="5:5" x14ac:dyDescent="0.2">
      <c r="E8649" s="2"/>
    </row>
    <row r="8650" spans="5:5" x14ac:dyDescent="0.2">
      <c r="E8650" s="2"/>
    </row>
    <row r="8651" spans="5:5" x14ac:dyDescent="0.2">
      <c r="E8651" s="2"/>
    </row>
    <row r="8652" spans="5:5" x14ac:dyDescent="0.2">
      <c r="E8652" s="2"/>
    </row>
    <row r="8653" spans="5:5" x14ac:dyDescent="0.2">
      <c r="E8653" s="2"/>
    </row>
    <row r="8654" spans="5:5" x14ac:dyDescent="0.2">
      <c r="E8654" s="2"/>
    </row>
    <row r="8655" spans="5:5" x14ac:dyDescent="0.2">
      <c r="E8655" s="2"/>
    </row>
    <row r="8656" spans="5:5" x14ac:dyDescent="0.2">
      <c r="E8656" s="2"/>
    </row>
    <row r="8657" spans="5:5" x14ac:dyDescent="0.2">
      <c r="E8657" s="2"/>
    </row>
    <row r="8658" spans="5:5" x14ac:dyDescent="0.2">
      <c r="E8658" s="2"/>
    </row>
    <row r="8659" spans="5:5" x14ac:dyDescent="0.2">
      <c r="E8659" s="2"/>
    </row>
    <row r="8660" spans="5:5" x14ac:dyDescent="0.2">
      <c r="E8660" s="2"/>
    </row>
    <row r="8661" spans="5:5" x14ac:dyDescent="0.2">
      <c r="E8661" s="2"/>
    </row>
    <row r="8662" spans="5:5" x14ac:dyDescent="0.2">
      <c r="E8662" s="2"/>
    </row>
    <row r="8663" spans="5:5" x14ac:dyDescent="0.2">
      <c r="E8663" s="2"/>
    </row>
    <row r="8664" spans="5:5" x14ac:dyDescent="0.2">
      <c r="E8664" s="2"/>
    </row>
    <row r="8665" spans="5:5" x14ac:dyDescent="0.2">
      <c r="E8665" s="2"/>
    </row>
    <row r="8666" spans="5:5" x14ac:dyDescent="0.2">
      <c r="E8666" s="2"/>
    </row>
    <row r="8667" spans="5:5" x14ac:dyDescent="0.2">
      <c r="E8667" s="2"/>
    </row>
    <row r="8668" spans="5:5" x14ac:dyDescent="0.2">
      <c r="E8668" s="2"/>
    </row>
    <row r="8669" spans="5:5" x14ac:dyDescent="0.2">
      <c r="E8669" s="2"/>
    </row>
    <row r="8670" spans="5:5" x14ac:dyDescent="0.2">
      <c r="E8670" s="2"/>
    </row>
    <row r="8671" spans="5:5" x14ac:dyDescent="0.2">
      <c r="E8671" s="2"/>
    </row>
    <row r="8672" spans="5:5" x14ac:dyDescent="0.2">
      <c r="E8672" s="2"/>
    </row>
    <row r="8673" spans="5:5" x14ac:dyDescent="0.2">
      <c r="E8673" s="2"/>
    </row>
    <row r="8674" spans="5:5" x14ac:dyDescent="0.2">
      <c r="E8674" s="2"/>
    </row>
    <row r="8675" spans="5:5" x14ac:dyDescent="0.2">
      <c r="E8675" s="2"/>
    </row>
    <row r="8676" spans="5:5" x14ac:dyDescent="0.2">
      <c r="E8676" s="2"/>
    </row>
    <row r="8677" spans="5:5" x14ac:dyDescent="0.2">
      <c r="E8677" s="2"/>
    </row>
    <row r="8678" spans="5:5" x14ac:dyDescent="0.2">
      <c r="E8678" s="2"/>
    </row>
    <row r="8679" spans="5:5" x14ac:dyDescent="0.2">
      <c r="E8679" s="2"/>
    </row>
    <row r="8680" spans="5:5" x14ac:dyDescent="0.2">
      <c r="E8680" s="2"/>
    </row>
    <row r="8681" spans="5:5" x14ac:dyDescent="0.2">
      <c r="E8681" s="2"/>
    </row>
    <row r="8682" spans="5:5" x14ac:dyDescent="0.2">
      <c r="E8682" s="2"/>
    </row>
    <row r="8683" spans="5:5" x14ac:dyDescent="0.2">
      <c r="E8683" s="2"/>
    </row>
    <row r="8684" spans="5:5" x14ac:dyDescent="0.2">
      <c r="E8684" s="2"/>
    </row>
    <row r="8685" spans="5:5" x14ac:dyDescent="0.2">
      <c r="E8685" s="2"/>
    </row>
    <row r="8686" spans="5:5" x14ac:dyDescent="0.2">
      <c r="E8686" s="2"/>
    </row>
    <row r="8687" spans="5:5" x14ac:dyDescent="0.2">
      <c r="E8687" s="2"/>
    </row>
    <row r="8688" spans="5:5" x14ac:dyDescent="0.2">
      <c r="E8688" s="2"/>
    </row>
    <row r="8689" spans="5:5" x14ac:dyDescent="0.2">
      <c r="E8689" s="2"/>
    </row>
    <row r="8690" spans="5:5" x14ac:dyDescent="0.2">
      <c r="E8690" s="2"/>
    </row>
    <row r="8691" spans="5:5" x14ac:dyDescent="0.2">
      <c r="E8691" s="2"/>
    </row>
    <row r="8692" spans="5:5" x14ac:dyDescent="0.2">
      <c r="E8692" s="2"/>
    </row>
    <row r="8693" spans="5:5" x14ac:dyDescent="0.2">
      <c r="E8693" s="2"/>
    </row>
    <row r="8694" spans="5:5" x14ac:dyDescent="0.2">
      <c r="E8694" s="2"/>
    </row>
    <row r="8695" spans="5:5" x14ac:dyDescent="0.2">
      <c r="E8695" s="2"/>
    </row>
    <row r="8696" spans="5:5" x14ac:dyDescent="0.2">
      <c r="E8696" s="2"/>
    </row>
    <row r="8697" spans="5:5" x14ac:dyDescent="0.2">
      <c r="E8697" s="2"/>
    </row>
    <row r="8698" spans="5:5" x14ac:dyDescent="0.2">
      <c r="E8698" s="2"/>
    </row>
    <row r="8699" spans="5:5" x14ac:dyDescent="0.2">
      <c r="E8699" s="2"/>
    </row>
    <row r="8700" spans="5:5" x14ac:dyDescent="0.2">
      <c r="E8700" s="2"/>
    </row>
    <row r="8701" spans="5:5" x14ac:dyDescent="0.2">
      <c r="E8701" s="2"/>
    </row>
    <row r="8702" spans="5:5" x14ac:dyDescent="0.2">
      <c r="E8702" s="2"/>
    </row>
    <row r="8703" spans="5:5" x14ac:dyDescent="0.2">
      <c r="E8703" s="2"/>
    </row>
    <row r="8704" spans="5:5" x14ac:dyDescent="0.2">
      <c r="E8704" s="2"/>
    </row>
    <row r="8705" spans="5:5" x14ac:dyDescent="0.2">
      <c r="E8705" s="2"/>
    </row>
    <row r="8706" spans="5:5" x14ac:dyDescent="0.2">
      <c r="E8706" s="2"/>
    </row>
    <row r="8707" spans="5:5" x14ac:dyDescent="0.2">
      <c r="E8707" s="2"/>
    </row>
    <row r="8708" spans="5:5" x14ac:dyDescent="0.2">
      <c r="E8708" s="2"/>
    </row>
    <row r="8709" spans="5:5" x14ac:dyDescent="0.2">
      <c r="E8709" s="2"/>
    </row>
    <row r="8710" spans="5:5" x14ac:dyDescent="0.2">
      <c r="E8710" s="2"/>
    </row>
    <row r="8711" spans="5:5" x14ac:dyDescent="0.2">
      <c r="E8711" s="2"/>
    </row>
    <row r="8712" spans="5:5" x14ac:dyDescent="0.2">
      <c r="E8712" s="2"/>
    </row>
    <row r="8713" spans="5:5" x14ac:dyDescent="0.2">
      <c r="E8713" s="2"/>
    </row>
    <row r="8714" spans="5:5" x14ac:dyDescent="0.2">
      <c r="E8714" s="2"/>
    </row>
    <row r="8715" spans="5:5" x14ac:dyDescent="0.2">
      <c r="E8715" s="2"/>
    </row>
    <row r="8716" spans="5:5" x14ac:dyDescent="0.2">
      <c r="E8716" s="2"/>
    </row>
    <row r="8717" spans="5:5" x14ac:dyDescent="0.2">
      <c r="E8717" s="2"/>
    </row>
    <row r="8718" spans="5:5" x14ac:dyDescent="0.2">
      <c r="E8718" s="2"/>
    </row>
    <row r="8719" spans="5:5" x14ac:dyDescent="0.2">
      <c r="E8719" s="2"/>
    </row>
    <row r="8720" spans="5:5" x14ac:dyDescent="0.2">
      <c r="E8720" s="2"/>
    </row>
    <row r="8721" spans="5:5" x14ac:dyDescent="0.2">
      <c r="E8721" s="2"/>
    </row>
    <row r="8722" spans="5:5" x14ac:dyDescent="0.2">
      <c r="E8722" s="2"/>
    </row>
    <row r="8723" spans="5:5" x14ac:dyDescent="0.2">
      <c r="E8723" s="2"/>
    </row>
    <row r="8724" spans="5:5" x14ac:dyDescent="0.2">
      <c r="E8724" s="2"/>
    </row>
    <row r="8725" spans="5:5" x14ac:dyDescent="0.2">
      <c r="E8725" s="2"/>
    </row>
    <row r="8726" spans="5:5" x14ac:dyDescent="0.2">
      <c r="E8726" s="2"/>
    </row>
    <row r="8727" spans="5:5" x14ac:dyDescent="0.2">
      <c r="E8727" s="2"/>
    </row>
    <row r="8728" spans="5:5" x14ac:dyDescent="0.2">
      <c r="E8728" s="2"/>
    </row>
    <row r="8729" spans="5:5" x14ac:dyDescent="0.2">
      <c r="E8729" s="2"/>
    </row>
    <row r="8730" spans="5:5" x14ac:dyDescent="0.2">
      <c r="E8730" s="2"/>
    </row>
    <row r="8731" spans="5:5" x14ac:dyDescent="0.2">
      <c r="E8731" s="2"/>
    </row>
    <row r="8732" spans="5:5" x14ac:dyDescent="0.2">
      <c r="E8732" s="2"/>
    </row>
    <row r="8733" spans="5:5" x14ac:dyDescent="0.2">
      <c r="E8733" s="2"/>
    </row>
    <row r="8734" spans="5:5" x14ac:dyDescent="0.2">
      <c r="E8734" s="2"/>
    </row>
    <row r="8735" spans="5:5" x14ac:dyDescent="0.2">
      <c r="E8735" s="2"/>
    </row>
    <row r="8736" spans="5:5" x14ac:dyDescent="0.2">
      <c r="E8736" s="2"/>
    </row>
    <row r="8737" spans="5:5" x14ac:dyDescent="0.2">
      <c r="E8737" s="2"/>
    </row>
    <row r="8738" spans="5:5" x14ac:dyDescent="0.2">
      <c r="E8738" s="2"/>
    </row>
    <row r="8739" spans="5:5" x14ac:dyDescent="0.2">
      <c r="E8739" s="2"/>
    </row>
    <row r="8740" spans="5:5" x14ac:dyDescent="0.2">
      <c r="E8740" s="2"/>
    </row>
    <row r="8741" spans="5:5" x14ac:dyDescent="0.2">
      <c r="E8741" s="2"/>
    </row>
    <row r="8742" spans="5:5" x14ac:dyDescent="0.2">
      <c r="E8742" s="2"/>
    </row>
    <row r="8743" spans="5:5" x14ac:dyDescent="0.2">
      <c r="E8743" s="2"/>
    </row>
    <row r="8744" spans="5:5" x14ac:dyDescent="0.2">
      <c r="E8744" s="2"/>
    </row>
    <row r="8745" spans="5:5" x14ac:dyDescent="0.2">
      <c r="E8745" s="2"/>
    </row>
    <row r="8746" spans="5:5" x14ac:dyDescent="0.2">
      <c r="E8746" s="2"/>
    </row>
    <row r="8747" spans="5:5" x14ac:dyDescent="0.2">
      <c r="E8747" s="2"/>
    </row>
    <row r="8748" spans="5:5" x14ac:dyDescent="0.2">
      <c r="E8748" s="2"/>
    </row>
    <row r="8749" spans="5:5" x14ac:dyDescent="0.2">
      <c r="E8749" s="2"/>
    </row>
    <row r="8750" spans="5:5" x14ac:dyDescent="0.2">
      <c r="E8750" s="2"/>
    </row>
    <row r="8751" spans="5:5" x14ac:dyDescent="0.2">
      <c r="E8751" s="2"/>
    </row>
    <row r="8752" spans="5:5" x14ac:dyDescent="0.2">
      <c r="E8752" s="2"/>
    </row>
    <row r="8753" spans="5:5" x14ac:dyDescent="0.2">
      <c r="E8753" s="2"/>
    </row>
    <row r="8754" spans="5:5" x14ac:dyDescent="0.2">
      <c r="E8754" s="2"/>
    </row>
    <row r="8755" spans="5:5" x14ac:dyDescent="0.2">
      <c r="E8755" s="2"/>
    </row>
    <row r="8756" spans="5:5" x14ac:dyDescent="0.2">
      <c r="E8756" s="2"/>
    </row>
    <row r="8757" spans="5:5" x14ac:dyDescent="0.2">
      <c r="E8757" s="2"/>
    </row>
    <row r="8758" spans="5:5" x14ac:dyDescent="0.2">
      <c r="E8758" s="2"/>
    </row>
    <row r="8759" spans="5:5" x14ac:dyDescent="0.2">
      <c r="E8759" s="2"/>
    </row>
    <row r="8760" spans="5:5" x14ac:dyDescent="0.2">
      <c r="E8760" s="2"/>
    </row>
    <row r="8761" spans="5:5" x14ac:dyDescent="0.2">
      <c r="E8761" s="2"/>
    </row>
    <row r="8762" spans="5:5" x14ac:dyDescent="0.2">
      <c r="E8762" s="2"/>
    </row>
    <row r="8763" spans="5:5" x14ac:dyDescent="0.2">
      <c r="E8763" s="2"/>
    </row>
    <row r="8764" spans="5:5" x14ac:dyDescent="0.2">
      <c r="E8764" s="2"/>
    </row>
    <row r="8765" spans="5:5" x14ac:dyDescent="0.2">
      <c r="E8765" s="2"/>
    </row>
    <row r="8766" spans="5:5" x14ac:dyDescent="0.2">
      <c r="E8766" s="2"/>
    </row>
    <row r="8767" spans="5:5" x14ac:dyDescent="0.2">
      <c r="E8767" s="2"/>
    </row>
    <row r="8768" spans="5:5" x14ac:dyDescent="0.2">
      <c r="E8768" s="2"/>
    </row>
    <row r="8769" spans="5:5" x14ac:dyDescent="0.2">
      <c r="E8769" s="2"/>
    </row>
    <row r="8770" spans="5:5" x14ac:dyDescent="0.2">
      <c r="E8770" s="2"/>
    </row>
    <row r="8771" spans="5:5" x14ac:dyDescent="0.2">
      <c r="E8771" s="2"/>
    </row>
    <row r="8772" spans="5:5" x14ac:dyDescent="0.2">
      <c r="E8772" s="2"/>
    </row>
    <row r="8773" spans="5:5" x14ac:dyDescent="0.2">
      <c r="E8773" s="2"/>
    </row>
    <row r="8774" spans="5:5" x14ac:dyDescent="0.2">
      <c r="E8774" s="2"/>
    </row>
    <row r="8775" spans="5:5" x14ac:dyDescent="0.2">
      <c r="E8775" s="2"/>
    </row>
    <row r="8776" spans="5:5" x14ac:dyDescent="0.2">
      <c r="E8776" s="2"/>
    </row>
    <row r="8777" spans="5:5" x14ac:dyDescent="0.2">
      <c r="E8777" s="2"/>
    </row>
    <row r="8778" spans="5:5" x14ac:dyDescent="0.2">
      <c r="E8778" s="2"/>
    </row>
    <row r="8779" spans="5:5" x14ac:dyDescent="0.2">
      <c r="E8779" s="2"/>
    </row>
    <row r="8780" spans="5:5" x14ac:dyDescent="0.2">
      <c r="E8780" s="2"/>
    </row>
    <row r="8781" spans="5:5" x14ac:dyDescent="0.2">
      <c r="E8781" s="2"/>
    </row>
    <row r="8782" spans="5:5" x14ac:dyDescent="0.2">
      <c r="E8782" s="2"/>
    </row>
    <row r="8783" spans="5:5" x14ac:dyDescent="0.2">
      <c r="E8783" s="2"/>
    </row>
    <row r="8784" spans="5:5" x14ac:dyDescent="0.2">
      <c r="E8784" s="2"/>
    </row>
    <row r="8785" spans="5:5" x14ac:dyDescent="0.2">
      <c r="E8785" s="2"/>
    </row>
    <row r="8786" spans="5:5" x14ac:dyDescent="0.2">
      <c r="E8786" s="2"/>
    </row>
    <row r="8787" spans="5:5" x14ac:dyDescent="0.2">
      <c r="E8787" s="2"/>
    </row>
    <row r="8788" spans="5:5" x14ac:dyDescent="0.2">
      <c r="E8788" s="2"/>
    </row>
    <row r="8789" spans="5:5" x14ac:dyDescent="0.2">
      <c r="E8789" s="2"/>
    </row>
    <row r="8790" spans="5:5" x14ac:dyDescent="0.2">
      <c r="E8790" s="2"/>
    </row>
    <row r="8791" spans="5:5" x14ac:dyDescent="0.2">
      <c r="E8791" s="2"/>
    </row>
    <row r="8792" spans="5:5" x14ac:dyDescent="0.2">
      <c r="E8792" s="2"/>
    </row>
    <row r="8793" spans="5:5" x14ac:dyDescent="0.2">
      <c r="E8793" s="2"/>
    </row>
    <row r="8794" spans="5:5" x14ac:dyDescent="0.2">
      <c r="E8794" s="2"/>
    </row>
    <row r="8795" spans="5:5" x14ac:dyDescent="0.2">
      <c r="E8795" s="2"/>
    </row>
    <row r="8796" spans="5:5" x14ac:dyDescent="0.2">
      <c r="E8796" s="2"/>
    </row>
    <row r="8797" spans="5:5" x14ac:dyDescent="0.2">
      <c r="E8797" s="2"/>
    </row>
    <row r="8798" spans="5:5" x14ac:dyDescent="0.2">
      <c r="E8798" s="2"/>
    </row>
    <row r="8799" spans="5:5" x14ac:dyDescent="0.2">
      <c r="E8799" s="2"/>
    </row>
    <row r="8800" spans="5:5" x14ac:dyDescent="0.2">
      <c r="E8800" s="2"/>
    </row>
    <row r="8801" spans="5:5" x14ac:dyDescent="0.2">
      <c r="E8801" s="2"/>
    </row>
    <row r="8802" spans="5:5" x14ac:dyDescent="0.2">
      <c r="E8802" s="2"/>
    </row>
    <row r="8803" spans="5:5" x14ac:dyDescent="0.2">
      <c r="E8803" s="2"/>
    </row>
    <row r="8804" spans="5:5" x14ac:dyDescent="0.2">
      <c r="E8804" s="2"/>
    </row>
    <row r="8805" spans="5:5" x14ac:dyDescent="0.2">
      <c r="E8805" s="2"/>
    </row>
    <row r="8806" spans="5:5" x14ac:dyDescent="0.2">
      <c r="E8806" s="2"/>
    </row>
    <row r="8807" spans="5:5" x14ac:dyDescent="0.2">
      <c r="E8807" s="2"/>
    </row>
    <row r="8808" spans="5:5" x14ac:dyDescent="0.2">
      <c r="E8808" s="2"/>
    </row>
    <row r="8809" spans="5:5" x14ac:dyDescent="0.2">
      <c r="E8809" s="2"/>
    </row>
    <row r="8810" spans="5:5" x14ac:dyDescent="0.2">
      <c r="E8810" s="2"/>
    </row>
    <row r="8811" spans="5:5" x14ac:dyDescent="0.2">
      <c r="E8811" s="2"/>
    </row>
    <row r="8812" spans="5:5" x14ac:dyDescent="0.2">
      <c r="E8812" s="2"/>
    </row>
    <row r="8813" spans="5:5" x14ac:dyDescent="0.2">
      <c r="E8813" s="2"/>
    </row>
    <row r="8814" spans="5:5" x14ac:dyDescent="0.2">
      <c r="E8814" s="2"/>
    </row>
    <row r="8815" spans="5:5" x14ac:dyDescent="0.2">
      <c r="E8815" s="2"/>
    </row>
    <row r="8816" spans="5:5" x14ac:dyDescent="0.2">
      <c r="E8816" s="2"/>
    </row>
    <row r="8817" spans="5:5" x14ac:dyDescent="0.2">
      <c r="E8817" s="2"/>
    </row>
    <row r="8818" spans="5:5" x14ac:dyDescent="0.2">
      <c r="E8818" s="2"/>
    </row>
    <row r="8819" spans="5:5" x14ac:dyDescent="0.2">
      <c r="E8819" s="2"/>
    </row>
    <row r="8820" spans="5:5" x14ac:dyDescent="0.2">
      <c r="E8820" s="2"/>
    </row>
    <row r="8821" spans="5:5" x14ac:dyDescent="0.2">
      <c r="E8821" s="2"/>
    </row>
    <row r="8822" spans="5:5" x14ac:dyDescent="0.2">
      <c r="E8822" s="2"/>
    </row>
    <row r="8823" spans="5:5" x14ac:dyDescent="0.2">
      <c r="E8823" s="2"/>
    </row>
    <row r="8824" spans="5:5" x14ac:dyDescent="0.2">
      <c r="E8824" s="2"/>
    </row>
    <row r="8825" spans="5:5" x14ac:dyDescent="0.2">
      <c r="E8825" s="2"/>
    </row>
    <row r="8826" spans="5:5" x14ac:dyDescent="0.2">
      <c r="E8826" s="2"/>
    </row>
    <row r="8827" spans="5:5" x14ac:dyDescent="0.2">
      <c r="E8827" s="2"/>
    </row>
    <row r="8828" spans="5:5" x14ac:dyDescent="0.2">
      <c r="E8828" s="2"/>
    </row>
    <row r="8829" spans="5:5" x14ac:dyDescent="0.2">
      <c r="E8829" s="2"/>
    </row>
    <row r="8830" spans="5:5" x14ac:dyDescent="0.2">
      <c r="E8830" s="2"/>
    </row>
    <row r="8831" spans="5:5" x14ac:dyDescent="0.2">
      <c r="E8831" s="2"/>
    </row>
    <row r="8832" spans="5:5" x14ac:dyDescent="0.2">
      <c r="E8832" s="2"/>
    </row>
    <row r="8833" spans="5:5" x14ac:dyDescent="0.2">
      <c r="E8833" s="2"/>
    </row>
    <row r="8834" spans="5:5" x14ac:dyDescent="0.2">
      <c r="E8834" s="2"/>
    </row>
    <row r="8835" spans="5:5" x14ac:dyDescent="0.2">
      <c r="E8835" s="2"/>
    </row>
    <row r="8836" spans="5:5" x14ac:dyDescent="0.2">
      <c r="E8836" s="2"/>
    </row>
    <row r="8837" spans="5:5" x14ac:dyDescent="0.2">
      <c r="E8837" s="2"/>
    </row>
    <row r="8838" spans="5:5" x14ac:dyDescent="0.2">
      <c r="E8838" s="2"/>
    </row>
    <row r="8839" spans="5:5" x14ac:dyDescent="0.2">
      <c r="E8839" s="2"/>
    </row>
    <row r="8840" spans="5:5" x14ac:dyDescent="0.2">
      <c r="E8840" s="2"/>
    </row>
    <row r="8841" spans="5:5" x14ac:dyDescent="0.2">
      <c r="E8841" s="2"/>
    </row>
    <row r="8842" spans="5:5" x14ac:dyDescent="0.2">
      <c r="E8842" s="2"/>
    </row>
    <row r="8843" spans="5:5" x14ac:dyDescent="0.2">
      <c r="E8843" s="2"/>
    </row>
    <row r="8844" spans="5:5" x14ac:dyDescent="0.2">
      <c r="E8844" s="2"/>
    </row>
    <row r="8845" spans="5:5" x14ac:dyDescent="0.2">
      <c r="E8845" s="2"/>
    </row>
    <row r="8846" spans="5:5" x14ac:dyDescent="0.2">
      <c r="E8846" s="2"/>
    </row>
    <row r="8847" spans="5:5" x14ac:dyDescent="0.2">
      <c r="E8847" s="2"/>
    </row>
    <row r="8848" spans="5:5" x14ac:dyDescent="0.2">
      <c r="E8848" s="2"/>
    </row>
    <row r="8849" spans="5:5" x14ac:dyDescent="0.2">
      <c r="E8849" s="2"/>
    </row>
    <row r="8850" spans="5:5" x14ac:dyDescent="0.2">
      <c r="E8850" s="2"/>
    </row>
    <row r="8851" spans="5:5" x14ac:dyDescent="0.2">
      <c r="E8851" s="2"/>
    </row>
    <row r="8852" spans="5:5" x14ac:dyDescent="0.2">
      <c r="E8852" s="2"/>
    </row>
    <row r="8853" spans="5:5" x14ac:dyDescent="0.2">
      <c r="E8853" s="2"/>
    </row>
    <row r="8854" spans="5:5" x14ac:dyDescent="0.2">
      <c r="E8854" s="2"/>
    </row>
    <row r="8855" spans="5:5" x14ac:dyDescent="0.2">
      <c r="E8855" s="2"/>
    </row>
    <row r="8856" spans="5:5" x14ac:dyDescent="0.2">
      <c r="E8856" s="2"/>
    </row>
    <row r="8857" spans="5:5" x14ac:dyDescent="0.2">
      <c r="E8857" s="2"/>
    </row>
    <row r="8858" spans="5:5" x14ac:dyDescent="0.2">
      <c r="E8858" s="2"/>
    </row>
    <row r="8859" spans="5:5" x14ac:dyDescent="0.2">
      <c r="E8859" s="2"/>
    </row>
    <row r="8860" spans="5:5" x14ac:dyDescent="0.2">
      <c r="E8860" s="2"/>
    </row>
    <row r="8861" spans="5:5" x14ac:dyDescent="0.2">
      <c r="E8861" s="2"/>
    </row>
    <row r="8862" spans="5:5" x14ac:dyDescent="0.2">
      <c r="E8862" s="2"/>
    </row>
    <row r="8863" spans="5:5" x14ac:dyDescent="0.2">
      <c r="E8863" s="2"/>
    </row>
    <row r="8864" spans="5:5" x14ac:dyDescent="0.2">
      <c r="E8864" s="2"/>
    </row>
    <row r="8865" spans="5:5" x14ac:dyDescent="0.2">
      <c r="E8865" s="2"/>
    </row>
    <row r="8866" spans="5:5" x14ac:dyDescent="0.2">
      <c r="E8866" s="2"/>
    </row>
    <row r="8867" spans="5:5" x14ac:dyDescent="0.2">
      <c r="E8867" s="2"/>
    </row>
    <row r="8868" spans="5:5" x14ac:dyDescent="0.2">
      <c r="E8868" s="2"/>
    </row>
    <row r="8869" spans="5:5" x14ac:dyDescent="0.2">
      <c r="E8869" s="2"/>
    </row>
    <row r="8870" spans="5:5" x14ac:dyDescent="0.2">
      <c r="E8870" s="2"/>
    </row>
    <row r="8871" spans="5:5" x14ac:dyDescent="0.2">
      <c r="E8871" s="2"/>
    </row>
    <row r="8872" spans="5:5" x14ac:dyDescent="0.2">
      <c r="E8872" s="2"/>
    </row>
    <row r="8873" spans="5:5" x14ac:dyDescent="0.2">
      <c r="E8873" s="2"/>
    </row>
    <row r="8874" spans="5:5" x14ac:dyDescent="0.2">
      <c r="E8874" s="2"/>
    </row>
    <row r="8875" spans="5:5" x14ac:dyDescent="0.2">
      <c r="E8875" s="2"/>
    </row>
    <row r="8876" spans="5:5" x14ac:dyDescent="0.2">
      <c r="E8876" s="2"/>
    </row>
    <row r="8877" spans="5:5" x14ac:dyDescent="0.2">
      <c r="E8877" s="2"/>
    </row>
    <row r="8878" spans="5:5" x14ac:dyDescent="0.2">
      <c r="E8878" s="2"/>
    </row>
    <row r="8879" spans="5:5" x14ac:dyDescent="0.2">
      <c r="E8879" s="2"/>
    </row>
    <row r="8880" spans="5:5" x14ac:dyDescent="0.2">
      <c r="E8880" s="2"/>
    </row>
    <row r="8881" spans="5:5" x14ac:dyDescent="0.2">
      <c r="E8881" s="2"/>
    </row>
    <row r="8882" spans="5:5" x14ac:dyDescent="0.2">
      <c r="E8882" s="2"/>
    </row>
    <row r="8883" spans="5:5" x14ac:dyDescent="0.2">
      <c r="E8883" s="2"/>
    </row>
    <row r="8884" spans="5:5" x14ac:dyDescent="0.2">
      <c r="E8884" s="2"/>
    </row>
    <row r="8885" spans="5:5" x14ac:dyDescent="0.2">
      <c r="E8885" s="2"/>
    </row>
    <row r="8886" spans="5:5" x14ac:dyDescent="0.2">
      <c r="E8886" s="2"/>
    </row>
    <row r="8887" spans="5:5" x14ac:dyDescent="0.2">
      <c r="E8887" s="2"/>
    </row>
    <row r="8888" spans="5:5" x14ac:dyDescent="0.2">
      <c r="E8888" s="2"/>
    </row>
    <row r="8889" spans="5:5" x14ac:dyDescent="0.2">
      <c r="E8889" s="2"/>
    </row>
    <row r="8890" spans="5:5" x14ac:dyDescent="0.2">
      <c r="E8890" s="2"/>
    </row>
    <row r="8891" spans="5:5" x14ac:dyDescent="0.2">
      <c r="E8891" s="2"/>
    </row>
    <row r="8892" spans="5:5" x14ac:dyDescent="0.2">
      <c r="E8892" s="2"/>
    </row>
    <row r="8893" spans="5:5" x14ac:dyDescent="0.2">
      <c r="E8893" s="2"/>
    </row>
    <row r="8894" spans="5:5" x14ac:dyDescent="0.2">
      <c r="E8894" s="2"/>
    </row>
    <row r="8895" spans="5:5" x14ac:dyDescent="0.2">
      <c r="E8895" s="2"/>
    </row>
    <row r="8896" spans="5:5" x14ac:dyDescent="0.2">
      <c r="E8896" s="2"/>
    </row>
    <row r="8897" spans="5:5" x14ac:dyDescent="0.2">
      <c r="E8897" s="2"/>
    </row>
    <row r="8898" spans="5:5" x14ac:dyDescent="0.2">
      <c r="E8898" s="2"/>
    </row>
    <row r="8899" spans="5:5" x14ac:dyDescent="0.2">
      <c r="E8899" s="2"/>
    </row>
    <row r="8900" spans="5:5" x14ac:dyDescent="0.2">
      <c r="E8900" s="2"/>
    </row>
    <row r="8901" spans="5:5" x14ac:dyDescent="0.2">
      <c r="E8901" s="2"/>
    </row>
    <row r="8902" spans="5:5" x14ac:dyDescent="0.2">
      <c r="E8902" s="2"/>
    </row>
    <row r="8903" spans="5:5" x14ac:dyDescent="0.2">
      <c r="E8903" s="2"/>
    </row>
    <row r="8904" spans="5:5" x14ac:dyDescent="0.2">
      <c r="E8904" s="2"/>
    </row>
    <row r="8905" spans="5:5" x14ac:dyDescent="0.2">
      <c r="E8905" s="2"/>
    </row>
    <row r="8906" spans="5:5" x14ac:dyDescent="0.2">
      <c r="E8906" s="2"/>
    </row>
    <row r="8907" spans="5:5" x14ac:dyDescent="0.2">
      <c r="E8907" s="2"/>
    </row>
    <row r="8908" spans="5:5" x14ac:dyDescent="0.2">
      <c r="E8908" s="2"/>
    </row>
    <row r="8909" spans="5:5" x14ac:dyDescent="0.2">
      <c r="E8909" s="2"/>
    </row>
    <row r="8910" spans="5:5" x14ac:dyDescent="0.2">
      <c r="E8910" s="2"/>
    </row>
    <row r="8911" spans="5:5" x14ac:dyDescent="0.2">
      <c r="E8911" s="2"/>
    </row>
    <row r="8912" spans="5:5" x14ac:dyDescent="0.2">
      <c r="E8912" s="2"/>
    </row>
    <row r="8913" spans="5:5" x14ac:dyDescent="0.2">
      <c r="E8913" s="2"/>
    </row>
    <row r="8914" spans="5:5" x14ac:dyDescent="0.2">
      <c r="E8914" s="2"/>
    </row>
    <row r="8915" spans="5:5" x14ac:dyDescent="0.2">
      <c r="E8915" s="2"/>
    </row>
    <row r="8916" spans="5:5" x14ac:dyDescent="0.2">
      <c r="E8916" s="2"/>
    </row>
    <row r="8917" spans="5:5" x14ac:dyDescent="0.2">
      <c r="E8917" s="2"/>
    </row>
    <row r="8918" spans="5:5" x14ac:dyDescent="0.2">
      <c r="E8918" s="2"/>
    </row>
    <row r="8919" spans="5:5" x14ac:dyDescent="0.2">
      <c r="E8919" s="2"/>
    </row>
    <row r="8920" spans="5:5" x14ac:dyDescent="0.2">
      <c r="E8920" s="2"/>
    </row>
    <row r="8921" spans="5:5" x14ac:dyDescent="0.2">
      <c r="E8921" s="2"/>
    </row>
    <row r="8922" spans="5:5" x14ac:dyDescent="0.2">
      <c r="E8922" s="2"/>
    </row>
    <row r="8923" spans="5:5" x14ac:dyDescent="0.2">
      <c r="E8923" s="2"/>
    </row>
    <row r="8924" spans="5:5" x14ac:dyDescent="0.2">
      <c r="E8924" s="2"/>
    </row>
    <row r="8925" spans="5:5" x14ac:dyDescent="0.2">
      <c r="E8925" s="2"/>
    </row>
    <row r="8926" spans="5:5" x14ac:dyDescent="0.2">
      <c r="E8926" s="2"/>
    </row>
    <row r="8927" spans="5:5" x14ac:dyDescent="0.2">
      <c r="E8927" s="2"/>
    </row>
    <row r="8928" spans="5:5" x14ac:dyDescent="0.2">
      <c r="E8928" s="2"/>
    </row>
    <row r="8929" spans="5:5" x14ac:dyDescent="0.2">
      <c r="E8929" s="2"/>
    </row>
    <row r="8930" spans="5:5" x14ac:dyDescent="0.2">
      <c r="E8930" s="2"/>
    </row>
    <row r="8931" spans="5:5" x14ac:dyDescent="0.2">
      <c r="E8931" s="2"/>
    </row>
    <row r="8932" spans="5:5" x14ac:dyDescent="0.2">
      <c r="E8932" s="2"/>
    </row>
    <row r="8933" spans="5:5" x14ac:dyDescent="0.2">
      <c r="E8933" s="2"/>
    </row>
    <row r="8934" spans="5:5" x14ac:dyDescent="0.2">
      <c r="E8934" s="2"/>
    </row>
    <row r="8935" spans="5:5" x14ac:dyDescent="0.2">
      <c r="E8935" s="2"/>
    </row>
    <row r="8936" spans="5:5" x14ac:dyDescent="0.2">
      <c r="E8936" s="2"/>
    </row>
    <row r="8937" spans="5:5" x14ac:dyDescent="0.2">
      <c r="E8937" s="2"/>
    </row>
    <row r="8938" spans="5:5" x14ac:dyDescent="0.2">
      <c r="E8938" s="2"/>
    </row>
    <row r="8939" spans="5:5" x14ac:dyDescent="0.2">
      <c r="E8939" s="2"/>
    </row>
    <row r="8940" spans="5:5" x14ac:dyDescent="0.2">
      <c r="E8940" s="2"/>
    </row>
    <row r="8941" spans="5:5" x14ac:dyDescent="0.2">
      <c r="E8941" s="2"/>
    </row>
    <row r="8942" spans="5:5" x14ac:dyDescent="0.2">
      <c r="E8942" s="2"/>
    </row>
    <row r="8943" spans="5:5" x14ac:dyDescent="0.2">
      <c r="E8943" s="2"/>
    </row>
    <row r="8944" spans="5:5" x14ac:dyDescent="0.2">
      <c r="E8944" s="2"/>
    </row>
    <row r="8945" spans="5:5" x14ac:dyDescent="0.2">
      <c r="E8945" s="2"/>
    </row>
    <row r="8946" spans="5:5" x14ac:dyDescent="0.2">
      <c r="E8946" s="2"/>
    </row>
    <row r="8947" spans="5:5" x14ac:dyDescent="0.2">
      <c r="E8947" s="2"/>
    </row>
    <row r="8948" spans="5:5" x14ac:dyDescent="0.2">
      <c r="E8948" s="2"/>
    </row>
    <row r="8949" spans="5:5" x14ac:dyDescent="0.2">
      <c r="E8949" s="2"/>
    </row>
    <row r="8950" spans="5:5" x14ac:dyDescent="0.2">
      <c r="E8950" s="2"/>
    </row>
    <row r="8951" spans="5:5" x14ac:dyDescent="0.2">
      <c r="E8951" s="2"/>
    </row>
    <row r="8952" spans="5:5" x14ac:dyDescent="0.2">
      <c r="E8952" s="2"/>
    </row>
    <row r="8953" spans="5:5" x14ac:dyDescent="0.2">
      <c r="E8953" s="2"/>
    </row>
    <row r="8954" spans="5:5" x14ac:dyDescent="0.2">
      <c r="E8954" s="2"/>
    </row>
    <row r="8955" spans="5:5" x14ac:dyDescent="0.2">
      <c r="E8955" s="2"/>
    </row>
    <row r="8956" spans="5:5" x14ac:dyDescent="0.2">
      <c r="E8956" s="2"/>
    </row>
    <row r="8957" spans="5:5" x14ac:dyDescent="0.2">
      <c r="E8957" s="2"/>
    </row>
    <row r="8958" spans="5:5" x14ac:dyDescent="0.2">
      <c r="E8958" s="2"/>
    </row>
    <row r="8959" spans="5:5" x14ac:dyDescent="0.2">
      <c r="E8959" s="2"/>
    </row>
    <row r="8960" spans="5:5" x14ac:dyDescent="0.2">
      <c r="E8960" s="2"/>
    </row>
    <row r="8961" spans="5:5" x14ac:dyDescent="0.2">
      <c r="E8961" s="2"/>
    </row>
    <row r="8962" spans="5:5" x14ac:dyDescent="0.2">
      <c r="E8962" s="2"/>
    </row>
    <row r="8963" spans="5:5" x14ac:dyDescent="0.2">
      <c r="E8963" s="2"/>
    </row>
    <row r="8964" spans="5:5" x14ac:dyDescent="0.2">
      <c r="E8964" s="2"/>
    </row>
    <row r="8965" spans="5:5" x14ac:dyDescent="0.2">
      <c r="E8965" s="2"/>
    </row>
    <row r="8966" spans="5:5" x14ac:dyDescent="0.2">
      <c r="E8966" s="2"/>
    </row>
    <row r="8967" spans="5:5" x14ac:dyDescent="0.2">
      <c r="E8967" s="2"/>
    </row>
    <row r="8968" spans="5:5" x14ac:dyDescent="0.2">
      <c r="E8968" s="2"/>
    </row>
    <row r="8969" spans="5:5" x14ac:dyDescent="0.2">
      <c r="E8969" s="2"/>
    </row>
    <row r="8970" spans="5:5" x14ac:dyDescent="0.2">
      <c r="E8970" s="2"/>
    </row>
    <row r="8971" spans="5:5" x14ac:dyDescent="0.2">
      <c r="E8971" s="2"/>
    </row>
    <row r="8972" spans="5:5" x14ac:dyDescent="0.2">
      <c r="E8972" s="2"/>
    </row>
    <row r="8973" spans="5:5" x14ac:dyDescent="0.2">
      <c r="E8973" s="2"/>
    </row>
    <row r="8974" spans="5:5" x14ac:dyDescent="0.2">
      <c r="E8974" s="2"/>
    </row>
    <row r="8975" spans="5:5" x14ac:dyDescent="0.2">
      <c r="E8975" s="2"/>
    </row>
    <row r="8976" spans="5:5" x14ac:dyDescent="0.2">
      <c r="E8976" s="2"/>
    </row>
    <row r="8977" spans="5:5" x14ac:dyDescent="0.2">
      <c r="E8977" s="2"/>
    </row>
    <row r="8978" spans="5:5" x14ac:dyDescent="0.2">
      <c r="E8978" s="2"/>
    </row>
    <row r="8979" spans="5:5" x14ac:dyDescent="0.2">
      <c r="E8979" s="2"/>
    </row>
    <row r="8980" spans="5:5" x14ac:dyDescent="0.2">
      <c r="E8980" s="2"/>
    </row>
    <row r="8981" spans="5:5" x14ac:dyDescent="0.2">
      <c r="E8981" s="2"/>
    </row>
    <row r="8982" spans="5:5" x14ac:dyDescent="0.2">
      <c r="E8982" s="2"/>
    </row>
    <row r="8983" spans="5:5" x14ac:dyDescent="0.2">
      <c r="E8983" s="2"/>
    </row>
    <row r="8984" spans="5:5" x14ac:dyDescent="0.2">
      <c r="E8984" s="2"/>
    </row>
    <row r="8985" spans="5:5" x14ac:dyDescent="0.2">
      <c r="E8985" s="2"/>
    </row>
    <row r="8986" spans="5:5" x14ac:dyDescent="0.2">
      <c r="E8986" s="2"/>
    </row>
    <row r="8987" spans="5:5" x14ac:dyDescent="0.2">
      <c r="E8987" s="2"/>
    </row>
    <row r="8988" spans="5:5" x14ac:dyDescent="0.2">
      <c r="E8988" s="2"/>
    </row>
    <row r="8989" spans="5:5" x14ac:dyDescent="0.2">
      <c r="E8989" s="2"/>
    </row>
    <row r="8990" spans="5:5" x14ac:dyDescent="0.2">
      <c r="E8990" s="2"/>
    </row>
    <row r="8991" spans="5:5" x14ac:dyDescent="0.2">
      <c r="E8991" s="2"/>
    </row>
    <row r="8992" spans="5:5" x14ac:dyDescent="0.2">
      <c r="E8992" s="2"/>
    </row>
    <row r="8993" spans="5:5" x14ac:dyDescent="0.2">
      <c r="E8993" s="2"/>
    </row>
    <row r="8994" spans="5:5" x14ac:dyDescent="0.2">
      <c r="E8994" s="2"/>
    </row>
    <row r="8995" spans="5:5" x14ac:dyDescent="0.2">
      <c r="E8995" s="2"/>
    </row>
    <row r="8996" spans="5:5" x14ac:dyDescent="0.2">
      <c r="E8996" s="2"/>
    </row>
    <row r="8997" spans="5:5" x14ac:dyDescent="0.2">
      <c r="E8997" s="2"/>
    </row>
    <row r="8998" spans="5:5" x14ac:dyDescent="0.2">
      <c r="E8998" s="2"/>
    </row>
    <row r="8999" spans="5:5" x14ac:dyDescent="0.2">
      <c r="E8999" s="2"/>
    </row>
    <row r="9000" spans="5:5" x14ac:dyDescent="0.2">
      <c r="E9000" s="2"/>
    </row>
    <row r="9001" spans="5:5" x14ac:dyDescent="0.2">
      <c r="E9001" s="2"/>
    </row>
    <row r="9002" spans="5:5" x14ac:dyDescent="0.2">
      <c r="E9002" s="2"/>
    </row>
    <row r="9003" spans="5:5" x14ac:dyDescent="0.2">
      <c r="E9003" s="2"/>
    </row>
    <row r="9004" spans="5:5" x14ac:dyDescent="0.2">
      <c r="E9004" s="2"/>
    </row>
    <row r="9005" spans="5:5" x14ac:dyDescent="0.2">
      <c r="E9005" s="2"/>
    </row>
    <row r="9006" spans="5:5" x14ac:dyDescent="0.2">
      <c r="E9006" s="2"/>
    </row>
    <row r="9007" spans="5:5" x14ac:dyDescent="0.2">
      <c r="E9007" s="2"/>
    </row>
    <row r="9008" spans="5:5" x14ac:dyDescent="0.2">
      <c r="E9008" s="2"/>
    </row>
    <row r="9009" spans="5:5" x14ac:dyDescent="0.2">
      <c r="E9009" s="2"/>
    </row>
    <row r="9010" spans="5:5" x14ac:dyDescent="0.2">
      <c r="E9010" s="2"/>
    </row>
    <row r="9011" spans="5:5" x14ac:dyDescent="0.2">
      <c r="E9011" s="2"/>
    </row>
    <row r="9012" spans="5:5" x14ac:dyDescent="0.2">
      <c r="E9012" s="2"/>
    </row>
    <row r="9013" spans="5:5" x14ac:dyDescent="0.2">
      <c r="E9013" s="2"/>
    </row>
    <row r="9014" spans="5:5" x14ac:dyDescent="0.2">
      <c r="E9014" s="2"/>
    </row>
    <row r="9015" spans="5:5" x14ac:dyDescent="0.2">
      <c r="E9015" s="2"/>
    </row>
    <row r="9016" spans="5:5" x14ac:dyDescent="0.2">
      <c r="E9016" s="2"/>
    </row>
    <row r="9017" spans="5:5" x14ac:dyDescent="0.2">
      <c r="E9017" s="2"/>
    </row>
    <row r="9018" spans="5:5" x14ac:dyDescent="0.2">
      <c r="E9018" s="2"/>
    </row>
    <row r="9019" spans="5:5" x14ac:dyDescent="0.2">
      <c r="E9019" s="2"/>
    </row>
    <row r="9020" spans="5:5" x14ac:dyDescent="0.2">
      <c r="E9020" s="2"/>
    </row>
    <row r="9021" spans="5:5" x14ac:dyDescent="0.2">
      <c r="E9021" s="2"/>
    </row>
    <row r="9022" spans="5:5" x14ac:dyDescent="0.2">
      <c r="E9022" s="2"/>
    </row>
    <row r="9023" spans="5:5" x14ac:dyDescent="0.2">
      <c r="E9023" s="2"/>
    </row>
    <row r="9024" spans="5:5" x14ac:dyDescent="0.2">
      <c r="E9024" s="2"/>
    </row>
    <row r="9025" spans="5:5" x14ac:dyDescent="0.2">
      <c r="E9025" s="2"/>
    </row>
    <row r="9026" spans="5:5" x14ac:dyDescent="0.2">
      <c r="E9026" s="2"/>
    </row>
    <row r="9027" spans="5:5" x14ac:dyDescent="0.2">
      <c r="E9027" s="2"/>
    </row>
    <row r="9028" spans="5:5" x14ac:dyDescent="0.2">
      <c r="E9028" s="2"/>
    </row>
    <row r="9029" spans="5:5" x14ac:dyDescent="0.2">
      <c r="E9029" s="2"/>
    </row>
    <row r="9030" spans="5:5" x14ac:dyDescent="0.2">
      <c r="E9030" s="2"/>
    </row>
    <row r="9031" spans="5:5" x14ac:dyDescent="0.2">
      <c r="E9031" s="2"/>
    </row>
    <row r="9032" spans="5:5" x14ac:dyDescent="0.2">
      <c r="E9032" s="2"/>
    </row>
    <row r="9033" spans="5:5" x14ac:dyDescent="0.2">
      <c r="E9033" s="2"/>
    </row>
    <row r="9034" spans="5:5" x14ac:dyDescent="0.2">
      <c r="E9034" s="2"/>
    </row>
    <row r="9035" spans="5:5" x14ac:dyDescent="0.2">
      <c r="E9035" s="2"/>
    </row>
    <row r="9036" spans="5:5" x14ac:dyDescent="0.2">
      <c r="E9036" s="2"/>
    </row>
    <row r="9037" spans="5:5" x14ac:dyDescent="0.2">
      <c r="E9037" s="2"/>
    </row>
    <row r="9038" spans="5:5" x14ac:dyDescent="0.2">
      <c r="E9038" s="2"/>
    </row>
    <row r="9039" spans="5:5" x14ac:dyDescent="0.2">
      <c r="E9039" s="2"/>
    </row>
    <row r="9040" spans="5:5" x14ac:dyDescent="0.2">
      <c r="E9040" s="2"/>
    </row>
    <row r="9041" spans="5:5" x14ac:dyDescent="0.2">
      <c r="E9041" s="2"/>
    </row>
    <row r="9042" spans="5:5" x14ac:dyDescent="0.2">
      <c r="E9042" s="2"/>
    </row>
    <row r="9043" spans="5:5" x14ac:dyDescent="0.2">
      <c r="E9043" s="2"/>
    </row>
    <row r="9044" spans="5:5" x14ac:dyDescent="0.2">
      <c r="E9044" s="2"/>
    </row>
    <row r="9045" spans="5:5" x14ac:dyDescent="0.2">
      <c r="E9045" s="2"/>
    </row>
    <row r="9046" spans="5:5" x14ac:dyDescent="0.2">
      <c r="E9046" s="2"/>
    </row>
    <row r="9047" spans="5:5" x14ac:dyDescent="0.2">
      <c r="E9047" s="2"/>
    </row>
    <row r="9048" spans="5:5" x14ac:dyDescent="0.2">
      <c r="E9048" s="2"/>
    </row>
    <row r="9049" spans="5:5" x14ac:dyDescent="0.2">
      <c r="E9049" s="2"/>
    </row>
    <row r="9050" spans="5:5" x14ac:dyDescent="0.2">
      <c r="E9050" s="2"/>
    </row>
    <row r="9051" spans="5:5" x14ac:dyDescent="0.2">
      <c r="E9051" s="2"/>
    </row>
    <row r="9052" spans="5:5" x14ac:dyDescent="0.2">
      <c r="E9052" s="2"/>
    </row>
    <row r="9053" spans="5:5" x14ac:dyDescent="0.2">
      <c r="E9053" s="2"/>
    </row>
    <row r="9054" spans="5:5" x14ac:dyDescent="0.2">
      <c r="E9054" s="2"/>
    </row>
    <row r="9055" spans="5:5" x14ac:dyDescent="0.2">
      <c r="E9055" s="2"/>
    </row>
    <row r="9056" spans="5:5" x14ac:dyDescent="0.2">
      <c r="E9056" s="2"/>
    </row>
    <row r="9057" spans="5:5" x14ac:dyDescent="0.2">
      <c r="E9057" s="2"/>
    </row>
    <row r="9058" spans="5:5" x14ac:dyDescent="0.2">
      <c r="E9058" s="2"/>
    </row>
    <row r="9059" spans="5:5" x14ac:dyDescent="0.2">
      <c r="E9059" s="2"/>
    </row>
    <row r="9060" spans="5:5" x14ac:dyDescent="0.2">
      <c r="E9060" s="2"/>
    </row>
    <row r="9061" spans="5:5" x14ac:dyDescent="0.2">
      <c r="E9061" s="2"/>
    </row>
    <row r="9062" spans="5:5" x14ac:dyDescent="0.2">
      <c r="E9062" s="2"/>
    </row>
    <row r="9063" spans="5:5" x14ac:dyDescent="0.2">
      <c r="E9063" s="2"/>
    </row>
    <row r="9064" spans="5:5" x14ac:dyDescent="0.2">
      <c r="E9064" s="2"/>
    </row>
    <row r="9065" spans="5:5" x14ac:dyDescent="0.2">
      <c r="E9065" s="2"/>
    </row>
    <row r="9066" spans="5:5" x14ac:dyDescent="0.2">
      <c r="E9066" s="2"/>
    </row>
    <row r="9067" spans="5:5" x14ac:dyDescent="0.2">
      <c r="E9067" s="2"/>
    </row>
    <row r="9068" spans="5:5" x14ac:dyDescent="0.2">
      <c r="E9068" s="2"/>
    </row>
    <row r="9069" spans="5:5" x14ac:dyDescent="0.2">
      <c r="E9069" s="2"/>
    </row>
    <row r="9070" spans="5:5" x14ac:dyDescent="0.2">
      <c r="E9070" s="2"/>
    </row>
    <row r="9071" spans="5:5" x14ac:dyDescent="0.2">
      <c r="E9071" s="2"/>
    </row>
    <row r="9072" spans="5:5" x14ac:dyDescent="0.2">
      <c r="E9072" s="2"/>
    </row>
    <row r="9073" spans="5:5" x14ac:dyDescent="0.2">
      <c r="E9073" s="2"/>
    </row>
    <row r="9074" spans="5:5" x14ac:dyDescent="0.2">
      <c r="E9074" s="2"/>
    </row>
    <row r="9075" spans="5:5" x14ac:dyDescent="0.2">
      <c r="E9075" s="2"/>
    </row>
    <row r="9076" spans="5:5" x14ac:dyDescent="0.2">
      <c r="E9076" s="2"/>
    </row>
    <row r="9077" spans="5:5" x14ac:dyDescent="0.2">
      <c r="E9077" s="2"/>
    </row>
    <row r="9078" spans="5:5" x14ac:dyDescent="0.2">
      <c r="E9078" s="2"/>
    </row>
    <row r="9079" spans="5:5" x14ac:dyDescent="0.2">
      <c r="E9079" s="2"/>
    </row>
    <row r="9080" spans="5:5" x14ac:dyDescent="0.2">
      <c r="E9080" s="2"/>
    </row>
    <row r="9081" spans="5:5" x14ac:dyDescent="0.2">
      <c r="E9081" s="2"/>
    </row>
    <row r="9082" spans="5:5" x14ac:dyDescent="0.2">
      <c r="E9082" s="2"/>
    </row>
    <row r="9083" spans="5:5" x14ac:dyDescent="0.2">
      <c r="E9083" s="2"/>
    </row>
    <row r="9084" spans="5:5" x14ac:dyDescent="0.2">
      <c r="E9084" s="2"/>
    </row>
    <row r="9085" spans="5:5" x14ac:dyDescent="0.2">
      <c r="E9085" s="2"/>
    </row>
    <row r="9086" spans="5:5" x14ac:dyDescent="0.2">
      <c r="E9086" s="2"/>
    </row>
    <row r="9087" spans="5:5" x14ac:dyDescent="0.2">
      <c r="E9087" s="2"/>
    </row>
    <row r="9088" spans="5:5" x14ac:dyDescent="0.2">
      <c r="E9088" s="2"/>
    </row>
    <row r="9089" spans="5:5" x14ac:dyDescent="0.2">
      <c r="E9089" s="2"/>
    </row>
    <row r="9090" spans="5:5" x14ac:dyDescent="0.2">
      <c r="E9090" s="2"/>
    </row>
    <row r="9091" spans="5:5" x14ac:dyDescent="0.2">
      <c r="E9091" s="2"/>
    </row>
    <row r="9092" spans="5:5" x14ac:dyDescent="0.2">
      <c r="E9092" s="2"/>
    </row>
    <row r="9093" spans="5:5" x14ac:dyDescent="0.2">
      <c r="E9093" s="2"/>
    </row>
    <row r="9094" spans="5:5" x14ac:dyDescent="0.2">
      <c r="E9094" s="2"/>
    </row>
    <row r="9095" spans="5:5" x14ac:dyDescent="0.2">
      <c r="E9095" s="2"/>
    </row>
    <row r="9096" spans="5:5" x14ac:dyDescent="0.2">
      <c r="E9096" s="2"/>
    </row>
    <row r="9097" spans="5:5" x14ac:dyDescent="0.2">
      <c r="E9097" s="2"/>
    </row>
    <row r="9098" spans="5:5" x14ac:dyDescent="0.2">
      <c r="E9098" s="2"/>
    </row>
    <row r="9099" spans="5:5" x14ac:dyDescent="0.2">
      <c r="E9099" s="2"/>
    </row>
    <row r="9100" spans="5:5" x14ac:dyDescent="0.2">
      <c r="E9100" s="2"/>
    </row>
    <row r="9101" spans="5:5" x14ac:dyDescent="0.2">
      <c r="E9101" s="2"/>
    </row>
    <row r="9102" spans="5:5" x14ac:dyDescent="0.2">
      <c r="E9102" s="2"/>
    </row>
    <row r="9103" spans="5:5" x14ac:dyDescent="0.2">
      <c r="E9103" s="2"/>
    </row>
    <row r="9104" spans="5:5" x14ac:dyDescent="0.2">
      <c r="E9104" s="2"/>
    </row>
    <row r="9105" spans="5:5" x14ac:dyDescent="0.2">
      <c r="E9105" s="2"/>
    </row>
    <row r="9106" spans="5:5" x14ac:dyDescent="0.2">
      <c r="E9106" s="2"/>
    </row>
    <row r="9107" spans="5:5" x14ac:dyDescent="0.2">
      <c r="E9107" s="2"/>
    </row>
    <row r="9108" spans="5:5" x14ac:dyDescent="0.2">
      <c r="E9108" s="2"/>
    </row>
    <row r="9109" spans="5:5" x14ac:dyDescent="0.2">
      <c r="E9109" s="2"/>
    </row>
    <row r="9110" spans="5:5" x14ac:dyDescent="0.2">
      <c r="E9110" s="2"/>
    </row>
    <row r="9111" spans="5:5" x14ac:dyDescent="0.2">
      <c r="E9111" s="2"/>
    </row>
    <row r="9112" spans="5:5" x14ac:dyDescent="0.2">
      <c r="E9112" s="2"/>
    </row>
    <row r="9113" spans="5:5" x14ac:dyDescent="0.2">
      <c r="E9113" s="2"/>
    </row>
    <row r="9114" spans="5:5" x14ac:dyDescent="0.2">
      <c r="E9114" s="2"/>
    </row>
    <row r="9115" spans="5:5" x14ac:dyDescent="0.2">
      <c r="E9115" s="2"/>
    </row>
    <row r="9116" spans="5:5" x14ac:dyDescent="0.2">
      <c r="E9116" s="2"/>
    </row>
    <row r="9117" spans="5:5" x14ac:dyDescent="0.2">
      <c r="E9117" s="2"/>
    </row>
    <row r="9118" spans="5:5" x14ac:dyDescent="0.2">
      <c r="E9118" s="2"/>
    </row>
    <row r="9119" spans="5:5" x14ac:dyDescent="0.2">
      <c r="E9119" s="2"/>
    </row>
    <row r="9120" spans="5:5" x14ac:dyDescent="0.2">
      <c r="E9120" s="2"/>
    </row>
    <row r="9121" spans="5:5" x14ac:dyDescent="0.2">
      <c r="E9121" s="2"/>
    </row>
    <row r="9122" spans="5:5" x14ac:dyDescent="0.2">
      <c r="E9122" s="2"/>
    </row>
    <row r="9123" spans="5:5" x14ac:dyDescent="0.2">
      <c r="E9123" s="2"/>
    </row>
    <row r="9124" spans="5:5" x14ac:dyDescent="0.2">
      <c r="E9124" s="2"/>
    </row>
    <row r="9125" spans="5:5" x14ac:dyDescent="0.2">
      <c r="E9125" s="2"/>
    </row>
    <row r="9126" spans="5:5" x14ac:dyDescent="0.2">
      <c r="E9126" s="2"/>
    </row>
    <row r="9127" spans="5:5" x14ac:dyDescent="0.2">
      <c r="E9127" s="2"/>
    </row>
    <row r="9128" spans="5:5" x14ac:dyDescent="0.2">
      <c r="E9128" s="2"/>
    </row>
    <row r="9129" spans="5:5" x14ac:dyDescent="0.2">
      <c r="E9129" s="2"/>
    </row>
    <row r="9130" spans="5:5" x14ac:dyDescent="0.2">
      <c r="E9130" s="2"/>
    </row>
    <row r="9131" spans="5:5" x14ac:dyDescent="0.2">
      <c r="E9131" s="2"/>
    </row>
    <row r="9132" spans="5:5" x14ac:dyDescent="0.2">
      <c r="E9132" s="2"/>
    </row>
    <row r="9133" spans="5:5" x14ac:dyDescent="0.2">
      <c r="E9133" s="2"/>
    </row>
    <row r="9134" spans="5:5" x14ac:dyDescent="0.2">
      <c r="E9134" s="2"/>
    </row>
    <row r="9135" spans="5:5" x14ac:dyDescent="0.2">
      <c r="E9135" s="2"/>
    </row>
    <row r="9136" spans="5:5" x14ac:dyDescent="0.2">
      <c r="E9136" s="2"/>
    </row>
    <row r="9137" spans="5:5" x14ac:dyDescent="0.2">
      <c r="E9137" s="2"/>
    </row>
    <row r="9138" spans="5:5" x14ac:dyDescent="0.2">
      <c r="E9138" s="2"/>
    </row>
    <row r="9139" spans="5:5" x14ac:dyDescent="0.2">
      <c r="E9139" s="2"/>
    </row>
    <row r="9140" spans="5:5" x14ac:dyDescent="0.2">
      <c r="E9140" s="2"/>
    </row>
    <row r="9141" spans="5:5" x14ac:dyDescent="0.2">
      <c r="E9141" s="2"/>
    </row>
    <row r="9142" spans="5:5" x14ac:dyDescent="0.2">
      <c r="E9142" s="2"/>
    </row>
    <row r="9143" spans="5:5" x14ac:dyDescent="0.2">
      <c r="E9143" s="2"/>
    </row>
    <row r="9144" spans="5:5" x14ac:dyDescent="0.2">
      <c r="E9144" s="2"/>
    </row>
    <row r="9145" spans="5:5" x14ac:dyDescent="0.2">
      <c r="E9145" s="2"/>
    </row>
    <row r="9146" spans="5:5" x14ac:dyDescent="0.2">
      <c r="E9146" s="2"/>
    </row>
    <row r="9147" spans="5:5" x14ac:dyDescent="0.2">
      <c r="E9147" s="2"/>
    </row>
    <row r="9148" spans="5:5" x14ac:dyDescent="0.2">
      <c r="E9148" s="2"/>
    </row>
    <row r="9149" spans="5:5" x14ac:dyDescent="0.2">
      <c r="E9149" s="2"/>
    </row>
    <row r="9150" spans="5:5" x14ac:dyDescent="0.2">
      <c r="E9150" s="2"/>
    </row>
    <row r="9151" spans="5:5" x14ac:dyDescent="0.2">
      <c r="E9151" s="2"/>
    </row>
    <row r="9152" spans="5:5" x14ac:dyDescent="0.2">
      <c r="E9152" s="2"/>
    </row>
    <row r="9153" spans="5:5" x14ac:dyDescent="0.2">
      <c r="E9153" s="2"/>
    </row>
    <row r="9154" spans="5:5" x14ac:dyDescent="0.2">
      <c r="E9154" s="2"/>
    </row>
    <row r="9155" spans="5:5" x14ac:dyDescent="0.2">
      <c r="E9155" s="2"/>
    </row>
    <row r="9156" spans="5:5" x14ac:dyDescent="0.2">
      <c r="E9156" s="2"/>
    </row>
    <row r="9157" spans="5:5" x14ac:dyDescent="0.2">
      <c r="E9157" s="2"/>
    </row>
    <row r="9158" spans="5:5" x14ac:dyDescent="0.2">
      <c r="E9158" s="2"/>
    </row>
    <row r="9159" spans="5:5" x14ac:dyDescent="0.2">
      <c r="E9159" s="2"/>
    </row>
    <row r="9160" spans="5:5" x14ac:dyDescent="0.2">
      <c r="E9160" s="2"/>
    </row>
    <row r="9161" spans="5:5" x14ac:dyDescent="0.2">
      <c r="E9161" s="2"/>
    </row>
    <row r="9162" spans="5:5" x14ac:dyDescent="0.2">
      <c r="E9162" s="2"/>
    </row>
    <row r="9163" spans="5:5" x14ac:dyDescent="0.2">
      <c r="E9163" s="2"/>
    </row>
    <row r="9164" spans="5:5" x14ac:dyDescent="0.2">
      <c r="E9164" s="2"/>
    </row>
    <row r="9165" spans="5:5" x14ac:dyDescent="0.2">
      <c r="E9165" s="2"/>
    </row>
    <row r="9166" spans="5:5" x14ac:dyDescent="0.2">
      <c r="E9166" s="2"/>
    </row>
    <row r="9167" spans="5:5" x14ac:dyDescent="0.2">
      <c r="E9167" s="2"/>
    </row>
    <row r="9168" spans="5:5" x14ac:dyDescent="0.2">
      <c r="E9168" s="2"/>
    </row>
    <row r="9169" spans="5:5" x14ac:dyDescent="0.2">
      <c r="E9169" s="2"/>
    </row>
    <row r="9170" spans="5:5" x14ac:dyDescent="0.2">
      <c r="E9170" s="2"/>
    </row>
    <row r="9171" spans="5:5" x14ac:dyDescent="0.2">
      <c r="E9171" s="2"/>
    </row>
    <row r="9172" spans="5:5" x14ac:dyDescent="0.2">
      <c r="E9172" s="2"/>
    </row>
    <row r="9173" spans="5:5" x14ac:dyDescent="0.2">
      <c r="E9173" s="2"/>
    </row>
    <row r="9174" spans="5:5" x14ac:dyDescent="0.2">
      <c r="E9174" s="2"/>
    </row>
    <row r="9175" spans="5:5" x14ac:dyDescent="0.2">
      <c r="E9175" s="2"/>
    </row>
    <row r="9176" spans="5:5" x14ac:dyDescent="0.2">
      <c r="E9176" s="2"/>
    </row>
    <row r="9177" spans="5:5" x14ac:dyDescent="0.2">
      <c r="E9177" s="2"/>
    </row>
    <row r="9178" spans="5:5" x14ac:dyDescent="0.2">
      <c r="E9178" s="2"/>
    </row>
    <row r="9179" spans="5:5" x14ac:dyDescent="0.2">
      <c r="E9179" s="2"/>
    </row>
    <row r="9180" spans="5:5" x14ac:dyDescent="0.2">
      <c r="E9180" s="2"/>
    </row>
    <row r="9181" spans="5:5" x14ac:dyDescent="0.2">
      <c r="E9181" s="2"/>
    </row>
    <row r="9182" spans="5:5" x14ac:dyDescent="0.2">
      <c r="E9182" s="2"/>
    </row>
    <row r="9183" spans="5:5" x14ac:dyDescent="0.2">
      <c r="E9183" s="2"/>
    </row>
    <row r="9184" spans="5:5" x14ac:dyDescent="0.2">
      <c r="E9184" s="2"/>
    </row>
    <row r="9185" spans="5:5" x14ac:dyDescent="0.2">
      <c r="E9185" s="2"/>
    </row>
    <row r="9186" spans="5:5" x14ac:dyDescent="0.2">
      <c r="E9186" s="2"/>
    </row>
    <row r="9187" spans="5:5" x14ac:dyDescent="0.2">
      <c r="E9187" s="2"/>
    </row>
    <row r="9188" spans="5:5" x14ac:dyDescent="0.2">
      <c r="E9188" s="2"/>
    </row>
    <row r="9189" spans="5:5" x14ac:dyDescent="0.2">
      <c r="E9189" s="2"/>
    </row>
    <row r="9190" spans="5:5" x14ac:dyDescent="0.2">
      <c r="E9190" s="2"/>
    </row>
    <row r="9191" spans="5:5" x14ac:dyDescent="0.2">
      <c r="E9191" s="2"/>
    </row>
    <row r="9192" spans="5:5" x14ac:dyDescent="0.2">
      <c r="E9192" s="2"/>
    </row>
    <row r="9193" spans="5:5" x14ac:dyDescent="0.2">
      <c r="E9193" s="2"/>
    </row>
    <row r="9194" spans="5:5" x14ac:dyDescent="0.2">
      <c r="E9194" s="2"/>
    </row>
    <row r="9195" spans="5:5" x14ac:dyDescent="0.2">
      <c r="E9195" s="2"/>
    </row>
    <row r="9196" spans="5:5" x14ac:dyDescent="0.2">
      <c r="E9196" s="2"/>
    </row>
    <row r="9197" spans="5:5" x14ac:dyDescent="0.2">
      <c r="E9197" s="2"/>
    </row>
    <row r="9198" spans="5:5" x14ac:dyDescent="0.2">
      <c r="E9198" s="2"/>
    </row>
    <row r="9199" spans="5:5" x14ac:dyDescent="0.2">
      <c r="E9199" s="2"/>
    </row>
    <row r="9200" spans="5:5" x14ac:dyDescent="0.2">
      <c r="E9200" s="2"/>
    </row>
    <row r="9201" spans="5:5" x14ac:dyDescent="0.2">
      <c r="E9201" s="2"/>
    </row>
    <row r="9202" spans="5:5" x14ac:dyDescent="0.2">
      <c r="E9202" s="2"/>
    </row>
    <row r="9203" spans="5:5" x14ac:dyDescent="0.2">
      <c r="E9203" s="2"/>
    </row>
    <row r="9204" spans="5:5" x14ac:dyDescent="0.2">
      <c r="E9204" s="2"/>
    </row>
    <row r="9205" spans="5:5" x14ac:dyDescent="0.2">
      <c r="E9205" s="2"/>
    </row>
    <row r="9206" spans="5:5" x14ac:dyDescent="0.2">
      <c r="E9206" s="2"/>
    </row>
    <row r="9207" spans="5:5" x14ac:dyDescent="0.2">
      <c r="E9207" s="2"/>
    </row>
    <row r="9208" spans="5:5" x14ac:dyDescent="0.2">
      <c r="E9208" s="2"/>
    </row>
    <row r="9209" spans="5:5" x14ac:dyDescent="0.2">
      <c r="E9209" s="2"/>
    </row>
    <row r="9210" spans="5:5" x14ac:dyDescent="0.2">
      <c r="E9210" s="2"/>
    </row>
    <row r="9211" spans="5:5" x14ac:dyDescent="0.2">
      <c r="E9211" s="2"/>
    </row>
    <row r="9212" spans="5:5" x14ac:dyDescent="0.2">
      <c r="E9212" s="2"/>
    </row>
    <row r="9213" spans="5:5" x14ac:dyDescent="0.2">
      <c r="E9213" s="2"/>
    </row>
    <row r="9214" spans="5:5" x14ac:dyDescent="0.2">
      <c r="E9214" s="2"/>
    </row>
    <row r="9215" spans="5:5" x14ac:dyDescent="0.2">
      <c r="E9215" s="2"/>
    </row>
    <row r="9216" spans="5:5" x14ac:dyDescent="0.2">
      <c r="E9216" s="2"/>
    </row>
    <row r="9217" spans="5:5" x14ac:dyDescent="0.2">
      <c r="E9217" s="2"/>
    </row>
    <row r="9218" spans="5:5" x14ac:dyDescent="0.2">
      <c r="E9218" s="2"/>
    </row>
    <row r="9219" spans="5:5" x14ac:dyDescent="0.2">
      <c r="E9219" s="2"/>
    </row>
    <row r="9220" spans="5:5" x14ac:dyDescent="0.2">
      <c r="E9220" s="2"/>
    </row>
    <row r="9221" spans="5:5" x14ac:dyDescent="0.2">
      <c r="E9221" s="2"/>
    </row>
    <row r="9222" spans="5:5" x14ac:dyDescent="0.2">
      <c r="E9222" s="2"/>
    </row>
    <row r="9223" spans="5:5" x14ac:dyDescent="0.2">
      <c r="E9223" s="2"/>
    </row>
    <row r="9224" spans="5:5" x14ac:dyDescent="0.2">
      <c r="E9224" s="2"/>
    </row>
    <row r="9225" spans="5:5" x14ac:dyDescent="0.2">
      <c r="E9225" s="2"/>
    </row>
    <row r="9226" spans="5:5" x14ac:dyDescent="0.2">
      <c r="E9226" s="2"/>
    </row>
    <row r="9227" spans="5:5" x14ac:dyDescent="0.2">
      <c r="E9227" s="2"/>
    </row>
    <row r="9228" spans="5:5" x14ac:dyDescent="0.2">
      <c r="E9228" s="2"/>
    </row>
    <row r="9229" spans="5:5" x14ac:dyDescent="0.2">
      <c r="E9229" s="2"/>
    </row>
    <row r="9230" spans="5:5" x14ac:dyDescent="0.2">
      <c r="E9230" s="2"/>
    </row>
    <row r="9231" spans="5:5" x14ac:dyDescent="0.2">
      <c r="E9231" s="2"/>
    </row>
    <row r="9232" spans="5:5" x14ac:dyDescent="0.2">
      <c r="E9232" s="2"/>
    </row>
    <row r="9233" spans="5:5" x14ac:dyDescent="0.2">
      <c r="E9233" s="2"/>
    </row>
    <row r="9234" spans="5:5" x14ac:dyDescent="0.2">
      <c r="E9234" s="2"/>
    </row>
    <row r="9235" spans="5:5" x14ac:dyDescent="0.2">
      <c r="E9235" s="2"/>
    </row>
    <row r="9236" spans="5:5" x14ac:dyDescent="0.2">
      <c r="E9236" s="2"/>
    </row>
    <row r="9237" spans="5:5" x14ac:dyDescent="0.2">
      <c r="E9237" s="2"/>
    </row>
    <row r="9238" spans="5:5" x14ac:dyDescent="0.2">
      <c r="E9238" s="2"/>
    </row>
    <row r="9239" spans="5:5" x14ac:dyDescent="0.2">
      <c r="E9239" s="2"/>
    </row>
    <row r="9240" spans="5:5" x14ac:dyDescent="0.2">
      <c r="E9240" s="2"/>
    </row>
    <row r="9241" spans="5:5" x14ac:dyDescent="0.2">
      <c r="E9241" s="2"/>
    </row>
    <row r="9242" spans="5:5" x14ac:dyDescent="0.2">
      <c r="E9242" s="2"/>
    </row>
    <row r="9243" spans="5:5" x14ac:dyDescent="0.2">
      <c r="E9243" s="2"/>
    </row>
    <row r="9244" spans="5:5" x14ac:dyDescent="0.2">
      <c r="E9244" s="2"/>
    </row>
    <row r="9245" spans="5:5" x14ac:dyDescent="0.2">
      <c r="E9245" s="2"/>
    </row>
    <row r="9246" spans="5:5" x14ac:dyDescent="0.2">
      <c r="E9246" s="2"/>
    </row>
    <row r="9247" spans="5:5" x14ac:dyDescent="0.2">
      <c r="E9247" s="2"/>
    </row>
    <row r="9248" spans="5:5" x14ac:dyDescent="0.2">
      <c r="E9248" s="2"/>
    </row>
    <row r="9249" spans="5:5" x14ac:dyDescent="0.2">
      <c r="E9249" s="2"/>
    </row>
    <row r="9250" spans="5:5" x14ac:dyDescent="0.2">
      <c r="E9250" s="2"/>
    </row>
    <row r="9251" spans="5:5" x14ac:dyDescent="0.2">
      <c r="E9251" s="2"/>
    </row>
    <row r="9252" spans="5:5" x14ac:dyDescent="0.2">
      <c r="E9252" s="2"/>
    </row>
    <row r="9253" spans="5:5" x14ac:dyDescent="0.2">
      <c r="E9253" s="2"/>
    </row>
    <row r="9254" spans="5:5" x14ac:dyDescent="0.2">
      <c r="E9254" s="2"/>
    </row>
    <row r="9255" spans="5:5" x14ac:dyDescent="0.2">
      <c r="E9255" s="2"/>
    </row>
    <row r="9256" spans="5:5" x14ac:dyDescent="0.2">
      <c r="E9256" s="2"/>
    </row>
    <row r="9257" spans="5:5" x14ac:dyDescent="0.2">
      <c r="E9257" s="2"/>
    </row>
    <row r="9258" spans="5:5" x14ac:dyDescent="0.2">
      <c r="E9258" s="2"/>
    </row>
    <row r="9259" spans="5:5" x14ac:dyDescent="0.2">
      <c r="E9259" s="2"/>
    </row>
    <row r="9260" spans="5:5" x14ac:dyDescent="0.2">
      <c r="E9260" s="2"/>
    </row>
    <row r="9261" spans="5:5" x14ac:dyDescent="0.2">
      <c r="E9261" s="2"/>
    </row>
    <row r="9262" spans="5:5" x14ac:dyDescent="0.2">
      <c r="E9262" s="2"/>
    </row>
    <row r="9263" spans="5:5" x14ac:dyDescent="0.2">
      <c r="E9263" s="2"/>
    </row>
    <row r="9264" spans="5:5" x14ac:dyDescent="0.2">
      <c r="E9264" s="2"/>
    </row>
    <row r="9265" spans="5:5" x14ac:dyDescent="0.2">
      <c r="E9265" s="2"/>
    </row>
    <row r="9266" spans="5:5" x14ac:dyDescent="0.2">
      <c r="E9266" s="2"/>
    </row>
    <row r="9267" spans="5:5" x14ac:dyDescent="0.2">
      <c r="E9267" s="2"/>
    </row>
    <row r="9268" spans="5:5" x14ac:dyDescent="0.2">
      <c r="E9268" s="2"/>
    </row>
    <row r="9269" spans="5:5" x14ac:dyDescent="0.2">
      <c r="E9269" s="2"/>
    </row>
    <row r="9270" spans="5:5" x14ac:dyDescent="0.2">
      <c r="E9270" s="2"/>
    </row>
    <row r="9271" spans="5:5" x14ac:dyDescent="0.2">
      <c r="E9271" s="2"/>
    </row>
    <row r="9272" spans="5:5" x14ac:dyDescent="0.2">
      <c r="E9272" s="2"/>
    </row>
    <row r="9273" spans="5:5" x14ac:dyDescent="0.2">
      <c r="E9273" s="2"/>
    </row>
    <row r="9274" spans="5:5" x14ac:dyDescent="0.2">
      <c r="E9274" s="2"/>
    </row>
    <row r="9275" spans="5:5" x14ac:dyDescent="0.2">
      <c r="E9275" s="2"/>
    </row>
    <row r="9276" spans="5:5" x14ac:dyDescent="0.2">
      <c r="E9276" s="2"/>
    </row>
    <row r="9277" spans="5:5" x14ac:dyDescent="0.2">
      <c r="E9277" s="2"/>
    </row>
    <row r="9278" spans="5:5" x14ac:dyDescent="0.2">
      <c r="E9278" s="2"/>
    </row>
    <row r="9279" spans="5:5" x14ac:dyDescent="0.2">
      <c r="E9279" s="2"/>
    </row>
    <row r="9280" spans="5:5" x14ac:dyDescent="0.2">
      <c r="E9280" s="2"/>
    </row>
    <row r="9281" spans="5:5" x14ac:dyDescent="0.2">
      <c r="E9281" s="2"/>
    </row>
    <row r="9282" spans="5:5" x14ac:dyDescent="0.2">
      <c r="E9282" s="2"/>
    </row>
    <row r="9283" spans="5:5" x14ac:dyDescent="0.2">
      <c r="E9283" s="2"/>
    </row>
    <row r="9284" spans="5:5" x14ac:dyDescent="0.2">
      <c r="E9284" s="2"/>
    </row>
    <row r="9285" spans="5:5" x14ac:dyDescent="0.2">
      <c r="E9285" s="2"/>
    </row>
    <row r="9286" spans="5:5" x14ac:dyDescent="0.2">
      <c r="E9286" s="2"/>
    </row>
    <row r="9287" spans="5:5" x14ac:dyDescent="0.2">
      <c r="E9287" s="2"/>
    </row>
    <row r="9288" spans="5:5" x14ac:dyDescent="0.2">
      <c r="E9288" s="2"/>
    </row>
    <row r="9289" spans="5:5" x14ac:dyDescent="0.2">
      <c r="E9289" s="2"/>
    </row>
    <row r="9290" spans="5:5" x14ac:dyDescent="0.2">
      <c r="E9290" s="2"/>
    </row>
    <row r="9291" spans="5:5" x14ac:dyDescent="0.2">
      <c r="E9291" s="2"/>
    </row>
    <row r="9292" spans="5:5" x14ac:dyDescent="0.2">
      <c r="E9292" s="2"/>
    </row>
    <row r="9293" spans="5:5" x14ac:dyDescent="0.2">
      <c r="E9293" s="2"/>
    </row>
    <row r="9294" spans="5:5" x14ac:dyDescent="0.2">
      <c r="E9294" s="2"/>
    </row>
    <row r="9295" spans="5:5" x14ac:dyDescent="0.2">
      <c r="E9295" s="2"/>
    </row>
    <row r="9296" spans="5:5" x14ac:dyDescent="0.2">
      <c r="E9296" s="2"/>
    </row>
    <row r="9297" spans="5:5" x14ac:dyDescent="0.2">
      <c r="E9297" s="2"/>
    </row>
    <row r="9298" spans="5:5" x14ac:dyDescent="0.2">
      <c r="E9298" s="2"/>
    </row>
    <row r="9299" spans="5:5" x14ac:dyDescent="0.2">
      <c r="E9299" s="2"/>
    </row>
    <row r="9300" spans="5:5" x14ac:dyDescent="0.2">
      <c r="E9300" s="2"/>
    </row>
    <row r="9301" spans="5:5" x14ac:dyDescent="0.2">
      <c r="E9301" s="2"/>
    </row>
    <row r="9302" spans="5:5" x14ac:dyDescent="0.2">
      <c r="E9302" s="2"/>
    </row>
    <row r="9303" spans="5:5" x14ac:dyDescent="0.2">
      <c r="E9303" s="2"/>
    </row>
    <row r="9304" spans="5:5" x14ac:dyDescent="0.2">
      <c r="E9304" s="2"/>
    </row>
    <row r="9305" spans="5:5" x14ac:dyDescent="0.2">
      <c r="E9305" s="2"/>
    </row>
    <row r="9306" spans="5:5" x14ac:dyDescent="0.2">
      <c r="E9306" s="2"/>
    </row>
    <row r="9307" spans="5:5" x14ac:dyDescent="0.2">
      <c r="E9307" s="2"/>
    </row>
    <row r="9308" spans="5:5" x14ac:dyDescent="0.2">
      <c r="E9308" s="2"/>
    </row>
    <row r="9309" spans="5:5" x14ac:dyDescent="0.2">
      <c r="E9309" s="2"/>
    </row>
    <row r="9310" spans="5:5" x14ac:dyDescent="0.2">
      <c r="E9310" s="2"/>
    </row>
    <row r="9311" spans="5:5" x14ac:dyDescent="0.2">
      <c r="E9311" s="2"/>
    </row>
    <row r="9312" spans="5:5" x14ac:dyDescent="0.2">
      <c r="E9312" s="2"/>
    </row>
    <row r="9313" spans="5:5" x14ac:dyDescent="0.2">
      <c r="E9313" s="2"/>
    </row>
    <row r="9314" spans="5:5" x14ac:dyDescent="0.2">
      <c r="E9314" s="2"/>
    </row>
    <row r="9315" spans="5:5" x14ac:dyDescent="0.2">
      <c r="E9315" s="2"/>
    </row>
    <row r="9316" spans="5:5" x14ac:dyDescent="0.2">
      <c r="E9316" s="2"/>
    </row>
    <row r="9317" spans="5:5" x14ac:dyDescent="0.2">
      <c r="E9317" s="2"/>
    </row>
    <row r="9318" spans="5:5" x14ac:dyDescent="0.2">
      <c r="E9318" s="2"/>
    </row>
    <row r="9319" spans="5:5" x14ac:dyDescent="0.2">
      <c r="E9319" s="2"/>
    </row>
    <row r="9320" spans="5:5" x14ac:dyDescent="0.2">
      <c r="E9320" s="2"/>
    </row>
    <row r="9321" spans="5:5" x14ac:dyDescent="0.2">
      <c r="E9321" s="2"/>
    </row>
    <row r="9322" spans="5:5" x14ac:dyDescent="0.2">
      <c r="E9322" s="2"/>
    </row>
    <row r="9323" spans="5:5" x14ac:dyDescent="0.2">
      <c r="E9323" s="2"/>
    </row>
    <row r="9324" spans="5:5" x14ac:dyDescent="0.2">
      <c r="E9324" s="2"/>
    </row>
    <row r="9325" spans="5:5" x14ac:dyDescent="0.2">
      <c r="E9325" s="2"/>
    </row>
    <row r="9326" spans="5:5" x14ac:dyDescent="0.2">
      <c r="E9326" s="2"/>
    </row>
    <row r="9327" spans="5:5" x14ac:dyDescent="0.2">
      <c r="E9327" s="2"/>
    </row>
    <row r="9328" spans="5:5" x14ac:dyDescent="0.2">
      <c r="E9328" s="2"/>
    </row>
    <row r="9329" spans="5:5" x14ac:dyDescent="0.2">
      <c r="E9329" s="2"/>
    </row>
    <row r="9330" spans="5:5" x14ac:dyDescent="0.2">
      <c r="E9330" s="2"/>
    </row>
    <row r="9331" spans="5:5" x14ac:dyDescent="0.2">
      <c r="E9331" s="2"/>
    </row>
    <row r="9332" spans="5:5" x14ac:dyDescent="0.2">
      <c r="E9332" s="2"/>
    </row>
    <row r="9333" spans="5:5" x14ac:dyDescent="0.2">
      <c r="E9333" s="2"/>
    </row>
    <row r="9334" spans="5:5" x14ac:dyDescent="0.2">
      <c r="E9334" s="2"/>
    </row>
    <row r="9335" spans="5:5" x14ac:dyDescent="0.2">
      <c r="E9335" s="2"/>
    </row>
    <row r="9336" spans="5:5" x14ac:dyDescent="0.2">
      <c r="E9336" s="2"/>
    </row>
    <row r="9337" spans="5:5" x14ac:dyDescent="0.2">
      <c r="E9337" s="2"/>
    </row>
    <row r="9338" spans="5:5" x14ac:dyDescent="0.2">
      <c r="E9338" s="2"/>
    </row>
    <row r="9339" spans="5:5" x14ac:dyDescent="0.2">
      <c r="E9339" s="2"/>
    </row>
    <row r="9340" spans="5:5" x14ac:dyDescent="0.2">
      <c r="E9340" s="2"/>
    </row>
    <row r="9341" spans="5:5" x14ac:dyDescent="0.2">
      <c r="E9341" s="2"/>
    </row>
    <row r="9342" spans="5:5" x14ac:dyDescent="0.2">
      <c r="E9342" s="2"/>
    </row>
    <row r="9343" spans="5:5" x14ac:dyDescent="0.2">
      <c r="E9343" s="2"/>
    </row>
    <row r="9344" spans="5:5" x14ac:dyDescent="0.2">
      <c r="E9344" s="2"/>
    </row>
    <row r="9345" spans="5:5" x14ac:dyDescent="0.2">
      <c r="E9345" s="2"/>
    </row>
    <row r="9346" spans="5:5" x14ac:dyDescent="0.2">
      <c r="E9346" s="2"/>
    </row>
    <row r="9347" spans="5:5" x14ac:dyDescent="0.2">
      <c r="E9347" s="2"/>
    </row>
    <row r="9348" spans="5:5" x14ac:dyDescent="0.2">
      <c r="E9348" s="2"/>
    </row>
    <row r="9349" spans="5:5" x14ac:dyDescent="0.2">
      <c r="E9349" s="2"/>
    </row>
    <row r="9350" spans="5:5" x14ac:dyDescent="0.2">
      <c r="E9350" s="2"/>
    </row>
    <row r="9351" spans="5:5" x14ac:dyDescent="0.2">
      <c r="E9351" s="2"/>
    </row>
    <row r="9352" spans="5:5" x14ac:dyDescent="0.2">
      <c r="E9352" s="2"/>
    </row>
    <row r="9353" spans="5:5" x14ac:dyDescent="0.2">
      <c r="E9353" s="2"/>
    </row>
    <row r="9354" spans="5:5" x14ac:dyDescent="0.2">
      <c r="E9354" s="2"/>
    </row>
    <row r="9355" spans="5:5" x14ac:dyDescent="0.2">
      <c r="E9355" s="2"/>
    </row>
    <row r="9356" spans="5:5" x14ac:dyDescent="0.2">
      <c r="E9356" s="2"/>
    </row>
    <row r="9357" spans="5:5" x14ac:dyDescent="0.2">
      <c r="E9357" s="2"/>
    </row>
    <row r="9358" spans="5:5" x14ac:dyDescent="0.2">
      <c r="E9358" s="2"/>
    </row>
    <row r="9359" spans="5:5" x14ac:dyDescent="0.2">
      <c r="E9359" s="2"/>
    </row>
    <row r="9360" spans="5:5" x14ac:dyDescent="0.2">
      <c r="E9360" s="2"/>
    </row>
    <row r="9361" spans="5:5" x14ac:dyDescent="0.2">
      <c r="E9361" s="2"/>
    </row>
    <row r="9362" spans="5:5" x14ac:dyDescent="0.2">
      <c r="E9362" s="2"/>
    </row>
    <row r="9363" spans="5:5" x14ac:dyDescent="0.2">
      <c r="E9363" s="2"/>
    </row>
    <row r="9364" spans="5:5" x14ac:dyDescent="0.2">
      <c r="E9364" s="2"/>
    </row>
    <row r="9365" spans="5:5" x14ac:dyDescent="0.2">
      <c r="E9365" s="2"/>
    </row>
    <row r="9366" spans="5:5" x14ac:dyDescent="0.2">
      <c r="E9366" s="2"/>
    </row>
    <row r="9367" spans="5:5" x14ac:dyDescent="0.2">
      <c r="E9367" s="2"/>
    </row>
    <row r="9368" spans="5:5" x14ac:dyDescent="0.2">
      <c r="E9368" s="2"/>
    </row>
    <row r="9369" spans="5:5" x14ac:dyDescent="0.2">
      <c r="E9369" s="2"/>
    </row>
    <row r="9370" spans="5:5" x14ac:dyDescent="0.2">
      <c r="E9370" s="2"/>
    </row>
    <row r="9371" spans="5:5" x14ac:dyDescent="0.2">
      <c r="E9371" s="2"/>
    </row>
    <row r="9372" spans="5:5" x14ac:dyDescent="0.2">
      <c r="E9372" s="2"/>
    </row>
    <row r="9373" spans="5:5" x14ac:dyDescent="0.2">
      <c r="E9373" s="2"/>
    </row>
    <row r="9374" spans="5:5" x14ac:dyDescent="0.2">
      <c r="E9374" s="2"/>
    </row>
    <row r="9375" spans="5:5" x14ac:dyDescent="0.2">
      <c r="E9375" s="2"/>
    </row>
    <row r="9376" spans="5:5" x14ac:dyDescent="0.2">
      <c r="E9376" s="2"/>
    </row>
    <row r="9377" spans="5:5" x14ac:dyDescent="0.2">
      <c r="E9377" s="2"/>
    </row>
    <row r="9378" spans="5:5" x14ac:dyDescent="0.2">
      <c r="E9378" s="2"/>
    </row>
    <row r="9379" spans="5:5" x14ac:dyDescent="0.2">
      <c r="E9379" s="2"/>
    </row>
    <row r="9380" spans="5:5" x14ac:dyDescent="0.2">
      <c r="E9380" s="2"/>
    </row>
    <row r="9381" spans="5:5" x14ac:dyDescent="0.2">
      <c r="E9381" s="2"/>
    </row>
    <row r="9382" spans="5:5" x14ac:dyDescent="0.2">
      <c r="E9382" s="2"/>
    </row>
    <row r="9383" spans="5:5" x14ac:dyDescent="0.2">
      <c r="E9383" s="2"/>
    </row>
    <row r="9384" spans="5:5" x14ac:dyDescent="0.2">
      <c r="E9384" s="2"/>
    </row>
    <row r="9385" spans="5:5" x14ac:dyDescent="0.2">
      <c r="E9385" s="2"/>
    </row>
    <row r="9386" spans="5:5" x14ac:dyDescent="0.2">
      <c r="E9386" s="2"/>
    </row>
    <row r="9387" spans="5:5" x14ac:dyDescent="0.2">
      <c r="E9387" s="2"/>
    </row>
    <row r="9388" spans="5:5" x14ac:dyDescent="0.2">
      <c r="E9388" s="2"/>
    </row>
    <row r="9389" spans="5:5" x14ac:dyDescent="0.2">
      <c r="E9389" s="2"/>
    </row>
    <row r="9390" spans="5:5" x14ac:dyDescent="0.2">
      <c r="E9390" s="2"/>
    </row>
    <row r="9391" spans="5:5" x14ac:dyDescent="0.2">
      <c r="E9391" s="2"/>
    </row>
    <row r="9392" spans="5:5" x14ac:dyDescent="0.2">
      <c r="E9392" s="2"/>
    </row>
    <row r="9393" spans="5:5" x14ac:dyDescent="0.2">
      <c r="E9393" s="2"/>
    </row>
    <row r="9394" spans="5:5" x14ac:dyDescent="0.2">
      <c r="E9394" s="2"/>
    </row>
    <row r="9395" spans="5:5" x14ac:dyDescent="0.2">
      <c r="E9395" s="2"/>
    </row>
    <row r="9396" spans="5:5" x14ac:dyDescent="0.2">
      <c r="E9396" s="2"/>
    </row>
    <row r="9397" spans="5:5" x14ac:dyDescent="0.2">
      <c r="E9397" s="2"/>
    </row>
    <row r="9398" spans="5:5" x14ac:dyDescent="0.2">
      <c r="E9398" s="2"/>
    </row>
    <row r="9399" spans="5:5" x14ac:dyDescent="0.2">
      <c r="E9399" s="2"/>
    </row>
    <row r="9400" spans="5:5" x14ac:dyDescent="0.2">
      <c r="E9400" s="2"/>
    </row>
    <row r="9401" spans="5:5" x14ac:dyDescent="0.2">
      <c r="E9401" s="2"/>
    </row>
    <row r="9402" spans="5:5" x14ac:dyDescent="0.2">
      <c r="E9402" s="2"/>
    </row>
    <row r="9403" spans="5:5" x14ac:dyDescent="0.2">
      <c r="E9403" s="2"/>
    </row>
    <row r="9404" spans="5:5" x14ac:dyDescent="0.2">
      <c r="E9404" s="2"/>
    </row>
    <row r="9405" spans="5:5" x14ac:dyDescent="0.2">
      <c r="E9405" s="2"/>
    </row>
    <row r="9406" spans="5:5" x14ac:dyDescent="0.2">
      <c r="E9406" s="2"/>
    </row>
    <row r="9407" spans="5:5" x14ac:dyDescent="0.2">
      <c r="E9407" s="2"/>
    </row>
    <row r="9408" spans="5:5" x14ac:dyDescent="0.2">
      <c r="E9408" s="2"/>
    </row>
    <row r="9409" spans="5:5" x14ac:dyDescent="0.2">
      <c r="E9409" s="2"/>
    </row>
    <row r="9410" spans="5:5" x14ac:dyDescent="0.2">
      <c r="E9410" s="2"/>
    </row>
    <row r="9411" spans="5:5" x14ac:dyDescent="0.2">
      <c r="E9411" s="2"/>
    </row>
    <row r="9412" spans="5:5" x14ac:dyDescent="0.2">
      <c r="E9412" s="2"/>
    </row>
    <row r="9413" spans="5:5" x14ac:dyDescent="0.2">
      <c r="E9413" s="2"/>
    </row>
    <row r="9414" spans="5:5" x14ac:dyDescent="0.2">
      <c r="E9414" s="2"/>
    </row>
    <row r="9415" spans="5:5" x14ac:dyDescent="0.2">
      <c r="E9415" s="2"/>
    </row>
    <row r="9416" spans="5:5" x14ac:dyDescent="0.2">
      <c r="E9416" s="2"/>
    </row>
    <row r="9417" spans="5:5" x14ac:dyDescent="0.2">
      <c r="E9417" s="2"/>
    </row>
    <row r="9418" spans="5:5" x14ac:dyDescent="0.2">
      <c r="E9418" s="2"/>
    </row>
    <row r="9419" spans="5:5" x14ac:dyDescent="0.2">
      <c r="E9419" s="2"/>
    </row>
    <row r="9420" spans="5:5" x14ac:dyDescent="0.2">
      <c r="E9420" s="2"/>
    </row>
    <row r="9421" spans="5:5" x14ac:dyDescent="0.2">
      <c r="E9421" s="2"/>
    </row>
    <row r="9422" spans="5:5" x14ac:dyDescent="0.2">
      <c r="E9422" s="2"/>
    </row>
    <row r="9423" spans="5:5" x14ac:dyDescent="0.2">
      <c r="E9423" s="2"/>
    </row>
    <row r="9424" spans="5:5" x14ac:dyDescent="0.2">
      <c r="E9424" s="2"/>
    </row>
    <row r="9425" spans="5:5" x14ac:dyDescent="0.2">
      <c r="E9425" s="2"/>
    </row>
    <row r="9426" spans="5:5" x14ac:dyDescent="0.2">
      <c r="E9426" s="2"/>
    </row>
    <row r="9427" spans="5:5" x14ac:dyDescent="0.2">
      <c r="E9427" s="2"/>
    </row>
    <row r="9428" spans="5:5" x14ac:dyDescent="0.2">
      <c r="E9428" s="2"/>
    </row>
    <row r="9429" spans="5:5" x14ac:dyDescent="0.2">
      <c r="E9429" s="2"/>
    </row>
    <row r="9430" spans="5:5" x14ac:dyDescent="0.2">
      <c r="E9430" s="2"/>
    </row>
    <row r="9431" spans="5:5" x14ac:dyDescent="0.2">
      <c r="E9431" s="2"/>
    </row>
    <row r="9432" spans="5:5" x14ac:dyDescent="0.2">
      <c r="E9432" s="2"/>
    </row>
    <row r="9433" spans="5:5" x14ac:dyDescent="0.2">
      <c r="E9433" s="2"/>
    </row>
    <row r="9434" spans="5:5" x14ac:dyDescent="0.2">
      <c r="E9434" s="2"/>
    </row>
    <row r="9435" spans="5:5" x14ac:dyDescent="0.2">
      <c r="E9435" s="2"/>
    </row>
    <row r="9436" spans="5:5" x14ac:dyDescent="0.2">
      <c r="E9436" s="2"/>
    </row>
    <row r="9437" spans="5:5" x14ac:dyDescent="0.2">
      <c r="E9437" s="2"/>
    </row>
    <row r="9438" spans="5:5" x14ac:dyDescent="0.2">
      <c r="E9438" s="2"/>
    </row>
    <row r="9439" spans="5:5" x14ac:dyDescent="0.2">
      <c r="E9439" s="2"/>
    </row>
    <row r="9440" spans="5:5" x14ac:dyDescent="0.2">
      <c r="E9440" s="2"/>
    </row>
    <row r="9441" spans="5:5" x14ac:dyDescent="0.2">
      <c r="E9441" s="2"/>
    </row>
    <row r="9442" spans="5:5" x14ac:dyDescent="0.2">
      <c r="E9442" s="2"/>
    </row>
    <row r="9443" spans="5:5" x14ac:dyDescent="0.2">
      <c r="E9443" s="2"/>
    </row>
    <row r="9444" spans="5:5" x14ac:dyDescent="0.2">
      <c r="E9444" s="2"/>
    </row>
    <row r="9445" spans="5:5" x14ac:dyDescent="0.2">
      <c r="E9445" s="2"/>
    </row>
    <row r="9446" spans="5:5" x14ac:dyDescent="0.2">
      <c r="E9446" s="2"/>
    </row>
    <row r="9447" spans="5:5" x14ac:dyDescent="0.2">
      <c r="E9447" s="2"/>
    </row>
    <row r="9448" spans="5:5" x14ac:dyDescent="0.2">
      <c r="E9448" s="2"/>
    </row>
    <row r="9449" spans="5:5" x14ac:dyDescent="0.2">
      <c r="E9449" s="2"/>
    </row>
    <row r="9450" spans="5:5" x14ac:dyDescent="0.2">
      <c r="E9450" s="2"/>
    </row>
    <row r="9451" spans="5:5" x14ac:dyDescent="0.2">
      <c r="E9451" s="2"/>
    </row>
    <row r="9452" spans="5:5" x14ac:dyDescent="0.2">
      <c r="E9452" s="2"/>
    </row>
    <row r="9453" spans="5:5" x14ac:dyDescent="0.2">
      <c r="E9453" s="2"/>
    </row>
    <row r="9454" spans="5:5" x14ac:dyDescent="0.2">
      <c r="E9454" s="2"/>
    </row>
    <row r="9455" spans="5:5" x14ac:dyDescent="0.2">
      <c r="E9455" s="2"/>
    </row>
    <row r="9456" spans="5:5" x14ac:dyDescent="0.2">
      <c r="E9456" s="2"/>
    </row>
    <row r="9457" spans="5:5" x14ac:dyDescent="0.2">
      <c r="E9457" s="2"/>
    </row>
    <row r="9458" spans="5:5" x14ac:dyDescent="0.2">
      <c r="E9458" s="2"/>
    </row>
    <row r="9459" spans="5:5" x14ac:dyDescent="0.2">
      <c r="E9459" s="2"/>
    </row>
    <row r="9460" spans="5:5" x14ac:dyDescent="0.2">
      <c r="E9460" s="2"/>
    </row>
    <row r="9461" spans="5:5" x14ac:dyDescent="0.2">
      <c r="E9461" s="2"/>
    </row>
    <row r="9462" spans="5:5" x14ac:dyDescent="0.2">
      <c r="E9462" s="2"/>
    </row>
    <row r="9463" spans="5:5" x14ac:dyDescent="0.2">
      <c r="E9463" s="2"/>
    </row>
    <row r="9464" spans="5:5" x14ac:dyDescent="0.2">
      <c r="E9464" s="2"/>
    </row>
    <row r="9465" spans="5:5" x14ac:dyDescent="0.2">
      <c r="E9465" s="2"/>
    </row>
    <row r="9466" spans="5:5" x14ac:dyDescent="0.2">
      <c r="E9466" s="2"/>
    </row>
    <row r="9467" spans="5:5" x14ac:dyDescent="0.2">
      <c r="E9467" s="2"/>
    </row>
    <row r="9468" spans="5:5" x14ac:dyDescent="0.2">
      <c r="E9468" s="2"/>
    </row>
    <row r="9469" spans="5:5" x14ac:dyDescent="0.2">
      <c r="E9469" s="2"/>
    </row>
    <row r="9470" spans="5:5" x14ac:dyDescent="0.2">
      <c r="E9470" s="2"/>
    </row>
    <row r="9471" spans="5:5" x14ac:dyDescent="0.2">
      <c r="E9471" s="2"/>
    </row>
    <row r="9472" spans="5:5" x14ac:dyDescent="0.2">
      <c r="E9472" s="2"/>
    </row>
    <row r="9473" spans="5:5" x14ac:dyDescent="0.2">
      <c r="E9473" s="2"/>
    </row>
    <row r="9474" spans="5:5" x14ac:dyDescent="0.2">
      <c r="E9474" s="2"/>
    </row>
    <row r="9475" spans="5:5" x14ac:dyDescent="0.2">
      <c r="E9475" s="2"/>
    </row>
    <row r="9476" spans="5:5" x14ac:dyDescent="0.2">
      <c r="E9476" s="2"/>
    </row>
    <row r="9477" spans="5:5" x14ac:dyDescent="0.2">
      <c r="E9477" s="2"/>
    </row>
    <row r="9478" spans="5:5" x14ac:dyDescent="0.2">
      <c r="E9478" s="2"/>
    </row>
    <row r="9479" spans="5:5" x14ac:dyDescent="0.2">
      <c r="E9479" s="2"/>
    </row>
    <row r="9480" spans="5:5" x14ac:dyDescent="0.2">
      <c r="E9480" s="2"/>
    </row>
    <row r="9481" spans="5:5" x14ac:dyDescent="0.2">
      <c r="E9481" s="2"/>
    </row>
    <row r="9482" spans="5:5" x14ac:dyDescent="0.2">
      <c r="E9482" s="2"/>
    </row>
    <row r="9483" spans="5:5" x14ac:dyDescent="0.2">
      <c r="E9483" s="2"/>
    </row>
    <row r="9484" spans="5:5" x14ac:dyDescent="0.2">
      <c r="E9484" s="2"/>
    </row>
    <row r="9485" spans="5:5" x14ac:dyDescent="0.2">
      <c r="E9485" s="2"/>
    </row>
    <row r="9486" spans="5:5" x14ac:dyDescent="0.2">
      <c r="E9486" s="2"/>
    </row>
    <row r="9487" spans="5:5" x14ac:dyDescent="0.2">
      <c r="E9487" s="2"/>
    </row>
    <row r="9488" spans="5:5" x14ac:dyDescent="0.2">
      <c r="E9488" s="2"/>
    </row>
    <row r="9489" spans="5:5" x14ac:dyDescent="0.2">
      <c r="E9489" s="2"/>
    </row>
    <row r="9490" spans="5:5" x14ac:dyDescent="0.2">
      <c r="E9490" s="2"/>
    </row>
    <row r="9491" spans="5:5" x14ac:dyDescent="0.2">
      <c r="E9491" s="2"/>
    </row>
    <row r="9492" spans="5:5" x14ac:dyDescent="0.2">
      <c r="E9492" s="2"/>
    </row>
    <row r="9493" spans="5:5" x14ac:dyDescent="0.2">
      <c r="E9493" s="2"/>
    </row>
    <row r="9494" spans="5:5" x14ac:dyDescent="0.2">
      <c r="E9494" s="2"/>
    </row>
    <row r="9495" spans="5:5" x14ac:dyDescent="0.2">
      <c r="E9495" s="2"/>
    </row>
    <row r="9496" spans="5:5" x14ac:dyDescent="0.2">
      <c r="E9496" s="2"/>
    </row>
    <row r="9497" spans="5:5" x14ac:dyDescent="0.2">
      <c r="E9497" s="2"/>
    </row>
    <row r="9498" spans="5:5" x14ac:dyDescent="0.2">
      <c r="E9498" s="2"/>
    </row>
    <row r="9499" spans="5:5" x14ac:dyDescent="0.2">
      <c r="E9499" s="2"/>
    </row>
    <row r="9500" spans="5:5" x14ac:dyDescent="0.2">
      <c r="E9500" s="2"/>
    </row>
    <row r="9501" spans="5:5" x14ac:dyDescent="0.2">
      <c r="E9501" s="2"/>
    </row>
    <row r="9502" spans="5:5" x14ac:dyDescent="0.2">
      <c r="E9502" s="2"/>
    </row>
    <row r="9503" spans="5:5" x14ac:dyDescent="0.2">
      <c r="E9503" s="2"/>
    </row>
    <row r="9504" spans="5:5" x14ac:dyDescent="0.2">
      <c r="E9504" s="2"/>
    </row>
    <row r="9505" spans="5:5" x14ac:dyDescent="0.2">
      <c r="E9505" s="2"/>
    </row>
    <row r="9506" spans="5:5" x14ac:dyDescent="0.2">
      <c r="E9506" s="2"/>
    </row>
    <row r="9507" spans="5:5" x14ac:dyDescent="0.2">
      <c r="E9507" s="2"/>
    </row>
    <row r="9508" spans="5:5" x14ac:dyDescent="0.2">
      <c r="E9508" s="2"/>
    </row>
    <row r="9509" spans="5:5" x14ac:dyDescent="0.2">
      <c r="E9509" s="2"/>
    </row>
    <row r="9510" spans="5:5" x14ac:dyDescent="0.2">
      <c r="E9510" s="2"/>
    </row>
    <row r="9511" spans="5:5" x14ac:dyDescent="0.2">
      <c r="E9511" s="2"/>
    </row>
    <row r="9512" spans="5:5" x14ac:dyDescent="0.2">
      <c r="E9512" s="2"/>
    </row>
    <row r="9513" spans="5:5" x14ac:dyDescent="0.2">
      <c r="E9513" s="2"/>
    </row>
    <row r="9514" spans="5:5" x14ac:dyDescent="0.2">
      <c r="E9514" s="2"/>
    </row>
    <row r="9515" spans="5:5" x14ac:dyDescent="0.2">
      <c r="E9515" s="2"/>
    </row>
    <row r="9516" spans="5:5" x14ac:dyDescent="0.2">
      <c r="E9516" s="2"/>
    </row>
    <row r="9517" spans="5:5" x14ac:dyDescent="0.2">
      <c r="E9517" s="2"/>
    </row>
    <row r="9518" spans="5:5" x14ac:dyDescent="0.2">
      <c r="E9518" s="2"/>
    </row>
    <row r="9519" spans="5:5" x14ac:dyDescent="0.2">
      <c r="E9519" s="2"/>
    </row>
    <row r="9520" spans="5:5" x14ac:dyDescent="0.2">
      <c r="E9520" s="2"/>
    </row>
    <row r="9521" spans="5:5" x14ac:dyDescent="0.2">
      <c r="E9521" s="2"/>
    </row>
    <row r="9522" spans="5:5" x14ac:dyDescent="0.2">
      <c r="E9522" s="2"/>
    </row>
    <row r="9523" spans="5:5" x14ac:dyDescent="0.2">
      <c r="E9523" s="2"/>
    </row>
    <row r="9524" spans="5:5" x14ac:dyDescent="0.2">
      <c r="E9524" s="2"/>
    </row>
    <row r="9525" spans="5:5" x14ac:dyDescent="0.2">
      <c r="E9525" s="2"/>
    </row>
    <row r="9526" spans="5:5" x14ac:dyDescent="0.2">
      <c r="E9526" s="2"/>
    </row>
    <row r="9527" spans="5:5" x14ac:dyDescent="0.2">
      <c r="E9527" s="2"/>
    </row>
    <row r="9528" spans="5:5" x14ac:dyDescent="0.2">
      <c r="E9528" s="2"/>
    </row>
    <row r="9529" spans="5:5" x14ac:dyDescent="0.2">
      <c r="E9529" s="2"/>
    </row>
    <row r="9530" spans="5:5" x14ac:dyDescent="0.2">
      <c r="E9530" s="2"/>
    </row>
    <row r="9531" spans="5:5" x14ac:dyDescent="0.2">
      <c r="E9531" s="2"/>
    </row>
    <row r="9532" spans="5:5" x14ac:dyDescent="0.2">
      <c r="E9532" s="2"/>
    </row>
    <row r="9533" spans="5:5" x14ac:dyDescent="0.2">
      <c r="E9533" s="2"/>
    </row>
    <row r="9534" spans="5:5" x14ac:dyDescent="0.2">
      <c r="E9534" s="2"/>
    </row>
    <row r="9535" spans="5:5" x14ac:dyDescent="0.2">
      <c r="E9535" s="2"/>
    </row>
    <row r="9536" spans="5:5" x14ac:dyDescent="0.2">
      <c r="E9536" s="2"/>
    </row>
    <row r="9537" spans="5:5" x14ac:dyDescent="0.2">
      <c r="E9537" s="2"/>
    </row>
    <row r="9538" spans="5:5" x14ac:dyDescent="0.2">
      <c r="E9538" s="2"/>
    </row>
    <row r="9539" spans="5:5" x14ac:dyDescent="0.2">
      <c r="E9539" s="2"/>
    </row>
    <row r="9540" spans="5:5" x14ac:dyDescent="0.2">
      <c r="E9540" s="2"/>
    </row>
    <row r="9541" spans="5:5" x14ac:dyDescent="0.2">
      <c r="E9541" s="2"/>
    </row>
    <row r="9542" spans="5:5" x14ac:dyDescent="0.2">
      <c r="E9542" s="2"/>
    </row>
    <row r="9543" spans="5:5" x14ac:dyDescent="0.2">
      <c r="E9543" s="2"/>
    </row>
    <row r="9544" spans="5:5" x14ac:dyDescent="0.2">
      <c r="E9544" s="2"/>
    </row>
    <row r="9545" spans="5:5" x14ac:dyDescent="0.2">
      <c r="E9545" s="2"/>
    </row>
    <row r="9546" spans="5:5" x14ac:dyDescent="0.2">
      <c r="E9546" s="2"/>
    </row>
    <row r="9547" spans="5:5" x14ac:dyDescent="0.2">
      <c r="E9547" s="2"/>
    </row>
    <row r="9548" spans="5:5" x14ac:dyDescent="0.2">
      <c r="E9548" s="2"/>
    </row>
    <row r="9549" spans="5:5" x14ac:dyDescent="0.2">
      <c r="E9549" s="2"/>
    </row>
    <row r="9550" spans="5:5" x14ac:dyDescent="0.2">
      <c r="E9550" s="2"/>
    </row>
    <row r="9551" spans="5:5" x14ac:dyDescent="0.2">
      <c r="E9551" s="2"/>
    </row>
    <row r="9552" spans="5:5" x14ac:dyDescent="0.2">
      <c r="E9552" s="2"/>
    </row>
    <row r="9553" spans="5:5" x14ac:dyDescent="0.2">
      <c r="E9553" s="2"/>
    </row>
    <row r="9554" spans="5:5" x14ac:dyDescent="0.2">
      <c r="E9554" s="2"/>
    </row>
    <row r="9555" spans="5:5" x14ac:dyDescent="0.2">
      <c r="E9555" s="2"/>
    </row>
    <row r="9556" spans="5:5" x14ac:dyDescent="0.2">
      <c r="E9556" s="2"/>
    </row>
    <row r="9557" spans="5:5" x14ac:dyDescent="0.2">
      <c r="E9557" s="2"/>
    </row>
    <row r="9558" spans="5:5" x14ac:dyDescent="0.2">
      <c r="E9558" s="2"/>
    </row>
    <row r="9559" spans="5:5" x14ac:dyDescent="0.2">
      <c r="E9559" s="2"/>
    </row>
    <row r="9560" spans="5:5" x14ac:dyDescent="0.2">
      <c r="E9560" s="2"/>
    </row>
    <row r="9561" spans="5:5" x14ac:dyDescent="0.2">
      <c r="E9561" s="2"/>
    </row>
    <row r="9562" spans="5:5" x14ac:dyDescent="0.2">
      <c r="E9562" s="2"/>
    </row>
    <row r="9563" spans="5:5" x14ac:dyDescent="0.2">
      <c r="E9563" s="2"/>
    </row>
    <row r="9564" spans="5:5" x14ac:dyDescent="0.2">
      <c r="E9564" s="2"/>
    </row>
    <row r="9565" spans="5:5" x14ac:dyDescent="0.2">
      <c r="E9565" s="2"/>
    </row>
    <row r="9566" spans="5:5" x14ac:dyDescent="0.2">
      <c r="E9566" s="2"/>
    </row>
    <row r="9567" spans="5:5" x14ac:dyDescent="0.2">
      <c r="E9567" s="2"/>
    </row>
    <row r="9568" spans="5:5" x14ac:dyDescent="0.2">
      <c r="E9568" s="2"/>
    </row>
    <row r="9569" spans="5:5" x14ac:dyDescent="0.2">
      <c r="E9569" s="2"/>
    </row>
    <row r="9570" spans="5:5" x14ac:dyDescent="0.2">
      <c r="E9570" s="2"/>
    </row>
    <row r="9571" spans="5:5" x14ac:dyDescent="0.2">
      <c r="E9571" s="2"/>
    </row>
    <row r="9572" spans="5:5" x14ac:dyDescent="0.2">
      <c r="E9572" s="2"/>
    </row>
    <row r="9573" spans="5:5" x14ac:dyDescent="0.2">
      <c r="E9573" s="2"/>
    </row>
    <row r="9574" spans="5:5" x14ac:dyDescent="0.2">
      <c r="E9574" s="2"/>
    </row>
    <row r="9575" spans="5:5" x14ac:dyDescent="0.2">
      <c r="E9575" s="2"/>
    </row>
    <row r="9576" spans="5:5" x14ac:dyDescent="0.2">
      <c r="E9576" s="2"/>
    </row>
    <row r="9577" spans="5:5" x14ac:dyDescent="0.2">
      <c r="E9577" s="2"/>
    </row>
    <row r="9578" spans="5:5" x14ac:dyDescent="0.2">
      <c r="E9578" s="2"/>
    </row>
    <row r="9579" spans="5:5" x14ac:dyDescent="0.2">
      <c r="E9579" s="2"/>
    </row>
    <row r="9580" spans="5:5" x14ac:dyDescent="0.2">
      <c r="E9580" s="2"/>
    </row>
    <row r="9581" spans="5:5" x14ac:dyDescent="0.2">
      <c r="E9581" s="2"/>
    </row>
    <row r="9582" spans="5:5" x14ac:dyDescent="0.2">
      <c r="E9582" s="2"/>
    </row>
    <row r="9583" spans="5:5" x14ac:dyDescent="0.2">
      <c r="E9583" s="2"/>
    </row>
    <row r="9584" spans="5:5" x14ac:dyDescent="0.2">
      <c r="E9584" s="2"/>
    </row>
    <row r="9585" spans="5:5" x14ac:dyDescent="0.2">
      <c r="E9585" s="2"/>
    </row>
    <row r="9586" spans="5:5" x14ac:dyDescent="0.2">
      <c r="E9586" s="2"/>
    </row>
    <row r="9587" spans="5:5" x14ac:dyDescent="0.2">
      <c r="E9587" s="2"/>
    </row>
    <row r="9588" spans="5:5" x14ac:dyDescent="0.2">
      <c r="E9588" s="2"/>
    </row>
    <row r="9589" spans="5:5" x14ac:dyDescent="0.2">
      <c r="E9589" s="2"/>
    </row>
    <row r="9590" spans="5:5" x14ac:dyDescent="0.2">
      <c r="E9590" s="2"/>
    </row>
    <row r="9591" spans="5:5" x14ac:dyDescent="0.2">
      <c r="E9591" s="2"/>
    </row>
    <row r="9592" spans="5:5" x14ac:dyDescent="0.2">
      <c r="E9592" s="2"/>
    </row>
    <row r="9593" spans="5:5" x14ac:dyDescent="0.2">
      <c r="E9593" s="2"/>
    </row>
    <row r="9594" spans="5:5" x14ac:dyDescent="0.2">
      <c r="E9594" s="2"/>
    </row>
    <row r="9595" spans="5:5" x14ac:dyDescent="0.2">
      <c r="E9595" s="2"/>
    </row>
    <row r="9596" spans="5:5" x14ac:dyDescent="0.2">
      <c r="E9596" s="2"/>
    </row>
    <row r="9597" spans="5:5" x14ac:dyDescent="0.2">
      <c r="E9597" s="2"/>
    </row>
    <row r="9598" spans="5:5" x14ac:dyDescent="0.2">
      <c r="E9598" s="2"/>
    </row>
    <row r="9599" spans="5:5" x14ac:dyDescent="0.2">
      <c r="E9599" s="2"/>
    </row>
    <row r="9600" spans="5:5" x14ac:dyDescent="0.2">
      <c r="E9600" s="2"/>
    </row>
    <row r="9601" spans="5:5" x14ac:dyDescent="0.2">
      <c r="E9601" s="2"/>
    </row>
    <row r="9602" spans="5:5" x14ac:dyDescent="0.2">
      <c r="E9602" s="2"/>
    </row>
    <row r="9603" spans="5:5" x14ac:dyDescent="0.2">
      <c r="E9603" s="2"/>
    </row>
    <row r="9604" spans="5:5" x14ac:dyDescent="0.2">
      <c r="E9604" s="2"/>
    </row>
    <row r="9605" spans="5:5" x14ac:dyDescent="0.2">
      <c r="E9605" s="2"/>
    </row>
    <row r="9606" spans="5:5" x14ac:dyDescent="0.2">
      <c r="E9606" s="2"/>
    </row>
    <row r="9607" spans="5:5" x14ac:dyDescent="0.2">
      <c r="E9607" s="2"/>
    </row>
    <row r="9608" spans="5:5" x14ac:dyDescent="0.2">
      <c r="E9608" s="2"/>
    </row>
    <row r="9609" spans="5:5" x14ac:dyDescent="0.2">
      <c r="E9609" s="2"/>
    </row>
    <row r="9610" spans="5:5" x14ac:dyDescent="0.2">
      <c r="E9610" s="2"/>
    </row>
    <row r="9611" spans="5:5" x14ac:dyDescent="0.2">
      <c r="E9611" s="2"/>
    </row>
    <row r="9612" spans="5:5" x14ac:dyDescent="0.2">
      <c r="E9612" s="2"/>
    </row>
    <row r="9613" spans="5:5" x14ac:dyDescent="0.2">
      <c r="E9613" s="2"/>
    </row>
    <row r="9614" spans="5:5" x14ac:dyDescent="0.2">
      <c r="E9614" s="2"/>
    </row>
    <row r="9615" spans="5:5" x14ac:dyDescent="0.2">
      <c r="E9615" s="2"/>
    </row>
    <row r="9616" spans="5:5" x14ac:dyDescent="0.2">
      <c r="E9616" s="2"/>
    </row>
    <row r="9617" spans="5:5" x14ac:dyDescent="0.2">
      <c r="E9617" s="2"/>
    </row>
    <row r="9618" spans="5:5" x14ac:dyDescent="0.2">
      <c r="E9618" s="2"/>
    </row>
    <row r="9619" spans="5:5" x14ac:dyDescent="0.2">
      <c r="E9619" s="2"/>
    </row>
    <row r="9620" spans="5:5" x14ac:dyDescent="0.2">
      <c r="E9620" s="2"/>
    </row>
    <row r="9621" spans="5:5" x14ac:dyDescent="0.2">
      <c r="E9621" s="2"/>
    </row>
    <row r="9622" spans="5:5" x14ac:dyDescent="0.2">
      <c r="E9622" s="2"/>
    </row>
    <row r="9623" spans="5:5" x14ac:dyDescent="0.2">
      <c r="E9623" s="2"/>
    </row>
    <row r="9624" spans="5:5" x14ac:dyDescent="0.2">
      <c r="E9624" s="2"/>
    </row>
    <row r="9625" spans="5:5" x14ac:dyDescent="0.2">
      <c r="E9625" s="2"/>
    </row>
    <row r="9626" spans="5:5" x14ac:dyDescent="0.2">
      <c r="E9626" s="2"/>
    </row>
    <row r="9627" spans="5:5" x14ac:dyDescent="0.2">
      <c r="E9627" s="2"/>
    </row>
    <row r="9628" spans="5:5" x14ac:dyDescent="0.2">
      <c r="E9628" s="2"/>
    </row>
    <row r="9629" spans="5:5" x14ac:dyDescent="0.2">
      <c r="E9629" s="2"/>
    </row>
    <row r="9630" spans="5:5" x14ac:dyDescent="0.2">
      <c r="E9630" s="2"/>
    </row>
    <row r="9631" spans="5:5" x14ac:dyDescent="0.2">
      <c r="E9631" s="2"/>
    </row>
    <row r="9632" spans="5:5" x14ac:dyDescent="0.2">
      <c r="E9632" s="2"/>
    </row>
    <row r="9633" spans="5:5" x14ac:dyDescent="0.2">
      <c r="E9633" s="2"/>
    </row>
    <row r="9634" spans="5:5" x14ac:dyDescent="0.2">
      <c r="E9634" s="2"/>
    </row>
    <row r="9635" spans="5:5" x14ac:dyDescent="0.2">
      <c r="E9635" s="2"/>
    </row>
    <row r="9636" spans="5:5" x14ac:dyDescent="0.2">
      <c r="E9636" s="2"/>
    </row>
    <row r="9637" spans="5:5" x14ac:dyDescent="0.2">
      <c r="E9637" s="2"/>
    </row>
    <row r="9638" spans="5:5" x14ac:dyDescent="0.2">
      <c r="E9638" s="2"/>
    </row>
    <row r="9639" spans="5:5" x14ac:dyDescent="0.2">
      <c r="E9639" s="2"/>
    </row>
    <row r="9640" spans="5:5" x14ac:dyDescent="0.2">
      <c r="E9640" s="2"/>
    </row>
    <row r="9641" spans="5:5" x14ac:dyDescent="0.2">
      <c r="E9641" s="2"/>
    </row>
    <row r="9642" spans="5:5" x14ac:dyDescent="0.2">
      <c r="E9642" s="2"/>
    </row>
    <row r="9643" spans="5:5" x14ac:dyDescent="0.2">
      <c r="E9643" s="2"/>
    </row>
    <row r="9644" spans="5:5" x14ac:dyDescent="0.2">
      <c r="E9644" s="2"/>
    </row>
    <row r="9645" spans="5:5" x14ac:dyDescent="0.2">
      <c r="E9645" s="2"/>
    </row>
    <row r="9646" spans="5:5" x14ac:dyDescent="0.2">
      <c r="E9646" s="2"/>
    </row>
    <row r="9647" spans="5:5" x14ac:dyDescent="0.2">
      <c r="E9647" s="2"/>
    </row>
    <row r="9648" spans="5:5" x14ac:dyDescent="0.2">
      <c r="E9648" s="2"/>
    </row>
    <row r="9649" spans="5:5" x14ac:dyDescent="0.2">
      <c r="E9649" s="2"/>
    </row>
    <row r="9650" spans="5:5" x14ac:dyDescent="0.2">
      <c r="E9650" s="2"/>
    </row>
    <row r="9651" spans="5:5" x14ac:dyDescent="0.2">
      <c r="E9651" s="2"/>
    </row>
    <row r="9652" spans="5:5" x14ac:dyDescent="0.2">
      <c r="E9652" s="2"/>
    </row>
    <row r="9653" spans="5:5" x14ac:dyDescent="0.2">
      <c r="E9653" s="2"/>
    </row>
    <row r="9654" spans="5:5" x14ac:dyDescent="0.2">
      <c r="E9654" s="2"/>
    </row>
    <row r="9655" spans="5:5" x14ac:dyDescent="0.2">
      <c r="E9655" s="2"/>
    </row>
    <row r="9656" spans="5:5" x14ac:dyDescent="0.2">
      <c r="E9656" s="2"/>
    </row>
    <row r="9657" spans="5:5" x14ac:dyDescent="0.2">
      <c r="E9657" s="2"/>
    </row>
    <row r="9658" spans="5:5" x14ac:dyDescent="0.2">
      <c r="E9658" s="2"/>
    </row>
    <row r="9659" spans="5:5" x14ac:dyDescent="0.2">
      <c r="E9659" s="2"/>
    </row>
    <row r="9660" spans="5:5" x14ac:dyDescent="0.2">
      <c r="E9660" s="2"/>
    </row>
    <row r="9661" spans="5:5" x14ac:dyDescent="0.2">
      <c r="E9661" s="2"/>
    </row>
    <row r="9662" spans="5:5" x14ac:dyDescent="0.2">
      <c r="E9662" s="2"/>
    </row>
    <row r="9663" spans="5:5" x14ac:dyDescent="0.2">
      <c r="E9663" s="2"/>
    </row>
    <row r="9664" spans="5:5" x14ac:dyDescent="0.2">
      <c r="E9664" s="2"/>
    </row>
    <row r="9665" spans="5:5" x14ac:dyDescent="0.2">
      <c r="E9665" s="2"/>
    </row>
    <row r="9666" spans="5:5" x14ac:dyDescent="0.2">
      <c r="E9666" s="2"/>
    </row>
    <row r="9667" spans="5:5" x14ac:dyDescent="0.2">
      <c r="E9667" s="2"/>
    </row>
    <row r="9668" spans="5:5" x14ac:dyDescent="0.2">
      <c r="E9668" s="2"/>
    </row>
    <row r="9669" spans="5:5" x14ac:dyDescent="0.2">
      <c r="E9669" s="2"/>
    </row>
    <row r="9670" spans="5:5" x14ac:dyDescent="0.2">
      <c r="E9670" s="2"/>
    </row>
    <row r="9671" spans="5:5" x14ac:dyDescent="0.2">
      <c r="E9671" s="2"/>
    </row>
    <row r="9672" spans="5:5" x14ac:dyDescent="0.2">
      <c r="E9672" s="2"/>
    </row>
    <row r="9673" spans="5:5" x14ac:dyDescent="0.2">
      <c r="E9673" s="2"/>
    </row>
    <row r="9674" spans="5:5" x14ac:dyDescent="0.2">
      <c r="E9674" s="2"/>
    </row>
    <row r="9675" spans="5:5" x14ac:dyDescent="0.2">
      <c r="E9675" s="2"/>
    </row>
    <row r="9676" spans="5:5" x14ac:dyDescent="0.2">
      <c r="E9676" s="2"/>
    </row>
    <row r="9677" spans="5:5" x14ac:dyDescent="0.2">
      <c r="E9677" s="2"/>
    </row>
    <row r="9678" spans="5:5" x14ac:dyDescent="0.2">
      <c r="E9678" s="2"/>
    </row>
    <row r="9679" spans="5:5" x14ac:dyDescent="0.2">
      <c r="E9679" s="2"/>
    </row>
    <row r="9680" spans="5:5" x14ac:dyDescent="0.2">
      <c r="E9680" s="2"/>
    </row>
    <row r="9681" spans="5:5" x14ac:dyDescent="0.2">
      <c r="E9681" s="2"/>
    </row>
    <row r="9682" spans="5:5" x14ac:dyDescent="0.2">
      <c r="E9682" s="2"/>
    </row>
    <row r="9683" spans="5:5" x14ac:dyDescent="0.2">
      <c r="E9683" s="2"/>
    </row>
    <row r="9684" spans="5:5" x14ac:dyDescent="0.2">
      <c r="E9684" s="2"/>
    </row>
    <row r="9685" spans="5:5" x14ac:dyDescent="0.2">
      <c r="E9685" s="2"/>
    </row>
    <row r="9686" spans="5:5" x14ac:dyDescent="0.2">
      <c r="E9686" s="2"/>
    </row>
    <row r="9687" spans="5:5" x14ac:dyDescent="0.2">
      <c r="E9687" s="2"/>
    </row>
    <row r="9688" spans="5:5" x14ac:dyDescent="0.2">
      <c r="E9688" s="2"/>
    </row>
    <row r="9689" spans="5:5" x14ac:dyDescent="0.2">
      <c r="E9689" s="2"/>
    </row>
    <row r="9690" spans="5:5" x14ac:dyDescent="0.2">
      <c r="E9690" s="2"/>
    </row>
    <row r="9691" spans="5:5" x14ac:dyDescent="0.2">
      <c r="E9691" s="2"/>
    </row>
    <row r="9692" spans="5:5" x14ac:dyDescent="0.2">
      <c r="E9692" s="2"/>
    </row>
    <row r="9693" spans="5:5" x14ac:dyDescent="0.2">
      <c r="E9693" s="2"/>
    </row>
    <row r="9694" spans="5:5" x14ac:dyDescent="0.2">
      <c r="E9694" s="2"/>
    </row>
    <row r="9695" spans="5:5" x14ac:dyDescent="0.2">
      <c r="E9695" s="2"/>
    </row>
    <row r="9696" spans="5:5" x14ac:dyDescent="0.2">
      <c r="E9696" s="2"/>
    </row>
    <row r="9697" spans="5:5" x14ac:dyDescent="0.2">
      <c r="E9697" s="2"/>
    </row>
    <row r="9698" spans="5:5" x14ac:dyDescent="0.2">
      <c r="E9698" s="2"/>
    </row>
    <row r="9699" spans="5:5" x14ac:dyDescent="0.2">
      <c r="E9699" s="2"/>
    </row>
    <row r="9700" spans="5:5" x14ac:dyDescent="0.2">
      <c r="E9700" s="2"/>
    </row>
    <row r="9701" spans="5:5" x14ac:dyDescent="0.2">
      <c r="E9701" s="2"/>
    </row>
    <row r="9702" spans="5:5" x14ac:dyDescent="0.2">
      <c r="E9702" s="2"/>
    </row>
    <row r="9703" spans="5:5" x14ac:dyDescent="0.2">
      <c r="E9703" s="2"/>
    </row>
    <row r="9704" spans="5:5" x14ac:dyDescent="0.2">
      <c r="E9704" s="2"/>
    </row>
    <row r="9705" spans="5:5" x14ac:dyDescent="0.2">
      <c r="E9705" s="2"/>
    </row>
    <row r="9706" spans="5:5" x14ac:dyDescent="0.2">
      <c r="E9706" s="2"/>
    </row>
    <row r="9707" spans="5:5" x14ac:dyDescent="0.2">
      <c r="E9707" s="2"/>
    </row>
    <row r="9708" spans="5:5" x14ac:dyDescent="0.2">
      <c r="E9708" s="2"/>
    </row>
    <row r="9709" spans="5:5" x14ac:dyDescent="0.2">
      <c r="E9709" s="2"/>
    </row>
    <row r="9710" spans="5:5" x14ac:dyDescent="0.2">
      <c r="E9710" s="2"/>
    </row>
    <row r="9711" spans="5:5" x14ac:dyDescent="0.2">
      <c r="E9711" s="2"/>
    </row>
    <row r="9712" spans="5:5" x14ac:dyDescent="0.2">
      <c r="E9712" s="2"/>
    </row>
    <row r="9713" spans="5:5" x14ac:dyDescent="0.2">
      <c r="E9713" s="2"/>
    </row>
    <row r="9714" spans="5:5" x14ac:dyDescent="0.2">
      <c r="E9714" s="2"/>
    </row>
    <row r="9715" spans="5:5" x14ac:dyDescent="0.2">
      <c r="E9715" s="2"/>
    </row>
    <row r="9716" spans="5:5" x14ac:dyDescent="0.2">
      <c r="E9716" s="2"/>
    </row>
    <row r="9717" spans="5:5" x14ac:dyDescent="0.2">
      <c r="E9717" s="2"/>
    </row>
    <row r="9718" spans="5:5" x14ac:dyDescent="0.2">
      <c r="E9718" s="2"/>
    </row>
    <row r="9719" spans="5:5" x14ac:dyDescent="0.2">
      <c r="E9719" s="2"/>
    </row>
    <row r="9720" spans="5:5" x14ac:dyDescent="0.2">
      <c r="E9720" s="2"/>
    </row>
    <row r="9721" spans="5:5" x14ac:dyDescent="0.2">
      <c r="E9721" s="2"/>
    </row>
    <row r="9722" spans="5:5" x14ac:dyDescent="0.2">
      <c r="E9722" s="2"/>
    </row>
    <row r="9723" spans="5:5" x14ac:dyDescent="0.2">
      <c r="E9723" s="2"/>
    </row>
    <row r="9724" spans="5:5" x14ac:dyDescent="0.2">
      <c r="E9724" s="2"/>
    </row>
    <row r="9725" spans="5:5" x14ac:dyDescent="0.2">
      <c r="E9725" s="2"/>
    </row>
    <row r="9726" spans="5:5" x14ac:dyDescent="0.2">
      <c r="E9726" s="2"/>
    </row>
    <row r="9727" spans="5:5" x14ac:dyDescent="0.2">
      <c r="E9727" s="2"/>
    </row>
    <row r="9728" spans="5:5" x14ac:dyDescent="0.2">
      <c r="E9728" s="2"/>
    </row>
    <row r="9729" spans="5:5" x14ac:dyDescent="0.2">
      <c r="E9729" s="2"/>
    </row>
    <row r="9730" spans="5:5" x14ac:dyDescent="0.2">
      <c r="E9730" s="2"/>
    </row>
    <row r="9731" spans="5:5" x14ac:dyDescent="0.2">
      <c r="E9731" s="2"/>
    </row>
    <row r="9732" spans="5:5" x14ac:dyDescent="0.2">
      <c r="E9732" s="2"/>
    </row>
    <row r="9733" spans="5:5" x14ac:dyDescent="0.2">
      <c r="E9733" s="2"/>
    </row>
    <row r="9734" spans="5:5" x14ac:dyDescent="0.2">
      <c r="E9734" s="2"/>
    </row>
    <row r="9735" spans="5:5" x14ac:dyDescent="0.2">
      <c r="E9735" s="2"/>
    </row>
    <row r="9736" spans="5:5" x14ac:dyDescent="0.2">
      <c r="E9736" s="2"/>
    </row>
    <row r="9737" spans="5:5" x14ac:dyDescent="0.2">
      <c r="E9737" s="2"/>
    </row>
    <row r="9738" spans="5:5" x14ac:dyDescent="0.2">
      <c r="E9738" s="2"/>
    </row>
    <row r="9739" spans="5:5" x14ac:dyDescent="0.2">
      <c r="E9739" s="2"/>
    </row>
    <row r="9740" spans="5:5" x14ac:dyDescent="0.2">
      <c r="E9740" s="2"/>
    </row>
    <row r="9741" spans="5:5" x14ac:dyDescent="0.2">
      <c r="E9741" s="2"/>
    </row>
    <row r="9742" spans="5:5" x14ac:dyDescent="0.2">
      <c r="E9742" s="2"/>
    </row>
    <row r="9743" spans="5:5" x14ac:dyDescent="0.2">
      <c r="E9743" s="2"/>
    </row>
    <row r="9744" spans="5:5" x14ac:dyDescent="0.2">
      <c r="E9744" s="2"/>
    </row>
    <row r="9745" spans="5:5" x14ac:dyDescent="0.2">
      <c r="E9745" s="2"/>
    </row>
    <row r="9746" spans="5:5" x14ac:dyDescent="0.2">
      <c r="E9746" s="2"/>
    </row>
    <row r="9747" spans="5:5" x14ac:dyDescent="0.2">
      <c r="E9747" s="2"/>
    </row>
    <row r="9748" spans="5:5" x14ac:dyDescent="0.2">
      <c r="E9748" s="2"/>
    </row>
    <row r="9749" spans="5:5" x14ac:dyDescent="0.2">
      <c r="E9749" s="2"/>
    </row>
    <row r="9750" spans="5:5" x14ac:dyDescent="0.2">
      <c r="E9750" s="2"/>
    </row>
    <row r="9751" spans="5:5" x14ac:dyDescent="0.2">
      <c r="E9751" s="2"/>
    </row>
    <row r="9752" spans="5:5" x14ac:dyDescent="0.2">
      <c r="E9752" s="2"/>
    </row>
    <row r="9753" spans="5:5" x14ac:dyDescent="0.2">
      <c r="E9753" s="2"/>
    </row>
    <row r="9754" spans="5:5" x14ac:dyDescent="0.2">
      <c r="E9754" s="2"/>
    </row>
    <row r="9755" spans="5:5" x14ac:dyDescent="0.2">
      <c r="E9755" s="2"/>
    </row>
    <row r="9756" spans="5:5" x14ac:dyDescent="0.2">
      <c r="E9756" s="2"/>
    </row>
    <row r="9757" spans="5:5" x14ac:dyDescent="0.2">
      <c r="E9757" s="2"/>
    </row>
    <row r="9758" spans="5:5" x14ac:dyDescent="0.2">
      <c r="E9758" s="2"/>
    </row>
    <row r="9759" spans="5:5" x14ac:dyDescent="0.2">
      <c r="E9759" s="2"/>
    </row>
    <row r="9760" spans="5:5" x14ac:dyDescent="0.2">
      <c r="E9760" s="2"/>
    </row>
    <row r="9761" spans="5:5" x14ac:dyDescent="0.2">
      <c r="E9761" s="2"/>
    </row>
    <row r="9762" spans="5:5" x14ac:dyDescent="0.2">
      <c r="E9762" s="2"/>
    </row>
    <row r="9763" spans="5:5" x14ac:dyDescent="0.2">
      <c r="E9763" s="2"/>
    </row>
    <row r="9764" spans="5:5" x14ac:dyDescent="0.2">
      <c r="E9764" s="2"/>
    </row>
    <row r="9765" spans="5:5" x14ac:dyDescent="0.2">
      <c r="E9765" s="2"/>
    </row>
    <row r="9766" spans="5:5" x14ac:dyDescent="0.2">
      <c r="E9766" s="2"/>
    </row>
    <row r="9767" spans="5:5" x14ac:dyDescent="0.2">
      <c r="E9767" s="2"/>
    </row>
    <row r="9768" spans="5:5" x14ac:dyDescent="0.2">
      <c r="E9768" s="2"/>
    </row>
    <row r="9769" spans="5:5" x14ac:dyDescent="0.2">
      <c r="E9769" s="2"/>
    </row>
    <row r="9770" spans="5:5" x14ac:dyDescent="0.2">
      <c r="E9770" s="2"/>
    </row>
    <row r="9771" spans="5:5" x14ac:dyDescent="0.2">
      <c r="E9771" s="2"/>
    </row>
    <row r="9772" spans="5:5" x14ac:dyDescent="0.2">
      <c r="E9772" s="2"/>
    </row>
    <row r="9773" spans="5:5" x14ac:dyDescent="0.2">
      <c r="E9773" s="2"/>
    </row>
    <row r="9774" spans="5:5" x14ac:dyDescent="0.2">
      <c r="E9774" s="2"/>
    </row>
    <row r="9775" spans="5:5" x14ac:dyDescent="0.2">
      <c r="E9775" s="2"/>
    </row>
    <row r="9776" spans="5:5" x14ac:dyDescent="0.2">
      <c r="E9776" s="2"/>
    </row>
    <row r="9777" spans="5:5" x14ac:dyDescent="0.2">
      <c r="E9777" s="2"/>
    </row>
    <row r="9778" spans="5:5" x14ac:dyDescent="0.2">
      <c r="E9778" s="2"/>
    </row>
    <row r="9779" spans="5:5" x14ac:dyDescent="0.2">
      <c r="E9779" s="2"/>
    </row>
    <row r="9780" spans="5:5" x14ac:dyDescent="0.2">
      <c r="E9780" s="2"/>
    </row>
    <row r="9781" spans="5:5" x14ac:dyDescent="0.2">
      <c r="E9781" s="2"/>
    </row>
    <row r="9782" spans="5:5" x14ac:dyDescent="0.2">
      <c r="E9782" s="2"/>
    </row>
    <row r="9783" spans="5:5" x14ac:dyDescent="0.2">
      <c r="E9783" s="2"/>
    </row>
    <row r="9784" spans="5:5" x14ac:dyDescent="0.2">
      <c r="E9784" s="2"/>
    </row>
    <row r="9785" spans="5:5" x14ac:dyDescent="0.2">
      <c r="E9785" s="2"/>
    </row>
    <row r="9786" spans="5:5" x14ac:dyDescent="0.2">
      <c r="E9786" s="2"/>
    </row>
    <row r="9787" spans="5:5" x14ac:dyDescent="0.2">
      <c r="E9787" s="2"/>
    </row>
    <row r="9788" spans="5:5" x14ac:dyDescent="0.2">
      <c r="E9788" s="2"/>
    </row>
    <row r="9789" spans="5:5" x14ac:dyDescent="0.2">
      <c r="E9789" s="2"/>
    </row>
    <row r="9790" spans="5:5" x14ac:dyDescent="0.2">
      <c r="E9790" s="2"/>
    </row>
    <row r="9791" spans="5:5" x14ac:dyDescent="0.2">
      <c r="E9791" s="2"/>
    </row>
    <row r="9792" spans="5:5" x14ac:dyDescent="0.2">
      <c r="E9792" s="2"/>
    </row>
    <row r="9793" spans="5:5" x14ac:dyDescent="0.2">
      <c r="E9793" s="2"/>
    </row>
    <row r="9794" spans="5:5" x14ac:dyDescent="0.2">
      <c r="E9794" s="2"/>
    </row>
    <row r="9795" spans="5:5" x14ac:dyDescent="0.2">
      <c r="E9795" s="2"/>
    </row>
    <row r="9796" spans="5:5" x14ac:dyDescent="0.2">
      <c r="E9796" s="2"/>
    </row>
    <row r="9797" spans="5:5" x14ac:dyDescent="0.2">
      <c r="E9797" s="2"/>
    </row>
    <row r="9798" spans="5:5" x14ac:dyDescent="0.2">
      <c r="E9798" s="2"/>
    </row>
    <row r="9799" spans="5:5" x14ac:dyDescent="0.2">
      <c r="E9799" s="2"/>
    </row>
    <row r="9800" spans="5:5" x14ac:dyDescent="0.2">
      <c r="E9800" s="2"/>
    </row>
    <row r="9801" spans="5:5" x14ac:dyDescent="0.2">
      <c r="E9801" s="2"/>
    </row>
    <row r="9802" spans="5:5" x14ac:dyDescent="0.2">
      <c r="E9802" s="2"/>
    </row>
    <row r="9803" spans="5:5" x14ac:dyDescent="0.2">
      <c r="E9803" s="2"/>
    </row>
    <row r="9804" spans="5:5" x14ac:dyDescent="0.2">
      <c r="E9804" s="2"/>
    </row>
    <row r="9805" spans="5:5" x14ac:dyDescent="0.2">
      <c r="E9805" s="2"/>
    </row>
    <row r="9806" spans="5:5" x14ac:dyDescent="0.2">
      <c r="E9806" s="2"/>
    </row>
    <row r="9807" spans="5:5" x14ac:dyDescent="0.2">
      <c r="E9807" s="2"/>
    </row>
    <row r="9808" spans="5:5" x14ac:dyDescent="0.2">
      <c r="E9808" s="2"/>
    </row>
    <row r="9809" spans="5:5" x14ac:dyDescent="0.2">
      <c r="E9809" s="2"/>
    </row>
    <row r="9810" spans="5:5" x14ac:dyDescent="0.2">
      <c r="E9810" s="2"/>
    </row>
    <row r="9811" spans="5:5" x14ac:dyDescent="0.2">
      <c r="E9811" s="2"/>
    </row>
    <row r="9812" spans="5:5" x14ac:dyDescent="0.2">
      <c r="E9812" s="2"/>
    </row>
    <row r="9813" spans="5:5" x14ac:dyDescent="0.2">
      <c r="E9813" s="2"/>
    </row>
    <row r="9814" spans="5:5" x14ac:dyDescent="0.2">
      <c r="E9814" s="2"/>
    </row>
    <row r="9815" spans="5:5" x14ac:dyDescent="0.2">
      <c r="E9815" s="2"/>
    </row>
    <row r="9816" spans="5:5" x14ac:dyDescent="0.2">
      <c r="E9816" s="2"/>
    </row>
    <row r="9817" spans="5:5" x14ac:dyDescent="0.2">
      <c r="E9817" s="2"/>
    </row>
    <row r="9818" spans="5:5" x14ac:dyDescent="0.2">
      <c r="E9818" s="2"/>
    </row>
    <row r="9819" spans="5:5" x14ac:dyDescent="0.2">
      <c r="E9819" s="2"/>
    </row>
    <row r="9820" spans="5:5" x14ac:dyDescent="0.2">
      <c r="E9820" s="2"/>
    </row>
    <row r="9821" spans="5:5" x14ac:dyDescent="0.2">
      <c r="E9821" s="2"/>
    </row>
    <row r="9822" spans="5:5" x14ac:dyDescent="0.2">
      <c r="E9822" s="2"/>
    </row>
    <row r="9823" spans="5:5" x14ac:dyDescent="0.2">
      <c r="E9823" s="2"/>
    </row>
    <row r="9824" spans="5:5" x14ac:dyDescent="0.2">
      <c r="E9824" s="2"/>
    </row>
    <row r="9825" spans="5:5" x14ac:dyDescent="0.2">
      <c r="E9825" s="2"/>
    </row>
    <row r="9826" spans="5:5" x14ac:dyDescent="0.2">
      <c r="E9826" s="2"/>
    </row>
    <row r="9827" spans="5:5" x14ac:dyDescent="0.2">
      <c r="E9827" s="2"/>
    </row>
    <row r="9828" spans="5:5" x14ac:dyDescent="0.2">
      <c r="E9828" s="2"/>
    </row>
    <row r="9829" spans="5:5" x14ac:dyDescent="0.2">
      <c r="E9829" s="2"/>
    </row>
    <row r="9830" spans="5:5" x14ac:dyDescent="0.2">
      <c r="E9830" s="2"/>
    </row>
    <row r="9831" spans="5:5" x14ac:dyDescent="0.2">
      <c r="E9831" s="2"/>
    </row>
    <row r="9832" spans="5:5" x14ac:dyDescent="0.2">
      <c r="E9832" s="2"/>
    </row>
    <row r="9833" spans="5:5" x14ac:dyDescent="0.2">
      <c r="E9833" s="2"/>
    </row>
    <row r="9834" spans="5:5" x14ac:dyDescent="0.2">
      <c r="E9834" s="2"/>
    </row>
    <row r="9835" spans="5:5" x14ac:dyDescent="0.2">
      <c r="E9835" s="2"/>
    </row>
    <row r="9836" spans="5:5" x14ac:dyDescent="0.2">
      <c r="E9836" s="2"/>
    </row>
    <row r="9837" spans="5:5" x14ac:dyDescent="0.2">
      <c r="E9837" s="2"/>
    </row>
    <row r="9838" spans="5:5" x14ac:dyDescent="0.2">
      <c r="E9838" s="2"/>
    </row>
    <row r="9839" spans="5:5" x14ac:dyDescent="0.2">
      <c r="E9839" s="2"/>
    </row>
    <row r="9840" spans="5:5" x14ac:dyDescent="0.2">
      <c r="E9840" s="2"/>
    </row>
    <row r="9841" spans="5:5" x14ac:dyDescent="0.2">
      <c r="E9841" s="2"/>
    </row>
    <row r="9842" spans="5:5" x14ac:dyDescent="0.2">
      <c r="E9842" s="2"/>
    </row>
    <row r="9843" spans="5:5" x14ac:dyDescent="0.2">
      <c r="E9843" s="2"/>
    </row>
    <row r="9844" spans="5:5" x14ac:dyDescent="0.2">
      <c r="E9844" s="2"/>
    </row>
    <row r="9845" spans="5:5" x14ac:dyDescent="0.2">
      <c r="E9845" s="2"/>
    </row>
    <row r="9846" spans="5:5" x14ac:dyDescent="0.2">
      <c r="E9846" s="2"/>
    </row>
    <row r="9847" spans="5:5" x14ac:dyDescent="0.2">
      <c r="E9847" s="2"/>
    </row>
    <row r="9848" spans="5:5" x14ac:dyDescent="0.2">
      <c r="E9848" s="2"/>
    </row>
    <row r="9849" spans="5:5" x14ac:dyDescent="0.2">
      <c r="E9849" s="2"/>
    </row>
    <row r="9850" spans="5:5" x14ac:dyDescent="0.2">
      <c r="E9850" s="2"/>
    </row>
    <row r="9851" spans="5:5" x14ac:dyDescent="0.2">
      <c r="E9851" s="2"/>
    </row>
    <row r="9852" spans="5:5" x14ac:dyDescent="0.2">
      <c r="E9852" s="2"/>
    </row>
    <row r="9853" spans="5:5" x14ac:dyDescent="0.2">
      <c r="E9853" s="2"/>
    </row>
    <row r="9854" spans="5:5" x14ac:dyDescent="0.2">
      <c r="E9854" s="2"/>
    </row>
    <row r="9855" spans="5:5" x14ac:dyDescent="0.2">
      <c r="E9855" s="2"/>
    </row>
    <row r="9856" spans="5:5" x14ac:dyDescent="0.2">
      <c r="E9856" s="2"/>
    </row>
    <row r="9857" spans="5:5" x14ac:dyDescent="0.2">
      <c r="E9857" s="2"/>
    </row>
    <row r="9858" spans="5:5" x14ac:dyDescent="0.2">
      <c r="E9858" s="2"/>
    </row>
    <row r="9859" spans="5:5" x14ac:dyDescent="0.2">
      <c r="E9859" s="2"/>
    </row>
    <row r="9860" spans="5:5" x14ac:dyDescent="0.2">
      <c r="E9860" s="2"/>
    </row>
    <row r="9861" spans="5:5" x14ac:dyDescent="0.2">
      <c r="E9861" s="2"/>
    </row>
    <row r="9862" spans="5:5" x14ac:dyDescent="0.2">
      <c r="E9862" s="2"/>
    </row>
    <row r="9863" spans="5:5" x14ac:dyDescent="0.2">
      <c r="E9863" s="2"/>
    </row>
    <row r="9864" spans="5:5" x14ac:dyDescent="0.2">
      <c r="E9864" s="2"/>
    </row>
    <row r="9865" spans="5:5" x14ac:dyDescent="0.2">
      <c r="E9865" s="2"/>
    </row>
    <row r="9866" spans="5:5" x14ac:dyDescent="0.2">
      <c r="E9866" s="2"/>
    </row>
    <row r="9867" spans="5:5" x14ac:dyDescent="0.2">
      <c r="E9867" s="2"/>
    </row>
    <row r="9868" spans="5:5" x14ac:dyDescent="0.2">
      <c r="E9868" s="2"/>
    </row>
    <row r="9869" spans="5:5" x14ac:dyDescent="0.2">
      <c r="E9869" s="2"/>
    </row>
    <row r="9870" spans="5:5" x14ac:dyDescent="0.2">
      <c r="E9870" s="2"/>
    </row>
    <row r="9871" spans="5:5" x14ac:dyDescent="0.2">
      <c r="E9871" s="2"/>
    </row>
    <row r="9872" spans="5:5" x14ac:dyDescent="0.2">
      <c r="E9872" s="2"/>
    </row>
    <row r="9873" spans="5:5" x14ac:dyDescent="0.2">
      <c r="E9873" s="2"/>
    </row>
    <row r="9874" spans="5:5" x14ac:dyDescent="0.2">
      <c r="E9874" s="2"/>
    </row>
    <row r="9875" spans="5:5" x14ac:dyDescent="0.2">
      <c r="E9875" s="2"/>
    </row>
    <row r="9876" spans="5:5" x14ac:dyDescent="0.2">
      <c r="E9876" s="2"/>
    </row>
    <row r="9877" spans="5:5" x14ac:dyDescent="0.2">
      <c r="E9877" s="2"/>
    </row>
    <row r="9878" spans="5:5" x14ac:dyDescent="0.2">
      <c r="E9878" s="2"/>
    </row>
    <row r="9879" spans="5:5" x14ac:dyDescent="0.2">
      <c r="E9879" s="2"/>
    </row>
    <row r="9880" spans="5:5" x14ac:dyDescent="0.2">
      <c r="E9880" s="2"/>
    </row>
    <row r="9881" spans="5:5" x14ac:dyDescent="0.2">
      <c r="E9881" s="2"/>
    </row>
    <row r="9882" spans="5:5" x14ac:dyDescent="0.2">
      <c r="E9882" s="2"/>
    </row>
    <row r="9883" spans="5:5" x14ac:dyDescent="0.2">
      <c r="E9883" s="2"/>
    </row>
    <row r="9884" spans="5:5" x14ac:dyDescent="0.2">
      <c r="E9884" s="2"/>
    </row>
    <row r="9885" spans="5:5" x14ac:dyDescent="0.2">
      <c r="E9885" s="2"/>
    </row>
    <row r="9886" spans="5:5" x14ac:dyDescent="0.2">
      <c r="E9886" s="2"/>
    </row>
    <row r="9887" spans="5:5" x14ac:dyDescent="0.2">
      <c r="E9887" s="2"/>
    </row>
    <row r="9888" spans="5:5" x14ac:dyDescent="0.2">
      <c r="E9888" s="2"/>
    </row>
    <row r="9889" spans="5:5" x14ac:dyDescent="0.2">
      <c r="E9889" s="2"/>
    </row>
    <row r="9890" spans="5:5" x14ac:dyDescent="0.2">
      <c r="E9890" s="2"/>
    </row>
    <row r="9891" spans="5:5" x14ac:dyDescent="0.2">
      <c r="E9891" s="2"/>
    </row>
    <row r="9892" spans="5:5" x14ac:dyDescent="0.2">
      <c r="E9892" s="2"/>
    </row>
    <row r="9893" spans="5:5" x14ac:dyDescent="0.2">
      <c r="E9893" s="2"/>
    </row>
    <row r="9894" spans="5:5" x14ac:dyDescent="0.2">
      <c r="E9894" s="2"/>
    </row>
    <row r="9895" spans="5:5" x14ac:dyDescent="0.2">
      <c r="E9895" s="2"/>
    </row>
    <row r="9896" spans="5:5" x14ac:dyDescent="0.2">
      <c r="E9896" s="2"/>
    </row>
    <row r="9897" spans="5:5" x14ac:dyDescent="0.2">
      <c r="E9897" s="2"/>
    </row>
    <row r="9898" spans="5:5" x14ac:dyDescent="0.2">
      <c r="E9898" s="2"/>
    </row>
    <row r="9899" spans="5:5" x14ac:dyDescent="0.2">
      <c r="E9899" s="2"/>
    </row>
    <row r="9900" spans="5:5" x14ac:dyDescent="0.2">
      <c r="E9900" s="2"/>
    </row>
    <row r="9901" spans="5:5" x14ac:dyDescent="0.2">
      <c r="E9901" s="2"/>
    </row>
    <row r="9902" spans="5:5" x14ac:dyDescent="0.2">
      <c r="E9902" s="2"/>
    </row>
    <row r="9903" spans="5:5" x14ac:dyDescent="0.2">
      <c r="E9903" s="2"/>
    </row>
    <row r="9904" spans="5:5" x14ac:dyDescent="0.2">
      <c r="E9904" s="2"/>
    </row>
    <row r="9905" spans="5:5" x14ac:dyDescent="0.2">
      <c r="E9905" s="2"/>
    </row>
    <row r="9906" spans="5:5" x14ac:dyDescent="0.2">
      <c r="E9906" s="2"/>
    </row>
    <row r="9907" spans="5:5" x14ac:dyDescent="0.2">
      <c r="E9907" s="2"/>
    </row>
    <row r="9908" spans="5:5" x14ac:dyDescent="0.2">
      <c r="E9908" s="2"/>
    </row>
    <row r="9909" spans="5:5" x14ac:dyDescent="0.2">
      <c r="E9909" s="2"/>
    </row>
    <row r="9910" spans="5:5" x14ac:dyDescent="0.2">
      <c r="E9910" s="2"/>
    </row>
    <row r="9911" spans="5:5" x14ac:dyDescent="0.2">
      <c r="E9911" s="2"/>
    </row>
    <row r="9912" spans="5:5" x14ac:dyDescent="0.2">
      <c r="E9912" s="2"/>
    </row>
    <row r="9913" spans="5:5" x14ac:dyDescent="0.2">
      <c r="E9913" s="2"/>
    </row>
    <row r="9914" spans="5:5" x14ac:dyDescent="0.2">
      <c r="E9914" s="2"/>
    </row>
    <row r="9915" spans="5:5" x14ac:dyDescent="0.2">
      <c r="E9915" s="2"/>
    </row>
    <row r="9916" spans="5:5" x14ac:dyDescent="0.2">
      <c r="E9916" s="2"/>
    </row>
    <row r="9917" spans="5:5" x14ac:dyDescent="0.2">
      <c r="E9917" s="2"/>
    </row>
    <row r="9918" spans="5:5" x14ac:dyDescent="0.2">
      <c r="E9918" s="2"/>
    </row>
    <row r="9919" spans="5:5" x14ac:dyDescent="0.2">
      <c r="E9919" s="2"/>
    </row>
    <row r="9920" spans="5:5" x14ac:dyDescent="0.2">
      <c r="E9920" s="2"/>
    </row>
    <row r="9921" spans="5:5" x14ac:dyDescent="0.2">
      <c r="E9921" s="2"/>
    </row>
    <row r="9922" spans="5:5" x14ac:dyDescent="0.2">
      <c r="E9922" s="2"/>
    </row>
    <row r="9923" spans="5:5" x14ac:dyDescent="0.2">
      <c r="E9923" s="2"/>
    </row>
    <row r="9924" spans="5:5" x14ac:dyDescent="0.2">
      <c r="E9924" s="2"/>
    </row>
    <row r="9925" spans="5:5" x14ac:dyDescent="0.2">
      <c r="E9925" s="2"/>
    </row>
    <row r="9926" spans="5:5" x14ac:dyDescent="0.2">
      <c r="E9926" s="2"/>
    </row>
    <row r="9927" spans="5:5" x14ac:dyDescent="0.2">
      <c r="E9927" s="2"/>
    </row>
    <row r="9928" spans="5:5" x14ac:dyDescent="0.2">
      <c r="E9928" s="2"/>
    </row>
    <row r="9929" spans="5:5" x14ac:dyDescent="0.2">
      <c r="E9929" s="2"/>
    </row>
    <row r="9930" spans="5:5" x14ac:dyDescent="0.2">
      <c r="E9930" s="2"/>
    </row>
    <row r="9931" spans="5:5" x14ac:dyDescent="0.2">
      <c r="E9931" s="2"/>
    </row>
    <row r="9932" spans="5:5" x14ac:dyDescent="0.2">
      <c r="E9932" s="2"/>
    </row>
    <row r="9933" spans="5:5" x14ac:dyDescent="0.2">
      <c r="E9933" s="2"/>
    </row>
    <row r="9934" spans="5:5" x14ac:dyDescent="0.2">
      <c r="E9934" s="2"/>
    </row>
    <row r="9935" spans="5:5" x14ac:dyDescent="0.2">
      <c r="E9935" s="2"/>
    </row>
    <row r="9936" spans="5:5" x14ac:dyDescent="0.2">
      <c r="E9936" s="2"/>
    </row>
    <row r="9937" spans="5:5" x14ac:dyDescent="0.2">
      <c r="E9937" s="2"/>
    </row>
    <row r="9938" spans="5:5" x14ac:dyDescent="0.2">
      <c r="E9938" s="2"/>
    </row>
    <row r="9939" spans="5:5" x14ac:dyDescent="0.2">
      <c r="E9939" s="2"/>
    </row>
    <row r="9940" spans="5:5" x14ac:dyDescent="0.2">
      <c r="E9940" s="2"/>
    </row>
    <row r="9941" spans="5:5" x14ac:dyDescent="0.2">
      <c r="E9941" s="2"/>
    </row>
    <row r="9942" spans="5:5" x14ac:dyDescent="0.2">
      <c r="E9942" s="2"/>
    </row>
    <row r="9943" spans="5:5" x14ac:dyDescent="0.2">
      <c r="E9943" s="2"/>
    </row>
    <row r="9944" spans="5:5" x14ac:dyDescent="0.2">
      <c r="E9944" s="2"/>
    </row>
    <row r="9945" spans="5:5" x14ac:dyDescent="0.2">
      <c r="E9945" s="2"/>
    </row>
    <row r="9946" spans="5:5" x14ac:dyDescent="0.2">
      <c r="E9946" s="2"/>
    </row>
    <row r="9947" spans="5:5" x14ac:dyDescent="0.2">
      <c r="E9947" s="2"/>
    </row>
    <row r="9948" spans="5:5" x14ac:dyDescent="0.2">
      <c r="E9948" s="2"/>
    </row>
    <row r="9949" spans="5:5" x14ac:dyDescent="0.2">
      <c r="E9949" s="2"/>
    </row>
    <row r="9950" spans="5:5" x14ac:dyDescent="0.2">
      <c r="E9950" s="2"/>
    </row>
    <row r="9951" spans="5:5" x14ac:dyDescent="0.2">
      <c r="E9951" s="2"/>
    </row>
    <row r="9952" spans="5:5" x14ac:dyDescent="0.2">
      <c r="E9952" s="2"/>
    </row>
    <row r="9953" spans="5:5" x14ac:dyDescent="0.2">
      <c r="E9953" s="2"/>
    </row>
    <row r="9954" spans="5:5" x14ac:dyDescent="0.2">
      <c r="E9954" s="2"/>
    </row>
    <row r="9955" spans="5:5" x14ac:dyDescent="0.2">
      <c r="E9955" s="2"/>
    </row>
    <row r="9956" spans="5:5" x14ac:dyDescent="0.2">
      <c r="E9956" s="2"/>
    </row>
    <row r="9957" spans="5:5" x14ac:dyDescent="0.2">
      <c r="E9957" s="2"/>
    </row>
    <row r="9958" spans="5:5" x14ac:dyDescent="0.2">
      <c r="E9958" s="2"/>
    </row>
    <row r="9959" spans="5:5" x14ac:dyDescent="0.2">
      <c r="E9959" s="2"/>
    </row>
    <row r="9960" spans="5:5" x14ac:dyDescent="0.2">
      <c r="E9960" s="2"/>
    </row>
    <row r="9961" spans="5:5" x14ac:dyDescent="0.2">
      <c r="E9961" s="2"/>
    </row>
    <row r="9962" spans="5:5" x14ac:dyDescent="0.2">
      <c r="E9962" s="2"/>
    </row>
    <row r="9963" spans="5:5" x14ac:dyDescent="0.2">
      <c r="E9963" s="2"/>
    </row>
    <row r="9964" spans="5:5" x14ac:dyDescent="0.2">
      <c r="E9964" s="2"/>
    </row>
    <row r="9965" spans="5:5" x14ac:dyDescent="0.2">
      <c r="E9965" s="2"/>
    </row>
    <row r="9966" spans="5:5" x14ac:dyDescent="0.2">
      <c r="E9966" s="2"/>
    </row>
    <row r="9967" spans="5:5" x14ac:dyDescent="0.2">
      <c r="E9967" s="2"/>
    </row>
    <row r="9968" spans="5:5" x14ac:dyDescent="0.2">
      <c r="E9968" s="2"/>
    </row>
    <row r="9969" spans="5:5" x14ac:dyDescent="0.2">
      <c r="E9969" s="2"/>
    </row>
    <row r="9970" spans="5:5" x14ac:dyDescent="0.2">
      <c r="E9970" s="2"/>
    </row>
    <row r="9971" spans="5:5" x14ac:dyDescent="0.2">
      <c r="E9971" s="2"/>
    </row>
    <row r="9972" spans="5:5" x14ac:dyDescent="0.2">
      <c r="E9972" s="2"/>
    </row>
    <row r="9973" spans="5:5" x14ac:dyDescent="0.2">
      <c r="E9973" s="2"/>
    </row>
    <row r="9974" spans="5:5" x14ac:dyDescent="0.2">
      <c r="E9974" s="2"/>
    </row>
    <row r="9975" spans="5:5" x14ac:dyDescent="0.2">
      <c r="E9975" s="2"/>
    </row>
    <row r="9976" spans="5:5" x14ac:dyDescent="0.2">
      <c r="E9976" s="2"/>
    </row>
    <row r="9977" spans="5:5" x14ac:dyDescent="0.2">
      <c r="E9977" s="2"/>
    </row>
    <row r="9978" spans="5:5" x14ac:dyDescent="0.2">
      <c r="E9978" s="2"/>
    </row>
    <row r="9979" spans="5:5" x14ac:dyDescent="0.2">
      <c r="E9979" s="2"/>
    </row>
    <row r="9980" spans="5:5" x14ac:dyDescent="0.2">
      <c r="E9980" s="2"/>
    </row>
    <row r="9981" spans="5:5" x14ac:dyDescent="0.2">
      <c r="E9981" s="2"/>
    </row>
    <row r="9982" spans="5:5" x14ac:dyDescent="0.2">
      <c r="E9982" s="2"/>
    </row>
    <row r="9983" spans="5:5" x14ac:dyDescent="0.2">
      <c r="E9983" s="2"/>
    </row>
    <row r="9984" spans="5:5" x14ac:dyDescent="0.2">
      <c r="E9984" s="2"/>
    </row>
    <row r="9985" spans="5:5" x14ac:dyDescent="0.2">
      <c r="E9985" s="2"/>
    </row>
    <row r="9986" spans="5:5" x14ac:dyDescent="0.2">
      <c r="E9986" s="2"/>
    </row>
    <row r="9987" spans="5:5" x14ac:dyDescent="0.2">
      <c r="E9987" s="2"/>
    </row>
    <row r="9988" spans="5:5" x14ac:dyDescent="0.2">
      <c r="E9988" s="2"/>
    </row>
    <row r="9989" spans="5:5" x14ac:dyDescent="0.2">
      <c r="E9989" s="2"/>
    </row>
    <row r="9990" spans="5:5" x14ac:dyDescent="0.2">
      <c r="E9990" s="2"/>
    </row>
    <row r="9991" spans="5:5" x14ac:dyDescent="0.2">
      <c r="E9991" s="2"/>
    </row>
    <row r="9992" spans="5:5" x14ac:dyDescent="0.2">
      <c r="E9992" s="2"/>
    </row>
    <row r="9993" spans="5:5" x14ac:dyDescent="0.2">
      <c r="E9993" s="2"/>
    </row>
    <row r="9994" spans="5:5" x14ac:dyDescent="0.2">
      <c r="E9994" s="2"/>
    </row>
    <row r="9995" spans="5:5" x14ac:dyDescent="0.2">
      <c r="E9995" s="2"/>
    </row>
    <row r="9996" spans="5:5" x14ac:dyDescent="0.2">
      <c r="E9996" s="2"/>
    </row>
    <row r="9997" spans="5:5" x14ac:dyDescent="0.2">
      <c r="E9997" s="2"/>
    </row>
    <row r="9998" spans="5:5" x14ac:dyDescent="0.2">
      <c r="E9998" s="2"/>
    </row>
    <row r="9999" spans="5:5" x14ac:dyDescent="0.2">
      <c r="E9999" s="2"/>
    </row>
    <row r="10000" spans="5:5" x14ac:dyDescent="0.2">
      <c r="E10000" s="2"/>
    </row>
    <row r="10001" spans="5:5" x14ac:dyDescent="0.2">
      <c r="E10001" s="2"/>
    </row>
    <row r="10002" spans="5:5" x14ac:dyDescent="0.2">
      <c r="E10002" s="2"/>
    </row>
    <row r="10003" spans="5:5" x14ac:dyDescent="0.2">
      <c r="E10003" s="2"/>
    </row>
    <row r="10004" spans="5:5" x14ac:dyDescent="0.2">
      <c r="E10004" s="2"/>
    </row>
    <row r="10005" spans="5:5" x14ac:dyDescent="0.2">
      <c r="E10005" s="2"/>
    </row>
    <row r="10006" spans="5:5" x14ac:dyDescent="0.2">
      <c r="E10006" s="2"/>
    </row>
    <row r="10007" spans="5:5" x14ac:dyDescent="0.2">
      <c r="E10007" s="2"/>
    </row>
    <row r="10008" spans="5:5" x14ac:dyDescent="0.2">
      <c r="E10008" s="2"/>
    </row>
    <row r="10009" spans="5:5" x14ac:dyDescent="0.2">
      <c r="E10009" s="2"/>
    </row>
    <row r="10010" spans="5:5" x14ac:dyDescent="0.2">
      <c r="E10010" s="2"/>
    </row>
    <row r="10011" spans="5:5" x14ac:dyDescent="0.2">
      <c r="E10011" s="2"/>
    </row>
    <row r="10012" spans="5:5" x14ac:dyDescent="0.2">
      <c r="E10012" s="2"/>
    </row>
    <row r="10013" spans="5:5" x14ac:dyDescent="0.2">
      <c r="E10013" s="2"/>
    </row>
    <row r="10014" spans="5:5" x14ac:dyDescent="0.2">
      <c r="E10014" s="2"/>
    </row>
    <row r="10015" spans="5:5" x14ac:dyDescent="0.2">
      <c r="E10015" s="2"/>
    </row>
    <row r="10016" spans="5:5" x14ac:dyDescent="0.2">
      <c r="E10016" s="2"/>
    </row>
    <row r="10017" spans="5:5" x14ac:dyDescent="0.2">
      <c r="E10017" s="2"/>
    </row>
    <row r="10018" spans="5:5" x14ac:dyDescent="0.2">
      <c r="E10018" s="2"/>
    </row>
    <row r="10019" spans="5:5" x14ac:dyDescent="0.2">
      <c r="E10019" s="2"/>
    </row>
    <row r="10020" spans="5:5" x14ac:dyDescent="0.2">
      <c r="E10020" s="2"/>
    </row>
    <row r="10021" spans="5:5" x14ac:dyDescent="0.2">
      <c r="E10021" s="2"/>
    </row>
    <row r="10022" spans="5:5" x14ac:dyDescent="0.2">
      <c r="E10022" s="2"/>
    </row>
    <row r="10023" spans="5:5" x14ac:dyDescent="0.2">
      <c r="E10023" s="2"/>
    </row>
    <row r="10024" spans="5:5" x14ac:dyDescent="0.2">
      <c r="E10024" s="2"/>
    </row>
    <row r="10025" spans="5:5" x14ac:dyDescent="0.2">
      <c r="E10025" s="2"/>
    </row>
    <row r="10026" spans="5:5" x14ac:dyDescent="0.2">
      <c r="E10026" s="2"/>
    </row>
    <row r="10027" spans="5:5" x14ac:dyDescent="0.2">
      <c r="E10027" s="2"/>
    </row>
    <row r="10028" spans="5:5" x14ac:dyDescent="0.2">
      <c r="E10028" s="2"/>
    </row>
    <row r="10029" spans="5:5" x14ac:dyDescent="0.2">
      <c r="E10029" s="2"/>
    </row>
    <row r="10030" spans="5:5" x14ac:dyDescent="0.2">
      <c r="E10030" s="2"/>
    </row>
    <row r="10031" spans="5:5" x14ac:dyDescent="0.2">
      <c r="E10031" s="2"/>
    </row>
    <row r="10032" spans="5:5" x14ac:dyDescent="0.2">
      <c r="E10032" s="2"/>
    </row>
    <row r="10033" spans="5:5" x14ac:dyDescent="0.2">
      <c r="E10033" s="2"/>
    </row>
    <row r="10034" spans="5:5" x14ac:dyDescent="0.2">
      <c r="E10034" s="2"/>
    </row>
    <row r="10035" spans="5:5" x14ac:dyDescent="0.2">
      <c r="E10035" s="2"/>
    </row>
    <row r="10036" spans="5:5" x14ac:dyDescent="0.2">
      <c r="E10036" s="2"/>
    </row>
    <row r="10037" spans="5:5" x14ac:dyDescent="0.2">
      <c r="E10037" s="2"/>
    </row>
    <row r="10038" spans="5:5" x14ac:dyDescent="0.2">
      <c r="E10038" s="2"/>
    </row>
    <row r="10039" spans="5:5" x14ac:dyDescent="0.2">
      <c r="E10039" s="2"/>
    </row>
    <row r="10040" spans="5:5" x14ac:dyDescent="0.2">
      <c r="E10040" s="2"/>
    </row>
    <row r="10041" spans="5:5" x14ac:dyDescent="0.2">
      <c r="E10041" s="2"/>
    </row>
    <row r="10042" spans="5:5" x14ac:dyDescent="0.2">
      <c r="E10042" s="2"/>
    </row>
    <row r="10043" spans="5:5" x14ac:dyDescent="0.2">
      <c r="E10043" s="2"/>
    </row>
    <row r="10044" spans="5:5" x14ac:dyDescent="0.2">
      <c r="E10044" s="2"/>
    </row>
    <row r="10045" spans="5:5" x14ac:dyDescent="0.2">
      <c r="E10045" s="2"/>
    </row>
    <row r="10046" spans="5:5" x14ac:dyDescent="0.2">
      <c r="E10046" s="2"/>
    </row>
    <row r="10047" spans="5:5" x14ac:dyDescent="0.2">
      <c r="E10047" s="2"/>
    </row>
    <row r="10048" spans="5:5" x14ac:dyDescent="0.2">
      <c r="E10048" s="2"/>
    </row>
    <row r="10049" spans="5:5" x14ac:dyDescent="0.2">
      <c r="E10049" s="2"/>
    </row>
    <row r="10050" spans="5:5" x14ac:dyDescent="0.2">
      <c r="E10050" s="2"/>
    </row>
    <row r="10051" spans="5:5" x14ac:dyDescent="0.2">
      <c r="E10051" s="2"/>
    </row>
    <row r="10052" spans="5:5" x14ac:dyDescent="0.2">
      <c r="E10052" s="2"/>
    </row>
    <row r="10053" spans="5:5" x14ac:dyDescent="0.2">
      <c r="E10053" s="2"/>
    </row>
    <row r="10054" spans="5:5" x14ac:dyDescent="0.2">
      <c r="E10054" s="2"/>
    </row>
    <row r="10055" spans="5:5" x14ac:dyDescent="0.2">
      <c r="E10055" s="2"/>
    </row>
    <row r="10056" spans="5:5" x14ac:dyDescent="0.2">
      <c r="E10056" s="2"/>
    </row>
    <row r="10057" spans="5:5" x14ac:dyDescent="0.2">
      <c r="E10057" s="2"/>
    </row>
    <row r="10058" spans="5:5" x14ac:dyDescent="0.2">
      <c r="E10058" s="2"/>
    </row>
    <row r="10059" spans="5:5" x14ac:dyDescent="0.2">
      <c r="E10059" s="2"/>
    </row>
    <row r="10060" spans="5:5" x14ac:dyDescent="0.2">
      <c r="E10060" s="2"/>
    </row>
    <row r="10061" spans="5:5" x14ac:dyDescent="0.2">
      <c r="E10061" s="2"/>
    </row>
    <row r="10062" spans="5:5" x14ac:dyDescent="0.2">
      <c r="E10062" s="2"/>
    </row>
    <row r="10063" spans="5:5" x14ac:dyDescent="0.2">
      <c r="E10063" s="2"/>
    </row>
    <row r="10064" spans="5:5" x14ac:dyDescent="0.2">
      <c r="E10064" s="2"/>
    </row>
    <row r="10065" spans="5:5" x14ac:dyDescent="0.2">
      <c r="E10065" s="2"/>
    </row>
    <row r="10066" spans="5:5" x14ac:dyDescent="0.2">
      <c r="E10066" s="2"/>
    </row>
    <row r="10067" spans="5:5" x14ac:dyDescent="0.2">
      <c r="E10067" s="2"/>
    </row>
    <row r="10068" spans="5:5" x14ac:dyDescent="0.2">
      <c r="E10068" s="2"/>
    </row>
    <row r="10069" spans="5:5" x14ac:dyDescent="0.2">
      <c r="E10069" s="2"/>
    </row>
    <row r="10070" spans="5:5" x14ac:dyDescent="0.2">
      <c r="E10070" s="2"/>
    </row>
    <row r="10071" spans="5:5" x14ac:dyDescent="0.2">
      <c r="E10071" s="2"/>
    </row>
    <row r="10072" spans="5:5" x14ac:dyDescent="0.2">
      <c r="E10072" s="2"/>
    </row>
    <row r="10073" spans="5:5" x14ac:dyDescent="0.2">
      <c r="E10073" s="2"/>
    </row>
    <row r="10074" spans="5:5" x14ac:dyDescent="0.2">
      <c r="E10074" s="2"/>
    </row>
    <row r="10075" spans="5:5" x14ac:dyDescent="0.2">
      <c r="E10075" s="2"/>
    </row>
    <row r="10076" spans="5:5" x14ac:dyDescent="0.2">
      <c r="E10076" s="2"/>
    </row>
    <row r="10077" spans="5:5" x14ac:dyDescent="0.2">
      <c r="E10077" s="2"/>
    </row>
    <row r="10078" spans="5:5" x14ac:dyDescent="0.2">
      <c r="E10078" s="2"/>
    </row>
    <row r="10079" spans="5:5" x14ac:dyDescent="0.2">
      <c r="E10079" s="2"/>
    </row>
    <row r="10080" spans="5:5" x14ac:dyDescent="0.2">
      <c r="E10080" s="2"/>
    </row>
    <row r="10081" spans="5:5" x14ac:dyDescent="0.2">
      <c r="E10081" s="2"/>
    </row>
    <row r="10082" spans="5:5" x14ac:dyDescent="0.2">
      <c r="E10082" s="2"/>
    </row>
    <row r="10083" spans="5:5" x14ac:dyDescent="0.2">
      <c r="E10083" s="2"/>
    </row>
    <row r="10084" spans="5:5" x14ac:dyDescent="0.2">
      <c r="E10084" s="2"/>
    </row>
    <row r="10085" spans="5:5" x14ac:dyDescent="0.2">
      <c r="E10085" s="2"/>
    </row>
    <row r="10086" spans="5:5" x14ac:dyDescent="0.2">
      <c r="E10086" s="2"/>
    </row>
    <row r="10087" spans="5:5" x14ac:dyDescent="0.2">
      <c r="E10087" s="2"/>
    </row>
    <row r="10088" spans="5:5" x14ac:dyDescent="0.2">
      <c r="E10088" s="2"/>
    </row>
    <row r="10089" spans="5:5" x14ac:dyDescent="0.2">
      <c r="E10089" s="2"/>
    </row>
    <row r="10090" spans="5:5" x14ac:dyDescent="0.2">
      <c r="E10090" s="2"/>
    </row>
    <row r="10091" spans="5:5" x14ac:dyDescent="0.2">
      <c r="E10091" s="2"/>
    </row>
    <row r="10092" spans="5:5" x14ac:dyDescent="0.2">
      <c r="E10092" s="2"/>
    </row>
    <row r="10093" spans="5:5" x14ac:dyDescent="0.2">
      <c r="E10093" s="2"/>
    </row>
    <row r="10094" spans="5:5" x14ac:dyDescent="0.2">
      <c r="E10094" s="2"/>
    </row>
    <row r="10095" spans="5:5" x14ac:dyDescent="0.2">
      <c r="E10095" s="2"/>
    </row>
    <row r="10096" spans="5:5" x14ac:dyDescent="0.2">
      <c r="E10096" s="2"/>
    </row>
    <row r="10097" spans="5:5" x14ac:dyDescent="0.2">
      <c r="E10097" s="2"/>
    </row>
    <row r="10098" spans="5:5" x14ac:dyDescent="0.2">
      <c r="E10098" s="2"/>
    </row>
    <row r="10099" spans="5:5" x14ac:dyDescent="0.2">
      <c r="E10099" s="2"/>
    </row>
    <row r="10100" spans="5:5" x14ac:dyDescent="0.2">
      <c r="E10100" s="2"/>
    </row>
    <row r="10101" spans="5:5" x14ac:dyDescent="0.2">
      <c r="E10101" s="2"/>
    </row>
    <row r="10102" spans="5:5" x14ac:dyDescent="0.2">
      <c r="E10102" s="2"/>
    </row>
    <row r="10103" spans="5:5" x14ac:dyDescent="0.2">
      <c r="E10103" s="2"/>
    </row>
    <row r="10104" spans="5:5" x14ac:dyDescent="0.2">
      <c r="E10104" s="2"/>
    </row>
    <row r="10105" spans="5:5" x14ac:dyDescent="0.2">
      <c r="E10105" s="2"/>
    </row>
    <row r="10106" spans="5:5" x14ac:dyDescent="0.2">
      <c r="E10106" s="2"/>
    </row>
    <row r="10107" spans="5:5" x14ac:dyDescent="0.2">
      <c r="E10107" s="2"/>
    </row>
    <row r="10108" spans="5:5" x14ac:dyDescent="0.2">
      <c r="E10108" s="2"/>
    </row>
    <row r="10109" spans="5:5" x14ac:dyDescent="0.2">
      <c r="E10109" s="2"/>
    </row>
    <row r="10110" spans="5:5" x14ac:dyDescent="0.2">
      <c r="E10110" s="2"/>
    </row>
    <row r="10111" spans="5:5" x14ac:dyDescent="0.2">
      <c r="E10111" s="2"/>
    </row>
    <row r="10112" spans="5:5" x14ac:dyDescent="0.2">
      <c r="E10112" s="2"/>
    </row>
    <row r="10113" spans="5:5" x14ac:dyDescent="0.2">
      <c r="E10113" s="2"/>
    </row>
    <row r="10114" spans="5:5" x14ac:dyDescent="0.2">
      <c r="E10114" s="2"/>
    </row>
    <row r="10115" spans="5:5" x14ac:dyDescent="0.2">
      <c r="E10115" s="2"/>
    </row>
    <row r="10116" spans="5:5" x14ac:dyDescent="0.2">
      <c r="E10116" s="2"/>
    </row>
    <row r="10117" spans="5:5" x14ac:dyDescent="0.2">
      <c r="E10117" s="2"/>
    </row>
    <row r="10118" spans="5:5" x14ac:dyDescent="0.2">
      <c r="E10118" s="2"/>
    </row>
    <row r="10119" spans="5:5" x14ac:dyDescent="0.2">
      <c r="E10119" s="2"/>
    </row>
    <row r="10120" spans="5:5" x14ac:dyDescent="0.2">
      <c r="E10120" s="2"/>
    </row>
    <row r="10121" spans="5:5" x14ac:dyDescent="0.2">
      <c r="E10121" s="2"/>
    </row>
    <row r="10122" spans="5:5" x14ac:dyDescent="0.2">
      <c r="E10122" s="2"/>
    </row>
    <row r="10123" spans="5:5" x14ac:dyDescent="0.2">
      <c r="E10123" s="2"/>
    </row>
    <row r="10124" spans="5:5" x14ac:dyDescent="0.2">
      <c r="E10124" s="2"/>
    </row>
    <row r="10125" spans="5:5" x14ac:dyDescent="0.2">
      <c r="E10125" s="2"/>
    </row>
    <row r="10126" spans="5:5" x14ac:dyDescent="0.2">
      <c r="E10126" s="2"/>
    </row>
    <row r="10127" spans="5:5" x14ac:dyDescent="0.2">
      <c r="E10127" s="2"/>
    </row>
    <row r="10128" spans="5:5" x14ac:dyDescent="0.2">
      <c r="E10128" s="2"/>
    </row>
    <row r="10129" spans="5:5" x14ac:dyDescent="0.2">
      <c r="E10129" s="2"/>
    </row>
    <row r="10130" spans="5:5" x14ac:dyDescent="0.2">
      <c r="E10130" s="2"/>
    </row>
    <row r="10131" spans="5:5" x14ac:dyDescent="0.2">
      <c r="E10131" s="2"/>
    </row>
    <row r="10132" spans="5:5" x14ac:dyDescent="0.2">
      <c r="E10132" s="2"/>
    </row>
    <row r="10133" spans="5:5" x14ac:dyDescent="0.2">
      <c r="E10133" s="2"/>
    </row>
    <row r="10134" spans="5:5" x14ac:dyDescent="0.2">
      <c r="E10134" s="2"/>
    </row>
    <row r="10135" spans="5:5" x14ac:dyDescent="0.2">
      <c r="E10135" s="2"/>
    </row>
    <row r="10136" spans="5:5" x14ac:dyDescent="0.2">
      <c r="E10136" s="2"/>
    </row>
    <row r="10137" spans="5:5" x14ac:dyDescent="0.2">
      <c r="E10137" s="2"/>
    </row>
    <row r="10138" spans="5:5" x14ac:dyDescent="0.2">
      <c r="E10138" s="2"/>
    </row>
    <row r="10139" spans="5:5" x14ac:dyDescent="0.2">
      <c r="E10139" s="2"/>
    </row>
    <row r="10140" spans="5:5" x14ac:dyDescent="0.2">
      <c r="E10140" s="2"/>
    </row>
    <row r="10141" spans="5:5" x14ac:dyDescent="0.2">
      <c r="E10141" s="2"/>
    </row>
    <row r="10142" spans="5:5" x14ac:dyDescent="0.2">
      <c r="E10142" s="2"/>
    </row>
    <row r="10143" spans="5:5" x14ac:dyDescent="0.2">
      <c r="E10143" s="2"/>
    </row>
    <row r="10144" spans="5:5" x14ac:dyDescent="0.2">
      <c r="E10144" s="2"/>
    </row>
    <row r="10145" spans="5:5" x14ac:dyDescent="0.2">
      <c r="E10145" s="2"/>
    </row>
    <row r="10146" spans="5:5" x14ac:dyDescent="0.2">
      <c r="E10146" s="2"/>
    </row>
    <row r="10147" spans="5:5" x14ac:dyDescent="0.2">
      <c r="E10147" s="2"/>
    </row>
    <row r="10148" spans="5:5" x14ac:dyDescent="0.2">
      <c r="E10148" s="2"/>
    </row>
    <row r="10149" spans="5:5" x14ac:dyDescent="0.2">
      <c r="E10149" s="2"/>
    </row>
    <row r="10150" spans="5:5" x14ac:dyDescent="0.2">
      <c r="E10150" s="2"/>
    </row>
    <row r="10151" spans="5:5" x14ac:dyDescent="0.2">
      <c r="E10151" s="2"/>
    </row>
    <row r="10152" spans="5:5" x14ac:dyDescent="0.2">
      <c r="E10152" s="2"/>
    </row>
    <row r="10153" spans="5:5" x14ac:dyDescent="0.2">
      <c r="E10153" s="2"/>
    </row>
    <row r="10154" spans="5:5" x14ac:dyDescent="0.2">
      <c r="E10154" s="2"/>
    </row>
    <row r="10155" spans="5:5" x14ac:dyDescent="0.2">
      <c r="E10155" s="2"/>
    </row>
    <row r="10156" spans="5:5" x14ac:dyDescent="0.2">
      <c r="E10156" s="2"/>
    </row>
    <row r="10157" spans="5:5" x14ac:dyDescent="0.2">
      <c r="E10157" s="2"/>
    </row>
    <row r="10158" spans="5:5" x14ac:dyDescent="0.2">
      <c r="E10158" s="2"/>
    </row>
    <row r="10159" spans="5:5" x14ac:dyDescent="0.2">
      <c r="E10159" s="2"/>
    </row>
    <row r="10160" spans="5:5" x14ac:dyDescent="0.2">
      <c r="E10160" s="2"/>
    </row>
    <row r="10161" spans="5:5" x14ac:dyDescent="0.2">
      <c r="E10161" s="2"/>
    </row>
    <row r="10162" spans="5:5" x14ac:dyDescent="0.2">
      <c r="E10162" s="2"/>
    </row>
    <row r="10163" spans="5:5" x14ac:dyDescent="0.2">
      <c r="E10163" s="2"/>
    </row>
    <row r="10164" spans="5:5" x14ac:dyDescent="0.2">
      <c r="E10164" s="2"/>
    </row>
    <row r="10165" spans="5:5" x14ac:dyDescent="0.2">
      <c r="E10165" s="2"/>
    </row>
    <row r="10166" spans="5:5" x14ac:dyDescent="0.2">
      <c r="E10166" s="2"/>
    </row>
    <row r="10167" spans="5:5" x14ac:dyDescent="0.2">
      <c r="E10167" s="2"/>
    </row>
    <row r="10168" spans="5:5" x14ac:dyDescent="0.2">
      <c r="E10168" s="2"/>
    </row>
    <row r="10169" spans="5:5" x14ac:dyDescent="0.2">
      <c r="E10169" s="2"/>
    </row>
    <row r="10170" spans="5:5" x14ac:dyDescent="0.2">
      <c r="E10170" s="2"/>
    </row>
    <row r="10171" spans="5:5" x14ac:dyDescent="0.2">
      <c r="E10171" s="2"/>
    </row>
    <row r="10172" spans="5:5" x14ac:dyDescent="0.2">
      <c r="E10172" s="2"/>
    </row>
    <row r="10173" spans="5:5" x14ac:dyDescent="0.2">
      <c r="E10173" s="2"/>
    </row>
    <row r="10174" spans="5:5" x14ac:dyDescent="0.2">
      <c r="E10174" s="2"/>
    </row>
    <row r="10175" spans="5:5" x14ac:dyDescent="0.2">
      <c r="E10175" s="2"/>
    </row>
    <row r="10176" spans="5:5" x14ac:dyDescent="0.2">
      <c r="E10176" s="2"/>
    </row>
    <row r="10177" spans="5:5" x14ac:dyDescent="0.2">
      <c r="E10177" s="2"/>
    </row>
    <row r="10178" spans="5:5" x14ac:dyDescent="0.2">
      <c r="E10178" s="2"/>
    </row>
    <row r="10179" spans="5:5" x14ac:dyDescent="0.2">
      <c r="E10179" s="2"/>
    </row>
    <row r="10180" spans="5:5" x14ac:dyDescent="0.2">
      <c r="E10180" s="2"/>
    </row>
    <row r="10181" spans="5:5" x14ac:dyDescent="0.2">
      <c r="E10181" s="2"/>
    </row>
    <row r="10182" spans="5:5" x14ac:dyDescent="0.2">
      <c r="E10182" s="2"/>
    </row>
    <row r="10183" spans="5:5" x14ac:dyDescent="0.2">
      <c r="E10183" s="2"/>
    </row>
    <row r="10184" spans="5:5" x14ac:dyDescent="0.2">
      <c r="E10184" s="2"/>
    </row>
    <row r="10185" spans="5:5" x14ac:dyDescent="0.2">
      <c r="E10185" s="2"/>
    </row>
    <row r="10186" spans="5:5" x14ac:dyDescent="0.2">
      <c r="E10186" s="2"/>
    </row>
    <row r="10187" spans="5:5" x14ac:dyDescent="0.2">
      <c r="E10187" s="2"/>
    </row>
    <row r="10188" spans="5:5" x14ac:dyDescent="0.2">
      <c r="E10188" s="2"/>
    </row>
    <row r="10189" spans="5:5" x14ac:dyDescent="0.2">
      <c r="E10189" s="2"/>
    </row>
    <row r="10190" spans="5:5" x14ac:dyDescent="0.2">
      <c r="E10190" s="2"/>
    </row>
    <row r="10191" spans="5:5" x14ac:dyDescent="0.2">
      <c r="E10191" s="2"/>
    </row>
    <row r="10192" spans="5:5" x14ac:dyDescent="0.2">
      <c r="E10192" s="2"/>
    </row>
    <row r="10193" spans="5:5" x14ac:dyDescent="0.2">
      <c r="E10193" s="2"/>
    </row>
    <row r="10194" spans="5:5" x14ac:dyDescent="0.2">
      <c r="E10194" s="2"/>
    </row>
    <row r="10195" spans="5:5" x14ac:dyDescent="0.2">
      <c r="E10195" s="2"/>
    </row>
    <row r="10196" spans="5:5" x14ac:dyDescent="0.2">
      <c r="E10196" s="2"/>
    </row>
    <row r="10197" spans="5:5" x14ac:dyDescent="0.2">
      <c r="E10197" s="2"/>
    </row>
    <row r="10198" spans="5:5" x14ac:dyDescent="0.2">
      <c r="E10198" s="2"/>
    </row>
    <row r="10199" spans="5:5" x14ac:dyDescent="0.2">
      <c r="E10199" s="2"/>
    </row>
    <row r="10200" spans="5:5" x14ac:dyDescent="0.2">
      <c r="E10200" s="2"/>
    </row>
    <row r="10201" spans="5:5" x14ac:dyDescent="0.2">
      <c r="E10201" s="2"/>
    </row>
    <row r="10202" spans="5:5" x14ac:dyDescent="0.2">
      <c r="E10202" s="2"/>
    </row>
    <row r="10203" spans="5:5" x14ac:dyDescent="0.2">
      <c r="E10203" s="2"/>
    </row>
    <row r="10204" spans="5:5" x14ac:dyDescent="0.2">
      <c r="E10204" s="2"/>
    </row>
    <row r="10205" spans="5:5" x14ac:dyDescent="0.2">
      <c r="E10205" s="2"/>
    </row>
    <row r="10206" spans="5:5" x14ac:dyDescent="0.2">
      <c r="E10206" s="2"/>
    </row>
    <row r="10207" spans="5:5" x14ac:dyDescent="0.2">
      <c r="E10207" s="2"/>
    </row>
    <row r="10208" spans="5:5" x14ac:dyDescent="0.2">
      <c r="E10208" s="2"/>
    </row>
    <row r="10209" spans="5:5" x14ac:dyDescent="0.2">
      <c r="E10209" s="2"/>
    </row>
    <row r="10210" spans="5:5" x14ac:dyDescent="0.2">
      <c r="E10210" s="2"/>
    </row>
    <row r="10211" spans="5:5" x14ac:dyDescent="0.2">
      <c r="E10211" s="2"/>
    </row>
    <row r="10212" spans="5:5" x14ac:dyDescent="0.2">
      <c r="E10212" s="2"/>
    </row>
    <row r="10213" spans="5:5" x14ac:dyDescent="0.2">
      <c r="E10213" s="2"/>
    </row>
    <row r="10214" spans="5:5" x14ac:dyDescent="0.2">
      <c r="E10214" s="2"/>
    </row>
    <row r="10215" spans="5:5" x14ac:dyDescent="0.2">
      <c r="E10215" s="2"/>
    </row>
    <row r="10216" spans="5:5" x14ac:dyDescent="0.2">
      <c r="E10216" s="2"/>
    </row>
    <row r="10217" spans="5:5" x14ac:dyDescent="0.2">
      <c r="E10217" s="2"/>
    </row>
    <row r="10218" spans="5:5" x14ac:dyDescent="0.2">
      <c r="E10218" s="2"/>
    </row>
    <row r="10219" spans="5:5" x14ac:dyDescent="0.2">
      <c r="E10219" s="2"/>
    </row>
    <row r="10220" spans="5:5" x14ac:dyDescent="0.2">
      <c r="E10220" s="2"/>
    </row>
    <row r="10221" spans="5:5" x14ac:dyDescent="0.2">
      <c r="E10221" s="2"/>
    </row>
    <row r="10222" spans="5:5" x14ac:dyDescent="0.2">
      <c r="E10222" s="2"/>
    </row>
    <row r="10223" spans="5:5" x14ac:dyDescent="0.2">
      <c r="E10223" s="2"/>
    </row>
    <row r="10224" spans="5:5" x14ac:dyDescent="0.2">
      <c r="E10224" s="2"/>
    </row>
    <row r="10225" spans="5:5" x14ac:dyDescent="0.2">
      <c r="E10225" s="2"/>
    </row>
    <row r="10226" spans="5:5" x14ac:dyDescent="0.2">
      <c r="E10226" s="2"/>
    </row>
    <row r="10227" spans="5:5" x14ac:dyDescent="0.2">
      <c r="E10227" s="2"/>
    </row>
    <row r="10228" spans="5:5" x14ac:dyDescent="0.2">
      <c r="E10228" s="2"/>
    </row>
    <row r="10229" spans="5:5" x14ac:dyDescent="0.2">
      <c r="E10229" s="2"/>
    </row>
    <row r="10230" spans="5:5" x14ac:dyDescent="0.2">
      <c r="E10230" s="2"/>
    </row>
    <row r="10231" spans="5:5" x14ac:dyDescent="0.2">
      <c r="E10231" s="2"/>
    </row>
    <row r="10232" spans="5:5" x14ac:dyDescent="0.2">
      <c r="E10232" s="2"/>
    </row>
    <row r="10233" spans="5:5" x14ac:dyDescent="0.2">
      <c r="E10233" s="2"/>
    </row>
    <row r="10234" spans="5:5" x14ac:dyDescent="0.2">
      <c r="E10234" s="2"/>
    </row>
    <row r="10235" spans="5:5" x14ac:dyDescent="0.2">
      <c r="E10235" s="2"/>
    </row>
    <row r="10236" spans="5:5" x14ac:dyDescent="0.2">
      <c r="E10236" s="2"/>
    </row>
    <row r="10237" spans="5:5" x14ac:dyDescent="0.2">
      <c r="E10237" s="2"/>
    </row>
    <row r="10238" spans="5:5" x14ac:dyDescent="0.2">
      <c r="E10238" s="2"/>
    </row>
    <row r="10239" spans="5:5" x14ac:dyDescent="0.2">
      <c r="E10239" s="2"/>
    </row>
    <row r="10240" spans="5:5" x14ac:dyDescent="0.2">
      <c r="E10240" s="2"/>
    </row>
    <row r="10241" spans="5:5" x14ac:dyDescent="0.2">
      <c r="E10241" s="2"/>
    </row>
    <row r="10242" spans="5:5" x14ac:dyDescent="0.2">
      <c r="E10242" s="2"/>
    </row>
    <row r="10243" spans="5:5" x14ac:dyDescent="0.2">
      <c r="E10243" s="2"/>
    </row>
    <row r="10244" spans="5:5" x14ac:dyDescent="0.2">
      <c r="E10244" s="2"/>
    </row>
    <row r="10245" spans="5:5" x14ac:dyDescent="0.2">
      <c r="E10245" s="2"/>
    </row>
    <row r="10246" spans="5:5" x14ac:dyDescent="0.2">
      <c r="E10246" s="2"/>
    </row>
    <row r="10247" spans="5:5" x14ac:dyDescent="0.2">
      <c r="E10247" s="2"/>
    </row>
    <row r="10248" spans="5:5" x14ac:dyDescent="0.2">
      <c r="E10248" s="2"/>
    </row>
    <row r="10249" spans="5:5" x14ac:dyDescent="0.2">
      <c r="E10249" s="2"/>
    </row>
    <row r="10250" spans="5:5" x14ac:dyDescent="0.2">
      <c r="E10250" s="2"/>
    </row>
    <row r="10251" spans="5:5" x14ac:dyDescent="0.2">
      <c r="E10251" s="2"/>
    </row>
    <row r="10252" spans="5:5" x14ac:dyDescent="0.2">
      <c r="E10252" s="2"/>
    </row>
    <row r="10253" spans="5:5" x14ac:dyDescent="0.2">
      <c r="E10253" s="2"/>
    </row>
    <row r="10254" spans="5:5" x14ac:dyDescent="0.2">
      <c r="E10254" s="2"/>
    </row>
    <row r="10255" spans="5:5" x14ac:dyDescent="0.2">
      <c r="E10255" s="2"/>
    </row>
    <row r="10256" spans="5:5" x14ac:dyDescent="0.2">
      <c r="E10256" s="2"/>
    </row>
    <row r="10257" spans="5:5" x14ac:dyDescent="0.2">
      <c r="E10257" s="2"/>
    </row>
    <row r="10258" spans="5:5" x14ac:dyDescent="0.2">
      <c r="E10258" s="2"/>
    </row>
    <row r="10259" spans="5:5" x14ac:dyDescent="0.2">
      <c r="E10259" s="2"/>
    </row>
    <row r="10260" spans="5:5" x14ac:dyDescent="0.2">
      <c r="E10260" s="2"/>
    </row>
    <row r="10261" spans="5:5" x14ac:dyDescent="0.2">
      <c r="E10261" s="2"/>
    </row>
    <row r="10262" spans="5:5" x14ac:dyDescent="0.2">
      <c r="E10262" s="2"/>
    </row>
    <row r="10263" spans="5:5" x14ac:dyDescent="0.2">
      <c r="E10263" s="2"/>
    </row>
    <row r="10264" spans="5:5" x14ac:dyDescent="0.2">
      <c r="E10264" s="2"/>
    </row>
    <row r="10265" spans="5:5" x14ac:dyDescent="0.2">
      <c r="E10265" s="2"/>
    </row>
    <row r="10266" spans="5:5" x14ac:dyDescent="0.2">
      <c r="E10266" s="2"/>
    </row>
    <row r="10267" spans="5:5" x14ac:dyDescent="0.2">
      <c r="E10267" s="2"/>
    </row>
    <row r="10268" spans="5:5" x14ac:dyDescent="0.2">
      <c r="E10268" s="2"/>
    </row>
    <row r="10269" spans="5:5" x14ac:dyDescent="0.2">
      <c r="E10269" s="2"/>
    </row>
    <row r="10270" spans="5:5" x14ac:dyDescent="0.2">
      <c r="E10270" s="2"/>
    </row>
    <row r="10271" spans="5:5" x14ac:dyDescent="0.2">
      <c r="E10271" s="2"/>
    </row>
    <row r="10272" spans="5:5" x14ac:dyDescent="0.2">
      <c r="E10272" s="2"/>
    </row>
    <row r="10273" spans="5:5" x14ac:dyDescent="0.2">
      <c r="E10273" s="2"/>
    </row>
    <row r="10274" spans="5:5" x14ac:dyDescent="0.2">
      <c r="E10274" s="2"/>
    </row>
    <row r="10275" spans="5:5" x14ac:dyDescent="0.2">
      <c r="E10275" s="2"/>
    </row>
    <row r="10276" spans="5:5" x14ac:dyDescent="0.2">
      <c r="E10276" s="2"/>
    </row>
    <row r="10277" spans="5:5" x14ac:dyDescent="0.2">
      <c r="E10277" s="2"/>
    </row>
    <row r="10278" spans="5:5" x14ac:dyDescent="0.2">
      <c r="E10278" s="2"/>
    </row>
    <row r="10279" spans="5:5" x14ac:dyDescent="0.2">
      <c r="E10279" s="2"/>
    </row>
    <row r="10280" spans="5:5" x14ac:dyDescent="0.2">
      <c r="E10280" s="2"/>
    </row>
    <row r="10281" spans="5:5" x14ac:dyDescent="0.2">
      <c r="E10281" s="2"/>
    </row>
    <row r="10282" spans="5:5" x14ac:dyDescent="0.2">
      <c r="E10282" s="2"/>
    </row>
    <row r="10283" spans="5:5" x14ac:dyDescent="0.2">
      <c r="E10283" s="2"/>
    </row>
    <row r="10284" spans="5:5" x14ac:dyDescent="0.2">
      <c r="E10284" s="2"/>
    </row>
    <row r="10285" spans="5:5" x14ac:dyDescent="0.2">
      <c r="E10285" s="2"/>
    </row>
    <row r="10286" spans="5:5" x14ac:dyDescent="0.2">
      <c r="E10286" s="2"/>
    </row>
    <row r="10287" spans="5:5" x14ac:dyDescent="0.2">
      <c r="E10287" s="2"/>
    </row>
    <row r="10288" spans="5:5" x14ac:dyDescent="0.2">
      <c r="E10288" s="2"/>
    </row>
    <row r="10289" spans="5:5" x14ac:dyDescent="0.2">
      <c r="E10289" s="2"/>
    </row>
    <row r="10290" spans="5:5" x14ac:dyDescent="0.2">
      <c r="E10290" s="2"/>
    </row>
    <row r="10291" spans="5:5" x14ac:dyDescent="0.2">
      <c r="E10291" s="2"/>
    </row>
    <row r="10292" spans="5:5" x14ac:dyDescent="0.2">
      <c r="E10292" s="2"/>
    </row>
    <row r="10293" spans="5:5" x14ac:dyDescent="0.2">
      <c r="E10293" s="2"/>
    </row>
    <row r="10294" spans="5:5" x14ac:dyDescent="0.2">
      <c r="E10294" s="2"/>
    </row>
    <row r="10295" spans="5:5" x14ac:dyDescent="0.2">
      <c r="E10295" s="2"/>
    </row>
    <row r="10296" spans="5:5" x14ac:dyDescent="0.2">
      <c r="E10296" s="2"/>
    </row>
    <row r="10297" spans="5:5" x14ac:dyDescent="0.2">
      <c r="E10297" s="2"/>
    </row>
    <row r="10298" spans="5:5" x14ac:dyDescent="0.2">
      <c r="E10298" s="2"/>
    </row>
    <row r="10299" spans="5:5" x14ac:dyDescent="0.2">
      <c r="E10299" s="2"/>
    </row>
    <row r="10300" spans="5:5" x14ac:dyDescent="0.2">
      <c r="E10300" s="2"/>
    </row>
    <row r="10301" spans="5:5" x14ac:dyDescent="0.2">
      <c r="E10301" s="2"/>
    </row>
    <row r="10302" spans="5:5" x14ac:dyDescent="0.2">
      <c r="E10302" s="2"/>
    </row>
    <row r="10303" spans="5:5" x14ac:dyDescent="0.2">
      <c r="E10303" s="2"/>
    </row>
    <row r="10304" spans="5:5" x14ac:dyDescent="0.2">
      <c r="E10304" s="2"/>
    </row>
    <row r="10305" spans="5:5" x14ac:dyDescent="0.2">
      <c r="E10305" s="2"/>
    </row>
    <row r="10306" spans="5:5" x14ac:dyDescent="0.2">
      <c r="E10306" s="2"/>
    </row>
    <row r="10307" spans="5:5" x14ac:dyDescent="0.2">
      <c r="E10307" s="2"/>
    </row>
    <row r="10308" spans="5:5" x14ac:dyDescent="0.2">
      <c r="E10308" s="2"/>
    </row>
    <row r="10309" spans="5:5" x14ac:dyDescent="0.2">
      <c r="E10309" s="2"/>
    </row>
    <row r="10310" spans="5:5" x14ac:dyDescent="0.2">
      <c r="E10310" s="2"/>
    </row>
    <row r="10311" spans="5:5" x14ac:dyDescent="0.2">
      <c r="E10311" s="2"/>
    </row>
    <row r="10312" spans="5:5" x14ac:dyDescent="0.2">
      <c r="E10312" s="2"/>
    </row>
    <row r="10313" spans="5:5" x14ac:dyDescent="0.2">
      <c r="E10313" s="2"/>
    </row>
    <row r="10314" spans="5:5" x14ac:dyDescent="0.2">
      <c r="E10314" s="2"/>
    </row>
    <row r="10315" spans="5:5" x14ac:dyDescent="0.2">
      <c r="E10315" s="2"/>
    </row>
    <row r="10316" spans="5:5" x14ac:dyDescent="0.2">
      <c r="E10316" s="2"/>
    </row>
    <row r="10317" spans="5:5" x14ac:dyDescent="0.2">
      <c r="E10317" s="2"/>
    </row>
    <row r="10318" spans="5:5" x14ac:dyDescent="0.2">
      <c r="E10318" s="2"/>
    </row>
    <row r="10319" spans="5:5" x14ac:dyDescent="0.2">
      <c r="E10319" s="2"/>
    </row>
    <row r="10320" spans="5:5" x14ac:dyDescent="0.2">
      <c r="E10320" s="2"/>
    </row>
    <row r="10321" spans="5:5" x14ac:dyDescent="0.2">
      <c r="E10321" s="2"/>
    </row>
    <row r="10322" spans="5:5" x14ac:dyDescent="0.2">
      <c r="E10322" s="2"/>
    </row>
    <row r="10323" spans="5:5" x14ac:dyDescent="0.2">
      <c r="E10323" s="2"/>
    </row>
    <row r="10324" spans="5:5" x14ac:dyDescent="0.2">
      <c r="E10324" s="2"/>
    </row>
    <row r="10325" spans="5:5" x14ac:dyDescent="0.2">
      <c r="E10325" s="2"/>
    </row>
    <row r="10326" spans="5:5" x14ac:dyDescent="0.2">
      <c r="E10326" s="2"/>
    </row>
    <row r="10327" spans="5:5" x14ac:dyDescent="0.2">
      <c r="E10327" s="2"/>
    </row>
    <row r="10328" spans="5:5" x14ac:dyDescent="0.2">
      <c r="E10328" s="2"/>
    </row>
    <row r="10329" spans="5:5" x14ac:dyDescent="0.2">
      <c r="E10329" s="2"/>
    </row>
    <row r="10330" spans="5:5" x14ac:dyDescent="0.2">
      <c r="E10330" s="2"/>
    </row>
    <row r="10331" spans="5:5" x14ac:dyDescent="0.2">
      <c r="E10331" s="2"/>
    </row>
    <row r="10332" spans="5:5" x14ac:dyDescent="0.2">
      <c r="E10332" s="2"/>
    </row>
    <row r="10333" spans="5:5" x14ac:dyDescent="0.2">
      <c r="E10333" s="2"/>
    </row>
    <row r="10334" spans="5:5" x14ac:dyDescent="0.2">
      <c r="E10334" s="2"/>
    </row>
    <row r="10335" spans="5:5" x14ac:dyDescent="0.2">
      <c r="E10335" s="2"/>
    </row>
    <row r="10336" spans="5:5" x14ac:dyDescent="0.2">
      <c r="E10336" s="2"/>
    </row>
    <row r="10337" spans="5:5" x14ac:dyDescent="0.2">
      <c r="E10337" s="2"/>
    </row>
    <row r="10338" spans="5:5" x14ac:dyDescent="0.2">
      <c r="E10338" s="2"/>
    </row>
    <row r="10339" spans="5:5" x14ac:dyDescent="0.2">
      <c r="E10339" s="2"/>
    </row>
    <row r="10340" spans="5:5" x14ac:dyDescent="0.2">
      <c r="E10340" s="2"/>
    </row>
    <row r="10341" spans="5:5" x14ac:dyDescent="0.2">
      <c r="E10341" s="2"/>
    </row>
    <row r="10342" spans="5:5" x14ac:dyDescent="0.2">
      <c r="E10342" s="2"/>
    </row>
    <row r="10343" spans="5:5" x14ac:dyDescent="0.2">
      <c r="E10343" s="2"/>
    </row>
    <row r="10344" spans="5:5" x14ac:dyDescent="0.2">
      <c r="E10344" s="2"/>
    </row>
    <row r="10345" spans="5:5" x14ac:dyDescent="0.2">
      <c r="E10345" s="2"/>
    </row>
    <row r="10346" spans="5:5" x14ac:dyDescent="0.2">
      <c r="E10346" s="2"/>
    </row>
    <row r="10347" spans="5:5" x14ac:dyDescent="0.2">
      <c r="E10347" s="2"/>
    </row>
    <row r="10348" spans="5:5" x14ac:dyDescent="0.2">
      <c r="E10348" s="2"/>
    </row>
    <row r="10349" spans="5:5" x14ac:dyDescent="0.2">
      <c r="E10349" s="2"/>
    </row>
    <row r="10350" spans="5:5" x14ac:dyDescent="0.2">
      <c r="E10350" s="2"/>
    </row>
    <row r="10351" spans="5:5" x14ac:dyDescent="0.2">
      <c r="E10351" s="2"/>
    </row>
    <row r="10352" spans="5:5" x14ac:dyDescent="0.2">
      <c r="E10352" s="2"/>
    </row>
    <row r="10353" spans="5:5" x14ac:dyDescent="0.2">
      <c r="E10353" s="2"/>
    </row>
    <row r="10354" spans="5:5" x14ac:dyDescent="0.2">
      <c r="E10354" s="2"/>
    </row>
    <row r="10355" spans="5:5" x14ac:dyDescent="0.2">
      <c r="E10355" s="2"/>
    </row>
    <row r="10356" spans="5:5" x14ac:dyDescent="0.2">
      <c r="E10356" s="2"/>
    </row>
    <row r="10357" spans="5:5" x14ac:dyDescent="0.2">
      <c r="E10357" s="2"/>
    </row>
    <row r="10358" spans="5:5" x14ac:dyDescent="0.2">
      <c r="E10358" s="2"/>
    </row>
    <row r="10359" spans="5:5" x14ac:dyDescent="0.2">
      <c r="E10359" s="2"/>
    </row>
    <row r="10360" spans="5:5" x14ac:dyDescent="0.2">
      <c r="E10360" s="2"/>
    </row>
    <row r="10361" spans="5:5" x14ac:dyDescent="0.2">
      <c r="E10361" s="2"/>
    </row>
    <row r="10362" spans="5:5" x14ac:dyDescent="0.2">
      <c r="E10362" s="2"/>
    </row>
    <row r="10363" spans="5:5" x14ac:dyDescent="0.2">
      <c r="E10363" s="2"/>
    </row>
    <row r="10364" spans="5:5" x14ac:dyDescent="0.2">
      <c r="E10364" s="2"/>
    </row>
    <row r="10365" spans="5:5" x14ac:dyDescent="0.2">
      <c r="E10365" s="2"/>
    </row>
    <row r="10366" spans="5:5" x14ac:dyDescent="0.2">
      <c r="E10366" s="2"/>
    </row>
    <row r="10367" spans="5:5" x14ac:dyDescent="0.2">
      <c r="E10367" s="2"/>
    </row>
    <row r="10368" spans="5:5" x14ac:dyDescent="0.2">
      <c r="E10368" s="2"/>
    </row>
    <row r="10369" spans="5:5" x14ac:dyDescent="0.2">
      <c r="E10369" s="2"/>
    </row>
    <row r="10370" spans="5:5" x14ac:dyDescent="0.2">
      <c r="E10370" s="2"/>
    </row>
    <row r="10371" spans="5:5" x14ac:dyDescent="0.2">
      <c r="E10371" s="2"/>
    </row>
    <row r="10372" spans="5:5" x14ac:dyDescent="0.2">
      <c r="E10372" s="2"/>
    </row>
    <row r="10373" spans="5:5" x14ac:dyDescent="0.2">
      <c r="E10373" s="2"/>
    </row>
    <row r="10374" spans="5:5" x14ac:dyDescent="0.2">
      <c r="E10374" s="2"/>
    </row>
    <row r="10375" spans="5:5" x14ac:dyDescent="0.2">
      <c r="E10375" s="2"/>
    </row>
    <row r="10376" spans="5:5" x14ac:dyDescent="0.2">
      <c r="E10376" s="2"/>
    </row>
    <row r="10377" spans="5:5" x14ac:dyDescent="0.2">
      <c r="E10377" s="2"/>
    </row>
    <row r="10378" spans="5:5" x14ac:dyDescent="0.2">
      <c r="E10378" s="2"/>
    </row>
    <row r="10379" spans="5:5" x14ac:dyDescent="0.2">
      <c r="E10379" s="2"/>
    </row>
    <row r="10380" spans="5:5" x14ac:dyDescent="0.2">
      <c r="E10380" s="2"/>
    </row>
    <row r="10381" spans="5:5" x14ac:dyDescent="0.2">
      <c r="E10381" s="2"/>
    </row>
    <row r="10382" spans="5:5" x14ac:dyDescent="0.2">
      <c r="E10382" s="2"/>
    </row>
    <row r="10383" spans="5:5" x14ac:dyDescent="0.2">
      <c r="E10383" s="2"/>
    </row>
    <row r="10384" spans="5:5" x14ac:dyDescent="0.2">
      <c r="E10384" s="2"/>
    </row>
    <row r="10385" spans="5:5" x14ac:dyDescent="0.2">
      <c r="E10385" s="2"/>
    </row>
    <row r="10386" spans="5:5" x14ac:dyDescent="0.2">
      <c r="E10386" s="2"/>
    </row>
    <row r="10387" spans="5:5" x14ac:dyDescent="0.2">
      <c r="E10387" s="2"/>
    </row>
    <row r="10388" spans="5:5" x14ac:dyDescent="0.2">
      <c r="E10388" s="2"/>
    </row>
    <row r="10389" spans="5:5" x14ac:dyDescent="0.2">
      <c r="E10389" s="2"/>
    </row>
    <row r="10390" spans="5:5" x14ac:dyDescent="0.2">
      <c r="E10390" s="2"/>
    </row>
    <row r="10391" spans="5:5" x14ac:dyDescent="0.2">
      <c r="E10391" s="2"/>
    </row>
    <row r="10392" spans="5:5" x14ac:dyDescent="0.2">
      <c r="E10392" s="2"/>
    </row>
    <row r="10393" spans="5:5" x14ac:dyDescent="0.2">
      <c r="E10393" s="2"/>
    </row>
    <row r="10394" spans="5:5" x14ac:dyDescent="0.2">
      <c r="E10394" s="2"/>
    </row>
    <row r="10395" spans="5:5" x14ac:dyDescent="0.2">
      <c r="E10395" s="2"/>
    </row>
    <row r="10396" spans="5:5" x14ac:dyDescent="0.2">
      <c r="E10396" s="2"/>
    </row>
    <row r="10397" spans="5:5" x14ac:dyDescent="0.2">
      <c r="E10397" s="2"/>
    </row>
    <row r="10398" spans="5:5" x14ac:dyDescent="0.2">
      <c r="E10398" s="2"/>
    </row>
    <row r="10399" spans="5:5" x14ac:dyDescent="0.2">
      <c r="E10399" s="2"/>
    </row>
    <row r="10400" spans="5:5" x14ac:dyDescent="0.2">
      <c r="E10400" s="2"/>
    </row>
    <row r="10401" spans="5:5" x14ac:dyDescent="0.2">
      <c r="E10401" s="2"/>
    </row>
    <row r="10402" spans="5:5" x14ac:dyDescent="0.2">
      <c r="E10402" s="2"/>
    </row>
    <row r="10403" spans="5:5" x14ac:dyDescent="0.2">
      <c r="E10403" s="2"/>
    </row>
    <row r="10404" spans="5:5" x14ac:dyDescent="0.2">
      <c r="E10404" s="2"/>
    </row>
    <row r="10405" spans="5:5" x14ac:dyDescent="0.2">
      <c r="E10405" s="2"/>
    </row>
    <row r="10406" spans="5:5" x14ac:dyDescent="0.2">
      <c r="E10406" s="2"/>
    </row>
    <row r="10407" spans="5:5" x14ac:dyDescent="0.2">
      <c r="E10407" s="2"/>
    </row>
    <row r="10408" spans="5:5" x14ac:dyDescent="0.2">
      <c r="E10408" s="2"/>
    </row>
    <row r="10409" spans="5:5" x14ac:dyDescent="0.2">
      <c r="E10409" s="2"/>
    </row>
    <row r="10410" spans="5:5" x14ac:dyDescent="0.2">
      <c r="E10410" s="2"/>
    </row>
    <row r="10411" spans="5:5" x14ac:dyDescent="0.2">
      <c r="E10411" s="2"/>
    </row>
    <row r="10412" spans="5:5" x14ac:dyDescent="0.2">
      <c r="E10412" s="2"/>
    </row>
    <row r="10413" spans="5:5" x14ac:dyDescent="0.2">
      <c r="E10413" s="2"/>
    </row>
    <row r="10414" spans="5:5" x14ac:dyDescent="0.2">
      <c r="E10414" s="2"/>
    </row>
    <row r="10415" spans="5:5" x14ac:dyDescent="0.2">
      <c r="E10415" s="2"/>
    </row>
    <row r="10416" spans="5:5" x14ac:dyDescent="0.2">
      <c r="E10416" s="2"/>
    </row>
    <row r="10417" spans="5:5" x14ac:dyDescent="0.2">
      <c r="E10417" s="2"/>
    </row>
    <row r="10418" spans="5:5" x14ac:dyDescent="0.2">
      <c r="E10418" s="2"/>
    </row>
    <row r="10419" spans="5:5" x14ac:dyDescent="0.2">
      <c r="E10419" s="2"/>
    </row>
    <row r="10420" spans="5:5" x14ac:dyDescent="0.2">
      <c r="E10420" s="2"/>
    </row>
    <row r="10421" spans="5:5" x14ac:dyDescent="0.2">
      <c r="E10421" s="2"/>
    </row>
    <row r="10422" spans="5:5" x14ac:dyDescent="0.2">
      <c r="E10422" s="2"/>
    </row>
    <row r="10423" spans="5:5" x14ac:dyDescent="0.2">
      <c r="E10423" s="2"/>
    </row>
    <row r="10424" spans="5:5" x14ac:dyDescent="0.2">
      <c r="E10424" s="2"/>
    </row>
    <row r="10425" spans="5:5" x14ac:dyDescent="0.2">
      <c r="E10425" s="2"/>
    </row>
    <row r="10426" spans="5:5" x14ac:dyDescent="0.2">
      <c r="E10426" s="2"/>
    </row>
    <row r="10427" spans="5:5" x14ac:dyDescent="0.2">
      <c r="E10427" s="2"/>
    </row>
    <row r="10428" spans="5:5" x14ac:dyDescent="0.2">
      <c r="E10428" s="2"/>
    </row>
    <row r="10429" spans="5:5" x14ac:dyDescent="0.2">
      <c r="E10429" s="2"/>
    </row>
    <row r="10430" spans="5:5" x14ac:dyDescent="0.2">
      <c r="E10430" s="2"/>
    </row>
    <row r="10431" spans="5:5" x14ac:dyDescent="0.2">
      <c r="E10431" s="2"/>
    </row>
    <row r="10432" spans="5:5" x14ac:dyDescent="0.2">
      <c r="E10432" s="2"/>
    </row>
    <row r="10433" spans="5:5" x14ac:dyDescent="0.2">
      <c r="E10433" s="2"/>
    </row>
    <row r="10434" spans="5:5" x14ac:dyDescent="0.2">
      <c r="E10434" s="2"/>
    </row>
    <row r="10435" spans="5:5" x14ac:dyDescent="0.2">
      <c r="E10435" s="2"/>
    </row>
    <row r="10436" spans="5:5" x14ac:dyDescent="0.2">
      <c r="E10436" s="2"/>
    </row>
    <row r="10437" spans="5:5" x14ac:dyDescent="0.2">
      <c r="E10437" s="2"/>
    </row>
    <row r="10438" spans="5:5" x14ac:dyDescent="0.2">
      <c r="E10438" s="2"/>
    </row>
    <row r="10439" spans="5:5" x14ac:dyDescent="0.2">
      <c r="E10439" s="2"/>
    </row>
    <row r="10440" spans="5:5" x14ac:dyDescent="0.2">
      <c r="E10440" s="2"/>
    </row>
    <row r="10441" spans="5:5" x14ac:dyDescent="0.2">
      <c r="E10441" s="2"/>
    </row>
    <row r="10442" spans="5:5" x14ac:dyDescent="0.2">
      <c r="E10442" s="2"/>
    </row>
    <row r="10443" spans="5:5" x14ac:dyDescent="0.2">
      <c r="E10443" s="2"/>
    </row>
    <row r="10444" spans="5:5" x14ac:dyDescent="0.2">
      <c r="E10444" s="2"/>
    </row>
    <row r="10445" spans="5:5" x14ac:dyDescent="0.2">
      <c r="E10445" s="2"/>
    </row>
    <row r="10446" spans="5:5" x14ac:dyDescent="0.2">
      <c r="E10446" s="2"/>
    </row>
    <row r="10447" spans="5:5" x14ac:dyDescent="0.2">
      <c r="E10447" s="2"/>
    </row>
    <row r="10448" spans="5:5" x14ac:dyDescent="0.2">
      <c r="E10448" s="2"/>
    </row>
    <row r="10449" spans="5:5" x14ac:dyDescent="0.2">
      <c r="E10449" s="2"/>
    </row>
    <row r="10450" spans="5:5" x14ac:dyDescent="0.2">
      <c r="E10450" s="2"/>
    </row>
    <row r="10451" spans="5:5" x14ac:dyDescent="0.2">
      <c r="E10451" s="2"/>
    </row>
    <row r="10452" spans="5:5" x14ac:dyDescent="0.2">
      <c r="E10452" s="2"/>
    </row>
    <row r="10453" spans="5:5" x14ac:dyDescent="0.2">
      <c r="E10453" s="2"/>
    </row>
    <row r="10454" spans="5:5" x14ac:dyDescent="0.2">
      <c r="E10454" s="2"/>
    </row>
    <row r="10455" spans="5:5" x14ac:dyDescent="0.2">
      <c r="E10455" s="2"/>
    </row>
    <row r="10456" spans="5:5" x14ac:dyDescent="0.2">
      <c r="E10456" s="2"/>
    </row>
    <row r="10457" spans="5:5" x14ac:dyDescent="0.2">
      <c r="E10457" s="2"/>
    </row>
    <row r="10458" spans="5:5" x14ac:dyDescent="0.2">
      <c r="E10458" s="2"/>
    </row>
    <row r="10459" spans="5:5" x14ac:dyDescent="0.2">
      <c r="E10459" s="2"/>
    </row>
    <row r="10460" spans="5:5" x14ac:dyDescent="0.2">
      <c r="E10460" s="2"/>
    </row>
    <row r="10461" spans="5:5" x14ac:dyDescent="0.2">
      <c r="E10461" s="2"/>
    </row>
    <row r="10462" spans="5:5" x14ac:dyDescent="0.2">
      <c r="E10462" s="2"/>
    </row>
    <row r="10463" spans="5:5" x14ac:dyDescent="0.2">
      <c r="E10463" s="2"/>
    </row>
    <row r="10464" spans="5:5" x14ac:dyDescent="0.2">
      <c r="E10464" s="2"/>
    </row>
    <row r="10465" spans="5:5" x14ac:dyDescent="0.2">
      <c r="E10465" s="2"/>
    </row>
    <row r="10466" spans="5:5" x14ac:dyDescent="0.2">
      <c r="E10466" s="2"/>
    </row>
    <row r="10467" spans="5:5" x14ac:dyDescent="0.2">
      <c r="E10467" s="2"/>
    </row>
    <row r="10468" spans="5:5" x14ac:dyDescent="0.2">
      <c r="E10468" s="2"/>
    </row>
    <row r="10469" spans="5:5" x14ac:dyDescent="0.2">
      <c r="E10469" s="2"/>
    </row>
    <row r="10470" spans="5:5" x14ac:dyDescent="0.2">
      <c r="E10470" s="2"/>
    </row>
    <row r="10471" spans="5:5" x14ac:dyDescent="0.2">
      <c r="E10471" s="2"/>
    </row>
    <row r="10472" spans="5:5" x14ac:dyDescent="0.2">
      <c r="E10472" s="2"/>
    </row>
    <row r="10473" spans="5:5" x14ac:dyDescent="0.2">
      <c r="E10473" s="2"/>
    </row>
    <row r="10474" spans="5:5" x14ac:dyDescent="0.2">
      <c r="E10474" s="2"/>
    </row>
    <row r="10475" spans="5:5" x14ac:dyDescent="0.2">
      <c r="E10475" s="2"/>
    </row>
    <row r="10476" spans="5:5" x14ac:dyDescent="0.2">
      <c r="E10476" s="2"/>
    </row>
    <row r="10477" spans="5:5" x14ac:dyDescent="0.2">
      <c r="E10477" s="2"/>
    </row>
    <row r="10478" spans="5:5" x14ac:dyDescent="0.2">
      <c r="E10478" s="2"/>
    </row>
    <row r="10479" spans="5:5" x14ac:dyDescent="0.2">
      <c r="E10479" s="2"/>
    </row>
    <row r="10480" spans="5:5" x14ac:dyDescent="0.2">
      <c r="E10480" s="2"/>
    </row>
    <row r="10481" spans="5:5" x14ac:dyDescent="0.2">
      <c r="E10481" s="2"/>
    </row>
    <row r="10482" spans="5:5" x14ac:dyDescent="0.2">
      <c r="E10482" s="2"/>
    </row>
    <row r="10483" spans="5:5" x14ac:dyDescent="0.2">
      <c r="E10483" s="2"/>
    </row>
    <row r="10484" spans="5:5" x14ac:dyDescent="0.2">
      <c r="E10484" s="2"/>
    </row>
    <row r="10485" spans="5:5" x14ac:dyDescent="0.2">
      <c r="E10485" s="2"/>
    </row>
    <row r="10486" spans="5:5" x14ac:dyDescent="0.2">
      <c r="E10486" s="2"/>
    </row>
    <row r="10487" spans="5:5" x14ac:dyDescent="0.2">
      <c r="E10487" s="2"/>
    </row>
    <row r="10488" spans="5:5" x14ac:dyDescent="0.2">
      <c r="E10488" s="2"/>
    </row>
    <row r="10489" spans="5:5" x14ac:dyDescent="0.2">
      <c r="E10489" s="2"/>
    </row>
    <row r="10490" spans="5:5" x14ac:dyDescent="0.2">
      <c r="E10490" s="2"/>
    </row>
    <row r="10491" spans="5:5" x14ac:dyDescent="0.2">
      <c r="E10491" s="2"/>
    </row>
    <row r="10492" spans="5:5" x14ac:dyDescent="0.2">
      <c r="E10492" s="2"/>
    </row>
    <row r="10493" spans="5:5" x14ac:dyDescent="0.2">
      <c r="E10493" s="2"/>
    </row>
    <row r="10494" spans="5:5" x14ac:dyDescent="0.2">
      <c r="E10494" s="2"/>
    </row>
    <row r="10495" spans="5:5" x14ac:dyDescent="0.2">
      <c r="E10495" s="2"/>
    </row>
    <row r="10496" spans="5:5" x14ac:dyDescent="0.2">
      <c r="E10496" s="2"/>
    </row>
    <row r="10497" spans="5:5" x14ac:dyDescent="0.2">
      <c r="E10497" s="2"/>
    </row>
    <row r="10498" spans="5:5" x14ac:dyDescent="0.2">
      <c r="E10498" s="2"/>
    </row>
    <row r="10499" spans="5:5" x14ac:dyDescent="0.2">
      <c r="E10499" s="2"/>
    </row>
    <row r="10500" spans="5:5" x14ac:dyDescent="0.2">
      <c r="E10500" s="2"/>
    </row>
    <row r="10501" spans="5:5" x14ac:dyDescent="0.2">
      <c r="E10501" s="2"/>
    </row>
    <row r="10502" spans="5:5" x14ac:dyDescent="0.2">
      <c r="E10502" s="2"/>
    </row>
    <row r="10503" spans="5:5" x14ac:dyDescent="0.2">
      <c r="E10503" s="2"/>
    </row>
    <row r="10504" spans="5:5" x14ac:dyDescent="0.2">
      <c r="E10504" s="2"/>
    </row>
    <row r="10505" spans="5:5" x14ac:dyDescent="0.2">
      <c r="E10505" s="2"/>
    </row>
    <row r="10506" spans="5:5" x14ac:dyDescent="0.2">
      <c r="E10506" s="2"/>
    </row>
    <row r="10507" spans="5:5" x14ac:dyDescent="0.2">
      <c r="E10507" s="2"/>
    </row>
    <row r="10508" spans="5:5" x14ac:dyDescent="0.2">
      <c r="E10508" s="2"/>
    </row>
    <row r="10509" spans="5:5" x14ac:dyDescent="0.2">
      <c r="E10509" s="2"/>
    </row>
    <row r="10510" spans="5:5" x14ac:dyDescent="0.2">
      <c r="E10510" s="2"/>
    </row>
    <row r="10511" spans="5:5" x14ac:dyDescent="0.2">
      <c r="E10511" s="2"/>
    </row>
    <row r="10512" spans="5:5" x14ac:dyDescent="0.2">
      <c r="E10512" s="2"/>
    </row>
    <row r="10513" spans="5:5" x14ac:dyDescent="0.2">
      <c r="E10513" s="2"/>
    </row>
    <row r="10514" spans="5:5" x14ac:dyDescent="0.2">
      <c r="E10514" s="2"/>
    </row>
    <row r="10515" spans="5:5" x14ac:dyDescent="0.2">
      <c r="E10515" s="2"/>
    </row>
    <row r="10516" spans="5:5" x14ac:dyDescent="0.2">
      <c r="E10516" s="2"/>
    </row>
    <row r="10517" spans="5:5" x14ac:dyDescent="0.2">
      <c r="E10517" s="2"/>
    </row>
    <row r="10518" spans="5:5" x14ac:dyDescent="0.2">
      <c r="E10518" s="2"/>
    </row>
    <row r="10519" spans="5:5" x14ac:dyDescent="0.2">
      <c r="E10519" s="2"/>
    </row>
    <row r="10520" spans="5:5" x14ac:dyDescent="0.2">
      <c r="E10520" s="2"/>
    </row>
    <row r="10521" spans="5:5" x14ac:dyDescent="0.2">
      <c r="E10521" s="2"/>
    </row>
    <row r="10522" spans="5:5" x14ac:dyDescent="0.2">
      <c r="E10522" s="2"/>
    </row>
    <row r="10523" spans="5:5" x14ac:dyDescent="0.2">
      <c r="E10523" s="2"/>
    </row>
    <row r="10524" spans="5:5" x14ac:dyDescent="0.2">
      <c r="E10524" s="2"/>
    </row>
    <row r="10525" spans="5:5" x14ac:dyDescent="0.2">
      <c r="E10525" s="2"/>
    </row>
    <row r="10526" spans="5:5" x14ac:dyDescent="0.2">
      <c r="E10526" s="2"/>
    </row>
    <row r="10527" spans="5:5" x14ac:dyDescent="0.2">
      <c r="E10527" s="2"/>
    </row>
    <row r="10528" spans="5:5" x14ac:dyDescent="0.2">
      <c r="E10528" s="2"/>
    </row>
    <row r="10529" spans="5:5" x14ac:dyDescent="0.2">
      <c r="E10529" s="2"/>
    </row>
    <row r="10530" spans="5:5" x14ac:dyDescent="0.2">
      <c r="E10530" s="2"/>
    </row>
    <row r="10531" spans="5:5" x14ac:dyDescent="0.2">
      <c r="E10531" s="2"/>
    </row>
    <row r="10532" spans="5:5" x14ac:dyDescent="0.2">
      <c r="E10532" s="2"/>
    </row>
    <row r="10533" spans="5:5" x14ac:dyDescent="0.2">
      <c r="E10533" s="2"/>
    </row>
    <row r="10534" spans="5:5" x14ac:dyDescent="0.2">
      <c r="E10534" s="2"/>
    </row>
    <row r="10535" spans="5:5" x14ac:dyDescent="0.2">
      <c r="E10535" s="2"/>
    </row>
    <row r="10536" spans="5:5" x14ac:dyDescent="0.2">
      <c r="E10536" s="2"/>
    </row>
    <row r="10537" spans="5:5" x14ac:dyDescent="0.2">
      <c r="E10537" s="2"/>
    </row>
    <row r="10538" spans="5:5" x14ac:dyDescent="0.2">
      <c r="E10538" s="2"/>
    </row>
    <row r="10539" spans="5:5" x14ac:dyDescent="0.2">
      <c r="E10539" s="2"/>
    </row>
    <row r="10540" spans="5:5" x14ac:dyDescent="0.2">
      <c r="E10540" s="2"/>
    </row>
    <row r="10541" spans="5:5" x14ac:dyDescent="0.2">
      <c r="E10541" s="2"/>
    </row>
    <row r="10542" spans="5:5" x14ac:dyDescent="0.2">
      <c r="E10542" s="2"/>
    </row>
    <row r="10543" spans="5:5" x14ac:dyDescent="0.2">
      <c r="E10543" s="2"/>
    </row>
    <row r="10544" spans="5:5" x14ac:dyDescent="0.2">
      <c r="E10544" s="2"/>
    </row>
    <row r="10545" spans="5:5" x14ac:dyDescent="0.2">
      <c r="E10545" s="2"/>
    </row>
    <row r="10546" spans="5:5" x14ac:dyDescent="0.2">
      <c r="E10546" s="2"/>
    </row>
    <row r="10547" spans="5:5" x14ac:dyDescent="0.2">
      <c r="E10547" s="2"/>
    </row>
    <row r="10548" spans="5:5" x14ac:dyDescent="0.2">
      <c r="E10548" s="2"/>
    </row>
    <row r="10549" spans="5:5" x14ac:dyDescent="0.2">
      <c r="E10549" s="2"/>
    </row>
    <row r="10550" spans="5:5" x14ac:dyDescent="0.2">
      <c r="E10550" s="2"/>
    </row>
    <row r="10551" spans="5:5" x14ac:dyDescent="0.2">
      <c r="E10551" s="2"/>
    </row>
    <row r="10552" spans="5:5" x14ac:dyDescent="0.2">
      <c r="E10552" s="2"/>
    </row>
    <row r="10553" spans="5:5" x14ac:dyDescent="0.2">
      <c r="E10553" s="2"/>
    </row>
    <row r="10554" spans="5:5" x14ac:dyDescent="0.2">
      <c r="E10554" s="2"/>
    </row>
    <row r="10555" spans="5:5" x14ac:dyDescent="0.2">
      <c r="E10555" s="2"/>
    </row>
    <row r="10556" spans="5:5" x14ac:dyDescent="0.2">
      <c r="E10556" s="2"/>
    </row>
    <row r="10557" spans="5:5" x14ac:dyDescent="0.2">
      <c r="E10557" s="2"/>
    </row>
    <row r="10558" spans="5:5" x14ac:dyDescent="0.2">
      <c r="E10558" s="2"/>
    </row>
    <row r="10559" spans="5:5" x14ac:dyDescent="0.2">
      <c r="E10559" s="2"/>
    </row>
    <row r="10560" spans="5:5" x14ac:dyDescent="0.2">
      <c r="E10560" s="2"/>
    </row>
    <row r="10561" spans="5:5" x14ac:dyDescent="0.2">
      <c r="E10561" s="2"/>
    </row>
    <row r="10562" spans="5:5" x14ac:dyDescent="0.2">
      <c r="E10562" s="2"/>
    </row>
    <row r="10563" spans="5:5" x14ac:dyDescent="0.2">
      <c r="E10563" s="2"/>
    </row>
    <row r="10564" spans="5:5" x14ac:dyDescent="0.2">
      <c r="E10564" s="2"/>
    </row>
    <row r="10565" spans="5:5" x14ac:dyDescent="0.2">
      <c r="E10565" s="2"/>
    </row>
    <row r="10566" spans="5:5" x14ac:dyDescent="0.2">
      <c r="E10566" s="2"/>
    </row>
    <row r="10567" spans="5:5" x14ac:dyDescent="0.2">
      <c r="E10567" s="2"/>
    </row>
    <row r="10568" spans="5:5" x14ac:dyDescent="0.2">
      <c r="E10568" s="2"/>
    </row>
    <row r="10569" spans="5:5" x14ac:dyDescent="0.2">
      <c r="E10569" s="2"/>
    </row>
    <row r="10570" spans="5:5" x14ac:dyDescent="0.2">
      <c r="E10570" s="2"/>
    </row>
    <row r="10571" spans="5:5" x14ac:dyDescent="0.2">
      <c r="E10571" s="2"/>
    </row>
    <row r="10572" spans="5:5" x14ac:dyDescent="0.2">
      <c r="E10572" s="2"/>
    </row>
    <row r="10573" spans="5:5" x14ac:dyDescent="0.2">
      <c r="E10573" s="2"/>
    </row>
    <row r="10574" spans="5:5" x14ac:dyDescent="0.2">
      <c r="E10574" s="2"/>
    </row>
    <row r="10575" spans="5:5" x14ac:dyDescent="0.2">
      <c r="E10575" s="2"/>
    </row>
    <row r="10576" spans="5:5" x14ac:dyDescent="0.2">
      <c r="E10576" s="2"/>
    </row>
    <row r="10577" spans="5:5" x14ac:dyDescent="0.2">
      <c r="E10577" s="2"/>
    </row>
    <row r="10578" spans="5:5" x14ac:dyDescent="0.2">
      <c r="E10578" s="2"/>
    </row>
    <row r="10579" spans="5:5" x14ac:dyDescent="0.2">
      <c r="E10579" s="2"/>
    </row>
    <row r="10580" spans="5:5" x14ac:dyDescent="0.2">
      <c r="E10580" s="2"/>
    </row>
    <row r="10581" spans="5:5" x14ac:dyDescent="0.2">
      <c r="E10581" s="2"/>
    </row>
    <row r="10582" spans="5:5" x14ac:dyDescent="0.2">
      <c r="E10582" s="2"/>
    </row>
    <row r="10583" spans="5:5" x14ac:dyDescent="0.2">
      <c r="E10583" s="2"/>
    </row>
    <row r="10584" spans="5:5" x14ac:dyDescent="0.2">
      <c r="E10584" s="2"/>
    </row>
    <row r="10585" spans="5:5" x14ac:dyDescent="0.2">
      <c r="E10585" s="2"/>
    </row>
    <row r="10586" spans="5:5" x14ac:dyDescent="0.2">
      <c r="E10586" s="2"/>
    </row>
    <row r="10587" spans="5:5" x14ac:dyDescent="0.2">
      <c r="E10587" s="2"/>
    </row>
    <row r="10588" spans="5:5" x14ac:dyDescent="0.2">
      <c r="E10588" s="2"/>
    </row>
    <row r="10589" spans="5:5" x14ac:dyDescent="0.2">
      <c r="E10589" s="2"/>
    </row>
    <row r="10590" spans="5:5" x14ac:dyDescent="0.2">
      <c r="E10590" s="2"/>
    </row>
    <row r="10591" spans="5:5" x14ac:dyDescent="0.2">
      <c r="E10591" s="2"/>
    </row>
    <row r="10592" spans="5:5" x14ac:dyDescent="0.2">
      <c r="E10592" s="2"/>
    </row>
    <row r="10593" spans="5:5" x14ac:dyDescent="0.2">
      <c r="E10593" s="2"/>
    </row>
    <row r="10594" spans="5:5" x14ac:dyDescent="0.2">
      <c r="E10594" s="2"/>
    </row>
    <row r="10595" spans="5:5" x14ac:dyDescent="0.2">
      <c r="E10595" s="2"/>
    </row>
    <row r="10596" spans="5:5" x14ac:dyDescent="0.2">
      <c r="E10596" s="2"/>
    </row>
    <row r="10597" spans="5:5" x14ac:dyDescent="0.2">
      <c r="E10597" s="2"/>
    </row>
    <row r="10598" spans="5:5" x14ac:dyDescent="0.2">
      <c r="E10598" s="2"/>
    </row>
    <row r="10599" spans="5:5" x14ac:dyDescent="0.2">
      <c r="E10599" s="2"/>
    </row>
    <row r="10600" spans="5:5" x14ac:dyDescent="0.2">
      <c r="E10600" s="2"/>
    </row>
    <row r="10601" spans="5:5" x14ac:dyDescent="0.2">
      <c r="E10601" s="2"/>
    </row>
    <row r="10602" spans="5:5" x14ac:dyDescent="0.2">
      <c r="E10602" s="2"/>
    </row>
    <row r="10603" spans="5:5" x14ac:dyDescent="0.2">
      <c r="E10603" s="2"/>
    </row>
    <row r="10604" spans="5:5" x14ac:dyDescent="0.2">
      <c r="E10604" s="2"/>
    </row>
    <row r="10605" spans="5:5" x14ac:dyDescent="0.2">
      <c r="E10605" s="2"/>
    </row>
    <row r="10606" spans="5:5" x14ac:dyDescent="0.2">
      <c r="E10606" s="2"/>
    </row>
    <row r="10607" spans="5:5" x14ac:dyDescent="0.2">
      <c r="E10607" s="2"/>
    </row>
    <row r="10608" spans="5:5" x14ac:dyDescent="0.2">
      <c r="E10608" s="2"/>
    </row>
    <row r="10609" spans="5:5" x14ac:dyDescent="0.2">
      <c r="E10609" s="2"/>
    </row>
    <row r="10610" spans="5:5" x14ac:dyDescent="0.2">
      <c r="E10610" s="2"/>
    </row>
    <row r="10611" spans="5:5" x14ac:dyDescent="0.2">
      <c r="E10611" s="2"/>
    </row>
    <row r="10612" spans="5:5" x14ac:dyDescent="0.2">
      <c r="E10612" s="2"/>
    </row>
    <row r="10613" spans="5:5" x14ac:dyDescent="0.2">
      <c r="E10613" s="2"/>
    </row>
    <row r="10614" spans="5:5" x14ac:dyDescent="0.2">
      <c r="E10614" s="2"/>
    </row>
    <row r="10615" spans="5:5" x14ac:dyDescent="0.2">
      <c r="E10615" s="2"/>
    </row>
    <row r="10616" spans="5:5" x14ac:dyDescent="0.2">
      <c r="E10616" s="2"/>
    </row>
    <row r="10617" spans="5:5" x14ac:dyDescent="0.2">
      <c r="E10617" s="2"/>
    </row>
    <row r="10618" spans="5:5" x14ac:dyDescent="0.2">
      <c r="E10618" s="2"/>
    </row>
    <row r="10619" spans="5:5" x14ac:dyDescent="0.2">
      <c r="E10619" s="2"/>
    </row>
    <row r="10620" spans="5:5" x14ac:dyDescent="0.2">
      <c r="E10620" s="2"/>
    </row>
    <row r="10621" spans="5:5" x14ac:dyDescent="0.2">
      <c r="E10621" s="2"/>
    </row>
    <row r="10622" spans="5:5" x14ac:dyDescent="0.2">
      <c r="E10622" s="2"/>
    </row>
    <row r="10623" spans="5:5" x14ac:dyDescent="0.2">
      <c r="E10623" s="2"/>
    </row>
    <row r="10624" spans="5:5" x14ac:dyDescent="0.2">
      <c r="E10624" s="2"/>
    </row>
    <row r="10625" spans="5:5" x14ac:dyDescent="0.2">
      <c r="E10625" s="2"/>
    </row>
    <row r="10626" spans="5:5" x14ac:dyDescent="0.2">
      <c r="E10626" s="2"/>
    </row>
    <row r="10627" spans="5:5" x14ac:dyDescent="0.2">
      <c r="E10627" s="2"/>
    </row>
    <row r="10628" spans="5:5" x14ac:dyDescent="0.2">
      <c r="E10628" s="2"/>
    </row>
    <row r="10629" spans="5:5" x14ac:dyDescent="0.2">
      <c r="E10629" s="2"/>
    </row>
    <row r="10630" spans="5:5" x14ac:dyDescent="0.2">
      <c r="E10630" s="2"/>
    </row>
    <row r="10631" spans="5:5" x14ac:dyDescent="0.2">
      <c r="E10631" s="2"/>
    </row>
    <row r="10632" spans="5:5" x14ac:dyDescent="0.2">
      <c r="E10632" s="2"/>
    </row>
    <row r="10633" spans="5:5" x14ac:dyDescent="0.2">
      <c r="E10633" s="2"/>
    </row>
    <row r="10634" spans="5:5" x14ac:dyDescent="0.2">
      <c r="E10634" s="2"/>
    </row>
    <row r="10635" spans="5:5" x14ac:dyDescent="0.2">
      <c r="E10635" s="2"/>
    </row>
    <row r="10636" spans="5:5" x14ac:dyDescent="0.2">
      <c r="E10636" s="2"/>
    </row>
    <row r="10637" spans="5:5" x14ac:dyDescent="0.2">
      <c r="E10637" s="2"/>
    </row>
    <row r="10638" spans="5:5" x14ac:dyDescent="0.2">
      <c r="E10638" s="2"/>
    </row>
    <row r="10639" spans="5:5" x14ac:dyDescent="0.2">
      <c r="E10639" s="2"/>
    </row>
    <row r="10640" spans="5:5" x14ac:dyDescent="0.2">
      <c r="E10640" s="2"/>
    </row>
    <row r="10641" spans="5:5" x14ac:dyDescent="0.2">
      <c r="E10641" s="2"/>
    </row>
    <row r="10642" spans="5:5" x14ac:dyDescent="0.2">
      <c r="E10642" s="2"/>
    </row>
    <row r="10643" spans="5:5" x14ac:dyDescent="0.2">
      <c r="E10643" s="2"/>
    </row>
    <row r="10644" spans="5:5" x14ac:dyDescent="0.2">
      <c r="E10644" s="2"/>
    </row>
    <row r="10645" spans="5:5" x14ac:dyDescent="0.2">
      <c r="E10645" s="2"/>
    </row>
    <row r="10646" spans="5:5" x14ac:dyDescent="0.2">
      <c r="E10646" s="2"/>
    </row>
    <row r="10647" spans="5:5" x14ac:dyDescent="0.2">
      <c r="E10647" s="2"/>
    </row>
    <row r="10648" spans="5:5" x14ac:dyDescent="0.2">
      <c r="E10648" s="2"/>
    </row>
    <row r="10649" spans="5:5" x14ac:dyDescent="0.2">
      <c r="E10649" s="2"/>
    </row>
    <row r="10650" spans="5:5" x14ac:dyDescent="0.2">
      <c r="E10650" s="2"/>
    </row>
    <row r="10651" spans="5:5" x14ac:dyDescent="0.2">
      <c r="E10651" s="2"/>
    </row>
    <row r="10652" spans="5:5" x14ac:dyDescent="0.2">
      <c r="E10652" s="2"/>
    </row>
    <row r="10653" spans="5:5" x14ac:dyDescent="0.2">
      <c r="E10653" s="2"/>
    </row>
    <row r="10654" spans="5:5" x14ac:dyDescent="0.2">
      <c r="E10654" s="2"/>
    </row>
    <row r="10655" spans="5:5" x14ac:dyDescent="0.2">
      <c r="E10655" s="2"/>
    </row>
    <row r="10656" spans="5:5" x14ac:dyDescent="0.2">
      <c r="E10656" s="2"/>
    </row>
    <row r="10657" spans="5:5" x14ac:dyDescent="0.2">
      <c r="E10657" s="2"/>
    </row>
    <row r="10658" spans="5:5" x14ac:dyDescent="0.2">
      <c r="E10658" s="2"/>
    </row>
    <row r="10659" spans="5:5" x14ac:dyDescent="0.2">
      <c r="E10659" s="2"/>
    </row>
    <row r="10660" spans="5:5" x14ac:dyDescent="0.2">
      <c r="E10660" s="2"/>
    </row>
    <row r="10661" spans="5:5" x14ac:dyDescent="0.2">
      <c r="E10661" s="2"/>
    </row>
    <row r="10662" spans="5:5" x14ac:dyDescent="0.2">
      <c r="E10662" s="2"/>
    </row>
    <row r="10663" spans="5:5" x14ac:dyDescent="0.2">
      <c r="E10663" s="2"/>
    </row>
    <row r="10664" spans="5:5" x14ac:dyDescent="0.2">
      <c r="E10664" s="2"/>
    </row>
    <row r="10665" spans="5:5" x14ac:dyDescent="0.2">
      <c r="E10665" s="2"/>
    </row>
    <row r="10666" spans="5:5" x14ac:dyDescent="0.2">
      <c r="E10666" s="2"/>
    </row>
    <row r="10667" spans="5:5" x14ac:dyDescent="0.2">
      <c r="E10667" s="2"/>
    </row>
    <row r="10668" spans="5:5" x14ac:dyDescent="0.2">
      <c r="E10668" s="2"/>
    </row>
    <row r="10669" spans="5:5" x14ac:dyDescent="0.2">
      <c r="E10669" s="2"/>
    </row>
    <row r="10670" spans="5:5" x14ac:dyDescent="0.2">
      <c r="E10670" s="2"/>
    </row>
    <row r="10671" spans="5:5" x14ac:dyDescent="0.2">
      <c r="E10671" s="2"/>
    </row>
    <row r="10672" spans="5:5" x14ac:dyDescent="0.2">
      <c r="E10672" s="2"/>
    </row>
    <row r="10673" spans="5:5" x14ac:dyDescent="0.2">
      <c r="E10673" s="2"/>
    </row>
    <row r="10674" spans="5:5" x14ac:dyDescent="0.2">
      <c r="E10674" s="2"/>
    </row>
    <row r="10675" spans="5:5" x14ac:dyDescent="0.2">
      <c r="E10675" s="2"/>
    </row>
    <row r="10676" spans="5:5" x14ac:dyDescent="0.2">
      <c r="E10676" s="2"/>
    </row>
    <row r="10677" spans="5:5" x14ac:dyDescent="0.2">
      <c r="E10677" s="2"/>
    </row>
    <row r="10678" spans="5:5" x14ac:dyDescent="0.2">
      <c r="E10678" s="2"/>
    </row>
    <row r="10679" spans="5:5" x14ac:dyDescent="0.2">
      <c r="E10679" s="2"/>
    </row>
    <row r="10680" spans="5:5" x14ac:dyDescent="0.2">
      <c r="E10680" s="2"/>
    </row>
    <row r="10681" spans="5:5" x14ac:dyDescent="0.2">
      <c r="E10681" s="2"/>
    </row>
    <row r="10682" spans="5:5" x14ac:dyDescent="0.2">
      <c r="E10682" s="2"/>
    </row>
    <row r="10683" spans="5:5" x14ac:dyDescent="0.2">
      <c r="E10683" s="2"/>
    </row>
    <row r="10684" spans="5:5" x14ac:dyDescent="0.2">
      <c r="E10684" s="2"/>
    </row>
    <row r="10685" spans="5:5" x14ac:dyDescent="0.2">
      <c r="E10685" s="2"/>
    </row>
    <row r="10686" spans="5:5" x14ac:dyDescent="0.2">
      <c r="E10686" s="2"/>
    </row>
    <row r="10687" spans="5:5" x14ac:dyDescent="0.2">
      <c r="E10687" s="2"/>
    </row>
    <row r="10688" spans="5:5" x14ac:dyDescent="0.2">
      <c r="E10688" s="2"/>
    </row>
    <row r="10689" spans="5:5" x14ac:dyDescent="0.2">
      <c r="E10689" s="2"/>
    </row>
    <row r="10690" spans="5:5" x14ac:dyDescent="0.2">
      <c r="E10690" s="2"/>
    </row>
    <row r="10691" spans="5:5" x14ac:dyDescent="0.2">
      <c r="E10691" s="2"/>
    </row>
    <row r="10692" spans="5:5" x14ac:dyDescent="0.2">
      <c r="E10692" s="2"/>
    </row>
    <row r="10693" spans="5:5" x14ac:dyDescent="0.2">
      <c r="E10693" s="2"/>
    </row>
    <row r="10694" spans="5:5" x14ac:dyDescent="0.2">
      <c r="E10694" s="2"/>
    </row>
    <row r="10695" spans="5:5" x14ac:dyDescent="0.2">
      <c r="E10695" s="2"/>
    </row>
    <row r="10696" spans="5:5" x14ac:dyDescent="0.2">
      <c r="E10696" s="2"/>
    </row>
    <row r="10697" spans="5:5" x14ac:dyDescent="0.2">
      <c r="E10697" s="2"/>
    </row>
    <row r="10698" spans="5:5" x14ac:dyDescent="0.2">
      <c r="E10698" s="2"/>
    </row>
    <row r="10699" spans="5:5" x14ac:dyDescent="0.2">
      <c r="E10699" s="2"/>
    </row>
    <row r="10700" spans="5:5" x14ac:dyDescent="0.2">
      <c r="E10700" s="2"/>
    </row>
    <row r="10701" spans="5:5" x14ac:dyDescent="0.2">
      <c r="E10701" s="2"/>
    </row>
    <row r="10702" spans="5:5" x14ac:dyDescent="0.2">
      <c r="E10702" s="2"/>
    </row>
    <row r="10703" spans="5:5" x14ac:dyDescent="0.2">
      <c r="E10703" s="2"/>
    </row>
    <row r="10704" spans="5:5" x14ac:dyDescent="0.2">
      <c r="E10704" s="2"/>
    </row>
    <row r="10705" spans="5:5" x14ac:dyDescent="0.2">
      <c r="E10705" s="2"/>
    </row>
    <row r="10706" spans="5:5" x14ac:dyDescent="0.2">
      <c r="E10706" s="2"/>
    </row>
    <row r="10707" spans="5:5" x14ac:dyDescent="0.2">
      <c r="E10707" s="2"/>
    </row>
    <row r="10708" spans="5:5" x14ac:dyDescent="0.2">
      <c r="E10708" s="2"/>
    </row>
    <row r="10709" spans="5:5" x14ac:dyDescent="0.2">
      <c r="E10709" s="2"/>
    </row>
    <row r="10710" spans="5:5" x14ac:dyDescent="0.2">
      <c r="E10710" s="2"/>
    </row>
    <row r="10711" spans="5:5" x14ac:dyDescent="0.2">
      <c r="E10711" s="2"/>
    </row>
    <row r="10712" spans="5:5" x14ac:dyDescent="0.2">
      <c r="E10712" s="2"/>
    </row>
    <row r="10713" spans="5:5" x14ac:dyDescent="0.2">
      <c r="E10713" s="2"/>
    </row>
    <row r="10714" spans="5:5" x14ac:dyDescent="0.2">
      <c r="E10714" s="2"/>
    </row>
    <row r="10715" spans="5:5" x14ac:dyDescent="0.2">
      <c r="E10715" s="2"/>
    </row>
    <row r="10716" spans="5:5" x14ac:dyDescent="0.2">
      <c r="E10716" s="2"/>
    </row>
    <row r="10717" spans="5:5" x14ac:dyDescent="0.2">
      <c r="E10717" s="2"/>
    </row>
    <row r="10718" spans="5:5" x14ac:dyDescent="0.2">
      <c r="E10718" s="2"/>
    </row>
    <row r="10719" spans="5:5" x14ac:dyDescent="0.2">
      <c r="E10719" s="2"/>
    </row>
    <row r="10720" spans="5:5" x14ac:dyDescent="0.2">
      <c r="E10720" s="2"/>
    </row>
    <row r="10721" spans="5:5" x14ac:dyDescent="0.2">
      <c r="E10721" s="2"/>
    </row>
    <row r="10722" spans="5:5" x14ac:dyDescent="0.2">
      <c r="E10722" s="2"/>
    </row>
    <row r="10723" spans="5:5" x14ac:dyDescent="0.2">
      <c r="E10723" s="2"/>
    </row>
    <row r="10724" spans="5:5" x14ac:dyDescent="0.2">
      <c r="E10724" s="2"/>
    </row>
    <row r="10725" spans="5:5" x14ac:dyDescent="0.2">
      <c r="E10725" s="2"/>
    </row>
    <row r="10726" spans="5:5" x14ac:dyDescent="0.2">
      <c r="E10726" s="2"/>
    </row>
    <row r="10727" spans="5:5" x14ac:dyDescent="0.2">
      <c r="E10727" s="2"/>
    </row>
    <row r="10728" spans="5:5" x14ac:dyDescent="0.2">
      <c r="E10728" s="2"/>
    </row>
    <row r="10729" spans="5:5" x14ac:dyDescent="0.2">
      <c r="E10729" s="2"/>
    </row>
    <row r="10730" spans="5:5" x14ac:dyDescent="0.2">
      <c r="E10730" s="2"/>
    </row>
    <row r="10731" spans="5:5" x14ac:dyDescent="0.2">
      <c r="E10731" s="2"/>
    </row>
    <row r="10732" spans="5:5" x14ac:dyDescent="0.2">
      <c r="E10732" s="2"/>
    </row>
    <row r="10733" spans="5:5" x14ac:dyDescent="0.2">
      <c r="E10733" s="2"/>
    </row>
    <row r="10734" spans="5:5" x14ac:dyDescent="0.2">
      <c r="E10734" s="2"/>
    </row>
    <row r="10735" spans="5:5" x14ac:dyDescent="0.2">
      <c r="E10735" s="2"/>
    </row>
    <row r="10736" spans="5:5" x14ac:dyDescent="0.2">
      <c r="E10736" s="2"/>
    </row>
    <row r="10737" spans="5:5" x14ac:dyDescent="0.2">
      <c r="E10737" s="2"/>
    </row>
    <row r="10738" spans="5:5" x14ac:dyDescent="0.2">
      <c r="E10738" s="2"/>
    </row>
    <row r="10739" spans="5:5" x14ac:dyDescent="0.2">
      <c r="E10739" s="2"/>
    </row>
    <row r="10740" spans="5:5" x14ac:dyDescent="0.2">
      <c r="E10740" s="2"/>
    </row>
    <row r="10741" spans="5:5" x14ac:dyDescent="0.2">
      <c r="E10741" s="2"/>
    </row>
    <row r="10742" spans="5:5" x14ac:dyDescent="0.2">
      <c r="E10742" s="2"/>
    </row>
    <row r="10743" spans="5:5" x14ac:dyDescent="0.2">
      <c r="E10743" s="2"/>
    </row>
    <row r="10744" spans="5:5" x14ac:dyDescent="0.2">
      <c r="E10744" s="2"/>
    </row>
    <row r="10745" spans="5:5" x14ac:dyDescent="0.2">
      <c r="E10745" s="2"/>
    </row>
    <row r="10746" spans="5:5" x14ac:dyDescent="0.2">
      <c r="E10746" s="2"/>
    </row>
    <row r="10747" spans="5:5" x14ac:dyDescent="0.2">
      <c r="E10747" s="2"/>
    </row>
    <row r="10748" spans="5:5" x14ac:dyDescent="0.2">
      <c r="E10748" s="2"/>
    </row>
    <row r="10749" spans="5:5" x14ac:dyDescent="0.2">
      <c r="E10749" s="2"/>
    </row>
    <row r="10750" spans="5:5" x14ac:dyDescent="0.2">
      <c r="E10750" s="2"/>
    </row>
    <row r="10751" spans="5:5" x14ac:dyDescent="0.2">
      <c r="E10751" s="2"/>
    </row>
    <row r="10752" spans="5:5" x14ac:dyDescent="0.2">
      <c r="E10752" s="2"/>
    </row>
    <row r="10753" spans="5:5" x14ac:dyDescent="0.2">
      <c r="E10753" s="2"/>
    </row>
    <row r="10754" spans="5:5" x14ac:dyDescent="0.2">
      <c r="E10754" s="2"/>
    </row>
    <row r="10755" spans="5:5" x14ac:dyDescent="0.2">
      <c r="E10755" s="2"/>
    </row>
    <row r="10756" spans="5:5" x14ac:dyDescent="0.2">
      <c r="E10756" s="2"/>
    </row>
    <row r="10757" spans="5:5" x14ac:dyDescent="0.2">
      <c r="E10757" s="2"/>
    </row>
    <row r="10758" spans="5:5" x14ac:dyDescent="0.2">
      <c r="E10758" s="2"/>
    </row>
    <row r="10759" spans="5:5" x14ac:dyDescent="0.2">
      <c r="E10759" s="2"/>
    </row>
    <row r="10760" spans="5:5" x14ac:dyDescent="0.2">
      <c r="E10760" s="2"/>
    </row>
    <row r="10761" spans="5:5" x14ac:dyDescent="0.2">
      <c r="E10761" s="2"/>
    </row>
    <row r="10762" spans="5:5" x14ac:dyDescent="0.2">
      <c r="E10762" s="2"/>
    </row>
    <row r="10763" spans="5:5" x14ac:dyDescent="0.2">
      <c r="E10763" s="2"/>
    </row>
    <row r="10764" spans="5:5" x14ac:dyDescent="0.2">
      <c r="E10764" s="2"/>
    </row>
    <row r="10765" spans="5:5" x14ac:dyDescent="0.2">
      <c r="E10765" s="2"/>
    </row>
    <row r="10766" spans="5:5" x14ac:dyDescent="0.2">
      <c r="E10766" s="2"/>
    </row>
    <row r="10767" spans="5:5" x14ac:dyDescent="0.2">
      <c r="E10767" s="2"/>
    </row>
    <row r="10768" spans="5:5" x14ac:dyDescent="0.2">
      <c r="E10768" s="2"/>
    </row>
    <row r="10769" spans="5:5" x14ac:dyDescent="0.2">
      <c r="E10769" s="2"/>
    </row>
    <row r="10770" spans="5:5" x14ac:dyDescent="0.2">
      <c r="E10770" s="2"/>
    </row>
    <row r="10771" spans="5:5" x14ac:dyDescent="0.2">
      <c r="E10771" s="2"/>
    </row>
    <row r="10772" spans="5:5" x14ac:dyDescent="0.2">
      <c r="E10772" s="2"/>
    </row>
    <row r="10773" spans="5:5" x14ac:dyDescent="0.2">
      <c r="E10773" s="2"/>
    </row>
    <row r="10774" spans="5:5" x14ac:dyDescent="0.2">
      <c r="E10774" s="2"/>
    </row>
    <row r="10775" spans="5:5" x14ac:dyDescent="0.2">
      <c r="E10775" s="2"/>
    </row>
    <row r="10776" spans="5:5" x14ac:dyDescent="0.2">
      <c r="E10776" s="2"/>
    </row>
    <row r="10777" spans="5:5" x14ac:dyDescent="0.2">
      <c r="E10777" s="2"/>
    </row>
    <row r="10778" spans="5:5" x14ac:dyDescent="0.2">
      <c r="E10778" s="2"/>
    </row>
    <row r="10779" spans="5:5" x14ac:dyDescent="0.2">
      <c r="E10779" s="2"/>
    </row>
    <row r="10780" spans="5:5" x14ac:dyDescent="0.2">
      <c r="E10780" s="2"/>
    </row>
    <row r="10781" spans="5:5" x14ac:dyDescent="0.2">
      <c r="E10781" s="2"/>
    </row>
    <row r="10782" spans="5:5" x14ac:dyDescent="0.2">
      <c r="E10782" s="2"/>
    </row>
    <row r="10783" spans="5:5" x14ac:dyDescent="0.2">
      <c r="E10783" s="2"/>
    </row>
    <row r="10784" spans="5:5" x14ac:dyDescent="0.2">
      <c r="E10784" s="2"/>
    </row>
    <row r="10785" spans="5:5" x14ac:dyDescent="0.2">
      <c r="E10785" s="2"/>
    </row>
    <row r="10786" spans="5:5" x14ac:dyDescent="0.2">
      <c r="E10786" s="2"/>
    </row>
    <row r="10787" spans="5:5" x14ac:dyDescent="0.2">
      <c r="E10787" s="2"/>
    </row>
    <row r="10788" spans="5:5" x14ac:dyDescent="0.2">
      <c r="E10788" s="2"/>
    </row>
    <row r="10789" spans="5:5" x14ac:dyDescent="0.2">
      <c r="E10789" s="2"/>
    </row>
    <row r="10790" spans="5:5" x14ac:dyDescent="0.2">
      <c r="E10790" s="2"/>
    </row>
    <row r="10791" spans="5:5" x14ac:dyDescent="0.2">
      <c r="E10791" s="2"/>
    </row>
    <row r="10792" spans="5:5" x14ac:dyDescent="0.2">
      <c r="E10792" s="2"/>
    </row>
    <row r="10793" spans="5:5" x14ac:dyDescent="0.2">
      <c r="E10793" s="2"/>
    </row>
    <row r="10794" spans="5:5" x14ac:dyDescent="0.2">
      <c r="E10794" s="2"/>
    </row>
    <row r="10795" spans="5:5" x14ac:dyDescent="0.2">
      <c r="E10795" s="2"/>
    </row>
    <row r="10796" spans="5:5" x14ac:dyDescent="0.2">
      <c r="E10796" s="2"/>
    </row>
    <row r="10797" spans="5:5" x14ac:dyDescent="0.2">
      <c r="E10797" s="2"/>
    </row>
    <row r="10798" spans="5:5" x14ac:dyDescent="0.2">
      <c r="E10798" s="2"/>
    </row>
    <row r="10799" spans="5:5" x14ac:dyDescent="0.2">
      <c r="E10799" s="2"/>
    </row>
    <row r="10800" spans="5:5" x14ac:dyDescent="0.2">
      <c r="E10800" s="2"/>
    </row>
    <row r="10801" spans="5:5" x14ac:dyDescent="0.2">
      <c r="E10801" s="2"/>
    </row>
    <row r="10802" spans="5:5" x14ac:dyDescent="0.2">
      <c r="E10802" s="2"/>
    </row>
    <row r="10803" spans="5:5" x14ac:dyDescent="0.2">
      <c r="E10803" s="2"/>
    </row>
    <row r="10804" spans="5:5" x14ac:dyDescent="0.2">
      <c r="E10804" s="2"/>
    </row>
    <row r="10805" spans="5:5" x14ac:dyDescent="0.2">
      <c r="E10805" s="2"/>
    </row>
    <row r="10806" spans="5:5" x14ac:dyDescent="0.2">
      <c r="E10806" s="2"/>
    </row>
    <row r="10807" spans="5:5" x14ac:dyDescent="0.2">
      <c r="E10807" s="2"/>
    </row>
    <row r="10808" spans="5:5" x14ac:dyDescent="0.2">
      <c r="E10808" s="2"/>
    </row>
    <row r="10809" spans="5:5" x14ac:dyDescent="0.2">
      <c r="E10809" s="2"/>
    </row>
    <row r="10810" spans="5:5" x14ac:dyDescent="0.2">
      <c r="E10810" s="2"/>
    </row>
    <row r="10811" spans="5:5" x14ac:dyDescent="0.2">
      <c r="E10811" s="2"/>
    </row>
    <row r="10812" spans="5:5" x14ac:dyDescent="0.2">
      <c r="E10812" s="2"/>
    </row>
    <row r="10813" spans="5:5" x14ac:dyDescent="0.2">
      <c r="E10813" s="2"/>
    </row>
    <row r="10814" spans="5:5" x14ac:dyDescent="0.2">
      <c r="E10814" s="2"/>
    </row>
    <row r="10815" spans="5:5" x14ac:dyDescent="0.2">
      <c r="E10815" s="2"/>
    </row>
    <row r="10816" spans="5:5" x14ac:dyDescent="0.2">
      <c r="E10816" s="2"/>
    </row>
    <row r="10817" spans="5:5" x14ac:dyDescent="0.2">
      <c r="E10817" s="2"/>
    </row>
    <row r="10818" spans="5:5" x14ac:dyDescent="0.2">
      <c r="E10818" s="2"/>
    </row>
    <row r="10819" spans="5:5" x14ac:dyDescent="0.2">
      <c r="E10819" s="2"/>
    </row>
    <row r="10820" spans="5:5" x14ac:dyDescent="0.2">
      <c r="E10820" s="2"/>
    </row>
    <row r="10821" spans="5:5" x14ac:dyDescent="0.2">
      <c r="E10821" s="2"/>
    </row>
    <row r="10822" spans="5:5" x14ac:dyDescent="0.2">
      <c r="E10822" s="2"/>
    </row>
    <row r="10823" spans="5:5" x14ac:dyDescent="0.2">
      <c r="E10823" s="2"/>
    </row>
    <row r="10824" spans="5:5" x14ac:dyDescent="0.2">
      <c r="E10824" s="2"/>
    </row>
    <row r="10825" spans="5:5" x14ac:dyDescent="0.2">
      <c r="E10825" s="2"/>
    </row>
    <row r="10826" spans="5:5" x14ac:dyDescent="0.2">
      <c r="E10826" s="2"/>
    </row>
    <row r="10827" spans="5:5" x14ac:dyDescent="0.2">
      <c r="E10827" s="2"/>
    </row>
    <row r="10828" spans="5:5" x14ac:dyDescent="0.2">
      <c r="E10828" s="2"/>
    </row>
    <row r="10829" spans="5:5" x14ac:dyDescent="0.2">
      <c r="E10829" s="2"/>
    </row>
    <row r="10830" spans="5:5" x14ac:dyDescent="0.2">
      <c r="E10830" s="2"/>
    </row>
    <row r="10831" spans="5:5" x14ac:dyDescent="0.2">
      <c r="E10831" s="2"/>
    </row>
    <row r="10832" spans="5:5" x14ac:dyDescent="0.2">
      <c r="E10832" s="2"/>
    </row>
    <row r="10833" spans="5:5" x14ac:dyDescent="0.2">
      <c r="E10833" s="2"/>
    </row>
    <row r="10834" spans="5:5" x14ac:dyDescent="0.2">
      <c r="E10834" s="2"/>
    </row>
    <row r="10835" spans="5:5" x14ac:dyDescent="0.2">
      <c r="E10835" s="2"/>
    </row>
    <row r="10836" spans="5:5" x14ac:dyDescent="0.2">
      <c r="E10836" s="2"/>
    </row>
    <row r="10837" spans="5:5" x14ac:dyDescent="0.2">
      <c r="E10837" s="2"/>
    </row>
    <row r="10838" spans="5:5" x14ac:dyDescent="0.2">
      <c r="E10838" s="2"/>
    </row>
    <row r="10839" spans="5:5" x14ac:dyDescent="0.2">
      <c r="E10839" s="2"/>
    </row>
    <row r="10840" spans="5:5" x14ac:dyDescent="0.2">
      <c r="E10840" s="2"/>
    </row>
    <row r="10841" spans="5:5" x14ac:dyDescent="0.2">
      <c r="E10841" s="2"/>
    </row>
    <row r="10842" spans="5:5" x14ac:dyDescent="0.2">
      <c r="E10842" s="2"/>
    </row>
    <row r="10843" spans="5:5" x14ac:dyDescent="0.2">
      <c r="E10843" s="2"/>
    </row>
    <row r="10844" spans="5:5" x14ac:dyDescent="0.2">
      <c r="E10844" s="2"/>
    </row>
    <row r="10845" spans="5:5" x14ac:dyDescent="0.2">
      <c r="E10845" s="2"/>
    </row>
    <row r="10846" spans="5:5" x14ac:dyDescent="0.2">
      <c r="E10846" s="2"/>
    </row>
    <row r="10847" spans="5:5" x14ac:dyDescent="0.2">
      <c r="E10847" s="2"/>
    </row>
    <row r="10848" spans="5:5" x14ac:dyDescent="0.2">
      <c r="E10848" s="2"/>
    </row>
    <row r="10849" spans="5:5" x14ac:dyDescent="0.2">
      <c r="E10849" s="2"/>
    </row>
    <row r="10850" spans="5:5" x14ac:dyDescent="0.2">
      <c r="E10850" s="2"/>
    </row>
    <row r="10851" spans="5:5" x14ac:dyDescent="0.2">
      <c r="E10851" s="2"/>
    </row>
    <row r="10852" spans="5:5" x14ac:dyDescent="0.2">
      <c r="E10852" s="2"/>
    </row>
    <row r="10853" spans="5:5" x14ac:dyDescent="0.2">
      <c r="E10853" s="2"/>
    </row>
    <row r="10854" spans="5:5" x14ac:dyDescent="0.2">
      <c r="E10854" s="2"/>
    </row>
    <row r="10855" spans="5:5" x14ac:dyDescent="0.2">
      <c r="E10855" s="2"/>
    </row>
    <row r="10856" spans="5:5" x14ac:dyDescent="0.2">
      <c r="E10856" s="2"/>
    </row>
    <row r="10857" spans="5:5" x14ac:dyDescent="0.2">
      <c r="E10857" s="2"/>
    </row>
    <row r="10858" spans="5:5" x14ac:dyDescent="0.2">
      <c r="E10858" s="2"/>
    </row>
    <row r="10859" spans="5:5" x14ac:dyDescent="0.2">
      <c r="E10859" s="2"/>
    </row>
    <row r="10860" spans="5:5" x14ac:dyDescent="0.2">
      <c r="E10860" s="2"/>
    </row>
    <row r="10861" spans="5:5" x14ac:dyDescent="0.2">
      <c r="E10861" s="2"/>
    </row>
    <row r="10862" spans="5:5" x14ac:dyDescent="0.2">
      <c r="E10862" s="2"/>
    </row>
    <row r="10863" spans="5:5" x14ac:dyDescent="0.2">
      <c r="E10863" s="2"/>
    </row>
    <row r="10864" spans="5:5" x14ac:dyDescent="0.2">
      <c r="E10864" s="2"/>
    </row>
    <row r="10865" spans="5:5" x14ac:dyDescent="0.2">
      <c r="E10865" s="2"/>
    </row>
    <row r="10866" spans="5:5" x14ac:dyDescent="0.2">
      <c r="E10866" s="2"/>
    </row>
    <row r="10867" spans="5:5" x14ac:dyDescent="0.2">
      <c r="E10867" s="2"/>
    </row>
    <row r="10868" spans="5:5" x14ac:dyDescent="0.2">
      <c r="E10868" s="2"/>
    </row>
    <row r="10869" spans="5:5" x14ac:dyDescent="0.2">
      <c r="E10869" s="2"/>
    </row>
    <row r="10870" spans="5:5" x14ac:dyDescent="0.2">
      <c r="E10870" s="2"/>
    </row>
    <row r="10871" spans="5:5" x14ac:dyDescent="0.2">
      <c r="E10871" s="2"/>
    </row>
    <row r="10872" spans="5:5" x14ac:dyDescent="0.2">
      <c r="E10872" s="2"/>
    </row>
    <row r="10873" spans="5:5" x14ac:dyDescent="0.2">
      <c r="E10873" s="2"/>
    </row>
    <row r="10874" spans="5:5" x14ac:dyDescent="0.2">
      <c r="E10874" s="2"/>
    </row>
    <row r="10875" spans="5:5" x14ac:dyDescent="0.2">
      <c r="E10875" s="2"/>
    </row>
    <row r="10876" spans="5:5" x14ac:dyDescent="0.2">
      <c r="E10876" s="2"/>
    </row>
    <row r="10877" spans="5:5" x14ac:dyDescent="0.2">
      <c r="E10877" s="2"/>
    </row>
    <row r="10878" spans="5:5" x14ac:dyDescent="0.2">
      <c r="E10878" s="2"/>
    </row>
    <row r="10879" spans="5:5" x14ac:dyDescent="0.2">
      <c r="E10879" s="2"/>
    </row>
    <row r="10880" spans="5:5" x14ac:dyDescent="0.2">
      <c r="E10880" s="2"/>
    </row>
    <row r="10881" spans="5:5" x14ac:dyDescent="0.2">
      <c r="E10881" s="2"/>
    </row>
    <row r="10882" spans="5:5" x14ac:dyDescent="0.2">
      <c r="E10882" s="2"/>
    </row>
    <row r="10883" spans="5:5" x14ac:dyDescent="0.2">
      <c r="E10883" s="2"/>
    </row>
    <row r="10884" spans="5:5" x14ac:dyDescent="0.2">
      <c r="E10884" s="2"/>
    </row>
    <row r="10885" spans="5:5" x14ac:dyDescent="0.2">
      <c r="E10885" s="2"/>
    </row>
    <row r="10886" spans="5:5" x14ac:dyDescent="0.2">
      <c r="E10886" s="2"/>
    </row>
    <row r="10887" spans="5:5" x14ac:dyDescent="0.2">
      <c r="E10887" s="2"/>
    </row>
    <row r="10888" spans="5:5" x14ac:dyDescent="0.2">
      <c r="E10888" s="2"/>
    </row>
    <row r="10889" spans="5:5" x14ac:dyDescent="0.2">
      <c r="E10889" s="2"/>
    </row>
    <row r="10890" spans="5:5" x14ac:dyDescent="0.2">
      <c r="E10890" s="2"/>
    </row>
    <row r="10891" spans="5:5" x14ac:dyDescent="0.2">
      <c r="E10891" s="2"/>
    </row>
    <row r="10892" spans="5:5" x14ac:dyDescent="0.2">
      <c r="E10892" s="2"/>
    </row>
    <row r="10893" spans="5:5" x14ac:dyDescent="0.2">
      <c r="E10893" s="2"/>
    </row>
    <row r="10894" spans="5:5" x14ac:dyDescent="0.2">
      <c r="E10894" s="2"/>
    </row>
    <row r="10895" spans="5:5" x14ac:dyDescent="0.2">
      <c r="E10895" s="2"/>
    </row>
    <row r="10896" spans="5:5" x14ac:dyDescent="0.2">
      <c r="E10896" s="2"/>
    </row>
    <row r="10897" spans="5:5" x14ac:dyDescent="0.2">
      <c r="E10897" s="2"/>
    </row>
    <row r="10898" spans="5:5" x14ac:dyDescent="0.2">
      <c r="E10898" s="2"/>
    </row>
    <row r="10899" spans="5:5" x14ac:dyDescent="0.2">
      <c r="E10899" s="2"/>
    </row>
    <row r="10900" spans="5:5" x14ac:dyDescent="0.2">
      <c r="E10900" s="2"/>
    </row>
    <row r="10901" spans="5:5" x14ac:dyDescent="0.2">
      <c r="E10901" s="2"/>
    </row>
    <row r="10902" spans="5:5" x14ac:dyDescent="0.2">
      <c r="E10902" s="2"/>
    </row>
    <row r="10903" spans="5:5" x14ac:dyDescent="0.2">
      <c r="E10903" s="2"/>
    </row>
    <row r="10904" spans="5:5" x14ac:dyDescent="0.2">
      <c r="E10904" s="2"/>
    </row>
    <row r="10905" spans="5:5" x14ac:dyDescent="0.2">
      <c r="E10905" s="2"/>
    </row>
    <row r="10906" spans="5:5" x14ac:dyDescent="0.2">
      <c r="E10906" s="2"/>
    </row>
    <row r="10907" spans="5:5" x14ac:dyDescent="0.2">
      <c r="E10907" s="2"/>
    </row>
    <row r="10908" spans="5:5" x14ac:dyDescent="0.2">
      <c r="E10908" s="2"/>
    </row>
    <row r="10909" spans="5:5" x14ac:dyDescent="0.2">
      <c r="E10909" s="2"/>
    </row>
    <row r="10910" spans="5:5" x14ac:dyDescent="0.2">
      <c r="E10910" s="2"/>
    </row>
    <row r="10911" spans="5:5" x14ac:dyDescent="0.2">
      <c r="E10911" s="2"/>
    </row>
    <row r="10912" spans="5:5" x14ac:dyDescent="0.2">
      <c r="E10912" s="2"/>
    </row>
    <row r="10913" spans="5:5" x14ac:dyDescent="0.2">
      <c r="E10913" s="2"/>
    </row>
    <row r="10914" spans="5:5" x14ac:dyDescent="0.2">
      <c r="E10914" s="2"/>
    </row>
    <row r="10915" spans="5:5" x14ac:dyDescent="0.2">
      <c r="E10915" s="2"/>
    </row>
    <row r="10916" spans="5:5" x14ac:dyDescent="0.2">
      <c r="E10916" s="2"/>
    </row>
    <row r="10917" spans="5:5" x14ac:dyDescent="0.2">
      <c r="E10917" s="2"/>
    </row>
    <row r="10918" spans="5:5" x14ac:dyDescent="0.2">
      <c r="E10918" s="2"/>
    </row>
    <row r="10919" spans="5:5" x14ac:dyDescent="0.2">
      <c r="E10919" s="2"/>
    </row>
    <row r="10920" spans="5:5" x14ac:dyDescent="0.2">
      <c r="E10920" s="2"/>
    </row>
    <row r="10921" spans="5:5" x14ac:dyDescent="0.2">
      <c r="E10921" s="2"/>
    </row>
    <row r="10922" spans="5:5" x14ac:dyDescent="0.2">
      <c r="E10922" s="2"/>
    </row>
    <row r="10923" spans="5:5" x14ac:dyDescent="0.2">
      <c r="E10923" s="2"/>
    </row>
    <row r="10924" spans="5:5" x14ac:dyDescent="0.2">
      <c r="E10924" s="2"/>
    </row>
    <row r="10925" spans="5:5" x14ac:dyDescent="0.2">
      <c r="E10925" s="2"/>
    </row>
    <row r="10926" spans="5:5" x14ac:dyDescent="0.2">
      <c r="E10926" s="2"/>
    </row>
    <row r="10927" spans="5:5" x14ac:dyDescent="0.2">
      <c r="E10927" s="2"/>
    </row>
    <row r="10928" spans="5:5" x14ac:dyDescent="0.2">
      <c r="E10928" s="2"/>
    </row>
    <row r="10929" spans="5:5" x14ac:dyDescent="0.2">
      <c r="E10929" s="2"/>
    </row>
    <row r="10930" spans="5:5" x14ac:dyDescent="0.2">
      <c r="E10930" s="2"/>
    </row>
    <row r="10931" spans="5:5" x14ac:dyDescent="0.2">
      <c r="E10931" s="2"/>
    </row>
    <row r="10932" spans="5:5" x14ac:dyDescent="0.2">
      <c r="E10932" s="2"/>
    </row>
    <row r="10933" spans="5:5" x14ac:dyDescent="0.2">
      <c r="E10933" s="2"/>
    </row>
    <row r="10934" spans="5:5" x14ac:dyDescent="0.2">
      <c r="E10934" s="2"/>
    </row>
    <row r="10935" spans="5:5" x14ac:dyDescent="0.2">
      <c r="E10935" s="2"/>
    </row>
    <row r="10936" spans="5:5" x14ac:dyDescent="0.2">
      <c r="E10936" s="2"/>
    </row>
    <row r="10937" spans="5:5" x14ac:dyDescent="0.2">
      <c r="E10937" s="2"/>
    </row>
    <row r="10938" spans="5:5" x14ac:dyDescent="0.2">
      <c r="E10938" s="2"/>
    </row>
    <row r="10939" spans="5:5" x14ac:dyDescent="0.2">
      <c r="E10939" s="2"/>
    </row>
    <row r="10940" spans="5:5" x14ac:dyDescent="0.2">
      <c r="E10940" s="2"/>
    </row>
    <row r="10941" spans="5:5" x14ac:dyDescent="0.2">
      <c r="E10941" s="2"/>
    </row>
    <row r="10942" spans="5:5" x14ac:dyDescent="0.2">
      <c r="E10942" s="2"/>
    </row>
    <row r="10943" spans="5:5" x14ac:dyDescent="0.2">
      <c r="E10943" s="2"/>
    </row>
    <row r="10944" spans="5:5" x14ac:dyDescent="0.2">
      <c r="E10944" s="2"/>
    </row>
    <row r="10945" spans="5:5" x14ac:dyDescent="0.2">
      <c r="E10945" s="2"/>
    </row>
    <row r="10946" spans="5:5" x14ac:dyDescent="0.2">
      <c r="E10946" s="2"/>
    </row>
    <row r="10947" spans="5:5" x14ac:dyDescent="0.2">
      <c r="E10947" s="2"/>
    </row>
    <row r="10948" spans="5:5" x14ac:dyDescent="0.2">
      <c r="E10948" s="2"/>
    </row>
    <row r="10949" spans="5:5" x14ac:dyDescent="0.2">
      <c r="E10949" s="2"/>
    </row>
    <row r="10950" spans="5:5" x14ac:dyDescent="0.2">
      <c r="E10950" s="2"/>
    </row>
    <row r="10951" spans="5:5" x14ac:dyDescent="0.2">
      <c r="E10951" s="2"/>
    </row>
    <row r="10952" spans="5:5" x14ac:dyDescent="0.2">
      <c r="E10952" s="2"/>
    </row>
    <row r="10953" spans="5:5" x14ac:dyDescent="0.2">
      <c r="E10953" s="2"/>
    </row>
    <row r="10954" spans="5:5" x14ac:dyDescent="0.2">
      <c r="E10954" s="2"/>
    </row>
    <row r="10955" spans="5:5" x14ac:dyDescent="0.2">
      <c r="E10955" s="2"/>
    </row>
    <row r="10956" spans="5:5" x14ac:dyDescent="0.2">
      <c r="E10956" s="2"/>
    </row>
    <row r="10957" spans="5:5" x14ac:dyDescent="0.2">
      <c r="E10957" s="2"/>
    </row>
    <row r="10958" spans="5:5" x14ac:dyDescent="0.2">
      <c r="E10958" s="2"/>
    </row>
    <row r="10959" spans="5:5" x14ac:dyDescent="0.2">
      <c r="E10959" s="2"/>
    </row>
    <row r="10960" spans="5:5" x14ac:dyDescent="0.2">
      <c r="E10960" s="2"/>
    </row>
    <row r="10961" spans="5:5" x14ac:dyDescent="0.2">
      <c r="E10961" s="2"/>
    </row>
    <row r="10962" spans="5:5" x14ac:dyDescent="0.2">
      <c r="E10962" s="2"/>
    </row>
    <row r="10963" spans="5:5" x14ac:dyDescent="0.2">
      <c r="E10963" s="2"/>
    </row>
    <row r="10964" spans="5:5" x14ac:dyDescent="0.2">
      <c r="E10964" s="2"/>
    </row>
    <row r="10965" spans="5:5" x14ac:dyDescent="0.2">
      <c r="E10965" s="2"/>
    </row>
    <row r="10966" spans="5:5" x14ac:dyDescent="0.2">
      <c r="E10966" s="2"/>
    </row>
    <row r="10967" spans="5:5" x14ac:dyDescent="0.2">
      <c r="E10967" s="2"/>
    </row>
    <row r="10968" spans="5:5" x14ac:dyDescent="0.2">
      <c r="E10968" s="2"/>
    </row>
    <row r="10969" spans="5:5" x14ac:dyDescent="0.2">
      <c r="E10969" s="2"/>
    </row>
    <row r="10970" spans="5:5" x14ac:dyDescent="0.2">
      <c r="E10970" s="2"/>
    </row>
    <row r="10971" spans="5:5" x14ac:dyDescent="0.2">
      <c r="E10971" s="2"/>
    </row>
    <row r="10972" spans="5:5" x14ac:dyDescent="0.2">
      <c r="E10972" s="2"/>
    </row>
    <row r="10973" spans="5:5" x14ac:dyDescent="0.2">
      <c r="E10973" s="2"/>
    </row>
    <row r="10974" spans="5:5" x14ac:dyDescent="0.2">
      <c r="E10974" s="2"/>
    </row>
    <row r="10975" spans="5:5" x14ac:dyDescent="0.2">
      <c r="E10975" s="2"/>
    </row>
    <row r="10976" spans="5:5" x14ac:dyDescent="0.2">
      <c r="E10976" s="2"/>
    </row>
    <row r="10977" spans="5:5" x14ac:dyDescent="0.2">
      <c r="E10977" s="2"/>
    </row>
    <row r="10978" spans="5:5" x14ac:dyDescent="0.2">
      <c r="E10978" s="2"/>
    </row>
    <row r="10979" spans="5:5" x14ac:dyDescent="0.2">
      <c r="E10979" s="2"/>
    </row>
    <row r="10980" spans="5:5" x14ac:dyDescent="0.2">
      <c r="E10980" s="2"/>
    </row>
    <row r="10981" spans="5:5" x14ac:dyDescent="0.2">
      <c r="E10981" s="2"/>
    </row>
    <row r="10982" spans="5:5" x14ac:dyDescent="0.2">
      <c r="E10982" s="2"/>
    </row>
    <row r="10983" spans="5:5" x14ac:dyDescent="0.2">
      <c r="E10983" s="2"/>
    </row>
    <row r="10984" spans="5:5" x14ac:dyDescent="0.2">
      <c r="E10984" s="2"/>
    </row>
    <row r="10985" spans="5:5" x14ac:dyDescent="0.2">
      <c r="E10985" s="2"/>
    </row>
    <row r="10986" spans="5:5" x14ac:dyDescent="0.2">
      <c r="E10986" s="2"/>
    </row>
    <row r="10987" spans="5:5" x14ac:dyDescent="0.2">
      <c r="E10987" s="2"/>
    </row>
    <row r="10988" spans="5:5" x14ac:dyDescent="0.2">
      <c r="E10988" s="2"/>
    </row>
    <row r="10989" spans="5:5" x14ac:dyDescent="0.2">
      <c r="E10989" s="2"/>
    </row>
    <row r="10990" spans="5:5" x14ac:dyDescent="0.2">
      <c r="E10990" s="2"/>
    </row>
    <row r="10991" spans="5:5" x14ac:dyDescent="0.2">
      <c r="E10991" s="2"/>
    </row>
    <row r="10992" spans="5:5" x14ac:dyDescent="0.2">
      <c r="E10992" s="2"/>
    </row>
    <row r="10993" spans="5:5" x14ac:dyDescent="0.2">
      <c r="E10993" s="2"/>
    </row>
    <row r="10994" spans="5:5" x14ac:dyDescent="0.2">
      <c r="E10994" s="2"/>
    </row>
    <row r="10995" spans="5:5" x14ac:dyDescent="0.2">
      <c r="E10995" s="2"/>
    </row>
    <row r="10996" spans="5:5" x14ac:dyDescent="0.2">
      <c r="E10996" s="2"/>
    </row>
    <row r="10997" spans="5:5" x14ac:dyDescent="0.2">
      <c r="E10997" s="2"/>
    </row>
    <row r="10998" spans="5:5" x14ac:dyDescent="0.2">
      <c r="E10998" s="2"/>
    </row>
    <row r="10999" spans="5:5" x14ac:dyDescent="0.2">
      <c r="E10999" s="2"/>
    </row>
    <row r="11000" spans="5:5" x14ac:dyDescent="0.2">
      <c r="E11000" s="2"/>
    </row>
    <row r="11001" spans="5:5" x14ac:dyDescent="0.2">
      <c r="E11001" s="2"/>
    </row>
    <row r="11002" spans="5:5" x14ac:dyDescent="0.2">
      <c r="E11002" s="2"/>
    </row>
    <row r="11003" spans="5:5" x14ac:dyDescent="0.2">
      <c r="E11003" s="2"/>
    </row>
    <row r="11004" spans="5:5" x14ac:dyDescent="0.2">
      <c r="E11004" s="2"/>
    </row>
    <row r="11005" spans="5:5" x14ac:dyDescent="0.2">
      <c r="E11005" s="2"/>
    </row>
    <row r="11006" spans="5:5" x14ac:dyDescent="0.2">
      <c r="E11006" s="2"/>
    </row>
    <row r="11007" spans="5:5" x14ac:dyDescent="0.2">
      <c r="E11007" s="2"/>
    </row>
    <row r="11008" spans="5:5" x14ac:dyDescent="0.2">
      <c r="E11008" s="2"/>
    </row>
    <row r="11009" spans="5:5" x14ac:dyDescent="0.2">
      <c r="E11009" s="2"/>
    </row>
    <row r="11010" spans="5:5" x14ac:dyDescent="0.2">
      <c r="E11010" s="2"/>
    </row>
    <row r="11011" spans="5:5" x14ac:dyDescent="0.2">
      <c r="E11011" s="2"/>
    </row>
    <row r="11012" spans="5:5" x14ac:dyDescent="0.2">
      <c r="E11012" s="2"/>
    </row>
    <row r="11013" spans="5:5" x14ac:dyDescent="0.2">
      <c r="E11013" s="2"/>
    </row>
    <row r="11014" spans="5:5" x14ac:dyDescent="0.2">
      <c r="E11014" s="2"/>
    </row>
    <row r="11015" spans="5:5" x14ac:dyDescent="0.2">
      <c r="E11015" s="2"/>
    </row>
    <row r="11016" spans="5:5" x14ac:dyDescent="0.2">
      <c r="E11016" s="2"/>
    </row>
    <row r="11017" spans="5:5" x14ac:dyDescent="0.2">
      <c r="E11017" s="2"/>
    </row>
    <row r="11018" spans="5:5" x14ac:dyDescent="0.2">
      <c r="E11018" s="2"/>
    </row>
    <row r="11019" spans="5:5" x14ac:dyDescent="0.2">
      <c r="E11019" s="2"/>
    </row>
    <row r="11020" spans="5:5" x14ac:dyDescent="0.2">
      <c r="E11020" s="2"/>
    </row>
    <row r="11021" spans="5:5" x14ac:dyDescent="0.2">
      <c r="E11021" s="2"/>
    </row>
    <row r="11022" spans="5:5" x14ac:dyDescent="0.2">
      <c r="E11022" s="2"/>
    </row>
    <row r="11023" spans="5:5" x14ac:dyDescent="0.2">
      <c r="E11023" s="2"/>
    </row>
    <row r="11024" spans="5:5" x14ac:dyDescent="0.2">
      <c r="E11024" s="2"/>
    </row>
    <row r="11025" spans="5:5" x14ac:dyDescent="0.2">
      <c r="E11025" s="2"/>
    </row>
    <row r="11026" spans="5:5" x14ac:dyDescent="0.2">
      <c r="E11026" s="2"/>
    </row>
    <row r="11027" spans="5:5" x14ac:dyDescent="0.2">
      <c r="E11027" s="2"/>
    </row>
    <row r="11028" spans="5:5" x14ac:dyDescent="0.2">
      <c r="E11028" s="2"/>
    </row>
    <row r="11029" spans="5:5" x14ac:dyDescent="0.2">
      <c r="E11029" s="2"/>
    </row>
    <row r="11030" spans="5:5" x14ac:dyDescent="0.2">
      <c r="E11030" s="2"/>
    </row>
    <row r="11031" spans="5:5" x14ac:dyDescent="0.2">
      <c r="E11031" s="2"/>
    </row>
    <row r="11032" spans="5:5" x14ac:dyDescent="0.2">
      <c r="E11032" s="2"/>
    </row>
    <row r="11033" spans="5:5" x14ac:dyDescent="0.2">
      <c r="E11033" s="2"/>
    </row>
    <row r="11034" spans="5:5" x14ac:dyDescent="0.2">
      <c r="E11034" s="2"/>
    </row>
    <row r="11035" spans="5:5" x14ac:dyDescent="0.2">
      <c r="E11035" s="2"/>
    </row>
    <row r="11036" spans="5:5" x14ac:dyDescent="0.2">
      <c r="E11036" s="2"/>
    </row>
    <row r="11037" spans="5:5" x14ac:dyDescent="0.2">
      <c r="E11037" s="2"/>
    </row>
    <row r="11038" spans="5:5" x14ac:dyDescent="0.2">
      <c r="E11038" s="2"/>
    </row>
    <row r="11039" spans="5:5" x14ac:dyDescent="0.2">
      <c r="E11039" s="2"/>
    </row>
    <row r="11040" spans="5:5" x14ac:dyDescent="0.2">
      <c r="E11040" s="2"/>
    </row>
    <row r="11041" spans="5:5" x14ac:dyDescent="0.2">
      <c r="E11041" s="2"/>
    </row>
    <row r="11042" spans="5:5" x14ac:dyDescent="0.2">
      <c r="E11042" s="2"/>
    </row>
    <row r="11043" spans="5:5" x14ac:dyDescent="0.2">
      <c r="E11043" s="2"/>
    </row>
    <row r="11044" spans="5:5" x14ac:dyDescent="0.2">
      <c r="E11044" s="2"/>
    </row>
    <row r="11045" spans="5:5" x14ac:dyDescent="0.2">
      <c r="E11045" s="2"/>
    </row>
    <row r="11046" spans="5:5" x14ac:dyDescent="0.2">
      <c r="E11046" s="2"/>
    </row>
    <row r="11047" spans="5:5" x14ac:dyDescent="0.2">
      <c r="E11047" s="2"/>
    </row>
    <row r="11048" spans="5:5" x14ac:dyDescent="0.2">
      <c r="E11048" s="2"/>
    </row>
    <row r="11049" spans="5:5" x14ac:dyDescent="0.2">
      <c r="E11049" s="2"/>
    </row>
    <row r="11050" spans="5:5" x14ac:dyDescent="0.2">
      <c r="E11050" s="2"/>
    </row>
    <row r="11051" spans="5:5" x14ac:dyDescent="0.2">
      <c r="E11051" s="2"/>
    </row>
    <row r="11052" spans="5:5" x14ac:dyDescent="0.2">
      <c r="E11052" s="2"/>
    </row>
    <row r="11053" spans="5:5" x14ac:dyDescent="0.2">
      <c r="E11053" s="2"/>
    </row>
    <row r="11054" spans="5:5" x14ac:dyDescent="0.2">
      <c r="E11054" s="2"/>
    </row>
    <row r="11055" spans="5:5" x14ac:dyDescent="0.2">
      <c r="E11055" s="2"/>
    </row>
    <row r="11056" spans="5:5" x14ac:dyDescent="0.2">
      <c r="E11056" s="2"/>
    </row>
    <row r="11057" spans="5:5" x14ac:dyDescent="0.2">
      <c r="E11057" s="2"/>
    </row>
    <row r="11058" spans="5:5" x14ac:dyDescent="0.2">
      <c r="E11058" s="2"/>
    </row>
    <row r="11059" spans="5:5" x14ac:dyDescent="0.2">
      <c r="E11059" s="2"/>
    </row>
    <row r="11060" spans="5:5" x14ac:dyDescent="0.2">
      <c r="E11060" s="2"/>
    </row>
    <row r="11061" spans="5:5" x14ac:dyDescent="0.2">
      <c r="E11061" s="2"/>
    </row>
    <row r="11062" spans="5:5" x14ac:dyDescent="0.2">
      <c r="E11062" s="2"/>
    </row>
    <row r="11063" spans="5:5" x14ac:dyDescent="0.2">
      <c r="E11063" s="2"/>
    </row>
    <row r="11064" spans="5:5" x14ac:dyDescent="0.2">
      <c r="E11064" s="2"/>
    </row>
    <row r="11065" spans="5:5" x14ac:dyDescent="0.2">
      <c r="E11065" s="2"/>
    </row>
    <row r="11066" spans="5:5" x14ac:dyDescent="0.2">
      <c r="E11066" s="2"/>
    </row>
    <row r="11067" spans="5:5" x14ac:dyDescent="0.2">
      <c r="E11067" s="2"/>
    </row>
    <row r="11068" spans="5:5" x14ac:dyDescent="0.2">
      <c r="E11068" s="2"/>
    </row>
    <row r="11069" spans="5:5" x14ac:dyDescent="0.2">
      <c r="E11069" s="2"/>
    </row>
    <row r="11070" spans="5:5" x14ac:dyDescent="0.2">
      <c r="E11070" s="2"/>
    </row>
    <row r="11071" spans="5:5" x14ac:dyDescent="0.2">
      <c r="E11071" s="2"/>
    </row>
    <row r="11072" spans="5:5" x14ac:dyDescent="0.2">
      <c r="E11072" s="2"/>
    </row>
    <row r="11073" spans="5:5" x14ac:dyDescent="0.2">
      <c r="E11073" s="2"/>
    </row>
    <row r="11074" spans="5:5" x14ac:dyDescent="0.2">
      <c r="E11074" s="2"/>
    </row>
    <row r="11075" spans="5:5" x14ac:dyDescent="0.2">
      <c r="E11075" s="2"/>
    </row>
    <row r="11076" spans="5:5" x14ac:dyDescent="0.2">
      <c r="E11076" s="2"/>
    </row>
    <row r="11077" spans="5:5" x14ac:dyDescent="0.2">
      <c r="E11077" s="2"/>
    </row>
    <row r="11078" spans="5:5" x14ac:dyDescent="0.2">
      <c r="E11078" s="2"/>
    </row>
    <row r="11079" spans="5:5" x14ac:dyDescent="0.2">
      <c r="E11079" s="2"/>
    </row>
    <row r="11080" spans="5:5" x14ac:dyDescent="0.2">
      <c r="E11080" s="2"/>
    </row>
    <row r="11081" spans="5:5" x14ac:dyDescent="0.2">
      <c r="E11081" s="2"/>
    </row>
    <row r="11082" spans="5:5" x14ac:dyDescent="0.2">
      <c r="E11082" s="2"/>
    </row>
    <row r="11083" spans="5:5" x14ac:dyDescent="0.2">
      <c r="E11083" s="2"/>
    </row>
    <row r="11084" spans="5:5" x14ac:dyDescent="0.2">
      <c r="E11084" s="2"/>
    </row>
    <row r="11085" spans="5:5" x14ac:dyDescent="0.2">
      <c r="E11085" s="2"/>
    </row>
    <row r="11086" spans="5:5" x14ac:dyDescent="0.2">
      <c r="E11086" s="2"/>
    </row>
    <row r="11087" spans="5:5" x14ac:dyDescent="0.2">
      <c r="E11087" s="2"/>
    </row>
    <row r="11088" spans="5:5" x14ac:dyDescent="0.2">
      <c r="E11088" s="2"/>
    </row>
    <row r="11089" spans="5:5" x14ac:dyDescent="0.2">
      <c r="E11089" s="2"/>
    </row>
    <row r="11090" spans="5:5" x14ac:dyDescent="0.2">
      <c r="E11090" s="2"/>
    </row>
    <row r="11091" spans="5:5" x14ac:dyDescent="0.2">
      <c r="E11091" s="2"/>
    </row>
    <row r="11092" spans="5:5" x14ac:dyDescent="0.2">
      <c r="E11092" s="2"/>
    </row>
    <row r="11093" spans="5:5" x14ac:dyDescent="0.2">
      <c r="E11093" s="2"/>
    </row>
    <row r="11094" spans="5:5" x14ac:dyDescent="0.2">
      <c r="E11094" s="2"/>
    </row>
    <row r="11095" spans="5:5" x14ac:dyDescent="0.2">
      <c r="E11095" s="2"/>
    </row>
    <row r="11096" spans="5:5" x14ac:dyDescent="0.2">
      <c r="E11096" s="2"/>
    </row>
    <row r="11097" spans="5:5" x14ac:dyDescent="0.2">
      <c r="E11097" s="2"/>
    </row>
    <row r="11098" spans="5:5" x14ac:dyDescent="0.2">
      <c r="E11098" s="2"/>
    </row>
    <row r="11099" spans="5:5" x14ac:dyDescent="0.2">
      <c r="E11099" s="2"/>
    </row>
    <row r="11100" spans="5:5" x14ac:dyDescent="0.2">
      <c r="E11100" s="2"/>
    </row>
    <row r="11101" spans="5:5" x14ac:dyDescent="0.2">
      <c r="E11101" s="2"/>
    </row>
    <row r="11102" spans="5:5" x14ac:dyDescent="0.2">
      <c r="E11102" s="2"/>
    </row>
    <row r="11103" spans="5:5" x14ac:dyDescent="0.2">
      <c r="E11103" s="2"/>
    </row>
    <row r="11104" spans="5:5" x14ac:dyDescent="0.2">
      <c r="E11104" s="2"/>
    </row>
    <row r="11105" spans="5:5" x14ac:dyDescent="0.2">
      <c r="E11105" s="2"/>
    </row>
    <row r="11106" spans="5:5" x14ac:dyDescent="0.2">
      <c r="E11106" s="2"/>
    </row>
    <row r="11107" spans="5:5" x14ac:dyDescent="0.2">
      <c r="E11107" s="2"/>
    </row>
    <row r="11108" spans="5:5" x14ac:dyDescent="0.2">
      <c r="E11108" s="2"/>
    </row>
    <row r="11109" spans="5:5" x14ac:dyDescent="0.2">
      <c r="E11109" s="2"/>
    </row>
    <row r="11110" spans="5:5" x14ac:dyDescent="0.2">
      <c r="E11110" s="2"/>
    </row>
    <row r="11111" spans="5:5" x14ac:dyDescent="0.2">
      <c r="E11111" s="2"/>
    </row>
    <row r="11112" spans="5:5" x14ac:dyDescent="0.2">
      <c r="E11112" s="2"/>
    </row>
    <row r="11113" spans="5:5" x14ac:dyDescent="0.2">
      <c r="E11113" s="2"/>
    </row>
    <row r="11114" spans="5:5" x14ac:dyDescent="0.2">
      <c r="E11114" s="2"/>
    </row>
    <row r="11115" spans="5:5" x14ac:dyDescent="0.2">
      <c r="E11115" s="2"/>
    </row>
    <row r="11116" spans="5:5" x14ac:dyDescent="0.2">
      <c r="E11116" s="2"/>
    </row>
    <row r="11117" spans="5:5" x14ac:dyDescent="0.2">
      <c r="E11117" s="2"/>
    </row>
    <row r="11118" spans="5:5" x14ac:dyDescent="0.2">
      <c r="E11118" s="2"/>
    </row>
    <row r="11119" spans="5:5" x14ac:dyDescent="0.2">
      <c r="E11119" s="2"/>
    </row>
    <row r="11120" spans="5:5" x14ac:dyDescent="0.2">
      <c r="E11120" s="2"/>
    </row>
    <row r="11121" spans="5:5" x14ac:dyDescent="0.2">
      <c r="E11121" s="2"/>
    </row>
    <row r="11122" spans="5:5" x14ac:dyDescent="0.2">
      <c r="E11122" s="2"/>
    </row>
    <row r="11123" spans="5:5" x14ac:dyDescent="0.2">
      <c r="E11123" s="2"/>
    </row>
    <row r="11124" spans="5:5" x14ac:dyDescent="0.2">
      <c r="E11124" s="2"/>
    </row>
    <row r="11125" spans="5:5" x14ac:dyDescent="0.2">
      <c r="E11125" s="2"/>
    </row>
    <row r="11126" spans="5:5" x14ac:dyDescent="0.2">
      <c r="E11126" s="2"/>
    </row>
    <row r="11127" spans="5:5" x14ac:dyDescent="0.2">
      <c r="E11127" s="2"/>
    </row>
    <row r="11128" spans="5:5" x14ac:dyDescent="0.2">
      <c r="E11128" s="2"/>
    </row>
    <row r="11129" spans="5:5" x14ac:dyDescent="0.2">
      <c r="E11129" s="2"/>
    </row>
    <row r="11130" spans="5:5" x14ac:dyDescent="0.2">
      <c r="E11130" s="2"/>
    </row>
    <row r="11131" spans="5:5" x14ac:dyDescent="0.2">
      <c r="E11131" s="2"/>
    </row>
    <row r="11132" spans="5:5" x14ac:dyDescent="0.2">
      <c r="E11132" s="2"/>
    </row>
    <row r="11133" spans="5:5" x14ac:dyDescent="0.2">
      <c r="E11133" s="2"/>
    </row>
    <row r="11134" spans="5:5" x14ac:dyDescent="0.2">
      <c r="E11134" s="2"/>
    </row>
    <row r="11135" spans="5:5" x14ac:dyDescent="0.2">
      <c r="E11135" s="2"/>
    </row>
    <row r="11136" spans="5:5" x14ac:dyDescent="0.2">
      <c r="E11136" s="2"/>
    </row>
    <row r="11137" spans="5:5" x14ac:dyDescent="0.2">
      <c r="E11137" s="2"/>
    </row>
    <row r="11138" spans="5:5" x14ac:dyDescent="0.2">
      <c r="E11138" s="2"/>
    </row>
    <row r="11139" spans="5:5" x14ac:dyDescent="0.2">
      <c r="E11139" s="2"/>
    </row>
    <row r="11140" spans="5:5" x14ac:dyDescent="0.2">
      <c r="E11140" s="2"/>
    </row>
    <row r="11141" spans="5:5" x14ac:dyDescent="0.2">
      <c r="E11141" s="2"/>
    </row>
    <row r="11142" spans="5:5" x14ac:dyDescent="0.2">
      <c r="E11142" s="2"/>
    </row>
    <row r="11143" spans="5:5" x14ac:dyDescent="0.2">
      <c r="E11143" s="2"/>
    </row>
    <row r="11144" spans="5:5" x14ac:dyDescent="0.2">
      <c r="E11144" s="2"/>
    </row>
    <row r="11145" spans="5:5" x14ac:dyDescent="0.2">
      <c r="E11145" s="2"/>
    </row>
    <row r="11146" spans="5:5" x14ac:dyDescent="0.2">
      <c r="E11146" s="2"/>
    </row>
    <row r="11147" spans="5:5" x14ac:dyDescent="0.2">
      <c r="E11147" s="2"/>
    </row>
    <row r="11148" spans="5:5" x14ac:dyDescent="0.2">
      <c r="E11148" s="2"/>
    </row>
    <row r="11149" spans="5:5" x14ac:dyDescent="0.2">
      <c r="E11149" s="2"/>
    </row>
    <row r="11150" spans="5:5" x14ac:dyDescent="0.2">
      <c r="E11150" s="2"/>
    </row>
    <row r="11151" spans="5:5" x14ac:dyDescent="0.2">
      <c r="E11151" s="2"/>
    </row>
    <row r="11152" spans="5:5" x14ac:dyDescent="0.2">
      <c r="E11152" s="2"/>
    </row>
    <row r="11153" spans="5:5" x14ac:dyDescent="0.2">
      <c r="E11153" s="2"/>
    </row>
    <row r="11154" spans="5:5" x14ac:dyDescent="0.2">
      <c r="E11154" s="2"/>
    </row>
    <row r="11155" spans="5:5" x14ac:dyDescent="0.2">
      <c r="E11155" s="2"/>
    </row>
    <row r="11156" spans="5:5" x14ac:dyDescent="0.2">
      <c r="E11156" s="2"/>
    </row>
    <row r="11157" spans="5:5" x14ac:dyDescent="0.2">
      <c r="E11157" s="2"/>
    </row>
    <row r="11158" spans="5:5" x14ac:dyDescent="0.2">
      <c r="E11158" s="2"/>
    </row>
    <row r="11159" spans="5:5" x14ac:dyDescent="0.2">
      <c r="E11159" s="2"/>
    </row>
    <row r="11160" spans="5:5" x14ac:dyDescent="0.2">
      <c r="E11160" s="2"/>
    </row>
    <row r="11161" spans="5:5" x14ac:dyDescent="0.2">
      <c r="E11161" s="2"/>
    </row>
    <row r="11162" spans="5:5" x14ac:dyDescent="0.2">
      <c r="E11162" s="2"/>
    </row>
    <row r="11163" spans="5:5" x14ac:dyDescent="0.2">
      <c r="E11163" s="2"/>
    </row>
    <row r="11164" spans="5:5" x14ac:dyDescent="0.2">
      <c r="E11164" s="2"/>
    </row>
    <row r="11165" spans="5:5" x14ac:dyDescent="0.2">
      <c r="E11165" s="2"/>
    </row>
    <row r="11166" spans="5:5" x14ac:dyDescent="0.2">
      <c r="E11166" s="2"/>
    </row>
    <row r="11167" spans="5:5" x14ac:dyDescent="0.2">
      <c r="E11167" s="2"/>
    </row>
    <row r="11168" spans="5:5" x14ac:dyDescent="0.2">
      <c r="E11168" s="2"/>
    </row>
    <row r="11169" spans="5:5" x14ac:dyDescent="0.2">
      <c r="E11169" s="2"/>
    </row>
    <row r="11170" spans="5:5" x14ac:dyDescent="0.2">
      <c r="E11170" s="2"/>
    </row>
    <row r="11171" spans="5:5" x14ac:dyDescent="0.2">
      <c r="E11171" s="2"/>
    </row>
    <row r="11172" spans="5:5" x14ac:dyDescent="0.2">
      <c r="E11172" s="2"/>
    </row>
    <row r="11173" spans="5:5" x14ac:dyDescent="0.2">
      <c r="E11173" s="2"/>
    </row>
    <row r="11174" spans="5:5" x14ac:dyDescent="0.2">
      <c r="E11174" s="2"/>
    </row>
    <row r="11175" spans="5:5" x14ac:dyDescent="0.2">
      <c r="E11175" s="2"/>
    </row>
    <row r="11176" spans="5:5" x14ac:dyDescent="0.2">
      <c r="E11176" s="2"/>
    </row>
    <row r="11177" spans="5:5" x14ac:dyDescent="0.2">
      <c r="E11177" s="2"/>
    </row>
    <row r="11178" spans="5:5" x14ac:dyDescent="0.2">
      <c r="E11178" s="2"/>
    </row>
    <row r="11179" spans="5:5" x14ac:dyDescent="0.2">
      <c r="E11179" s="2"/>
    </row>
    <row r="11180" spans="5:5" x14ac:dyDescent="0.2">
      <c r="E11180" s="2"/>
    </row>
    <row r="11181" spans="5:5" x14ac:dyDescent="0.2">
      <c r="E11181" s="2"/>
    </row>
    <row r="11182" spans="5:5" x14ac:dyDescent="0.2">
      <c r="E11182" s="2"/>
    </row>
    <row r="11183" spans="5:5" x14ac:dyDescent="0.2">
      <c r="E11183" s="2"/>
    </row>
    <row r="11184" spans="5:5" x14ac:dyDescent="0.2">
      <c r="E11184" s="2"/>
    </row>
    <row r="11185" spans="5:5" x14ac:dyDescent="0.2">
      <c r="E11185" s="2"/>
    </row>
    <row r="11186" spans="5:5" x14ac:dyDescent="0.2">
      <c r="E11186" s="2"/>
    </row>
    <row r="11187" spans="5:5" x14ac:dyDescent="0.2">
      <c r="E11187" s="2"/>
    </row>
    <row r="11188" spans="5:5" x14ac:dyDescent="0.2">
      <c r="E11188" s="2"/>
    </row>
    <row r="11189" spans="5:5" x14ac:dyDescent="0.2">
      <c r="E11189" s="2"/>
    </row>
    <row r="11190" spans="5:5" x14ac:dyDescent="0.2">
      <c r="E11190" s="2"/>
    </row>
    <row r="11191" spans="5:5" x14ac:dyDescent="0.2">
      <c r="E11191" s="2"/>
    </row>
    <row r="11192" spans="5:5" x14ac:dyDescent="0.2">
      <c r="E11192" s="2"/>
    </row>
    <row r="11193" spans="5:5" x14ac:dyDescent="0.2">
      <c r="E11193" s="2"/>
    </row>
    <row r="11194" spans="5:5" x14ac:dyDescent="0.2">
      <c r="E11194" s="2"/>
    </row>
    <row r="11195" spans="5:5" x14ac:dyDescent="0.2">
      <c r="E11195" s="2"/>
    </row>
    <row r="11196" spans="5:5" x14ac:dyDescent="0.2">
      <c r="E11196" s="2"/>
    </row>
    <row r="11197" spans="5:5" x14ac:dyDescent="0.2">
      <c r="E11197" s="2"/>
    </row>
    <row r="11198" spans="5:5" x14ac:dyDescent="0.2">
      <c r="E11198" s="2"/>
    </row>
    <row r="11199" spans="5:5" x14ac:dyDescent="0.2">
      <c r="E11199" s="2"/>
    </row>
    <row r="11200" spans="5:5" x14ac:dyDescent="0.2">
      <c r="E11200" s="2"/>
    </row>
    <row r="11201" spans="5:5" x14ac:dyDescent="0.2">
      <c r="E11201" s="2"/>
    </row>
    <row r="11202" spans="5:5" x14ac:dyDescent="0.2">
      <c r="E11202" s="2"/>
    </row>
    <row r="11203" spans="5:5" x14ac:dyDescent="0.2">
      <c r="E11203" s="2"/>
    </row>
    <row r="11204" spans="5:5" x14ac:dyDescent="0.2">
      <c r="E11204" s="2"/>
    </row>
    <row r="11205" spans="5:5" x14ac:dyDescent="0.2">
      <c r="E11205" s="2"/>
    </row>
    <row r="11206" spans="5:5" x14ac:dyDescent="0.2">
      <c r="E11206" s="2"/>
    </row>
    <row r="11207" spans="5:5" x14ac:dyDescent="0.2">
      <c r="E11207" s="2"/>
    </row>
    <row r="11208" spans="5:5" x14ac:dyDescent="0.2">
      <c r="E11208" s="2"/>
    </row>
    <row r="11209" spans="5:5" x14ac:dyDescent="0.2">
      <c r="E11209" s="2"/>
    </row>
    <row r="11210" spans="5:5" x14ac:dyDescent="0.2">
      <c r="E11210" s="2"/>
    </row>
    <row r="11211" spans="5:5" x14ac:dyDescent="0.2">
      <c r="E11211" s="2"/>
    </row>
    <row r="11212" spans="5:5" x14ac:dyDescent="0.2">
      <c r="E11212" s="2"/>
    </row>
    <row r="11213" spans="5:5" x14ac:dyDescent="0.2">
      <c r="E11213" s="2"/>
    </row>
    <row r="11214" spans="5:5" x14ac:dyDescent="0.2">
      <c r="E11214" s="2"/>
    </row>
    <row r="11215" spans="5:5" x14ac:dyDescent="0.2">
      <c r="E11215" s="2"/>
    </row>
    <row r="11216" spans="5:5" x14ac:dyDescent="0.2">
      <c r="E11216" s="2"/>
    </row>
    <row r="11217" spans="5:5" x14ac:dyDescent="0.2">
      <c r="E11217" s="2"/>
    </row>
    <row r="11218" spans="5:5" x14ac:dyDescent="0.2">
      <c r="E11218" s="2"/>
    </row>
    <row r="11219" spans="5:5" x14ac:dyDescent="0.2">
      <c r="E11219" s="2"/>
    </row>
    <row r="11220" spans="5:5" x14ac:dyDescent="0.2">
      <c r="E11220" s="2"/>
    </row>
    <row r="11221" spans="5:5" x14ac:dyDescent="0.2">
      <c r="E11221" s="2"/>
    </row>
    <row r="11222" spans="5:5" x14ac:dyDescent="0.2">
      <c r="E11222" s="2"/>
    </row>
    <row r="11223" spans="5:5" x14ac:dyDescent="0.2">
      <c r="E11223" s="2"/>
    </row>
    <row r="11224" spans="5:5" x14ac:dyDescent="0.2">
      <c r="E11224" s="2"/>
    </row>
    <row r="11225" spans="5:5" x14ac:dyDescent="0.2">
      <c r="E11225" s="2"/>
    </row>
    <row r="11226" spans="5:5" x14ac:dyDescent="0.2">
      <c r="E11226" s="2"/>
    </row>
    <row r="11227" spans="5:5" x14ac:dyDescent="0.2">
      <c r="E11227" s="2"/>
    </row>
    <row r="11228" spans="5:5" x14ac:dyDescent="0.2">
      <c r="E11228" s="2"/>
    </row>
    <row r="11229" spans="5:5" x14ac:dyDescent="0.2">
      <c r="E11229" s="2"/>
    </row>
    <row r="11230" spans="5:5" x14ac:dyDescent="0.2">
      <c r="E11230" s="2"/>
    </row>
    <row r="11231" spans="5:5" x14ac:dyDescent="0.2">
      <c r="E11231" s="2"/>
    </row>
    <row r="11232" spans="5:5" x14ac:dyDescent="0.2">
      <c r="E11232" s="2"/>
    </row>
    <row r="11233" spans="5:5" x14ac:dyDescent="0.2">
      <c r="E11233" s="2"/>
    </row>
    <row r="11234" spans="5:5" x14ac:dyDescent="0.2">
      <c r="E11234" s="2"/>
    </row>
    <row r="11235" spans="5:5" x14ac:dyDescent="0.2">
      <c r="E11235" s="2"/>
    </row>
    <row r="11236" spans="5:5" x14ac:dyDescent="0.2">
      <c r="E11236" s="2"/>
    </row>
    <row r="11237" spans="5:5" x14ac:dyDescent="0.2">
      <c r="E11237" s="2"/>
    </row>
    <row r="11238" spans="5:5" x14ac:dyDescent="0.2">
      <c r="E11238" s="2"/>
    </row>
    <row r="11239" spans="5:5" x14ac:dyDescent="0.2">
      <c r="E11239" s="2"/>
    </row>
    <row r="11240" spans="5:5" x14ac:dyDescent="0.2">
      <c r="E11240" s="2"/>
    </row>
    <row r="11241" spans="5:5" x14ac:dyDescent="0.2">
      <c r="E11241" s="2"/>
    </row>
    <row r="11242" spans="5:5" x14ac:dyDescent="0.2">
      <c r="E11242" s="2"/>
    </row>
    <row r="11243" spans="5:5" x14ac:dyDescent="0.2">
      <c r="E11243" s="2"/>
    </row>
    <row r="11244" spans="5:5" x14ac:dyDescent="0.2">
      <c r="E11244" s="2"/>
    </row>
    <row r="11245" spans="5:5" x14ac:dyDescent="0.2">
      <c r="E11245" s="2"/>
    </row>
    <row r="11246" spans="5:5" x14ac:dyDescent="0.2">
      <c r="E11246" s="2"/>
    </row>
    <row r="11247" spans="5:5" x14ac:dyDescent="0.2">
      <c r="E11247" s="2"/>
    </row>
    <row r="11248" spans="5:5" x14ac:dyDescent="0.2">
      <c r="E11248" s="2"/>
    </row>
    <row r="11249" spans="5:5" x14ac:dyDescent="0.2">
      <c r="E11249" s="2"/>
    </row>
    <row r="11250" spans="5:5" x14ac:dyDescent="0.2">
      <c r="E11250" s="2"/>
    </row>
    <row r="11251" spans="5:5" x14ac:dyDescent="0.2">
      <c r="E11251" s="2"/>
    </row>
    <row r="11252" spans="5:5" x14ac:dyDescent="0.2">
      <c r="E11252" s="2"/>
    </row>
    <row r="11253" spans="5:5" x14ac:dyDescent="0.2">
      <c r="E11253" s="2"/>
    </row>
    <row r="11254" spans="5:5" x14ac:dyDescent="0.2">
      <c r="E11254" s="2"/>
    </row>
    <row r="11255" spans="5:5" x14ac:dyDescent="0.2">
      <c r="E11255" s="2"/>
    </row>
    <row r="11256" spans="5:5" x14ac:dyDescent="0.2">
      <c r="E11256" s="2"/>
    </row>
    <row r="11257" spans="5:5" x14ac:dyDescent="0.2">
      <c r="E11257" s="2"/>
    </row>
    <row r="11258" spans="5:5" x14ac:dyDescent="0.2">
      <c r="E11258" s="2"/>
    </row>
    <row r="11259" spans="5:5" x14ac:dyDescent="0.2">
      <c r="E11259" s="2"/>
    </row>
    <row r="11260" spans="5:5" x14ac:dyDescent="0.2">
      <c r="E11260" s="2"/>
    </row>
    <row r="11261" spans="5:5" x14ac:dyDescent="0.2">
      <c r="E11261" s="2"/>
    </row>
    <row r="11262" spans="5:5" x14ac:dyDescent="0.2">
      <c r="E11262" s="2"/>
    </row>
    <row r="11263" spans="5:5" x14ac:dyDescent="0.2">
      <c r="E11263" s="2"/>
    </row>
    <row r="11264" spans="5:5" x14ac:dyDescent="0.2">
      <c r="E11264" s="2"/>
    </row>
    <row r="11265" spans="5:5" x14ac:dyDescent="0.2">
      <c r="E11265" s="2"/>
    </row>
    <row r="11266" spans="5:5" x14ac:dyDescent="0.2">
      <c r="E11266" s="2"/>
    </row>
    <row r="11267" spans="5:5" x14ac:dyDescent="0.2">
      <c r="E11267" s="2"/>
    </row>
    <row r="11268" spans="5:5" x14ac:dyDescent="0.2">
      <c r="E11268" s="2"/>
    </row>
    <row r="11269" spans="5:5" x14ac:dyDescent="0.2">
      <c r="E11269" s="2"/>
    </row>
    <row r="11270" spans="5:5" x14ac:dyDescent="0.2">
      <c r="E11270" s="2"/>
    </row>
    <row r="11271" spans="5:5" x14ac:dyDescent="0.2">
      <c r="E11271" s="2"/>
    </row>
    <row r="11272" spans="5:5" x14ac:dyDescent="0.2">
      <c r="E11272" s="2"/>
    </row>
    <row r="11273" spans="5:5" x14ac:dyDescent="0.2">
      <c r="E11273" s="2"/>
    </row>
    <row r="11274" spans="5:5" x14ac:dyDescent="0.2">
      <c r="E11274" s="2"/>
    </row>
    <row r="11275" spans="5:5" x14ac:dyDescent="0.2">
      <c r="E11275" s="2"/>
    </row>
    <row r="11276" spans="5:5" x14ac:dyDescent="0.2">
      <c r="E11276" s="2"/>
    </row>
    <row r="11277" spans="5:5" x14ac:dyDescent="0.2">
      <c r="E11277" s="2"/>
    </row>
    <row r="11278" spans="5:5" x14ac:dyDescent="0.2">
      <c r="E11278" s="2"/>
    </row>
    <row r="11279" spans="5:5" x14ac:dyDescent="0.2">
      <c r="E11279" s="2"/>
    </row>
    <row r="11280" spans="5:5" x14ac:dyDescent="0.2">
      <c r="E11280" s="2"/>
    </row>
    <row r="11281" spans="5:5" x14ac:dyDescent="0.2">
      <c r="E11281" s="2"/>
    </row>
    <row r="11282" spans="5:5" x14ac:dyDescent="0.2">
      <c r="E11282" s="2"/>
    </row>
    <row r="11283" spans="5:5" x14ac:dyDescent="0.2">
      <c r="E11283" s="2"/>
    </row>
    <row r="11284" spans="5:5" x14ac:dyDescent="0.2">
      <c r="E11284" s="2"/>
    </row>
    <row r="11285" spans="5:5" x14ac:dyDescent="0.2">
      <c r="E11285" s="2"/>
    </row>
    <row r="11286" spans="5:5" x14ac:dyDescent="0.2">
      <c r="E11286" s="2"/>
    </row>
    <row r="11287" spans="5:5" x14ac:dyDescent="0.2">
      <c r="E11287" s="2"/>
    </row>
    <row r="11288" spans="5:5" x14ac:dyDescent="0.2">
      <c r="E11288" s="2"/>
    </row>
    <row r="11289" spans="5:5" x14ac:dyDescent="0.2">
      <c r="E11289" s="2"/>
    </row>
    <row r="11290" spans="5:5" x14ac:dyDescent="0.2">
      <c r="E11290" s="2"/>
    </row>
    <row r="11291" spans="5:5" x14ac:dyDescent="0.2">
      <c r="E11291" s="2"/>
    </row>
    <row r="11292" spans="5:5" x14ac:dyDescent="0.2">
      <c r="E11292" s="2"/>
    </row>
    <row r="11293" spans="5:5" x14ac:dyDescent="0.2">
      <c r="E11293" s="2"/>
    </row>
    <row r="11294" spans="5:5" x14ac:dyDescent="0.2">
      <c r="E11294" s="2"/>
    </row>
    <row r="11295" spans="5:5" x14ac:dyDescent="0.2">
      <c r="E11295" s="2"/>
    </row>
    <row r="11296" spans="5:5" x14ac:dyDescent="0.2">
      <c r="E11296" s="2"/>
    </row>
    <row r="11297" spans="5:5" x14ac:dyDescent="0.2">
      <c r="E11297" s="2"/>
    </row>
    <row r="11298" spans="5:5" x14ac:dyDescent="0.2">
      <c r="E11298" s="2"/>
    </row>
    <row r="11299" spans="5:5" x14ac:dyDescent="0.2">
      <c r="E11299" s="2"/>
    </row>
    <row r="11300" spans="5:5" x14ac:dyDescent="0.2">
      <c r="E11300" s="2"/>
    </row>
    <row r="11301" spans="5:5" x14ac:dyDescent="0.2">
      <c r="E11301" s="2"/>
    </row>
    <row r="11302" spans="5:5" x14ac:dyDescent="0.2">
      <c r="E11302" s="2"/>
    </row>
    <row r="11303" spans="5:5" x14ac:dyDescent="0.2">
      <c r="E11303" s="2"/>
    </row>
    <row r="11304" spans="5:5" x14ac:dyDescent="0.2">
      <c r="E11304" s="2"/>
    </row>
    <row r="11305" spans="5:5" x14ac:dyDescent="0.2">
      <c r="E11305" s="2"/>
    </row>
    <row r="11306" spans="5:5" x14ac:dyDescent="0.2">
      <c r="E11306" s="2"/>
    </row>
    <row r="11307" spans="5:5" x14ac:dyDescent="0.2">
      <c r="E11307" s="2"/>
    </row>
    <row r="11308" spans="5:5" x14ac:dyDescent="0.2">
      <c r="E11308" s="2"/>
    </row>
    <row r="11309" spans="5:5" x14ac:dyDescent="0.2">
      <c r="E11309" s="2"/>
    </row>
    <row r="11310" spans="5:5" x14ac:dyDescent="0.2">
      <c r="E11310" s="2"/>
    </row>
    <row r="11311" spans="5:5" x14ac:dyDescent="0.2">
      <c r="E11311" s="2"/>
    </row>
    <row r="11312" spans="5:5" x14ac:dyDescent="0.2">
      <c r="E11312" s="2"/>
    </row>
    <row r="11313" spans="5:5" x14ac:dyDescent="0.2">
      <c r="E11313" s="2"/>
    </row>
    <row r="11314" spans="5:5" x14ac:dyDescent="0.2">
      <c r="E11314" s="2"/>
    </row>
    <row r="11315" spans="5:5" x14ac:dyDescent="0.2">
      <c r="E11315" s="2"/>
    </row>
    <row r="11316" spans="5:5" x14ac:dyDescent="0.2">
      <c r="E11316" s="2"/>
    </row>
    <row r="11317" spans="5:5" x14ac:dyDescent="0.2">
      <c r="E11317" s="2"/>
    </row>
    <row r="11318" spans="5:5" x14ac:dyDescent="0.2">
      <c r="E11318" s="2"/>
    </row>
    <row r="11319" spans="5:5" x14ac:dyDescent="0.2">
      <c r="E11319" s="2"/>
    </row>
    <row r="11320" spans="5:5" x14ac:dyDescent="0.2">
      <c r="E11320" s="2"/>
    </row>
    <row r="11321" spans="5:5" x14ac:dyDescent="0.2">
      <c r="E11321" s="2"/>
    </row>
    <row r="11322" spans="5:5" x14ac:dyDescent="0.2">
      <c r="E11322" s="2"/>
    </row>
    <row r="11323" spans="5:5" x14ac:dyDescent="0.2">
      <c r="E11323" s="2"/>
    </row>
    <row r="11324" spans="5:5" x14ac:dyDescent="0.2">
      <c r="E11324" s="2"/>
    </row>
    <row r="11325" spans="5:5" x14ac:dyDescent="0.2">
      <c r="E11325" s="2"/>
    </row>
    <row r="11326" spans="5:5" x14ac:dyDescent="0.2">
      <c r="E11326" s="2"/>
    </row>
    <row r="11327" spans="5:5" x14ac:dyDescent="0.2">
      <c r="E11327" s="2"/>
    </row>
    <row r="11328" spans="5:5" x14ac:dyDescent="0.2">
      <c r="E11328" s="2"/>
    </row>
    <row r="11329" spans="5:5" x14ac:dyDescent="0.2">
      <c r="E11329" s="2"/>
    </row>
    <row r="11330" spans="5:5" x14ac:dyDescent="0.2">
      <c r="E11330" s="2"/>
    </row>
    <row r="11331" spans="5:5" x14ac:dyDescent="0.2">
      <c r="E11331" s="2"/>
    </row>
    <row r="11332" spans="5:5" x14ac:dyDescent="0.2">
      <c r="E11332" s="2"/>
    </row>
    <row r="11333" spans="5:5" x14ac:dyDescent="0.2">
      <c r="E11333" s="2"/>
    </row>
    <row r="11334" spans="5:5" x14ac:dyDescent="0.2">
      <c r="E11334" s="2"/>
    </row>
    <row r="11335" spans="5:5" x14ac:dyDescent="0.2">
      <c r="E11335" s="2"/>
    </row>
    <row r="11336" spans="5:5" x14ac:dyDescent="0.2">
      <c r="E11336" s="2"/>
    </row>
    <row r="11337" spans="5:5" x14ac:dyDescent="0.2">
      <c r="E11337" s="2"/>
    </row>
    <row r="11338" spans="5:5" x14ac:dyDescent="0.2">
      <c r="E11338" s="2"/>
    </row>
    <row r="11339" spans="5:5" x14ac:dyDescent="0.2">
      <c r="E11339" s="2"/>
    </row>
    <row r="11340" spans="5:5" x14ac:dyDescent="0.2">
      <c r="E11340" s="2"/>
    </row>
    <row r="11341" spans="5:5" x14ac:dyDescent="0.2">
      <c r="E11341" s="2"/>
    </row>
    <row r="11342" spans="5:5" x14ac:dyDescent="0.2">
      <c r="E11342" s="2"/>
    </row>
    <row r="11343" spans="5:5" x14ac:dyDescent="0.2">
      <c r="E11343" s="2"/>
    </row>
    <row r="11344" spans="5:5" x14ac:dyDescent="0.2">
      <c r="E11344" s="2"/>
    </row>
    <row r="11345" spans="5:5" x14ac:dyDescent="0.2">
      <c r="E11345" s="2"/>
    </row>
    <row r="11346" spans="5:5" x14ac:dyDescent="0.2">
      <c r="E11346" s="2"/>
    </row>
    <row r="11347" spans="5:5" x14ac:dyDescent="0.2">
      <c r="E11347" s="2"/>
    </row>
    <row r="11348" spans="5:5" x14ac:dyDescent="0.2">
      <c r="E11348" s="2"/>
    </row>
    <row r="11349" spans="5:5" x14ac:dyDescent="0.2">
      <c r="E11349" s="2"/>
    </row>
    <row r="11350" spans="5:5" x14ac:dyDescent="0.2">
      <c r="E11350" s="2"/>
    </row>
    <row r="11351" spans="5:5" x14ac:dyDescent="0.2">
      <c r="E11351" s="2"/>
    </row>
    <row r="11352" spans="5:5" x14ac:dyDescent="0.2">
      <c r="E11352" s="2"/>
    </row>
    <row r="11353" spans="5:5" x14ac:dyDescent="0.2">
      <c r="E11353" s="2"/>
    </row>
    <row r="11354" spans="5:5" x14ac:dyDescent="0.2">
      <c r="E11354" s="2"/>
    </row>
    <row r="11355" spans="5:5" x14ac:dyDescent="0.2">
      <c r="E11355" s="2"/>
    </row>
    <row r="11356" spans="5:5" x14ac:dyDescent="0.2">
      <c r="E11356" s="2"/>
    </row>
    <row r="11357" spans="5:5" x14ac:dyDescent="0.2">
      <c r="E11357" s="2"/>
    </row>
    <row r="11358" spans="5:5" x14ac:dyDescent="0.2">
      <c r="E11358" s="2"/>
    </row>
    <row r="11359" spans="5:5" x14ac:dyDescent="0.2">
      <c r="E11359" s="2"/>
    </row>
    <row r="11360" spans="5:5" x14ac:dyDescent="0.2">
      <c r="E11360" s="2"/>
    </row>
    <row r="11361" spans="5:5" x14ac:dyDescent="0.2">
      <c r="E11361" s="2"/>
    </row>
    <row r="11362" spans="5:5" x14ac:dyDescent="0.2">
      <c r="E11362" s="2"/>
    </row>
    <row r="11363" spans="5:5" x14ac:dyDescent="0.2">
      <c r="E11363" s="2"/>
    </row>
    <row r="11364" spans="5:5" x14ac:dyDescent="0.2">
      <c r="E11364" s="2"/>
    </row>
    <row r="11365" spans="5:5" x14ac:dyDescent="0.2">
      <c r="E11365" s="2"/>
    </row>
    <row r="11366" spans="5:5" x14ac:dyDescent="0.2">
      <c r="E11366" s="2"/>
    </row>
    <row r="11367" spans="5:5" x14ac:dyDescent="0.2">
      <c r="E11367" s="2"/>
    </row>
    <row r="11368" spans="5:5" x14ac:dyDescent="0.2">
      <c r="E11368" s="2"/>
    </row>
    <row r="11369" spans="5:5" x14ac:dyDescent="0.2">
      <c r="E11369" s="2"/>
    </row>
    <row r="11370" spans="5:5" x14ac:dyDescent="0.2">
      <c r="E11370" s="2"/>
    </row>
    <row r="11371" spans="5:5" x14ac:dyDescent="0.2">
      <c r="E11371" s="2"/>
    </row>
    <row r="11372" spans="5:5" x14ac:dyDescent="0.2">
      <c r="E11372" s="2"/>
    </row>
    <row r="11373" spans="5:5" x14ac:dyDescent="0.2">
      <c r="E11373" s="2"/>
    </row>
    <row r="11374" spans="5:5" x14ac:dyDescent="0.2">
      <c r="E11374" s="2"/>
    </row>
    <row r="11375" spans="5:5" x14ac:dyDescent="0.2">
      <c r="E11375" s="2"/>
    </row>
    <row r="11376" spans="5:5" x14ac:dyDescent="0.2">
      <c r="E11376" s="2"/>
    </row>
    <row r="11377" spans="5:5" x14ac:dyDescent="0.2">
      <c r="E11377" s="2"/>
    </row>
    <row r="11378" spans="5:5" x14ac:dyDescent="0.2">
      <c r="E11378" s="2"/>
    </row>
    <row r="11379" spans="5:5" x14ac:dyDescent="0.2">
      <c r="E11379" s="2"/>
    </row>
    <row r="11380" spans="5:5" x14ac:dyDescent="0.2">
      <c r="E11380" s="2"/>
    </row>
    <row r="11381" spans="5:5" x14ac:dyDescent="0.2">
      <c r="E11381" s="2"/>
    </row>
    <row r="11382" spans="5:5" x14ac:dyDescent="0.2">
      <c r="E11382" s="2"/>
    </row>
    <row r="11383" spans="5:5" x14ac:dyDescent="0.2">
      <c r="E11383" s="2"/>
    </row>
    <row r="11384" spans="5:5" x14ac:dyDescent="0.2">
      <c r="E11384" s="2"/>
    </row>
    <row r="11385" spans="5:5" x14ac:dyDescent="0.2">
      <c r="E11385" s="2"/>
    </row>
    <row r="11386" spans="5:5" x14ac:dyDescent="0.2">
      <c r="E11386" s="2"/>
    </row>
    <row r="11387" spans="5:5" x14ac:dyDescent="0.2">
      <c r="E11387" s="2"/>
    </row>
    <row r="11388" spans="5:5" x14ac:dyDescent="0.2">
      <c r="E11388" s="2"/>
    </row>
    <row r="11389" spans="5:5" x14ac:dyDescent="0.2">
      <c r="E11389" s="2"/>
    </row>
    <row r="11390" spans="5:5" x14ac:dyDescent="0.2">
      <c r="E11390" s="2"/>
    </row>
    <row r="11391" spans="5:5" x14ac:dyDescent="0.2">
      <c r="E11391" s="2"/>
    </row>
    <row r="11392" spans="5:5" x14ac:dyDescent="0.2">
      <c r="E11392" s="2"/>
    </row>
    <row r="11393" spans="5:5" x14ac:dyDescent="0.2">
      <c r="E11393" s="2"/>
    </row>
    <row r="11394" spans="5:5" x14ac:dyDescent="0.2">
      <c r="E11394" s="2"/>
    </row>
    <row r="11395" spans="5:5" x14ac:dyDescent="0.2">
      <c r="E11395" s="2"/>
    </row>
    <row r="11396" spans="5:5" x14ac:dyDescent="0.2">
      <c r="E11396" s="2"/>
    </row>
    <row r="11397" spans="5:5" x14ac:dyDescent="0.2">
      <c r="E11397" s="2"/>
    </row>
    <row r="11398" spans="5:5" x14ac:dyDescent="0.2">
      <c r="E11398" s="2"/>
    </row>
    <row r="11399" spans="5:5" x14ac:dyDescent="0.2">
      <c r="E11399" s="2"/>
    </row>
    <row r="11400" spans="5:5" x14ac:dyDescent="0.2">
      <c r="E11400" s="2"/>
    </row>
    <row r="11401" spans="5:5" x14ac:dyDescent="0.2">
      <c r="E11401" s="2"/>
    </row>
    <row r="11402" spans="5:5" x14ac:dyDescent="0.2">
      <c r="E11402" s="2"/>
    </row>
    <row r="11403" spans="5:5" x14ac:dyDescent="0.2">
      <c r="E11403" s="2"/>
    </row>
    <row r="11404" spans="5:5" x14ac:dyDescent="0.2">
      <c r="E11404" s="2"/>
    </row>
    <row r="11405" spans="5:5" x14ac:dyDescent="0.2">
      <c r="E11405" s="2"/>
    </row>
    <row r="11406" spans="5:5" x14ac:dyDescent="0.2">
      <c r="E11406" s="2"/>
    </row>
    <row r="11407" spans="5:5" x14ac:dyDescent="0.2">
      <c r="E11407" s="2"/>
    </row>
    <row r="11408" spans="5:5" x14ac:dyDescent="0.2">
      <c r="E11408" s="2"/>
    </row>
    <row r="11409" spans="5:5" x14ac:dyDescent="0.2">
      <c r="E11409" s="2"/>
    </row>
    <row r="11410" spans="5:5" x14ac:dyDescent="0.2">
      <c r="E11410" s="2"/>
    </row>
    <row r="11411" spans="5:5" x14ac:dyDescent="0.2">
      <c r="E11411" s="2"/>
    </row>
    <row r="11412" spans="5:5" x14ac:dyDescent="0.2">
      <c r="E11412" s="2"/>
    </row>
    <row r="11413" spans="5:5" x14ac:dyDescent="0.2">
      <c r="E11413" s="2"/>
    </row>
    <row r="11414" spans="5:5" x14ac:dyDescent="0.2">
      <c r="E11414" s="2"/>
    </row>
    <row r="11415" spans="5:5" x14ac:dyDescent="0.2">
      <c r="E11415" s="2"/>
    </row>
    <row r="11416" spans="5:5" x14ac:dyDescent="0.2">
      <c r="E11416" s="2"/>
    </row>
    <row r="11417" spans="5:5" x14ac:dyDescent="0.2">
      <c r="E11417" s="2"/>
    </row>
    <row r="11418" spans="5:5" x14ac:dyDescent="0.2">
      <c r="E11418" s="2"/>
    </row>
    <row r="11419" spans="5:5" x14ac:dyDescent="0.2">
      <c r="E11419" s="2"/>
    </row>
    <row r="11420" spans="5:5" x14ac:dyDescent="0.2">
      <c r="E11420" s="2"/>
    </row>
    <row r="11421" spans="5:5" x14ac:dyDescent="0.2">
      <c r="E11421" s="2"/>
    </row>
    <row r="11422" spans="5:5" x14ac:dyDescent="0.2">
      <c r="E11422" s="2"/>
    </row>
    <row r="11423" spans="5:5" x14ac:dyDescent="0.2">
      <c r="E11423" s="2"/>
    </row>
    <row r="11424" spans="5:5" x14ac:dyDescent="0.2">
      <c r="E11424" s="2"/>
    </row>
    <row r="11425" spans="5:5" x14ac:dyDescent="0.2">
      <c r="E11425" s="2"/>
    </row>
    <row r="11426" spans="5:5" x14ac:dyDescent="0.2">
      <c r="E11426" s="2"/>
    </row>
    <row r="11427" spans="5:5" x14ac:dyDescent="0.2">
      <c r="E11427" s="2"/>
    </row>
    <row r="11428" spans="5:5" x14ac:dyDescent="0.2">
      <c r="E11428" s="2"/>
    </row>
    <row r="11429" spans="5:5" x14ac:dyDescent="0.2">
      <c r="E11429" s="2"/>
    </row>
    <row r="11430" spans="5:5" x14ac:dyDescent="0.2">
      <c r="E11430" s="2"/>
    </row>
    <row r="11431" spans="5:5" x14ac:dyDescent="0.2">
      <c r="E11431" s="2"/>
    </row>
    <row r="11432" spans="5:5" x14ac:dyDescent="0.2">
      <c r="E11432" s="2"/>
    </row>
    <row r="11433" spans="5:5" x14ac:dyDescent="0.2">
      <c r="E11433" s="2"/>
    </row>
    <row r="11434" spans="5:5" x14ac:dyDescent="0.2">
      <c r="E11434" s="2"/>
    </row>
    <row r="11435" spans="5:5" x14ac:dyDescent="0.2">
      <c r="E11435" s="2"/>
    </row>
    <row r="11436" spans="5:5" x14ac:dyDescent="0.2">
      <c r="E11436" s="2"/>
    </row>
    <row r="11437" spans="5:5" x14ac:dyDescent="0.2">
      <c r="E11437" s="2"/>
    </row>
    <row r="11438" spans="5:5" x14ac:dyDescent="0.2">
      <c r="E11438" s="2"/>
    </row>
    <row r="11439" spans="5:5" x14ac:dyDescent="0.2">
      <c r="E11439" s="2"/>
    </row>
    <row r="11440" spans="5:5" x14ac:dyDescent="0.2">
      <c r="E11440" s="2"/>
    </row>
    <row r="11441" spans="5:5" x14ac:dyDescent="0.2">
      <c r="E11441" s="2"/>
    </row>
    <row r="11442" spans="5:5" x14ac:dyDescent="0.2">
      <c r="E11442" s="2"/>
    </row>
    <row r="11443" spans="5:5" x14ac:dyDescent="0.2">
      <c r="E11443" s="2"/>
    </row>
    <row r="11444" spans="5:5" x14ac:dyDescent="0.2">
      <c r="E11444" s="2"/>
    </row>
    <row r="11445" spans="5:5" x14ac:dyDescent="0.2">
      <c r="E11445" s="2"/>
    </row>
    <row r="11446" spans="5:5" x14ac:dyDescent="0.2">
      <c r="E11446" s="2"/>
    </row>
    <row r="11447" spans="5:5" x14ac:dyDescent="0.2">
      <c r="E11447" s="2"/>
    </row>
    <row r="11448" spans="5:5" x14ac:dyDescent="0.2">
      <c r="E11448" s="2"/>
    </row>
    <row r="11449" spans="5:5" x14ac:dyDescent="0.2">
      <c r="E11449" s="2"/>
    </row>
    <row r="11450" spans="5:5" x14ac:dyDescent="0.2">
      <c r="E11450" s="2"/>
    </row>
    <row r="11451" spans="5:5" x14ac:dyDescent="0.2">
      <c r="E11451" s="2"/>
    </row>
    <row r="11452" spans="5:5" x14ac:dyDescent="0.2">
      <c r="E11452" s="2"/>
    </row>
    <row r="11453" spans="5:5" x14ac:dyDescent="0.2">
      <c r="E11453" s="2"/>
    </row>
    <row r="11454" spans="5:5" x14ac:dyDescent="0.2">
      <c r="E11454" s="2"/>
    </row>
    <row r="11455" spans="5:5" x14ac:dyDescent="0.2">
      <c r="E11455" s="2"/>
    </row>
    <row r="11456" spans="5:5" x14ac:dyDescent="0.2">
      <c r="E11456" s="2"/>
    </row>
    <row r="11457" spans="5:5" x14ac:dyDescent="0.2">
      <c r="E11457" s="2"/>
    </row>
    <row r="11458" spans="5:5" x14ac:dyDescent="0.2">
      <c r="E11458" s="2"/>
    </row>
    <row r="11459" spans="5:5" x14ac:dyDescent="0.2">
      <c r="E11459" s="2"/>
    </row>
    <row r="11460" spans="5:5" x14ac:dyDescent="0.2">
      <c r="E11460" s="2"/>
    </row>
    <row r="11461" spans="5:5" x14ac:dyDescent="0.2">
      <c r="E11461" s="2"/>
    </row>
    <row r="11462" spans="5:5" x14ac:dyDescent="0.2">
      <c r="E11462" s="2"/>
    </row>
    <row r="11463" spans="5:5" x14ac:dyDescent="0.2">
      <c r="E11463" s="2"/>
    </row>
    <row r="11464" spans="5:5" x14ac:dyDescent="0.2">
      <c r="E11464" s="2"/>
    </row>
    <row r="11465" spans="5:5" x14ac:dyDescent="0.2">
      <c r="E11465" s="2"/>
    </row>
    <row r="11466" spans="5:5" x14ac:dyDescent="0.2">
      <c r="E11466" s="2"/>
    </row>
    <row r="11467" spans="5:5" x14ac:dyDescent="0.2">
      <c r="E11467" s="2"/>
    </row>
    <row r="11468" spans="5:5" x14ac:dyDescent="0.2">
      <c r="E11468" s="2"/>
    </row>
    <row r="11469" spans="5:5" x14ac:dyDescent="0.2">
      <c r="E11469" s="2"/>
    </row>
    <row r="11470" spans="5:5" x14ac:dyDescent="0.2">
      <c r="E11470" s="2"/>
    </row>
    <row r="11471" spans="5:5" x14ac:dyDescent="0.2">
      <c r="E11471" s="2"/>
    </row>
    <row r="11472" spans="5:5" x14ac:dyDescent="0.2">
      <c r="E11472" s="2"/>
    </row>
    <row r="11473" spans="5:5" x14ac:dyDescent="0.2">
      <c r="E11473" s="2"/>
    </row>
    <row r="11474" spans="5:5" x14ac:dyDescent="0.2">
      <c r="E11474" s="2"/>
    </row>
    <row r="11475" spans="5:5" x14ac:dyDescent="0.2">
      <c r="E11475" s="2"/>
    </row>
    <row r="11476" spans="5:5" x14ac:dyDescent="0.2">
      <c r="E11476" s="2"/>
    </row>
    <row r="11477" spans="5:5" x14ac:dyDescent="0.2">
      <c r="E11477" s="2"/>
    </row>
    <row r="11478" spans="5:5" x14ac:dyDescent="0.2">
      <c r="E11478" s="2"/>
    </row>
    <row r="11479" spans="5:5" x14ac:dyDescent="0.2">
      <c r="E11479" s="2"/>
    </row>
    <row r="11480" spans="5:5" x14ac:dyDescent="0.2">
      <c r="E11480" s="2"/>
    </row>
    <row r="11481" spans="5:5" x14ac:dyDescent="0.2">
      <c r="E11481" s="2"/>
    </row>
    <row r="11482" spans="5:5" x14ac:dyDescent="0.2">
      <c r="E11482" s="2"/>
    </row>
    <row r="11483" spans="5:5" x14ac:dyDescent="0.2">
      <c r="E11483" s="2"/>
    </row>
    <row r="11484" spans="5:5" x14ac:dyDescent="0.2">
      <c r="E11484" s="2"/>
    </row>
    <row r="11485" spans="5:5" x14ac:dyDescent="0.2">
      <c r="E11485" s="2"/>
    </row>
    <row r="11486" spans="5:5" x14ac:dyDescent="0.2">
      <c r="E11486" s="2"/>
    </row>
    <row r="11487" spans="5:5" x14ac:dyDescent="0.2">
      <c r="E11487" s="2"/>
    </row>
    <row r="11488" spans="5:5" x14ac:dyDescent="0.2">
      <c r="E11488" s="2"/>
    </row>
    <row r="11489" spans="5:5" x14ac:dyDescent="0.2">
      <c r="E11489" s="2"/>
    </row>
    <row r="11490" spans="5:5" x14ac:dyDescent="0.2">
      <c r="E11490" s="2"/>
    </row>
    <row r="11491" spans="5:5" x14ac:dyDescent="0.2">
      <c r="E11491" s="2"/>
    </row>
    <row r="11492" spans="5:5" x14ac:dyDescent="0.2">
      <c r="E11492" s="2"/>
    </row>
    <row r="11493" spans="5:5" x14ac:dyDescent="0.2">
      <c r="E11493" s="2"/>
    </row>
    <row r="11494" spans="5:5" x14ac:dyDescent="0.2">
      <c r="E11494" s="2"/>
    </row>
    <row r="11495" spans="5:5" x14ac:dyDescent="0.2">
      <c r="E11495" s="2"/>
    </row>
    <row r="11496" spans="5:5" x14ac:dyDescent="0.2">
      <c r="E11496" s="2"/>
    </row>
    <row r="11497" spans="5:5" x14ac:dyDescent="0.2">
      <c r="E11497" s="2"/>
    </row>
    <row r="11498" spans="5:5" x14ac:dyDescent="0.2">
      <c r="E11498" s="2"/>
    </row>
    <row r="11499" spans="5:5" x14ac:dyDescent="0.2">
      <c r="E11499" s="2"/>
    </row>
    <row r="11500" spans="5:5" x14ac:dyDescent="0.2">
      <c r="E11500" s="2"/>
    </row>
    <row r="11501" spans="5:5" x14ac:dyDescent="0.2">
      <c r="E11501" s="2"/>
    </row>
    <row r="11502" spans="5:5" x14ac:dyDescent="0.2">
      <c r="E11502" s="2"/>
    </row>
    <row r="11503" spans="5:5" x14ac:dyDescent="0.2">
      <c r="E11503" s="2"/>
    </row>
    <row r="11504" spans="5:5" x14ac:dyDescent="0.2">
      <c r="E11504" s="2"/>
    </row>
    <row r="11505" spans="5:5" x14ac:dyDescent="0.2">
      <c r="E11505" s="2"/>
    </row>
    <row r="11506" spans="5:5" x14ac:dyDescent="0.2">
      <c r="E11506" s="2"/>
    </row>
    <row r="11507" spans="5:5" x14ac:dyDescent="0.2">
      <c r="E11507" s="2"/>
    </row>
    <row r="11508" spans="5:5" x14ac:dyDescent="0.2">
      <c r="E11508" s="2"/>
    </row>
    <row r="11509" spans="5:5" x14ac:dyDescent="0.2">
      <c r="E11509" s="2"/>
    </row>
    <row r="11510" spans="5:5" x14ac:dyDescent="0.2">
      <c r="E11510" s="2"/>
    </row>
    <row r="11511" spans="5:5" x14ac:dyDescent="0.2">
      <c r="E11511" s="2"/>
    </row>
    <row r="11512" spans="5:5" x14ac:dyDescent="0.2">
      <c r="E11512" s="2"/>
    </row>
    <row r="11513" spans="5:5" x14ac:dyDescent="0.2">
      <c r="E11513" s="2"/>
    </row>
    <row r="11514" spans="5:5" x14ac:dyDescent="0.2">
      <c r="E11514" s="2"/>
    </row>
    <row r="11515" spans="5:5" x14ac:dyDescent="0.2">
      <c r="E11515" s="2"/>
    </row>
    <row r="11516" spans="5:5" x14ac:dyDescent="0.2">
      <c r="E11516" s="2"/>
    </row>
    <row r="11517" spans="5:5" x14ac:dyDescent="0.2">
      <c r="E11517" s="2"/>
    </row>
    <row r="11518" spans="5:5" x14ac:dyDescent="0.2">
      <c r="E11518" s="2"/>
    </row>
    <row r="11519" spans="5:5" x14ac:dyDescent="0.2">
      <c r="E11519" s="2"/>
    </row>
    <row r="11520" spans="5:5" x14ac:dyDescent="0.2">
      <c r="E11520" s="2"/>
    </row>
    <row r="11521" spans="5:5" x14ac:dyDescent="0.2">
      <c r="E11521" s="2"/>
    </row>
    <row r="11522" spans="5:5" x14ac:dyDescent="0.2">
      <c r="E11522" s="2"/>
    </row>
    <row r="11523" spans="5:5" x14ac:dyDescent="0.2">
      <c r="E11523" s="2"/>
    </row>
    <row r="11524" spans="5:5" x14ac:dyDescent="0.2">
      <c r="E11524" s="2"/>
    </row>
    <row r="11525" spans="5:5" x14ac:dyDescent="0.2">
      <c r="E11525" s="2"/>
    </row>
    <row r="11526" spans="5:5" x14ac:dyDescent="0.2">
      <c r="E11526" s="2"/>
    </row>
    <row r="11527" spans="5:5" x14ac:dyDescent="0.2">
      <c r="E11527" s="2"/>
    </row>
    <row r="11528" spans="5:5" x14ac:dyDescent="0.2">
      <c r="E11528" s="2"/>
    </row>
    <row r="11529" spans="5:5" x14ac:dyDescent="0.2">
      <c r="E11529" s="2"/>
    </row>
    <row r="11530" spans="5:5" x14ac:dyDescent="0.2">
      <c r="E11530" s="2"/>
    </row>
    <row r="11531" spans="5:5" x14ac:dyDescent="0.2">
      <c r="E11531" s="2"/>
    </row>
    <row r="11532" spans="5:5" x14ac:dyDescent="0.2">
      <c r="E11532" s="2"/>
    </row>
    <row r="11533" spans="5:5" x14ac:dyDescent="0.2">
      <c r="E11533" s="2"/>
    </row>
    <row r="11534" spans="5:5" x14ac:dyDescent="0.2">
      <c r="E11534" s="2"/>
    </row>
    <row r="11535" spans="5:5" x14ac:dyDescent="0.2">
      <c r="E11535" s="2"/>
    </row>
    <row r="11536" spans="5:5" x14ac:dyDescent="0.2">
      <c r="E11536" s="2"/>
    </row>
    <row r="11537" spans="5:5" x14ac:dyDescent="0.2">
      <c r="E11537" s="2"/>
    </row>
    <row r="11538" spans="5:5" x14ac:dyDescent="0.2">
      <c r="E11538" s="2"/>
    </row>
    <row r="11539" spans="5:5" x14ac:dyDescent="0.2">
      <c r="E11539" s="2"/>
    </row>
    <row r="11540" spans="5:5" x14ac:dyDescent="0.2">
      <c r="E11540" s="2"/>
    </row>
    <row r="11541" spans="5:5" x14ac:dyDescent="0.2">
      <c r="E11541" s="2"/>
    </row>
    <row r="11542" spans="5:5" x14ac:dyDescent="0.2">
      <c r="E11542" s="2"/>
    </row>
    <row r="11543" spans="5:5" x14ac:dyDescent="0.2">
      <c r="E11543" s="2"/>
    </row>
    <row r="11544" spans="5:5" x14ac:dyDescent="0.2">
      <c r="E11544" s="2"/>
    </row>
    <row r="11545" spans="5:5" x14ac:dyDescent="0.2">
      <c r="E11545" s="2"/>
    </row>
    <row r="11546" spans="5:5" x14ac:dyDescent="0.2">
      <c r="E11546" s="2"/>
    </row>
    <row r="11547" spans="5:5" x14ac:dyDescent="0.2">
      <c r="E11547" s="2"/>
    </row>
    <row r="11548" spans="5:5" x14ac:dyDescent="0.2">
      <c r="E11548" s="2"/>
    </row>
    <row r="11549" spans="5:5" x14ac:dyDescent="0.2">
      <c r="E11549" s="2"/>
    </row>
    <row r="11550" spans="5:5" x14ac:dyDescent="0.2">
      <c r="E11550" s="2"/>
    </row>
    <row r="11551" spans="5:5" x14ac:dyDescent="0.2">
      <c r="E11551" s="2"/>
    </row>
    <row r="11552" spans="5:5" x14ac:dyDescent="0.2">
      <c r="E11552" s="2"/>
    </row>
    <row r="11553" spans="5:5" x14ac:dyDescent="0.2">
      <c r="E11553" s="2"/>
    </row>
    <row r="11554" spans="5:5" x14ac:dyDescent="0.2">
      <c r="E11554" s="2"/>
    </row>
    <row r="11555" spans="5:5" x14ac:dyDescent="0.2">
      <c r="E11555" s="2"/>
    </row>
    <row r="11556" spans="5:5" x14ac:dyDescent="0.2">
      <c r="E11556" s="2"/>
    </row>
    <row r="11557" spans="5:5" x14ac:dyDescent="0.2">
      <c r="E11557" s="2"/>
    </row>
    <row r="11558" spans="5:5" x14ac:dyDescent="0.2">
      <c r="E11558" s="2"/>
    </row>
    <row r="11559" spans="5:5" x14ac:dyDescent="0.2">
      <c r="E11559" s="2"/>
    </row>
    <row r="11560" spans="5:5" x14ac:dyDescent="0.2">
      <c r="E11560" s="2"/>
    </row>
    <row r="11561" spans="5:5" x14ac:dyDescent="0.2">
      <c r="E11561" s="2"/>
    </row>
    <row r="11562" spans="5:5" x14ac:dyDescent="0.2">
      <c r="E11562" s="2"/>
    </row>
    <row r="11563" spans="5:5" x14ac:dyDescent="0.2">
      <c r="E11563" s="2"/>
    </row>
    <row r="11564" spans="5:5" x14ac:dyDescent="0.2">
      <c r="E11564" s="2"/>
    </row>
    <row r="11565" spans="5:5" x14ac:dyDescent="0.2">
      <c r="E11565" s="2"/>
    </row>
    <row r="11566" spans="5:5" x14ac:dyDescent="0.2">
      <c r="E11566" s="2"/>
    </row>
    <row r="11567" spans="5:5" x14ac:dyDescent="0.2">
      <c r="E11567" s="2"/>
    </row>
    <row r="11568" spans="5:5" x14ac:dyDescent="0.2">
      <c r="E11568" s="2"/>
    </row>
    <row r="11569" spans="5:5" x14ac:dyDescent="0.2">
      <c r="E11569" s="2"/>
    </row>
    <row r="11570" spans="5:5" x14ac:dyDescent="0.2">
      <c r="E11570" s="2"/>
    </row>
    <row r="11571" spans="5:5" x14ac:dyDescent="0.2">
      <c r="E11571" s="2"/>
    </row>
    <row r="11572" spans="5:5" x14ac:dyDescent="0.2">
      <c r="E11572" s="2"/>
    </row>
    <row r="11573" spans="5:5" x14ac:dyDescent="0.2">
      <c r="E11573" s="2"/>
    </row>
    <row r="11574" spans="5:5" x14ac:dyDescent="0.2">
      <c r="E11574" s="2"/>
    </row>
    <row r="11575" spans="5:5" x14ac:dyDescent="0.2">
      <c r="E11575" s="2"/>
    </row>
    <row r="11576" spans="5:5" x14ac:dyDescent="0.2">
      <c r="E11576" s="2"/>
    </row>
    <row r="11577" spans="5:5" x14ac:dyDescent="0.2">
      <c r="E11577" s="2"/>
    </row>
    <row r="11578" spans="5:5" x14ac:dyDescent="0.2">
      <c r="E11578" s="2"/>
    </row>
    <row r="11579" spans="5:5" x14ac:dyDescent="0.2">
      <c r="E11579" s="2"/>
    </row>
    <row r="11580" spans="5:5" x14ac:dyDescent="0.2">
      <c r="E11580" s="2"/>
    </row>
    <row r="11581" spans="5:5" x14ac:dyDescent="0.2">
      <c r="E11581" s="2"/>
    </row>
    <row r="11582" spans="5:5" x14ac:dyDescent="0.2">
      <c r="E11582" s="2"/>
    </row>
    <row r="11583" spans="5:5" x14ac:dyDescent="0.2">
      <c r="E11583" s="2"/>
    </row>
    <row r="11584" spans="5:5" x14ac:dyDescent="0.2">
      <c r="E11584" s="2"/>
    </row>
    <row r="11585" spans="5:5" x14ac:dyDescent="0.2">
      <c r="E11585" s="2"/>
    </row>
    <row r="11586" spans="5:5" x14ac:dyDescent="0.2">
      <c r="E11586" s="2"/>
    </row>
    <row r="11587" spans="5:5" x14ac:dyDescent="0.2">
      <c r="E11587" s="2"/>
    </row>
    <row r="11588" spans="5:5" x14ac:dyDescent="0.2">
      <c r="E11588" s="2"/>
    </row>
    <row r="11589" spans="5:5" x14ac:dyDescent="0.2">
      <c r="E11589" s="2"/>
    </row>
    <row r="11590" spans="5:5" x14ac:dyDescent="0.2">
      <c r="E11590" s="2"/>
    </row>
    <row r="11591" spans="5:5" x14ac:dyDescent="0.2">
      <c r="E11591" s="2"/>
    </row>
    <row r="11592" spans="5:5" x14ac:dyDescent="0.2">
      <c r="E11592" s="2"/>
    </row>
    <row r="11593" spans="5:5" x14ac:dyDescent="0.2">
      <c r="E11593" s="2"/>
    </row>
    <row r="11594" spans="5:5" x14ac:dyDescent="0.2">
      <c r="E11594" s="2"/>
    </row>
    <row r="11595" spans="5:5" x14ac:dyDescent="0.2">
      <c r="E11595" s="2"/>
    </row>
    <row r="11596" spans="5:5" x14ac:dyDescent="0.2">
      <c r="E11596" s="2"/>
    </row>
    <row r="11597" spans="5:5" x14ac:dyDescent="0.2">
      <c r="E11597" s="2"/>
    </row>
    <row r="11598" spans="5:5" x14ac:dyDescent="0.2">
      <c r="E11598" s="2"/>
    </row>
    <row r="11599" spans="5:5" x14ac:dyDescent="0.2">
      <c r="E11599" s="2"/>
    </row>
    <row r="11600" spans="5:5" x14ac:dyDescent="0.2">
      <c r="E11600" s="2"/>
    </row>
    <row r="11601" spans="5:5" x14ac:dyDescent="0.2">
      <c r="E11601" s="2"/>
    </row>
    <row r="11602" spans="5:5" x14ac:dyDescent="0.2">
      <c r="E11602" s="2"/>
    </row>
    <row r="11603" spans="5:5" x14ac:dyDescent="0.2">
      <c r="E11603" s="2"/>
    </row>
    <row r="11604" spans="5:5" x14ac:dyDescent="0.2">
      <c r="E11604" s="2"/>
    </row>
    <row r="11605" spans="5:5" x14ac:dyDescent="0.2">
      <c r="E11605" s="2"/>
    </row>
    <row r="11606" spans="5:5" x14ac:dyDescent="0.2">
      <c r="E11606" s="2"/>
    </row>
    <row r="11607" spans="5:5" x14ac:dyDescent="0.2">
      <c r="E11607" s="2"/>
    </row>
    <row r="11608" spans="5:5" x14ac:dyDescent="0.2">
      <c r="E11608" s="2"/>
    </row>
    <row r="11609" spans="5:5" x14ac:dyDescent="0.2">
      <c r="E11609" s="2"/>
    </row>
    <row r="11610" spans="5:5" x14ac:dyDescent="0.2">
      <c r="E11610" s="2"/>
    </row>
    <row r="11611" spans="5:5" x14ac:dyDescent="0.2">
      <c r="E11611" s="2"/>
    </row>
    <row r="11612" spans="5:5" x14ac:dyDescent="0.2">
      <c r="E11612" s="2"/>
    </row>
    <row r="11613" spans="5:5" x14ac:dyDescent="0.2">
      <c r="E11613" s="2"/>
    </row>
    <row r="11614" spans="5:5" x14ac:dyDescent="0.2">
      <c r="E11614" s="2"/>
    </row>
    <row r="11615" spans="5:5" x14ac:dyDescent="0.2">
      <c r="E11615" s="2"/>
    </row>
    <row r="11616" spans="5:5" x14ac:dyDescent="0.2">
      <c r="E11616" s="2"/>
    </row>
    <row r="11617" spans="5:5" x14ac:dyDescent="0.2">
      <c r="E11617" s="2"/>
    </row>
    <row r="11618" spans="5:5" x14ac:dyDescent="0.2">
      <c r="E11618" s="2"/>
    </row>
    <row r="11619" spans="5:5" x14ac:dyDescent="0.2">
      <c r="E11619" s="2"/>
    </row>
    <row r="11620" spans="5:5" x14ac:dyDescent="0.2">
      <c r="E11620" s="2"/>
    </row>
    <row r="11621" spans="5:5" x14ac:dyDescent="0.2">
      <c r="E11621" s="2"/>
    </row>
    <row r="11622" spans="5:5" x14ac:dyDescent="0.2">
      <c r="E11622" s="2"/>
    </row>
    <row r="11623" spans="5:5" x14ac:dyDescent="0.2">
      <c r="E11623" s="2"/>
    </row>
    <row r="11624" spans="5:5" x14ac:dyDescent="0.2">
      <c r="E11624" s="2"/>
    </row>
    <row r="11625" spans="5:5" x14ac:dyDescent="0.2">
      <c r="E11625" s="2"/>
    </row>
    <row r="11626" spans="5:5" x14ac:dyDescent="0.2">
      <c r="E11626" s="2"/>
    </row>
    <row r="11627" spans="5:5" x14ac:dyDescent="0.2">
      <c r="E11627" s="2"/>
    </row>
    <row r="11628" spans="5:5" x14ac:dyDescent="0.2">
      <c r="E11628" s="2"/>
    </row>
    <row r="11629" spans="5:5" x14ac:dyDescent="0.2">
      <c r="E11629" s="2"/>
    </row>
    <row r="11630" spans="5:5" x14ac:dyDescent="0.2">
      <c r="E11630" s="2"/>
    </row>
    <row r="11631" spans="5:5" x14ac:dyDescent="0.2">
      <c r="E11631" s="2"/>
    </row>
    <row r="11632" spans="5:5" x14ac:dyDescent="0.2">
      <c r="E11632" s="2"/>
    </row>
    <row r="11633" spans="5:5" x14ac:dyDescent="0.2">
      <c r="E11633" s="2"/>
    </row>
    <row r="11634" spans="5:5" x14ac:dyDescent="0.2">
      <c r="E11634" s="2"/>
    </row>
    <row r="11635" spans="5:5" x14ac:dyDescent="0.2">
      <c r="E11635" s="2"/>
    </row>
    <row r="11636" spans="5:5" x14ac:dyDescent="0.2">
      <c r="E11636" s="2"/>
    </row>
    <row r="11637" spans="5:5" x14ac:dyDescent="0.2">
      <c r="E11637" s="2"/>
    </row>
    <row r="11638" spans="5:5" x14ac:dyDescent="0.2">
      <c r="E11638" s="2"/>
    </row>
    <row r="11639" spans="5:5" x14ac:dyDescent="0.2">
      <c r="E11639" s="2"/>
    </row>
    <row r="11640" spans="5:5" x14ac:dyDescent="0.2">
      <c r="E11640" s="2"/>
    </row>
    <row r="11641" spans="5:5" x14ac:dyDescent="0.2">
      <c r="E11641" s="2"/>
    </row>
    <row r="11642" spans="5:5" x14ac:dyDescent="0.2">
      <c r="E11642" s="2"/>
    </row>
    <row r="11643" spans="5:5" x14ac:dyDescent="0.2">
      <c r="E11643" s="2"/>
    </row>
    <row r="11644" spans="5:5" x14ac:dyDescent="0.2">
      <c r="E11644" s="2"/>
    </row>
    <row r="11645" spans="5:5" x14ac:dyDescent="0.2">
      <c r="E11645" s="2"/>
    </row>
    <row r="11646" spans="5:5" x14ac:dyDescent="0.2">
      <c r="E11646" s="2"/>
    </row>
    <row r="11647" spans="5:5" x14ac:dyDescent="0.2">
      <c r="E11647" s="2"/>
    </row>
    <row r="11648" spans="5:5" x14ac:dyDescent="0.2">
      <c r="E11648" s="2"/>
    </row>
    <row r="11649" spans="5:5" x14ac:dyDescent="0.2">
      <c r="E11649" s="2"/>
    </row>
    <row r="11650" spans="5:5" x14ac:dyDescent="0.2">
      <c r="E11650" s="2"/>
    </row>
    <row r="11651" spans="5:5" x14ac:dyDescent="0.2">
      <c r="E11651" s="2"/>
    </row>
    <row r="11652" spans="5:5" x14ac:dyDescent="0.2">
      <c r="E11652" s="2"/>
    </row>
    <row r="11653" spans="5:5" x14ac:dyDescent="0.2">
      <c r="E11653" s="2"/>
    </row>
    <row r="11654" spans="5:5" x14ac:dyDescent="0.2">
      <c r="E11654" s="2"/>
    </row>
    <row r="11655" spans="5:5" x14ac:dyDescent="0.2">
      <c r="E11655" s="2"/>
    </row>
    <row r="11656" spans="5:5" x14ac:dyDescent="0.2">
      <c r="E11656" s="2"/>
    </row>
    <row r="11657" spans="5:5" x14ac:dyDescent="0.2">
      <c r="E11657" s="2"/>
    </row>
    <row r="11658" spans="5:5" x14ac:dyDescent="0.2">
      <c r="E11658" s="2"/>
    </row>
    <row r="11659" spans="5:5" x14ac:dyDescent="0.2">
      <c r="E11659" s="2"/>
    </row>
    <row r="11660" spans="5:5" x14ac:dyDescent="0.2">
      <c r="E11660" s="2"/>
    </row>
    <row r="11661" spans="5:5" x14ac:dyDescent="0.2">
      <c r="E11661" s="2"/>
    </row>
    <row r="11662" spans="5:5" x14ac:dyDescent="0.2">
      <c r="E11662" s="2"/>
    </row>
    <row r="11663" spans="5:5" x14ac:dyDescent="0.2">
      <c r="E11663" s="2"/>
    </row>
    <row r="11664" spans="5:5" x14ac:dyDescent="0.2">
      <c r="E11664" s="2"/>
    </row>
    <row r="11665" spans="5:5" x14ac:dyDescent="0.2">
      <c r="E11665" s="2"/>
    </row>
    <row r="11666" spans="5:5" x14ac:dyDescent="0.2">
      <c r="E11666" s="2"/>
    </row>
    <row r="11667" spans="5:5" x14ac:dyDescent="0.2">
      <c r="E11667" s="2"/>
    </row>
    <row r="11668" spans="5:5" x14ac:dyDescent="0.2">
      <c r="E11668" s="2"/>
    </row>
    <row r="11669" spans="5:5" x14ac:dyDescent="0.2">
      <c r="E11669" s="2"/>
    </row>
    <row r="11670" spans="5:5" x14ac:dyDescent="0.2">
      <c r="E11670" s="2"/>
    </row>
    <row r="11671" spans="5:5" x14ac:dyDescent="0.2">
      <c r="E11671" s="2"/>
    </row>
    <row r="11672" spans="5:5" x14ac:dyDescent="0.2">
      <c r="E11672" s="2"/>
    </row>
    <row r="11673" spans="5:5" x14ac:dyDescent="0.2">
      <c r="E11673" s="2"/>
    </row>
    <row r="11674" spans="5:5" x14ac:dyDescent="0.2">
      <c r="E11674" s="2"/>
    </row>
    <row r="11675" spans="5:5" x14ac:dyDescent="0.2">
      <c r="E11675" s="2"/>
    </row>
    <row r="11676" spans="5:5" x14ac:dyDescent="0.2">
      <c r="E11676" s="2"/>
    </row>
    <row r="11677" spans="5:5" x14ac:dyDescent="0.2">
      <c r="E11677" s="2"/>
    </row>
    <row r="11678" spans="5:5" x14ac:dyDescent="0.2">
      <c r="E11678" s="2"/>
    </row>
    <row r="11679" spans="5:5" x14ac:dyDescent="0.2">
      <c r="E11679" s="2"/>
    </row>
    <row r="11680" spans="5:5" x14ac:dyDescent="0.2">
      <c r="E11680" s="2"/>
    </row>
    <row r="11681" spans="5:5" x14ac:dyDescent="0.2">
      <c r="E11681" s="2"/>
    </row>
    <row r="11682" spans="5:5" x14ac:dyDescent="0.2">
      <c r="E11682" s="2"/>
    </row>
    <row r="11683" spans="5:5" x14ac:dyDescent="0.2">
      <c r="E11683" s="2"/>
    </row>
    <row r="11684" spans="5:5" x14ac:dyDescent="0.2">
      <c r="E11684" s="2"/>
    </row>
    <row r="11685" spans="5:5" x14ac:dyDescent="0.2">
      <c r="E11685" s="2"/>
    </row>
    <row r="11686" spans="5:5" x14ac:dyDescent="0.2">
      <c r="E11686" s="2"/>
    </row>
    <row r="11687" spans="5:5" x14ac:dyDescent="0.2">
      <c r="E11687" s="2"/>
    </row>
    <row r="11688" spans="5:5" x14ac:dyDescent="0.2">
      <c r="E11688" s="2"/>
    </row>
    <row r="11689" spans="5:5" x14ac:dyDescent="0.2">
      <c r="E11689" s="2"/>
    </row>
    <row r="11690" spans="5:5" x14ac:dyDescent="0.2">
      <c r="E11690" s="2"/>
    </row>
    <row r="11691" spans="5:5" x14ac:dyDescent="0.2">
      <c r="E11691" s="2"/>
    </row>
    <row r="11692" spans="5:5" x14ac:dyDescent="0.2">
      <c r="E11692" s="2"/>
    </row>
    <row r="11693" spans="5:5" x14ac:dyDescent="0.2">
      <c r="E11693" s="2"/>
    </row>
    <row r="11694" spans="5:5" x14ac:dyDescent="0.2">
      <c r="E11694" s="2"/>
    </row>
    <row r="11695" spans="5:5" x14ac:dyDescent="0.2">
      <c r="E11695" s="2"/>
    </row>
    <row r="11696" spans="5:5" x14ac:dyDescent="0.2">
      <c r="E11696" s="2"/>
    </row>
    <row r="11697" spans="5:5" x14ac:dyDescent="0.2">
      <c r="E11697" s="2"/>
    </row>
    <row r="11698" spans="5:5" x14ac:dyDescent="0.2">
      <c r="E11698" s="2"/>
    </row>
    <row r="11699" spans="5:5" x14ac:dyDescent="0.2">
      <c r="E11699" s="2"/>
    </row>
    <row r="11700" spans="5:5" x14ac:dyDescent="0.2">
      <c r="E11700" s="2"/>
    </row>
    <row r="11701" spans="5:5" x14ac:dyDescent="0.2">
      <c r="E11701" s="2"/>
    </row>
    <row r="11702" spans="5:5" x14ac:dyDescent="0.2">
      <c r="E11702" s="2"/>
    </row>
    <row r="11703" spans="5:5" x14ac:dyDescent="0.2">
      <c r="E11703" s="2"/>
    </row>
    <row r="11704" spans="5:5" x14ac:dyDescent="0.2">
      <c r="E11704" s="2"/>
    </row>
    <row r="11705" spans="5:5" x14ac:dyDescent="0.2">
      <c r="E11705" s="2"/>
    </row>
    <row r="11706" spans="5:5" x14ac:dyDescent="0.2">
      <c r="E11706" s="2"/>
    </row>
    <row r="11707" spans="5:5" x14ac:dyDescent="0.2">
      <c r="E11707" s="2"/>
    </row>
    <row r="11708" spans="5:5" x14ac:dyDescent="0.2">
      <c r="E11708" s="2"/>
    </row>
    <row r="11709" spans="5:5" x14ac:dyDescent="0.2">
      <c r="E11709" s="2"/>
    </row>
    <row r="11710" spans="5:5" x14ac:dyDescent="0.2">
      <c r="E11710" s="2"/>
    </row>
    <row r="11711" spans="5:5" x14ac:dyDescent="0.2">
      <c r="E11711" s="2"/>
    </row>
    <row r="11712" spans="5:5" x14ac:dyDescent="0.2">
      <c r="E11712" s="2"/>
    </row>
    <row r="11713" spans="5:5" x14ac:dyDescent="0.2">
      <c r="E11713" s="2"/>
    </row>
    <row r="11714" spans="5:5" x14ac:dyDescent="0.2">
      <c r="E11714" s="2"/>
    </row>
    <row r="11715" spans="5:5" x14ac:dyDescent="0.2">
      <c r="E11715" s="2"/>
    </row>
    <row r="11716" spans="5:5" x14ac:dyDescent="0.2">
      <c r="E11716" s="2"/>
    </row>
    <row r="11717" spans="5:5" x14ac:dyDescent="0.2">
      <c r="E11717" s="2"/>
    </row>
    <row r="11718" spans="5:5" x14ac:dyDescent="0.2">
      <c r="E11718" s="2"/>
    </row>
    <row r="11719" spans="5:5" x14ac:dyDescent="0.2">
      <c r="E11719" s="2"/>
    </row>
    <row r="11720" spans="5:5" x14ac:dyDescent="0.2">
      <c r="E11720" s="2"/>
    </row>
    <row r="11721" spans="5:5" x14ac:dyDescent="0.2">
      <c r="E11721" s="2"/>
    </row>
    <row r="11722" spans="5:5" x14ac:dyDescent="0.2">
      <c r="E11722" s="2"/>
    </row>
    <row r="11723" spans="5:5" x14ac:dyDescent="0.2">
      <c r="E11723" s="2"/>
    </row>
    <row r="11724" spans="5:5" x14ac:dyDescent="0.2">
      <c r="E11724" s="2"/>
    </row>
    <row r="11725" spans="5:5" x14ac:dyDescent="0.2">
      <c r="E11725" s="2"/>
    </row>
    <row r="11726" spans="5:5" x14ac:dyDescent="0.2">
      <c r="E11726" s="2"/>
    </row>
    <row r="11727" spans="5:5" x14ac:dyDescent="0.2">
      <c r="E11727" s="2"/>
    </row>
    <row r="11728" spans="5:5" x14ac:dyDescent="0.2">
      <c r="E11728" s="2"/>
    </row>
    <row r="11729" spans="5:5" x14ac:dyDescent="0.2">
      <c r="E11729" s="2"/>
    </row>
    <row r="11730" spans="5:5" x14ac:dyDescent="0.2">
      <c r="E11730" s="2"/>
    </row>
    <row r="11731" spans="5:5" x14ac:dyDescent="0.2">
      <c r="E11731" s="2"/>
    </row>
    <row r="11732" spans="5:5" x14ac:dyDescent="0.2">
      <c r="E11732" s="2"/>
    </row>
    <row r="11733" spans="5:5" x14ac:dyDescent="0.2">
      <c r="E11733" s="2"/>
    </row>
    <row r="11734" spans="5:5" x14ac:dyDescent="0.2">
      <c r="E11734" s="2"/>
    </row>
    <row r="11735" spans="5:5" x14ac:dyDescent="0.2">
      <c r="E11735" s="2"/>
    </row>
    <row r="11736" spans="5:5" x14ac:dyDescent="0.2">
      <c r="E11736" s="2"/>
    </row>
    <row r="11737" spans="5:5" x14ac:dyDescent="0.2">
      <c r="E11737" s="2"/>
    </row>
    <row r="11738" spans="5:5" x14ac:dyDescent="0.2">
      <c r="E11738" s="2"/>
    </row>
    <row r="11739" spans="5:5" x14ac:dyDescent="0.2">
      <c r="E11739" s="2"/>
    </row>
    <row r="11740" spans="5:5" x14ac:dyDescent="0.2">
      <c r="E11740" s="2"/>
    </row>
    <row r="11741" spans="5:5" x14ac:dyDescent="0.2">
      <c r="E11741" s="2"/>
    </row>
    <row r="11742" spans="5:5" x14ac:dyDescent="0.2">
      <c r="E11742" s="2"/>
    </row>
    <row r="11743" spans="5:5" x14ac:dyDescent="0.2">
      <c r="E11743" s="2"/>
    </row>
    <row r="11744" spans="5:5" x14ac:dyDescent="0.2">
      <c r="E11744" s="2"/>
    </row>
    <row r="11745" spans="5:5" x14ac:dyDescent="0.2">
      <c r="E11745" s="2"/>
    </row>
    <row r="11746" spans="5:5" x14ac:dyDescent="0.2">
      <c r="E11746" s="2"/>
    </row>
    <row r="11747" spans="5:5" x14ac:dyDescent="0.2">
      <c r="E11747" s="2"/>
    </row>
    <row r="11748" spans="5:5" x14ac:dyDescent="0.2">
      <c r="E11748" s="2"/>
    </row>
    <row r="11749" spans="5:5" x14ac:dyDescent="0.2">
      <c r="E11749" s="2"/>
    </row>
    <row r="11750" spans="5:5" x14ac:dyDescent="0.2">
      <c r="E11750" s="2"/>
    </row>
    <row r="11751" spans="5:5" x14ac:dyDescent="0.2">
      <c r="E11751" s="2"/>
    </row>
    <row r="11752" spans="5:5" x14ac:dyDescent="0.2">
      <c r="E11752" s="2"/>
    </row>
    <row r="11753" spans="5:5" x14ac:dyDescent="0.2">
      <c r="E11753" s="2"/>
    </row>
    <row r="11754" spans="5:5" x14ac:dyDescent="0.2">
      <c r="E11754" s="2"/>
    </row>
    <row r="11755" spans="5:5" x14ac:dyDescent="0.2">
      <c r="E11755" s="2"/>
    </row>
    <row r="11756" spans="5:5" x14ac:dyDescent="0.2">
      <c r="E11756" s="2"/>
    </row>
    <row r="11757" spans="5:5" x14ac:dyDescent="0.2">
      <c r="E11757" s="2"/>
    </row>
    <row r="11758" spans="5:5" x14ac:dyDescent="0.2">
      <c r="E11758" s="2"/>
    </row>
    <row r="11759" spans="5:5" x14ac:dyDescent="0.2">
      <c r="E11759" s="2"/>
    </row>
    <row r="11760" spans="5:5" x14ac:dyDescent="0.2">
      <c r="E11760" s="2"/>
    </row>
    <row r="11761" spans="5:5" x14ac:dyDescent="0.2">
      <c r="E11761" s="2"/>
    </row>
    <row r="11762" spans="5:5" x14ac:dyDescent="0.2">
      <c r="E11762" s="2"/>
    </row>
    <row r="11763" spans="5:5" x14ac:dyDescent="0.2">
      <c r="E11763" s="2"/>
    </row>
    <row r="11764" spans="5:5" x14ac:dyDescent="0.2">
      <c r="E11764" s="2"/>
    </row>
    <row r="11765" spans="5:5" x14ac:dyDescent="0.2">
      <c r="E11765" s="2"/>
    </row>
    <row r="11766" spans="5:5" x14ac:dyDescent="0.2">
      <c r="E11766" s="2"/>
    </row>
    <row r="11767" spans="5:5" x14ac:dyDescent="0.2">
      <c r="E11767" s="2"/>
    </row>
    <row r="11768" spans="5:5" x14ac:dyDescent="0.2">
      <c r="E11768" s="2"/>
    </row>
    <row r="11769" spans="5:5" x14ac:dyDescent="0.2">
      <c r="E11769" s="2"/>
    </row>
    <row r="11770" spans="5:5" x14ac:dyDescent="0.2">
      <c r="E11770" s="2"/>
    </row>
    <row r="11771" spans="5:5" x14ac:dyDescent="0.2">
      <c r="E11771" s="2"/>
    </row>
    <row r="11772" spans="5:5" x14ac:dyDescent="0.2">
      <c r="E11772" s="2"/>
    </row>
    <row r="11773" spans="5:5" x14ac:dyDescent="0.2">
      <c r="E11773" s="2"/>
    </row>
    <row r="11774" spans="5:5" x14ac:dyDescent="0.2">
      <c r="E11774" s="2"/>
    </row>
    <row r="11775" spans="5:5" x14ac:dyDescent="0.2">
      <c r="E11775" s="2"/>
    </row>
    <row r="11776" spans="5:5" x14ac:dyDescent="0.2">
      <c r="E11776" s="2"/>
    </row>
    <row r="11777" spans="5:5" x14ac:dyDescent="0.2">
      <c r="E11777" s="2"/>
    </row>
    <row r="11778" spans="5:5" x14ac:dyDescent="0.2">
      <c r="E11778" s="2"/>
    </row>
    <row r="11779" spans="5:5" x14ac:dyDescent="0.2">
      <c r="E11779" s="2"/>
    </row>
    <row r="11780" spans="5:5" x14ac:dyDescent="0.2">
      <c r="E11780" s="2"/>
    </row>
    <row r="11781" spans="5:5" x14ac:dyDescent="0.2">
      <c r="E11781" s="2"/>
    </row>
    <row r="11782" spans="5:5" x14ac:dyDescent="0.2">
      <c r="E11782" s="2"/>
    </row>
    <row r="11783" spans="5:5" x14ac:dyDescent="0.2">
      <c r="E11783" s="2"/>
    </row>
    <row r="11784" spans="5:5" x14ac:dyDescent="0.2">
      <c r="E11784" s="2"/>
    </row>
    <row r="11785" spans="5:5" x14ac:dyDescent="0.2">
      <c r="E11785" s="2"/>
    </row>
    <row r="11786" spans="5:5" x14ac:dyDescent="0.2">
      <c r="E11786" s="2"/>
    </row>
    <row r="11787" spans="5:5" x14ac:dyDescent="0.2">
      <c r="E11787" s="2"/>
    </row>
    <row r="11788" spans="5:5" x14ac:dyDescent="0.2">
      <c r="E11788" s="2"/>
    </row>
    <row r="11789" spans="5:5" x14ac:dyDescent="0.2">
      <c r="E11789" s="2"/>
    </row>
    <row r="11790" spans="5:5" x14ac:dyDescent="0.2">
      <c r="E11790" s="2"/>
    </row>
    <row r="11791" spans="5:5" x14ac:dyDescent="0.2">
      <c r="E11791" s="2"/>
    </row>
    <row r="11792" spans="5:5" x14ac:dyDescent="0.2">
      <c r="E11792" s="2"/>
    </row>
    <row r="11793" spans="5:5" x14ac:dyDescent="0.2">
      <c r="E11793" s="2"/>
    </row>
    <row r="11794" spans="5:5" x14ac:dyDescent="0.2">
      <c r="E11794" s="2"/>
    </row>
    <row r="11795" spans="5:5" x14ac:dyDescent="0.2">
      <c r="E11795" s="2"/>
    </row>
    <row r="11796" spans="5:5" x14ac:dyDescent="0.2">
      <c r="E11796" s="2"/>
    </row>
    <row r="11797" spans="5:5" x14ac:dyDescent="0.2">
      <c r="E11797" s="2"/>
    </row>
    <row r="11798" spans="5:5" x14ac:dyDescent="0.2">
      <c r="E11798" s="2"/>
    </row>
    <row r="11799" spans="5:5" x14ac:dyDescent="0.2">
      <c r="E11799" s="2"/>
    </row>
    <row r="11800" spans="5:5" x14ac:dyDescent="0.2">
      <c r="E11800" s="2"/>
    </row>
    <row r="11801" spans="5:5" x14ac:dyDescent="0.2">
      <c r="E11801" s="2"/>
    </row>
    <row r="11802" spans="5:5" x14ac:dyDescent="0.2">
      <c r="E11802" s="2"/>
    </row>
    <row r="11803" spans="5:5" x14ac:dyDescent="0.2">
      <c r="E11803" s="2"/>
    </row>
    <row r="11804" spans="5:5" x14ac:dyDescent="0.2">
      <c r="E11804" s="2"/>
    </row>
    <row r="11805" spans="5:5" x14ac:dyDescent="0.2">
      <c r="E11805" s="2"/>
    </row>
    <row r="11806" spans="5:5" x14ac:dyDescent="0.2">
      <c r="E11806" s="2"/>
    </row>
    <row r="11807" spans="5:5" x14ac:dyDescent="0.2">
      <c r="E11807" s="2"/>
    </row>
    <row r="11808" spans="5:5" x14ac:dyDescent="0.2">
      <c r="E11808" s="2"/>
    </row>
    <row r="11809" spans="5:5" x14ac:dyDescent="0.2">
      <c r="E11809" s="2"/>
    </row>
    <row r="11810" spans="5:5" x14ac:dyDescent="0.2">
      <c r="E11810" s="2"/>
    </row>
    <row r="11811" spans="5:5" x14ac:dyDescent="0.2">
      <c r="E11811" s="2"/>
    </row>
    <row r="11812" spans="5:5" x14ac:dyDescent="0.2">
      <c r="E11812" s="2"/>
    </row>
    <row r="11813" spans="5:5" x14ac:dyDescent="0.2">
      <c r="E11813" s="2"/>
    </row>
    <row r="11814" spans="5:5" x14ac:dyDescent="0.2">
      <c r="E11814" s="2"/>
    </row>
    <row r="11815" spans="5:5" x14ac:dyDescent="0.2">
      <c r="E11815" s="2"/>
    </row>
    <row r="11816" spans="5:5" x14ac:dyDescent="0.2">
      <c r="E11816" s="2"/>
    </row>
    <row r="11817" spans="5:5" x14ac:dyDescent="0.2">
      <c r="E11817" s="2"/>
    </row>
    <row r="11818" spans="5:5" x14ac:dyDescent="0.2">
      <c r="E11818" s="2"/>
    </row>
    <row r="11819" spans="5:5" x14ac:dyDescent="0.2">
      <c r="E11819" s="2"/>
    </row>
    <row r="11820" spans="5:5" x14ac:dyDescent="0.2">
      <c r="E11820" s="2"/>
    </row>
    <row r="11821" spans="5:5" x14ac:dyDescent="0.2">
      <c r="E11821" s="2"/>
    </row>
    <row r="11822" spans="5:5" x14ac:dyDescent="0.2">
      <c r="E11822" s="2"/>
    </row>
    <row r="11823" spans="5:5" x14ac:dyDescent="0.2">
      <c r="E11823" s="2"/>
    </row>
    <row r="11824" spans="5:5" x14ac:dyDescent="0.2">
      <c r="E11824" s="2"/>
    </row>
    <row r="11825" spans="5:5" x14ac:dyDescent="0.2">
      <c r="E11825" s="2"/>
    </row>
    <row r="11826" spans="5:5" x14ac:dyDescent="0.2">
      <c r="E11826" s="2"/>
    </row>
    <row r="11827" spans="5:5" x14ac:dyDescent="0.2">
      <c r="E11827" s="2"/>
    </row>
    <row r="11828" spans="5:5" x14ac:dyDescent="0.2">
      <c r="E11828" s="2"/>
    </row>
    <row r="11829" spans="5:5" x14ac:dyDescent="0.2">
      <c r="E11829" s="2"/>
    </row>
    <row r="11830" spans="5:5" x14ac:dyDescent="0.2">
      <c r="E11830" s="2"/>
    </row>
    <row r="11831" spans="5:5" x14ac:dyDescent="0.2">
      <c r="E11831" s="2"/>
    </row>
    <row r="11832" spans="5:5" x14ac:dyDescent="0.2">
      <c r="E11832" s="2"/>
    </row>
    <row r="11833" spans="5:5" x14ac:dyDescent="0.2">
      <c r="E11833" s="2"/>
    </row>
    <row r="11834" spans="5:5" x14ac:dyDescent="0.2">
      <c r="E11834" s="2"/>
    </row>
    <row r="11835" spans="5:5" x14ac:dyDescent="0.2">
      <c r="E11835" s="2"/>
    </row>
    <row r="11836" spans="5:5" x14ac:dyDescent="0.2">
      <c r="E11836" s="2"/>
    </row>
    <row r="11837" spans="5:5" x14ac:dyDescent="0.2">
      <c r="E11837" s="2"/>
    </row>
    <row r="11838" spans="5:5" x14ac:dyDescent="0.2">
      <c r="E11838" s="2"/>
    </row>
    <row r="11839" spans="5:5" x14ac:dyDescent="0.2">
      <c r="E11839" s="2"/>
    </row>
    <row r="11840" spans="5:5" x14ac:dyDescent="0.2">
      <c r="E11840" s="2"/>
    </row>
    <row r="11841" spans="5:5" x14ac:dyDescent="0.2">
      <c r="E11841" s="2"/>
    </row>
    <row r="11842" spans="5:5" x14ac:dyDescent="0.2">
      <c r="E11842" s="2"/>
    </row>
    <row r="11843" spans="5:5" x14ac:dyDescent="0.2">
      <c r="E11843" s="2"/>
    </row>
    <row r="11844" spans="5:5" x14ac:dyDescent="0.2">
      <c r="E11844" s="2"/>
    </row>
    <row r="11845" spans="5:5" x14ac:dyDescent="0.2">
      <c r="E11845" s="2"/>
    </row>
    <row r="11846" spans="5:5" x14ac:dyDescent="0.2">
      <c r="E11846" s="2"/>
    </row>
    <row r="11847" spans="5:5" x14ac:dyDescent="0.2">
      <c r="E11847" s="2"/>
    </row>
    <row r="11848" spans="5:5" x14ac:dyDescent="0.2">
      <c r="E11848" s="2"/>
    </row>
    <row r="11849" spans="5:5" x14ac:dyDescent="0.2">
      <c r="E11849" s="2"/>
    </row>
    <row r="11850" spans="5:5" x14ac:dyDescent="0.2">
      <c r="E11850" s="2"/>
    </row>
    <row r="11851" spans="5:5" x14ac:dyDescent="0.2">
      <c r="E11851" s="2"/>
    </row>
    <row r="11852" spans="5:5" x14ac:dyDescent="0.2">
      <c r="E11852" s="2"/>
    </row>
    <row r="11853" spans="5:5" x14ac:dyDescent="0.2">
      <c r="E11853" s="2"/>
    </row>
    <row r="11854" spans="5:5" x14ac:dyDescent="0.2">
      <c r="E11854" s="2"/>
    </row>
    <row r="11855" spans="5:5" x14ac:dyDescent="0.2">
      <c r="E11855" s="2"/>
    </row>
    <row r="11856" spans="5:5" x14ac:dyDescent="0.2">
      <c r="E11856" s="2"/>
    </row>
    <row r="11857" spans="5:5" x14ac:dyDescent="0.2">
      <c r="E11857" s="2"/>
    </row>
    <row r="11858" spans="5:5" x14ac:dyDescent="0.2">
      <c r="E11858" s="2"/>
    </row>
    <row r="11859" spans="5:5" x14ac:dyDescent="0.2">
      <c r="E11859" s="2"/>
    </row>
    <row r="11860" spans="5:5" x14ac:dyDescent="0.2">
      <c r="E11860" s="2"/>
    </row>
    <row r="11861" spans="5:5" x14ac:dyDescent="0.2">
      <c r="E11861" s="2"/>
    </row>
    <row r="11862" spans="5:5" x14ac:dyDescent="0.2">
      <c r="E11862" s="2"/>
    </row>
    <row r="11863" spans="5:5" x14ac:dyDescent="0.2">
      <c r="E11863" s="2"/>
    </row>
    <row r="11864" spans="5:5" x14ac:dyDescent="0.2">
      <c r="E11864" s="2"/>
    </row>
    <row r="11865" spans="5:5" x14ac:dyDescent="0.2">
      <c r="E11865" s="2"/>
    </row>
    <row r="11866" spans="5:5" x14ac:dyDescent="0.2">
      <c r="E11866" s="2"/>
    </row>
    <row r="11867" spans="5:5" x14ac:dyDescent="0.2">
      <c r="E11867" s="2"/>
    </row>
    <row r="11868" spans="5:5" x14ac:dyDescent="0.2">
      <c r="E11868" s="2"/>
    </row>
    <row r="11869" spans="5:5" x14ac:dyDescent="0.2">
      <c r="E11869" s="2"/>
    </row>
    <row r="11870" spans="5:5" x14ac:dyDescent="0.2">
      <c r="E11870" s="2"/>
    </row>
    <row r="11871" spans="5:5" x14ac:dyDescent="0.2">
      <c r="E11871" s="2"/>
    </row>
    <row r="11872" spans="5:5" x14ac:dyDescent="0.2">
      <c r="E11872" s="2"/>
    </row>
    <row r="11873" spans="5:5" x14ac:dyDescent="0.2">
      <c r="E11873" s="2"/>
    </row>
    <row r="11874" spans="5:5" x14ac:dyDescent="0.2">
      <c r="E11874" s="2"/>
    </row>
    <row r="11875" spans="5:5" x14ac:dyDescent="0.2">
      <c r="E11875" s="2"/>
    </row>
    <row r="11876" spans="5:5" x14ac:dyDescent="0.2">
      <c r="E11876" s="2"/>
    </row>
    <row r="11877" spans="5:5" x14ac:dyDescent="0.2">
      <c r="E11877" s="2"/>
    </row>
    <row r="11878" spans="5:5" x14ac:dyDescent="0.2">
      <c r="E11878" s="2"/>
    </row>
    <row r="11879" spans="5:5" x14ac:dyDescent="0.2">
      <c r="E11879" s="2"/>
    </row>
    <row r="11880" spans="5:5" x14ac:dyDescent="0.2">
      <c r="E11880" s="2"/>
    </row>
    <row r="11881" spans="5:5" x14ac:dyDescent="0.2">
      <c r="E11881" s="2"/>
    </row>
    <row r="11882" spans="5:5" x14ac:dyDescent="0.2">
      <c r="E11882" s="2"/>
    </row>
    <row r="11883" spans="5:5" x14ac:dyDescent="0.2">
      <c r="E11883" s="2"/>
    </row>
    <row r="11884" spans="5:5" x14ac:dyDescent="0.2">
      <c r="E11884" s="2"/>
    </row>
    <row r="11885" spans="5:5" x14ac:dyDescent="0.2">
      <c r="E11885" s="2"/>
    </row>
    <row r="11886" spans="5:5" x14ac:dyDescent="0.2">
      <c r="E11886" s="2"/>
    </row>
    <row r="11887" spans="5:5" x14ac:dyDescent="0.2">
      <c r="E11887" s="2"/>
    </row>
    <row r="11888" spans="5:5" x14ac:dyDescent="0.2">
      <c r="E11888" s="2"/>
    </row>
    <row r="11889" spans="5:5" x14ac:dyDescent="0.2">
      <c r="E11889" s="2"/>
    </row>
    <row r="11890" spans="5:5" x14ac:dyDescent="0.2">
      <c r="E11890" s="2"/>
    </row>
    <row r="11891" spans="5:5" x14ac:dyDescent="0.2">
      <c r="E11891" s="2"/>
    </row>
    <row r="11892" spans="5:5" x14ac:dyDescent="0.2">
      <c r="E11892" s="2"/>
    </row>
    <row r="11893" spans="5:5" x14ac:dyDescent="0.2">
      <c r="E11893" s="2"/>
    </row>
    <row r="11894" spans="5:5" x14ac:dyDescent="0.2">
      <c r="E11894" s="2"/>
    </row>
    <row r="11895" spans="5:5" x14ac:dyDescent="0.2">
      <c r="E11895" s="2"/>
    </row>
    <row r="11896" spans="5:5" x14ac:dyDescent="0.2">
      <c r="E11896" s="2"/>
    </row>
    <row r="11897" spans="5:5" x14ac:dyDescent="0.2">
      <c r="E11897" s="2"/>
    </row>
    <row r="11898" spans="5:5" x14ac:dyDescent="0.2">
      <c r="E11898" s="2"/>
    </row>
    <row r="11899" spans="5:5" x14ac:dyDescent="0.2">
      <c r="E11899" s="2"/>
    </row>
    <row r="11900" spans="5:5" x14ac:dyDescent="0.2">
      <c r="E11900" s="2"/>
    </row>
    <row r="11901" spans="5:5" x14ac:dyDescent="0.2">
      <c r="E11901" s="2"/>
    </row>
    <row r="11902" spans="5:5" x14ac:dyDescent="0.2">
      <c r="E11902" s="2"/>
    </row>
    <row r="11903" spans="5:5" x14ac:dyDescent="0.2">
      <c r="E11903" s="2"/>
    </row>
    <row r="11904" spans="5:5" x14ac:dyDescent="0.2">
      <c r="E11904" s="2"/>
    </row>
    <row r="11905" spans="5:5" x14ac:dyDescent="0.2">
      <c r="E11905" s="2"/>
    </row>
    <row r="11906" spans="5:5" x14ac:dyDescent="0.2">
      <c r="E11906" s="2"/>
    </row>
    <row r="11907" spans="5:5" x14ac:dyDescent="0.2">
      <c r="E11907" s="2"/>
    </row>
    <row r="11908" spans="5:5" x14ac:dyDescent="0.2">
      <c r="E11908" s="2"/>
    </row>
    <row r="11909" spans="5:5" x14ac:dyDescent="0.2">
      <c r="E11909" s="2"/>
    </row>
    <row r="11910" spans="5:5" x14ac:dyDescent="0.2">
      <c r="E11910" s="2"/>
    </row>
    <row r="11911" spans="5:5" x14ac:dyDescent="0.2">
      <c r="E11911" s="2"/>
    </row>
    <row r="11912" spans="5:5" x14ac:dyDescent="0.2">
      <c r="E11912" s="2"/>
    </row>
    <row r="11913" spans="5:5" x14ac:dyDescent="0.2">
      <c r="E11913" s="2"/>
    </row>
    <row r="11914" spans="5:5" x14ac:dyDescent="0.2">
      <c r="E11914" s="2"/>
    </row>
    <row r="11915" spans="5:5" x14ac:dyDescent="0.2">
      <c r="E11915" s="2"/>
    </row>
    <row r="11916" spans="5:5" x14ac:dyDescent="0.2">
      <c r="E11916" s="2"/>
    </row>
    <row r="11917" spans="5:5" x14ac:dyDescent="0.2">
      <c r="E11917" s="2"/>
    </row>
    <row r="11918" spans="5:5" x14ac:dyDescent="0.2">
      <c r="E11918" s="2"/>
    </row>
    <row r="11919" spans="5:5" x14ac:dyDescent="0.2">
      <c r="E11919" s="2"/>
    </row>
    <row r="11920" spans="5:5" x14ac:dyDescent="0.2">
      <c r="E11920" s="2"/>
    </row>
    <row r="11921" spans="5:5" x14ac:dyDescent="0.2">
      <c r="E11921" s="2"/>
    </row>
    <row r="11922" spans="5:5" x14ac:dyDescent="0.2">
      <c r="E11922" s="2"/>
    </row>
    <row r="11923" spans="5:5" x14ac:dyDescent="0.2">
      <c r="E11923" s="2"/>
    </row>
    <row r="11924" spans="5:5" x14ac:dyDescent="0.2">
      <c r="E11924" s="2"/>
    </row>
    <row r="11925" spans="5:5" x14ac:dyDescent="0.2">
      <c r="E11925" s="2"/>
    </row>
    <row r="11926" spans="5:5" x14ac:dyDescent="0.2">
      <c r="E11926" s="2"/>
    </row>
    <row r="11927" spans="5:5" x14ac:dyDescent="0.2">
      <c r="E11927" s="2"/>
    </row>
    <row r="11928" spans="5:5" x14ac:dyDescent="0.2">
      <c r="E11928" s="2"/>
    </row>
    <row r="11929" spans="5:5" x14ac:dyDescent="0.2">
      <c r="E11929" s="2"/>
    </row>
    <row r="11930" spans="5:5" x14ac:dyDescent="0.2">
      <c r="E11930" s="2"/>
    </row>
    <row r="11931" spans="5:5" x14ac:dyDescent="0.2">
      <c r="E11931" s="2"/>
    </row>
    <row r="11932" spans="5:5" x14ac:dyDescent="0.2">
      <c r="E11932" s="2"/>
    </row>
    <row r="11933" spans="5:5" x14ac:dyDescent="0.2">
      <c r="E11933" s="2"/>
    </row>
    <row r="11934" spans="5:5" x14ac:dyDescent="0.2">
      <c r="E11934" s="2"/>
    </row>
    <row r="11935" spans="5:5" x14ac:dyDescent="0.2">
      <c r="E11935" s="2"/>
    </row>
    <row r="11936" spans="5:5" x14ac:dyDescent="0.2">
      <c r="E11936" s="2"/>
    </row>
    <row r="11937" spans="5:5" x14ac:dyDescent="0.2">
      <c r="E11937" s="2"/>
    </row>
    <row r="11938" spans="5:5" x14ac:dyDescent="0.2">
      <c r="E11938" s="2"/>
    </row>
    <row r="11939" spans="5:5" x14ac:dyDescent="0.2">
      <c r="E11939" s="2"/>
    </row>
    <row r="11940" spans="5:5" x14ac:dyDescent="0.2">
      <c r="E11940" s="2"/>
    </row>
    <row r="11941" spans="5:5" x14ac:dyDescent="0.2">
      <c r="E11941" s="2"/>
    </row>
    <row r="11942" spans="5:5" x14ac:dyDescent="0.2">
      <c r="E11942" s="2"/>
    </row>
    <row r="11943" spans="5:5" x14ac:dyDescent="0.2">
      <c r="E11943" s="2"/>
    </row>
    <row r="11944" spans="5:5" x14ac:dyDescent="0.2">
      <c r="E11944" s="2"/>
    </row>
    <row r="11945" spans="5:5" x14ac:dyDescent="0.2">
      <c r="E11945" s="2"/>
    </row>
    <row r="11946" spans="5:5" x14ac:dyDescent="0.2">
      <c r="E11946" s="2"/>
    </row>
    <row r="11947" spans="5:5" x14ac:dyDescent="0.2">
      <c r="E11947" s="2"/>
    </row>
    <row r="11948" spans="5:5" x14ac:dyDescent="0.2">
      <c r="E11948" s="2"/>
    </row>
    <row r="11949" spans="5:5" x14ac:dyDescent="0.2">
      <c r="E11949" s="2"/>
    </row>
    <row r="11950" spans="5:5" x14ac:dyDescent="0.2">
      <c r="E11950" s="2"/>
    </row>
    <row r="11951" spans="5:5" x14ac:dyDescent="0.2">
      <c r="E11951" s="2"/>
    </row>
    <row r="11952" spans="5:5" x14ac:dyDescent="0.2">
      <c r="E11952" s="2"/>
    </row>
    <row r="11953" spans="5:5" x14ac:dyDescent="0.2">
      <c r="E11953" s="2"/>
    </row>
    <row r="11954" spans="5:5" x14ac:dyDescent="0.2">
      <c r="E11954" s="2"/>
    </row>
    <row r="11955" spans="5:5" x14ac:dyDescent="0.2">
      <c r="E11955" s="2"/>
    </row>
    <row r="11956" spans="5:5" x14ac:dyDescent="0.2">
      <c r="E11956" s="2"/>
    </row>
    <row r="11957" spans="5:5" x14ac:dyDescent="0.2">
      <c r="E11957" s="2"/>
    </row>
    <row r="11958" spans="5:5" x14ac:dyDescent="0.2">
      <c r="E11958" s="2"/>
    </row>
    <row r="11959" spans="5:5" x14ac:dyDescent="0.2">
      <c r="E11959" s="2"/>
    </row>
    <row r="11960" spans="5:5" x14ac:dyDescent="0.2">
      <c r="E11960" s="2"/>
    </row>
    <row r="11961" spans="5:5" x14ac:dyDescent="0.2">
      <c r="E11961" s="2"/>
    </row>
    <row r="11962" spans="5:5" x14ac:dyDescent="0.2">
      <c r="E11962" s="2"/>
    </row>
    <row r="11963" spans="5:5" x14ac:dyDescent="0.2">
      <c r="E11963" s="2"/>
    </row>
    <row r="11964" spans="5:5" x14ac:dyDescent="0.2">
      <c r="E11964" s="2"/>
    </row>
    <row r="11965" spans="5:5" x14ac:dyDescent="0.2">
      <c r="E11965" s="2"/>
    </row>
    <row r="11966" spans="5:5" x14ac:dyDescent="0.2">
      <c r="E11966" s="2"/>
    </row>
    <row r="11967" spans="5:5" x14ac:dyDescent="0.2">
      <c r="E11967" s="2"/>
    </row>
    <row r="11968" spans="5:5" x14ac:dyDescent="0.2">
      <c r="E11968" s="2"/>
    </row>
    <row r="11969" spans="5:5" x14ac:dyDescent="0.2">
      <c r="E11969" s="2"/>
    </row>
    <row r="11970" spans="5:5" x14ac:dyDescent="0.2">
      <c r="E11970" s="2"/>
    </row>
    <row r="11971" spans="5:5" x14ac:dyDescent="0.2">
      <c r="E11971" s="2"/>
    </row>
    <row r="11972" spans="5:5" x14ac:dyDescent="0.2">
      <c r="E11972" s="2"/>
    </row>
    <row r="11973" spans="5:5" x14ac:dyDescent="0.2">
      <c r="E11973" s="2"/>
    </row>
    <row r="11974" spans="5:5" x14ac:dyDescent="0.2">
      <c r="E11974" s="2"/>
    </row>
    <row r="11975" spans="5:5" x14ac:dyDescent="0.2">
      <c r="E11975" s="2"/>
    </row>
    <row r="11976" spans="5:5" x14ac:dyDescent="0.2">
      <c r="E11976" s="2"/>
    </row>
    <row r="11977" spans="5:5" x14ac:dyDescent="0.2">
      <c r="E11977" s="2"/>
    </row>
    <row r="11978" spans="5:5" x14ac:dyDescent="0.2">
      <c r="E11978" s="2"/>
    </row>
    <row r="11979" spans="5:5" x14ac:dyDescent="0.2">
      <c r="E11979" s="2"/>
    </row>
    <row r="11980" spans="5:5" x14ac:dyDescent="0.2">
      <c r="E11980" s="2"/>
    </row>
    <row r="11981" spans="5:5" x14ac:dyDescent="0.2">
      <c r="E11981" s="2"/>
    </row>
    <row r="11982" spans="5:5" x14ac:dyDescent="0.2">
      <c r="E11982" s="2"/>
    </row>
    <row r="11983" spans="5:5" x14ac:dyDescent="0.2">
      <c r="E11983" s="2"/>
    </row>
    <row r="11984" spans="5:5" x14ac:dyDescent="0.2">
      <c r="E11984" s="2"/>
    </row>
    <row r="11985" spans="5:5" x14ac:dyDescent="0.2">
      <c r="E11985" s="2"/>
    </row>
    <row r="11986" spans="5:5" x14ac:dyDescent="0.2">
      <c r="E11986" s="2"/>
    </row>
    <row r="11987" spans="5:5" x14ac:dyDescent="0.2">
      <c r="E11987" s="2"/>
    </row>
    <row r="11988" spans="5:5" x14ac:dyDescent="0.2">
      <c r="E11988" s="2"/>
    </row>
    <row r="11989" spans="5:5" x14ac:dyDescent="0.2">
      <c r="E11989" s="2"/>
    </row>
    <row r="11990" spans="5:5" x14ac:dyDescent="0.2">
      <c r="E11990" s="2"/>
    </row>
    <row r="11991" spans="5:5" x14ac:dyDescent="0.2">
      <c r="E11991" s="2"/>
    </row>
    <row r="11992" spans="5:5" x14ac:dyDescent="0.2">
      <c r="E11992" s="2"/>
    </row>
    <row r="11993" spans="5:5" x14ac:dyDescent="0.2">
      <c r="E11993" s="2"/>
    </row>
    <row r="11994" spans="5:5" x14ac:dyDescent="0.2">
      <c r="E11994" s="2"/>
    </row>
    <row r="11995" spans="5:5" x14ac:dyDescent="0.2">
      <c r="E11995" s="2"/>
    </row>
    <row r="11996" spans="5:5" x14ac:dyDescent="0.2">
      <c r="E11996" s="2"/>
    </row>
    <row r="11997" spans="5:5" x14ac:dyDescent="0.2">
      <c r="E11997" s="2"/>
    </row>
    <row r="11998" spans="5:5" x14ac:dyDescent="0.2">
      <c r="E11998" s="2"/>
    </row>
    <row r="11999" spans="5:5" x14ac:dyDescent="0.2">
      <c r="E11999" s="2"/>
    </row>
    <row r="12000" spans="5:5" x14ac:dyDescent="0.2">
      <c r="E12000" s="2"/>
    </row>
    <row r="12001" spans="5:5" x14ac:dyDescent="0.2">
      <c r="E12001" s="2"/>
    </row>
    <row r="12002" spans="5:5" x14ac:dyDescent="0.2">
      <c r="E12002" s="2"/>
    </row>
    <row r="12003" spans="5:5" x14ac:dyDescent="0.2">
      <c r="E12003" s="2"/>
    </row>
    <row r="12004" spans="5:5" x14ac:dyDescent="0.2">
      <c r="E12004" s="2"/>
    </row>
    <row r="12005" spans="5:5" x14ac:dyDescent="0.2">
      <c r="E12005" s="2"/>
    </row>
    <row r="12006" spans="5:5" x14ac:dyDescent="0.2">
      <c r="E12006" s="2"/>
    </row>
    <row r="12007" spans="5:5" x14ac:dyDescent="0.2">
      <c r="E12007" s="2"/>
    </row>
    <row r="12008" spans="5:5" x14ac:dyDescent="0.2">
      <c r="E12008" s="2"/>
    </row>
    <row r="12009" spans="5:5" x14ac:dyDescent="0.2">
      <c r="E12009" s="2"/>
    </row>
    <row r="12010" spans="5:5" x14ac:dyDescent="0.2">
      <c r="E12010" s="2"/>
    </row>
    <row r="12011" spans="5:5" x14ac:dyDescent="0.2">
      <c r="E12011" s="2"/>
    </row>
    <row r="12012" spans="5:5" x14ac:dyDescent="0.2">
      <c r="E12012" s="2"/>
    </row>
    <row r="12013" spans="5:5" x14ac:dyDescent="0.2">
      <c r="E12013" s="2"/>
    </row>
    <row r="12014" spans="5:5" x14ac:dyDescent="0.2">
      <c r="E12014" s="2"/>
    </row>
    <row r="12015" spans="5:5" x14ac:dyDescent="0.2">
      <c r="E12015" s="2"/>
    </row>
    <row r="12016" spans="5:5" x14ac:dyDescent="0.2">
      <c r="E12016" s="2"/>
    </row>
    <row r="12017" spans="5:5" x14ac:dyDescent="0.2">
      <c r="E12017" s="2"/>
    </row>
    <row r="12018" spans="5:5" x14ac:dyDescent="0.2">
      <c r="E12018" s="2"/>
    </row>
    <row r="12019" spans="5:5" x14ac:dyDescent="0.2">
      <c r="E12019" s="2"/>
    </row>
    <row r="12020" spans="5:5" x14ac:dyDescent="0.2">
      <c r="E12020" s="2"/>
    </row>
    <row r="12021" spans="5:5" x14ac:dyDescent="0.2">
      <c r="E12021" s="2"/>
    </row>
    <row r="12022" spans="5:5" x14ac:dyDescent="0.2">
      <c r="E12022" s="2"/>
    </row>
    <row r="12023" spans="5:5" x14ac:dyDescent="0.2">
      <c r="E12023" s="2"/>
    </row>
    <row r="12024" spans="5:5" x14ac:dyDescent="0.2">
      <c r="E12024" s="2"/>
    </row>
    <row r="12025" spans="5:5" x14ac:dyDescent="0.2">
      <c r="E12025" s="2"/>
    </row>
    <row r="12026" spans="5:5" x14ac:dyDescent="0.2">
      <c r="E12026" s="2"/>
    </row>
    <row r="12027" spans="5:5" x14ac:dyDescent="0.2">
      <c r="E12027" s="2"/>
    </row>
    <row r="12028" spans="5:5" x14ac:dyDescent="0.2">
      <c r="E12028" s="2"/>
    </row>
    <row r="12029" spans="5:5" x14ac:dyDescent="0.2">
      <c r="E12029" s="2"/>
    </row>
    <row r="12030" spans="5:5" x14ac:dyDescent="0.2">
      <c r="E12030" s="2"/>
    </row>
    <row r="12031" spans="5:5" x14ac:dyDescent="0.2">
      <c r="E12031" s="2"/>
    </row>
    <row r="12032" spans="5:5" x14ac:dyDescent="0.2">
      <c r="E12032" s="2"/>
    </row>
    <row r="12033" spans="5:5" x14ac:dyDescent="0.2">
      <c r="E12033" s="2"/>
    </row>
    <row r="12034" spans="5:5" x14ac:dyDescent="0.2">
      <c r="E12034" s="2"/>
    </row>
    <row r="12035" spans="5:5" x14ac:dyDescent="0.2">
      <c r="E12035" s="2"/>
    </row>
    <row r="12036" spans="5:5" x14ac:dyDescent="0.2">
      <c r="E12036" s="2"/>
    </row>
    <row r="12037" spans="5:5" x14ac:dyDescent="0.2">
      <c r="E12037" s="2"/>
    </row>
    <row r="12038" spans="5:5" x14ac:dyDescent="0.2">
      <c r="E12038" s="2"/>
    </row>
    <row r="12039" spans="5:5" x14ac:dyDescent="0.2">
      <c r="E12039" s="2"/>
    </row>
    <row r="12040" spans="5:5" x14ac:dyDescent="0.2">
      <c r="E12040" s="2"/>
    </row>
    <row r="12041" spans="5:5" x14ac:dyDescent="0.2">
      <c r="E12041" s="2"/>
    </row>
    <row r="12042" spans="5:5" x14ac:dyDescent="0.2">
      <c r="E12042" s="2"/>
    </row>
    <row r="12043" spans="5:5" x14ac:dyDescent="0.2">
      <c r="E12043" s="2"/>
    </row>
    <row r="12044" spans="5:5" x14ac:dyDescent="0.2">
      <c r="E12044" s="2"/>
    </row>
    <row r="12045" spans="5:5" x14ac:dyDescent="0.2">
      <c r="E12045" s="2"/>
    </row>
    <row r="12046" spans="5:5" x14ac:dyDescent="0.2">
      <c r="E12046" s="2"/>
    </row>
    <row r="12047" spans="5:5" x14ac:dyDescent="0.2">
      <c r="E12047" s="2"/>
    </row>
    <row r="12048" spans="5:5" x14ac:dyDescent="0.2">
      <c r="E12048" s="2"/>
    </row>
    <row r="12049" spans="5:5" x14ac:dyDescent="0.2">
      <c r="E12049" s="2"/>
    </row>
    <row r="12050" spans="5:5" x14ac:dyDescent="0.2">
      <c r="E12050" s="2"/>
    </row>
    <row r="12051" spans="5:5" x14ac:dyDescent="0.2">
      <c r="E12051" s="2"/>
    </row>
    <row r="12052" spans="5:5" x14ac:dyDescent="0.2">
      <c r="E12052" s="2"/>
    </row>
    <row r="12053" spans="5:5" x14ac:dyDescent="0.2">
      <c r="E12053" s="2"/>
    </row>
    <row r="12054" spans="5:5" x14ac:dyDescent="0.2">
      <c r="E12054" s="2"/>
    </row>
    <row r="12055" spans="5:5" x14ac:dyDescent="0.2">
      <c r="E12055" s="2"/>
    </row>
    <row r="12056" spans="5:5" x14ac:dyDescent="0.2">
      <c r="E12056" s="2"/>
    </row>
    <row r="12057" spans="5:5" x14ac:dyDescent="0.2">
      <c r="E12057" s="2"/>
    </row>
    <row r="12058" spans="5:5" x14ac:dyDescent="0.2">
      <c r="E12058" s="2"/>
    </row>
    <row r="12059" spans="5:5" x14ac:dyDescent="0.2">
      <c r="E12059" s="2"/>
    </row>
    <row r="12060" spans="5:5" x14ac:dyDescent="0.2">
      <c r="E12060" s="2"/>
    </row>
    <row r="12061" spans="5:5" x14ac:dyDescent="0.2">
      <c r="E12061" s="2"/>
    </row>
    <row r="12062" spans="5:5" x14ac:dyDescent="0.2">
      <c r="E12062" s="2"/>
    </row>
    <row r="12063" spans="5:5" x14ac:dyDescent="0.2">
      <c r="E12063" s="2"/>
    </row>
    <row r="12064" spans="5:5" x14ac:dyDescent="0.2">
      <c r="E12064" s="2"/>
    </row>
    <row r="12065" spans="5:5" x14ac:dyDescent="0.2">
      <c r="E12065" s="2"/>
    </row>
    <row r="12066" spans="5:5" x14ac:dyDescent="0.2">
      <c r="E12066" s="2"/>
    </row>
    <row r="12067" spans="5:5" x14ac:dyDescent="0.2">
      <c r="E12067" s="2"/>
    </row>
    <row r="12068" spans="5:5" x14ac:dyDescent="0.2">
      <c r="E12068" s="2"/>
    </row>
    <row r="12069" spans="5:5" x14ac:dyDescent="0.2">
      <c r="E12069" s="2"/>
    </row>
    <row r="12070" spans="5:5" x14ac:dyDescent="0.2">
      <c r="E12070" s="2"/>
    </row>
    <row r="12071" spans="5:5" x14ac:dyDescent="0.2">
      <c r="E12071" s="2"/>
    </row>
    <row r="12072" spans="5:5" x14ac:dyDescent="0.2">
      <c r="E12072" s="2"/>
    </row>
    <row r="12073" spans="5:5" x14ac:dyDescent="0.2">
      <c r="E12073" s="2"/>
    </row>
    <row r="12074" spans="5:5" x14ac:dyDescent="0.2">
      <c r="E12074" s="2"/>
    </row>
    <row r="12075" spans="5:5" x14ac:dyDescent="0.2">
      <c r="E12075" s="2"/>
    </row>
    <row r="12076" spans="5:5" x14ac:dyDescent="0.2">
      <c r="E12076" s="2"/>
    </row>
    <row r="12077" spans="5:5" x14ac:dyDescent="0.2">
      <c r="E12077" s="2"/>
    </row>
    <row r="12078" spans="5:5" x14ac:dyDescent="0.2">
      <c r="E12078" s="2"/>
    </row>
    <row r="12079" spans="5:5" x14ac:dyDescent="0.2">
      <c r="E12079" s="2"/>
    </row>
    <row r="12080" spans="5:5" x14ac:dyDescent="0.2">
      <c r="E12080" s="2"/>
    </row>
    <row r="12081" spans="5:5" x14ac:dyDescent="0.2">
      <c r="E12081" s="2"/>
    </row>
    <row r="12082" spans="5:5" x14ac:dyDescent="0.2">
      <c r="E12082" s="2"/>
    </row>
    <row r="12083" spans="5:5" x14ac:dyDescent="0.2">
      <c r="E12083" s="2"/>
    </row>
    <row r="12084" spans="5:5" x14ac:dyDescent="0.2">
      <c r="E12084" s="2"/>
    </row>
    <row r="12085" spans="5:5" x14ac:dyDescent="0.2">
      <c r="E12085" s="2"/>
    </row>
    <row r="12086" spans="5:5" x14ac:dyDescent="0.2">
      <c r="E12086" s="2"/>
    </row>
    <row r="12087" spans="5:5" x14ac:dyDescent="0.2">
      <c r="E12087" s="2"/>
    </row>
    <row r="12088" spans="5:5" x14ac:dyDescent="0.2">
      <c r="E12088" s="2"/>
    </row>
    <row r="12089" spans="5:5" x14ac:dyDescent="0.2">
      <c r="E12089" s="2"/>
    </row>
    <row r="12090" spans="5:5" x14ac:dyDescent="0.2">
      <c r="E12090" s="2"/>
    </row>
    <row r="12091" spans="5:5" x14ac:dyDescent="0.2">
      <c r="E12091" s="2"/>
    </row>
    <row r="12092" spans="5:5" x14ac:dyDescent="0.2">
      <c r="E12092" s="2"/>
    </row>
    <row r="12093" spans="5:5" x14ac:dyDescent="0.2">
      <c r="E12093" s="2"/>
    </row>
    <row r="12094" spans="5:5" x14ac:dyDescent="0.2">
      <c r="E12094" s="2"/>
    </row>
    <row r="12095" spans="5:5" x14ac:dyDescent="0.2">
      <c r="E12095" s="2"/>
    </row>
    <row r="12096" spans="5:5" x14ac:dyDescent="0.2">
      <c r="E12096" s="2"/>
    </row>
    <row r="12097" spans="5:5" x14ac:dyDescent="0.2">
      <c r="E12097" s="2"/>
    </row>
    <row r="12098" spans="5:5" x14ac:dyDescent="0.2">
      <c r="E12098" s="2"/>
    </row>
    <row r="12099" spans="5:5" x14ac:dyDescent="0.2">
      <c r="E12099" s="2"/>
    </row>
    <row r="12100" spans="5:5" x14ac:dyDescent="0.2">
      <c r="E12100" s="2"/>
    </row>
    <row r="12101" spans="5:5" x14ac:dyDescent="0.2">
      <c r="E12101" s="2"/>
    </row>
    <row r="12102" spans="5:5" x14ac:dyDescent="0.2">
      <c r="E12102" s="2"/>
    </row>
    <row r="12103" spans="5:5" x14ac:dyDescent="0.2">
      <c r="E12103" s="2"/>
    </row>
    <row r="12104" spans="5:5" x14ac:dyDescent="0.2">
      <c r="E12104" s="2"/>
    </row>
    <row r="12105" spans="5:5" x14ac:dyDescent="0.2">
      <c r="E12105" s="2"/>
    </row>
    <row r="12106" spans="5:5" x14ac:dyDescent="0.2">
      <c r="E12106" s="2"/>
    </row>
    <row r="12107" spans="5:5" x14ac:dyDescent="0.2">
      <c r="E12107" s="2"/>
    </row>
    <row r="12108" spans="5:5" x14ac:dyDescent="0.2">
      <c r="E12108" s="2"/>
    </row>
    <row r="12109" spans="5:5" x14ac:dyDescent="0.2">
      <c r="E12109" s="2"/>
    </row>
    <row r="12110" spans="5:5" x14ac:dyDescent="0.2">
      <c r="E12110" s="2"/>
    </row>
    <row r="12111" spans="5:5" x14ac:dyDescent="0.2">
      <c r="E12111" s="2"/>
    </row>
    <row r="12112" spans="5:5" x14ac:dyDescent="0.2">
      <c r="E12112" s="2"/>
    </row>
    <row r="12113" spans="5:5" x14ac:dyDescent="0.2">
      <c r="E12113" s="2"/>
    </row>
    <row r="12114" spans="5:5" x14ac:dyDescent="0.2">
      <c r="E12114" s="2"/>
    </row>
    <row r="12115" spans="5:5" x14ac:dyDescent="0.2">
      <c r="E12115" s="2"/>
    </row>
    <row r="12116" spans="5:5" x14ac:dyDescent="0.2">
      <c r="E12116" s="2"/>
    </row>
    <row r="12117" spans="5:5" x14ac:dyDescent="0.2">
      <c r="E12117" s="2"/>
    </row>
    <row r="12118" spans="5:5" x14ac:dyDescent="0.2">
      <c r="E12118" s="2"/>
    </row>
    <row r="12119" spans="5:5" x14ac:dyDescent="0.2">
      <c r="E12119" s="2"/>
    </row>
    <row r="12120" spans="5:5" x14ac:dyDescent="0.2">
      <c r="E12120" s="2"/>
    </row>
    <row r="12121" spans="5:5" x14ac:dyDescent="0.2">
      <c r="E12121" s="2"/>
    </row>
    <row r="12122" spans="5:5" x14ac:dyDescent="0.2">
      <c r="E12122" s="2"/>
    </row>
    <row r="12123" spans="5:5" x14ac:dyDescent="0.2">
      <c r="E12123" s="2"/>
    </row>
    <row r="12124" spans="5:5" x14ac:dyDescent="0.2">
      <c r="E12124" s="2"/>
    </row>
    <row r="12125" spans="5:5" x14ac:dyDescent="0.2">
      <c r="E12125" s="2"/>
    </row>
    <row r="12126" spans="5:5" x14ac:dyDescent="0.2">
      <c r="E12126" s="2"/>
    </row>
    <row r="12127" spans="5:5" x14ac:dyDescent="0.2">
      <c r="E12127" s="2"/>
    </row>
    <row r="12128" spans="5:5" x14ac:dyDescent="0.2">
      <c r="E12128" s="2"/>
    </row>
    <row r="12129" spans="5:5" x14ac:dyDescent="0.2">
      <c r="E12129" s="2"/>
    </row>
    <row r="12130" spans="5:5" x14ac:dyDescent="0.2">
      <c r="E12130" s="2"/>
    </row>
    <row r="12131" spans="5:5" x14ac:dyDescent="0.2">
      <c r="E12131" s="2"/>
    </row>
    <row r="12132" spans="5:5" x14ac:dyDescent="0.2">
      <c r="E12132" s="2"/>
    </row>
    <row r="12133" spans="5:5" x14ac:dyDescent="0.2">
      <c r="E12133" s="2"/>
    </row>
    <row r="12134" spans="5:5" x14ac:dyDescent="0.2">
      <c r="E12134" s="2"/>
    </row>
    <row r="12135" spans="5:5" x14ac:dyDescent="0.2">
      <c r="E12135" s="2"/>
    </row>
    <row r="12136" spans="5:5" x14ac:dyDescent="0.2">
      <c r="E12136" s="2"/>
    </row>
    <row r="12137" spans="5:5" x14ac:dyDescent="0.2">
      <c r="E12137" s="2"/>
    </row>
    <row r="12138" spans="5:5" x14ac:dyDescent="0.2">
      <c r="E12138" s="2"/>
    </row>
    <row r="12139" spans="5:5" x14ac:dyDescent="0.2">
      <c r="E12139" s="2"/>
    </row>
    <row r="12140" spans="5:5" x14ac:dyDescent="0.2">
      <c r="E12140" s="2"/>
    </row>
    <row r="12141" spans="5:5" x14ac:dyDescent="0.2">
      <c r="E12141" s="2"/>
    </row>
    <row r="12142" spans="5:5" x14ac:dyDescent="0.2">
      <c r="E12142" s="2"/>
    </row>
    <row r="12143" spans="5:5" x14ac:dyDescent="0.2">
      <c r="E12143" s="2"/>
    </row>
    <row r="12144" spans="5:5" x14ac:dyDescent="0.2">
      <c r="E12144" s="2"/>
    </row>
    <row r="12145" spans="5:5" x14ac:dyDescent="0.2">
      <c r="E12145" s="2"/>
    </row>
    <row r="12146" spans="5:5" x14ac:dyDescent="0.2">
      <c r="E12146" s="2"/>
    </row>
    <row r="12147" spans="5:5" x14ac:dyDescent="0.2">
      <c r="E12147" s="2"/>
    </row>
    <row r="12148" spans="5:5" x14ac:dyDescent="0.2">
      <c r="E12148" s="2"/>
    </row>
    <row r="12149" spans="5:5" x14ac:dyDescent="0.2">
      <c r="E12149" s="2"/>
    </row>
    <row r="12150" spans="5:5" x14ac:dyDescent="0.2">
      <c r="E12150" s="2"/>
    </row>
    <row r="12151" spans="5:5" x14ac:dyDescent="0.2">
      <c r="E12151" s="2"/>
    </row>
    <row r="12152" spans="5:5" x14ac:dyDescent="0.2">
      <c r="E12152" s="2"/>
    </row>
    <row r="12153" spans="5:5" x14ac:dyDescent="0.2">
      <c r="E12153" s="2"/>
    </row>
    <row r="12154" spans="5:5" x14ac:dyDescent="0.2">
      <c r="E12154" s="2"/>
    </row>
    <row r="12155" spans="5:5" x14ac:dyDescent="0.2">
      <c r="E12155" s="2"/>
    </row>
    <row r="12156" spans="5:5" x14ac:dyDescent="0.2">
      <c r="E12156" s="2"/>
    </row>
    <row r="12157" spans="5:5" x14ac:dyDescent="0.2">
      <c r="E12157" s="2"/>
    </row>
    <row r="12158" spans="5:5" x14ac:dyDescent="0.2">
      <c r="E12158" s="2"/>
    </row>
    <row r="12159" spans="5:5" x14ac:dyDescent="0.2">
      <c r="E12159" s="2"/>
    </row>
    <row r="12160" spans="5:5" x14ac:dyDescent="0.2">
      <c r="E12160" s="2"/>
    </row>
    <row r="12161" spans="5:5" x14ac:dyDescent="0.2">
      <c r="E12161" s="2"/>
    </row>
    <row r="12162" spans="5:5" x14ac:dyDescent="0.2">
      <c r="E12162" s="2"/>
    </row>
    <row r="12163" spans="5:5" x14ac:dyDescent="0.2">
      <c r="E12163" s="2"/>
    </row>
    <row r="12164" spans="5:5" x14ac:dyDescent="0.2">
      <c r="E12164" s="2"/>
    </row>
    <row r="12165" spans="5:5" x14ac:dyDescent="0.2">
      <c r="E12165" s="2"/>
    </row>
    <row r="12166" spans="5:5" x14ac:dyDescent="0.2">
      <c r="E12166" s="2"/>
    </row>
    <row r="12167" spans="5:5" x14ac:dyDescent="0.2">
      <c r="E12167" s="2"/>
    </row>
    <row r="12168" spans="5:5" x14ac:dyDescent="0.2">
      <c r="E12168" s="2"/>
    </row>
    <row r="12169" spans="5:5" x14ac:dyDescent="0.2">
      <c r="E12169" s="2"/>
    </row>
    <row r="12170" spans="5:5" x14ac:dyDescent="0.2">
      <c r="E12170" s="2"/>
    </row>
    <row r="12171" spans="5:5" x14ac:dyDescent="0.2">
      <c r="E12171" s="2"/>
    </row>
    <row r="12172" spans="5:5" x14ac:dyDescent="0.2">
      <c r="E12172" s="2"/>
    </row>
    <row r="12173" spans="5:5" x14ac:dyDescent="0.2">
      <c r="E12173" s="2"/>
    </row>
    <row r="12174" spans="5:5" x14ac:dyDescent="0.2">
      <c r="E12174" s="2"/>
    </row>
    <row r="12175" spans="5:5" x14ac:dyDescent="0.2">
      <c r="E12175" s="2"/>
    </row>
    <row r="12176" spans="5:5" x14ac:dyDescent="0.2">
      <c r="E12176" s="2"/>
    </row>
    <row r="12177" spans="5:5" x14ac:dyDescent="0.2">
      <c r="E12177" s="2"/>
    </row>
    <row r="12178" spans="5:5" x14ac:dyDescent="0.2">
      <c r="E12178" s="2"/>
    </row>
    <row r="12179" spans="5:5" x14ac:dyDescent="0.2">
      <c r="E12179" s="2"/>
    </row>
    <row r="12180" spans="5:5" x14ac:dyDescent="0.2">
      <c r="E12180" s="2"/>
    </row>
    <row r="12181" spans="5:5" x14ac:dyDescent="0.2">
      <c r="E12181" s="2"/>
    </row>
    <row r="12182" spans="5:5" x14ac:dyDescent="0.2">
      <c r="E12182" s="2"/>
    </row>
    <row r="12183" spans="5:5" x14ac:dyDescent="0.2">
      <c r="E12183" s="2"/>
    </row>
    <row r="12184" spans="5:5" x14ac:dyDescent="0.2">
      <c r="E12184" s="2"/>
    </row>
    <row r="12185" spans="5:5" x14ac:dyDescent="0.2">
      <c r="E12185" s="2"/>
    </row>
    <row r="12186" spans="5:5" x14ac:dyDescent="0.2">
      <c r="E12186" s="2"/>
    </row>
    <row r="12187" spans="5:5" x14ac:dyDescent="0.2">
      <c r="E12187" s="2"/>
    </row>
    <row r="12188" spans="5:5" x14ac:dyDescent="0.2">
      <c r="E12188" s="2"/>
    </row>
    <row r="12189" spans="5:5" x14ac:dyDescent="0.2">
      <c r="E12189" s="2"/>
    </row>
    <row r="12190" spans="5:5" x14ac:dyDescent="0.2">
      <c r="E12190" s="2"/>
    </row>
    <row r="12191" spans="5:5" x14ac:dyDescent="0.2">
      <c r="E12191" s="2"/>
    </row>
    <row r="12192" spans="5:5" x14ac:dyDescent="0.2">
      <c r="E12192" s="2"/>
    </row>
    <row r="12193" spans="5:5" x14ac:dyDescent="0.2">
      <c r="E12193" s="2"/>
    </row>
    <row r="12194" spans="5:5" x14ac:dyDescent="0.2">
      <c r="E12194" s="2"/>
    </row>
    <row r="12195" spans="5:5" x14ac:dyDescent="0.2">
      <c r="E12195" s="2"/>
    </row>
    <row r="12196" spans="5:5" x14ac:dyDescent="0.2">
      <c r="E12196" s="2"/>
    </row>
    <row r="12197" spans="5:5" x14ac:dyDescent="0.2">
      <c r="E12197" s="2"/>
    </row>
    <row r="12198" spans="5:5" x14ac:dyDescent="0.2">
      <c r="E12198" s="2"/>
    </row>
    <row r="12199" spans="5:5" x14ac:dyDescent="0.2">
      <c r="E12199" s="2"/>
    </row>
    <row r="12200" spans="5:5" x14ac:dyDescent="0.2">
      <c r="E12200" s="2"/>
    </row>
    <row r="12201" spans="5:5" x14ac:dyDescent="0.2">
      <c r="E12201" s="2"/>
    </row>
    <row r="12202" spans="5:5" x14ac:dyDescent="0.2">
      <c r="E12202" s="2"/>
    </row>
    <row r="12203" spans="5:5" x14ac:dyDescent="0.2">
      <c r="E12203" s="2"/>
    </row>
    <row r="12204" spans="5:5" x14ac:dyDescent="0.2">
      <c r="E12204" s="2"/>
    </row>
    <row r="12205" spans="5:5" x14ac:dyDescent="0.2">
      <c r="E12205" s="2"/>
    </row>
    <row r="12206" spans="5:5" x14ac:dyDescent="0.2">
      <c r="E12206" s="2"/>
    </row>
    <row r="12207" spans="5:5" x14ac:dyDescent="0.2">
      <c r="E12207" s="2"/>
    </row>
    <row r="12208" spans="5:5" x14ac:dyDescent="0.2">
      <c r="E12208" s="2"/>
    </row>
    <row r="12209" spans="5:5" x14ac:dyDescent="0.2">
      <c r="E12209" s="2"/>
    </row>
    <row r="12210" spans="5:5" x14ac:dyDescent="0.2">
      <c r="E12210" s="2"/>
    </row>
    <row r="12211" spans="5:5" x14ac:dyDescent="0.2">
      <c r="E12211" s="2"/>
    </row>
    <row r="12212" spans="5:5" x14ac:dyDescent="0.2">
      <c r="E12212" s="2"/>
    </row>
    <row r="12213" spans="5:5" x14ac:dyDescent="0.2">
      <c r="E12213" s="2"/>
    </row>
    <row r="12214" spans="5:5" x14ac:dyDescent="0.2">
      <c r="E12214" s="2"/>
    </row>
    <row r="12215" spans="5:5" x14ac:dyDescent="0.2">
      <c r="E12215" s="2"/>
    </row>
    <row r="12216" spans="5:5" x14ac:dyDescent="0.2">
      <c r="E12216" s="2"/>
    </row>
    <row r="12217" spans="5:5" x14ac:dyDescent="0.2">
      <c r="E12217" s="2"/>
    </row>
    <row r="12218" spans="5:5" x14ac:dyDescent="0.2">
      <c r="E12218" s="2"/>
    </row>
    <row r="12219" spans="5:5" x14ac:dyDescent="0.2">
      <c r="E12219" s="2"/>
    </row>
    <row r="12220" spans="5:5" x14ac:dyDescent="0.2">
      <c r="E12220" s="2"/>
    </row>
    <row r="12221" spans="5:5" x14ac:dyDescent="0.2">
      <c r="E12221" s="2"/>
    </row>
    <row r="12222" spans="5:5" x14ac:dyDescent="0.2">
      <c r="E12222" s="2"/>
    </row>
    <row r="12223" spans="5:5" x14ac:dyDescent="0.2">
      <c r="E12223" s="2"/>
    </row>
    <row r="12224" spans="5:5" x14ac:dyDescent="0.2">
      <c r="E12224" s="2"/>
    </row>
    <row r="12225" spans="5:5" x14ac:dyDescent="0.2">
      <c r="E12225" s="2"/>
    </row>
    <row r="12226" spans="5:5" x14ac:dyDescent="0.2">
      <c r="E12226" s="2"/>
    </row>
    <row r="12227" spans="5:5" x14ac:dyDescent="0.2">
      <c r="E12227" s="2"/>
    </row>
    <row r="12228" spans="5:5" x14ac:dyDescent="0.2">
      <c r="E12228" s="2"/>
    </row>
    <row r="12229" spans="5:5" x14ac:dyDescent="0.2">
      <c r="E12229" s="2"/>
    </row>
    <row r="12230" spans="5:5" x14ac:dyDescent="0.2">
      <c r="E12230" s="2"/>
    </row>
    <row r="12231" spans="5:5" x14ac:dyDescent="0.2">
      <c r="E12231" s="2"/>
    </row>
    <row r="12232" spans="5:5" x14ac:dyDescent="0.2">
      <c r="E12232" s="2"/>
    </row>
    <row r="12233" spans="5:5" x14ac:dyDescent="0.2">
      <c r="E12233" s="2"/>
    </row>
    <row r="12234" spans="5:5" x14ac:dyDescent="0.2">
      <c r="E12234" s="2"/>
    </row>
    <row r="12235" spans="5:5" x14ac:dyDescent="0.2">
      <c r="E12235" s="2"/>
    </row>
    <row r="12236" spans="5:5" x14ac:dyDescent="0.2">
      <c r="E12236" s="2"/>
    </row>
    <row r="12237" spans="5:5" x14ac:dyDescent="0.2">
      <c r="E12237" s="2"/>
    </row>
    <row r="12238" spans="5:5" x14ac:dyDescent="0.2">
      <c r="E12238" s="2"/>
    </row>
    <row r="12239" spans="5:5" x14ac:dyDescent="0.2">
      <c r="E12239" s="2"/>
    </row>
    <row r="12240" spans="5:5" x14ac:dyDescent="0.2">
      <c r="E12240" s="2"/>
    </row>
    <row r="12241" spans="5:5" x14ac:dyDescent="0.2">
      <c r="E12241" s="2"/>
    </row>
    <row r="12242" spans="5:5" x14ac:dyDescent="0.2">
      <c r="E12242" s="2"/>
    </row>
    <row r="12243" spans="5:5" x14ac:dyDescent="0.2">
      <c r="E12243" s="2"/>
    </row>
    <row r="12244" spans="5:5" x14ac:dyDescent="0.2">
      <c r="E12244" s="2"/>
    </row>
    <row r="12245" spans="5:5" x14ac:dyDescent="0.2">
      <c r="E12245" s="2"/>
    </row>
    <row r="12246" spans="5:5" x14ac:dyDescent="0.2">
      <c r="E12246" s="2"/>
    </row>
    <row r="12247" spans="5:5" x14ac:dyDescent="0.2">
      <c r="E12247" s="2"/>
    </row>
    <row r="12248" spans="5:5" x14ac:dyDescent="0.2">
      <c r="E12248" s="2"/>
    </row>
    <row r="12249" spans="5:5" x14ac:dyDescent="0.2">
      <c r="E12249" s="2"/>
    </row>
    <row r="12250" spans="5:5" x14ac:dyDescent="0.2">
      <c r="E12250" s="2"/>
    </row>
    <row r="12251" spans="5:5" x14ac:dyDescent="0.2">
      <c r="E12251" s="2"/>
    </row>
    <row r="12252" spans="5:5" x14ac:dyDescent="0.2">
      <c r="E12252" s="2"/>
    </row>
    <row r="12253" spans="5:5" x14ac:dyDescent="0.2">
      <c r="E12253" s="2"/>
    </row>
    <row r="12254" spans="5:5" x14ac:dyDescent="0.2">
      <c r="E12254" s="2"/>
    </row>
    <row r="12255" spans="5:5" x14ac:dyDescent="0.2">
      <c r="E12255" s="2"/>
    </row>
    <row r="12256" spans="5:5" x14ac:dyDescent="0.2">
      <c r="E12256" s="2"/>
    </row>
    <row r="12257" spans="5:5" x14ac:dyDescent="0.2">
      <c r="E12257" s="2"/>
    </row>
    <row r="12258" spans="5:5" x14ac:dyDescent="0.2">
      <c r="E12258" s="2"/>
    </row>
    <row r="12259" spans="5:5" x14ac:dyDescent="0.2">
      <c r="E12259" s="2"/>
    </row>
    <row r="12260" spans="5:5" x14ac:dyDescent="0.2">
      <c r="E12260" s="2"/>
    </row>
    <row r="12261" spans="5:5" x14ac:dyDescent="0.2">
      <c r="E12261" s="2"/>
    </row>
    <row r="12262" spans="5:5" x14ac:dyDescent="0.2">
      <c r="E12262" s="2"/>
    </row>
    <row r="12263" spans="5:5" x14ac:dyDescent="0.2">
      <c r="E12263" s="2"/>
    </row>
    <row r="12264" spans="5:5" x14ac:dyDescent="0.2">
      <c r="E12264" s="2"/>
    </row>
    <row r="12265" spans="5:5" x14ac:dyDescent="0.2">
      <c r="E12265" s="2"/>
    </row>
    <row r="12266" spans="5:5" x14ac:dyDescent="0.2">
      <c r="E12266" s="2"/>
    </row>
    <row r="12267" spans="5:5" x14ac:dyDescent="0.2">
      <c r="E12267" s="2"/>
    </row>
    <row r="12268" spans="5:5" x14ac:dyDescent="0.2">
      <c r="E12268" s="2"/>
    </row>
    <row r="12269" spans="5:5" x14ac:dyDescent="0.2">
      <c r="E12269" s="2"/>
    </row>
    <row r="12270" spans="5:5" x14ac:dyDescent="0.2">
      <c r="E12270" s="2"/>
    </row>
    <row r="12271" spans="5:5" x14ac:dyDescent="0.2">
      <c r="E12271" s="2"/>
    </row>
    <row r="12272" spans="5:5" x14ac:dyDescent="0.2">
      <c r="E12272" s="2"/>
    </row>
    <row r="12273" spans="5:5" x14ac:dyDescent="0.2">
      <c r="E12273" s="2"/>
    </row>
    <row r="12274" spans="5:5" x14ac:dyDescent="0.2">
      <c r="E12274" s="2"/>
    </row>
    <row r="12275" spans="5:5" x14ac:dyDescent="0.2">
      <c r="E12275" s="2"/>
    </row>
    <row r="12276" spans="5:5" x14ac:dyDescent="0.2">
      <c r="E12276" s="2"/>
    </row>
    <row r="12277" spans="5:5" x14ac:dyDescent="0.2">
      <c r="E12277" s="2"/>
    </row>
    <row r="12278" spans="5:5" x14ac:dyDescent="0.2">
      <c r="E12278" s="2"/>
    </row>
    <row r="12279" spans="5:5" x14ac:dyDescent="0.2">
      <c r="E12279" s="2"/>
    </row>
    <row r="12280" spans="5:5" x14ac:dyDescent="0.2">
      <c r="E12280" s="2"/>
    </row>
    <row r="12281" spans="5:5" x14ac:dyDescent="0.2">
      <c r="E12281" s="2"/>
    </row>
    <row r="12282" spans="5:5" x14ac:dyDescent="0.2">
      <c r="E12282" s="2"/>
    </row>
    <row r="12283" spans="5:5" x14ac:dyDescent="0.2">
      <c r="E12283" s="2"/>
    </row>
    <row r="12284" spans="5:5" x14ac:dyDescent="0.2">
      <c r="E12284" s="2"/>
    </row>
    <row r="12285" spans="5:5" x14ac:dyDescent="0.2">
      <c r="E12285" s="2"/>
    </row>
    <row r="12286" spans="5:5" x14ac:dyDescent="0.2">
      <c r="E12286" s="2"/>
    </row>
    <row r="12287" spans="5:5" x14ac:dyDescent="0.2">
      <c r="E12287" s="2"/>
    </row>
    <row r="12288" spans="5:5" x14ac:dyDescent="0.2">
      <c r="E12288" s="2"/>
    </row>
    <row r="12289" spans="5:5" x14ac:dyDescent="0.2">
      <c r="E12289" s="2"/>
    </row>
    <row r="12290" spans="5:5" x14ac:dyDescent="0.2">
      <c r="E12290" s="2"/>
    </row>
    <row r="12291" spans="5:5" x14ac:dyDescent="0.2">
      <c r="E12291" s="2"/>
    </row>
    <row r="12292" spans="5:5" x14ac:dyDescent="0.2">
      <c r="E12292" s="2"/>
    </row>
    <row r="12293" spans="5:5" x14ac:dyDescent="0.2">
      <c r="E12293" s="2"/>
    </row>
    <row r="12294" spans="5:5" x14ac:dyDescent="0.2">
      <c r="E12294" s="2"/>
    </row>
    <row r="12295" spans="5:5" x14ac:dyDescent="0.2">
      <c r="E12295" s="2"/>
    </row>
    <row r="12296" spans="5:5" x14ac:dyDescent="0.2">
      <c r="E12296" s="2"/>
    </row>
    <row r="12297" spans="5:5" x14ac:dyDescent="0.2">
      <c r="E12297" s="2"/>
    </row>
    <row r="12298" spans="5:5" x14ac:dyDescent="0.2">
      <c r="E12298" s="2"/>
    </row>
    <row r="12299" spans="5:5" x14ac:dyDescent="0.2">
      <c r="E12299" s="2"/>
    </row>
    <row r="12300" spans="5:5" x14ac:dyDescent="0.2">
      <c r="E12300" s="2"/>
    </row>
    <row r="12301" spans="5:5" x14ac:dyDescent="0.2">
      <c r="E12301" s="2"/>
    </row>
    <row r="12302" spans="5:5" x14ac:dyDescent="0.2">
      <c r="E12302" s="2"/>
    </row>
    <row r="12303" spans="5:5" x14ac:dyDescent="0.2">
      <c r="E12303" s="2"/>
    </row>
    <row r="12304" spans="5:5" x14ac:dyDescent="0.2">
      <c r="E12304" s="2"/>
    </row>
    <row r="12305" spans="5:5" x14ac:dyDescent="0.2">
      <c r="E12305" s="2"/>
    </row>
    <row r="12306" spans="5:5" x14ac:dyDescent="0.2">
      <c r="E12306" s="2"/>
    </row>
    <row r="12307" spans="5:5" x14ac:dyDescent="0.2">
      <c r="E12307" s="2"/>
    </row>
    <row r="12308" spans="5:5" x14ac:dyDescent="0.2">
      <c r="E12308" s="2"/>
    </row>
    <row r="12309" spans="5:5" x14ac:dyDescent="0.2">
      <c r="E12309" s="2"/>
    </row>
    <row r="12310" spans="5:5" x14ac:dyDescent="0.2">
      <c r="E12310" s="2"/>
    </row>
    <row r="12311" spans="5:5" x14ac:dyDescent="0.2">
      <c r="E12311" s="2"/>
    </row>
    <row r="12312" spans="5:5" x14ac:dyDescent="0.2">
      <c r="E12312" s="2"/>
    </row>
    <row r="12313" spans="5:5" x14ac:dyDescent="0.2">
      <c r="E12313" s="2"/>
    </row>
    <row r="12314" spans="5:5" x14ac:dyDescent="0.2">
      <c r="E12314" s="2"/>
    </row>
    <row r="12315" spans="5:5" x14ac:dyDescent="0.2">
      <c r="E12315" s="2"/>
    </row>
    <row r="12316" spans="5:5" x14ac:dyDescent="0.2">
      <c r="E12316" s="2"/>
    </row>
    <row r="12317" spans="5:5" x14ac:dyDescent="0.2">
      <c r="E12317" s="2"/>
    </row>
    <row r="12318" spans="5:5" x14ac:dyDescent="0.2">
      <c r="E12318" s="2"/>
    </row>
    <row r="12319" spans="5:5" x14ac:dyDescent="0.2">
      <c r="E12319" s="2"/>
    </row>
    <row r="12320" spans="5:5" x14ac:dyDescent="0.2">
      <c r="E12320" s="2"/>
    </row>
    <row r="12321" spans="5:5" x14ac:dyDescent="0.2">
      <c r="E12321" s="2"/>
    </row>
    <row r="12322" spans="5:5" x14ac:dyDescent="0.2">
      <c r="E12322" s="2"/>
    </row>
    <row r="12323" spans="5:5" x14ac:dyDescent="0.2">
      <c r="E12323" s="2"/>
    </row>
    <row r="12324" spans="5:5" x14ac:dyDescent="0.2">
      <c r="E12324" s="2"/>
    </row>
    <row r="12325" spans="5:5" x14ac:dyDescent="0.2">
      <c r="E12325" s="2"/>
    </row>
    <row r="12326" spans="5:5" x14ac:dyDescent="0.2">
      <c r="E12326" s="2"/>
    </row>
    <row r="12327" spans="5:5" x14ac:dyDescent="0.2">
      <c r="E12327" s="2"/>
    </row>
    <row r="12328" spans="5:5" x14ac:dyDescent="0.2">
      <c r="E12328" s="2"/>
    </row>
    <row r="12329" spans="5:5" x14ac:dyDescent="0.2">
      <c r="E12329" s="2"/>
    </row>
    <row r="12330" spans="5:5" x14ac:dyDescent="0.2">
      <c r="E12330" s="2"/>
    </row>
    <row r="12331" spans="5:5" x14ac:dyDescent="0.2">
      <c r="E12331" s="2"/>
    </row>
    <row r="12332" spans="5:5" x14ac:dyDescent="0.2">
      <c r="E12332" s="2"/>
    </row>
    <row r="12333" spans="5:5" x14ac:dyDescent="0.2">
      <c r="E12333" s="2"/>
    </row>
    <row r="12334" spans="5:5" x14ac:dyDescent="0.2">
      <c r="E12334" s="2"/>
    </row>
    <row r="12335" spans="5:5" x14ac:dyDescent="0.2">
      <c r="E12335" s="2"/>
    </row>
    <row r="12336" spans="5:5" x14ac:dyDescent="0.2">
      <c r="E12336" s="2"/>
    </row>
    <row r="12337" spans="5:5" x14ac:dyDescent="0.2">
      <c r="E12337" s="2"/>
    </row>
    <row r="12338" spans="5:5" x14ac:dyDescent="0.2">
      <c r="E12338" s="2"/>
    </row>
    <row r="12339" spans="5:5" x14ac:dyDescent="0.2">
      <c r="E12339" s="2"/>
    </row>
    <row r="12340" spans="5:5" x14ac:dyDescent="0.2">
      <c r="E12340" s="2"/>
    </row>
    <row r="12341" spans="5:5" x14ac:dyDescent="0.2">
      <c r="E12341" s="2"/>
    </row>
    <row r="12342" spans="5:5" x14ac:dyDescent="0.2">
      <c r="E12342" s="2"/>
    </row>
    <row r="12343" spans="5:5" x14ac:dyDescent="0.2">
      <c r="E12343" s="2"/>
    </row>
    <row r="12344" spans="5:5" x14ac:dyDescent="0.2">
      <c r="E12344" s="2"/>
    </row>
    <row r="12345" spans="5:5" x14ac:dyDescent="0.2">
      <c r="E12345" s="2"/>
    </row>
    <row r="12346" spans="5:5" x14ac:dyDescent="0.2">
      <c r="E12346" s="2"/>
    </row>
    <row r="12347" spans="5:5" x14ac:dyDescent="0.2">
      <c r="E12347" s="2"/>
    </row>
    <row r="12348" spans="5:5" x14ac:dyDescent="0.2">
      <c r="E12348" s="2"/>
    </row>
    <row r="12349" spans="5:5" x14ac:dyDescent="0.2">
      <c r="E12349" s="2"/>
    </row>
    <row r="12350" spans="5:5" x14ac:dyDescent="0.2">
      <c r="E12350" s="2"/>
    </row>
    <row r="12351" spans="5:5" x14ac:dyDescent="0.2">
      <c r="E12351" s="2"/>
    </row>
    <row r="12352" spans="5:5" x14ac:dyDescent="0.2">
      <c r="E12352" s="2"/>
    </row>
    <row r="12353" spans="5:5" x14ac:dyDescent="0.2">
      <c r="E12353" s="2"/>
    </row>
    <row r="12354" spans="5:5" x14ac:dyDescent="0.2">
      <c r="E12354" s="2"/>
    </row>
    <row r="12355" spans="5:5" x14ac:dyDescent="0.2">
      <c r="E12355" s="2"/>
    </row>
    <row r="12356" spans="5:5" x14ac:dyDescent="0.2">
      <c r="E12356" s="2"/>
    </row>
    <row r="12357" spans="5:5" x14ac:dyDescent="0.2">
      <c r="E12357" s="2"/>
    </row>
    <row r="12358" spans="5:5" x14ac:dyDescent="0.2">
      <c r="E12358" s="2"/>
    </row>
    <row r="12359" spans="5:5" x14ac:dyDescent="0.2">
      <c r="E12359" s="2"/>
    </row>
    <row r="12360" spans="5:5" x14ac:dyDescent="0.2">
      <c r="E12360" s="2"/>
    </row>
    <row r="12361" spans="5:5" x14ac:dyDescent="0.2">
      <c r="E12361" s="2"/>
    </row>
    <row r="12362" spans="5:5" x14ac:dyDescent="0.2">
      <c r="E12362" s="2"/>
    </row>
    <row r="12363" spans="5:5" x14ac:dyDescent="0.2">
      <c r="E12363" s="2"/>
    </row>
    <row r="12364" spans="5:5" x14ac:dyDescent="0.2">
      <c r="E12364" s="2"/>
    </row>
    <row r="12365" spans="5:5" x14ac:dyDescent="0.2">
      <c r="E12365" s="2"/>
    </row>
    <row r="12366" spans="5:5" x14ac:dyDescent="0.2">
      <c r="E12366" s="2"/>
    </row>
    <row r="12367" spans="5:5" x14ac:dyDescent="0.2">
      <c r="E12367" s="2"/>
    </row>
    <row r="12368" spans="5:5" x14ac:dyDescent="0.2">
      <c r="E12368" s="2"/>
    </row>
    <row r="12369" spans="5:5" x14ac:dyDescent="0.2">
      <c r="E12369" s="2"/>
    </row>
    <row r="12370" spans="5:5" x14ac:dyDescent="0.2">
      <c r="E12370" s="2"/>
    </row>
    <row r="12371" spans="5:5" x14ac:dyDescent="0.2">
      <c r="E12371" s="2"/>
    </row>
    <row r="12372" spans="5:5" x14ac:dyDescent="0.2">
      <c r="E12372" s="2"/>
    </row>
    <row r="12373" spans="5:5" x14ac:dyDescent="0.2">
      <c r="E12373" s="2"/>
    </row>
    <row r="12374" spans="5:5" x14ac:dyDescent="0.2">
      <c r="E12374" s="2"/>
    </row>
    <row r="12375" spans="5:5" x14ac:dyDescent="0.2">
      <c r="E12375" s="2"/>
    </row>
    <row r="12376" spans="5:5" x14ac:dyDescent="0.2">
      <c r="E12376" s="2"/>
    </row>
    <row r="12377" spans="5:5" x14ac:dyDescent="0.2">
      <c r="E12377" s="2"/>
    </row>
    <row r="12378" spans="5:5" x14ac:dyDescent="0.2">
      <c r="E12378" s="2"/>
    </row>
    <row r="12379" spans="5:5" x14ac:dyDescent="0.2">
      <c r="E12379" s="2"/>
    </row>
    <row r="12380" spans="5:5" x14ac:dyDescent="0.2">
      <c r="E12380" s="2"/>
    </row>
    <row r="12381" spans="5:5" x14ac:dyDescent="0.2">
      <c r="E12381" s="2"/>
    </row>
    <row r="12382" spans="5:5" x14ac:dyDescent="0.2">
      <c r="E12382" s="2"/>
    </row>
    <row r="12383" spans="5:5" x14ac:dyDescent="0.2">
      <c r="E12383" s="2"/>
    </row>
    <row r="12384" spans="5:5" x14ac:dyDescent="0.2">
      <c r="E12384" s="2"/>
    </row>
    <row r="12385" spans="5:5" x14ac:dyDescent="0.2">
      <c r="E12385" s="2"/>
    </row>
    <row r="12386" spans="5:5" x14ac:dyDescent="0.2">
      <c r="E12386" s="2"/>
    </row>
    <row r="12387" spans="5:5" x14ac:dyDescent="0.2">
      <c r="E12387" s="2"/>
    </row>
    <row r="12388" spans="5:5" x14ac:dyDescent="0.2">
      <c r="E12388" s="2"/>
    </row>
    <row r="12389" spans="5:5" x14ac:dyDescent="0.2">
      <c r="E12389" s="2"/>
    </row>
    <row r="12390" spans="5:5" x14ac:dyDescent="0.2">
      <c r="E12390" s="2"/>
    </row>
    <row r="12391" spans="5:5" x14ac:dyDescent="0.2">
      <c r="E12391" s="2"/>
    </row>
    <row r="12392" spans="5:5" x14ac:dyDescent="0.2">
      <c r="E12392" s="2"/>
    </row>
    <row r="12393" spans="5:5" x14ac:dyDescent="0.2">
      <c r="E12393" s="2"/>
    </row>
    <row r="12394" spans="5:5" x14ac:dyDescent="0.2">
      <c r="E12394" s="2"/>
    </row>
    <row r="12395" spans="5:5" x14ac:dyDescent="0.2">
      <c r="E12395" s="2"/>
    </row>
    <row r="12396" spans="5:5" x14ac:dyDescent="0.2">
      <c r="E12396" s="2"/>
    </row>
    <row r="12397" spans="5:5" x14ac:dyDescent="0.2">
      <c r="E12397" s="2"/>
    </row>
    <row r="12398" spans="5:5" x14ac:dyDescent="0.2">
      <c r="E12398" s="2"/>
    </row>
    <row r="12399" spans="5:5" x14ac:dyDescent="0.2">
      <c r="E12399" s="2"/>
    </row>
    <row r="12400" spans="5:5" x14ac:dyDescent="0.2">
      <c r="E12400" s="2"/>
    </row>
    <row r="12401" spans="5:5" x14ac:dyDescent="0.2">
      <c r="E12401" s="2"/>
    </row>
    <row r="12402" spans="5:5" x14ac:dyDescent="0.2">
      <c r="E12402" s="2"/>
    </row>
    <row r="12403" spans="5:5" x14ac:dyDescent="0.2">
      <c r="E12403" s="2"/>
    </row>
    <row r="12404" spans="5:5" x14ac:dyDescent="0.2">
      <c r="E12404" s="2"/>
    </row>
    <row r="12405" spans="5:5" x14ac:dyDescent="0.2">
      <c r="E12405" s="2"/>
    </row>
    <row r="12406" spans="5:5" x14ac:dyDescent="0.2">
      <c r="E12406" s="2"/>
    </row>
    <row r="12407" spans="5:5" x14ac:dyDescent="0.2">
      <c r="E12407" s="2"/>
    </row>
    <row r="12408" spans="5:5" x14ac:dyDescent="0.2">
      <c r="E12408" s="2"/>
    </row>
    <row r="12409" spans="5:5" x14ac:dyDescent="0.2">
      <c r="E12409" s="2"/>
    </row>
    <row r="12410" spans="5:5" x14ac:dyDescent="0.2">
      <c r="E12410" s="2"/>
    </row>
    <row r="12411" spans="5:5" x14ac:dyDescent="0.2">
      <c r="E12411" s="2"/>
    </row>
    <row r="12412" spans="5:5" x14ac:dyDescent="0.2">
      <c r="E12412" s="2"/>
    </row>
    <row r="12413" spans="5:5" x14ac:dyDescent="0.2">
      <c r="E12413" s="2"/>
    </row>
    <row r="12414" spans="5:5" x14ac:dyDescent="0.2">
      <c r="E12414" s="2"/>
    </row>
    <row r="12415" spans="5:5" x14ac:dyDescent="0.2">
      <c r="E12415" s="2"/>
    </row>
    <row r="12416" spans="5:5" x14ac:dyDescent="0.2">
      <c r="E12416" s="2"/>
    </row>
    <row r="12417" spans="5:5" x14ac:dyDescent="0.2">
      <c r="E12417" s="2"/>
    </row>
    <row r="12418" spans="5:5" x14ac:dyDescent="0.2">
      <c r="E12418" s="2"/>
    </row>
    <row r="12419" spans="5:5" x14ac:dyDescent="0.2">
      <c r="E12419" s="2"/>
    </row>
    <row r="12420" spans="5:5" x14ac:dyDescent="0.2">
      <c r="E12420" s="2"/>
    </row>
    <row r="12421" spans="5:5" x14ac:dyDescent="0.2">
      <c r="E12421" s="2"/>
    </row>
    <row r="12422" spans="5:5" x14ac:dyDescent="0.2">
      <c r="E12422" s="2"/>
    </row>
    <row r="12423" spans="5:5" x14ac:dyDescent="0.2">
      <c r="E12423" s="2"/>
    </row>
    <row r="12424" spans="5:5" x14ac:dyDescent="0.2">
      <c r="E12424" s="2"/>
    </row>
    <row r="12425" spans="5:5" x14ac:dyDescent="0.2">
      <c r="E12425" s="2"/>
    </row>
    <row r="12426" spans="5:5" x14ac:dyDescent="0.2">
      <c r="E12426" s="2"/>
    </row>
    <row r="12427" spans="5:5" x14ac:dyDescent="0.2">
      <c r="E12427" s="2"/>
    </row>
    <row r="12428" spans="5:5" x14ac:dyDescent="0.2">
      <c r="E12428" s="2"/>
    </row>
    <row r="12429" spans="5:5" x14ac:dyDescent="0.2">
      <c r="E12429" s="2"/>
    </row>
    <row r="12430" spans="5:5" x14ac:dyDescent="0.2">
      <c r="E12430" s="2"/>
    </row>
    <row r="12431" spans="5:5" x14ac:dyDescent="0.2">
      <c r="E12431" s="2"/>
    </row>
    <row r="12432" spans="5:5" x14ac:dyDescent="0.2">
      <c r="E12432" s="2"/>
    </row>
    <row r="12433" spans="5:5" x14ac:dyDescent="0.2">
      <c r="E12433" s="2"/>
    </row>
    <row r="12434" spans="5:5" x14ac:dyDescent="0.2">
      <c r="E12434" s="2"/>
    </row>
    <row r="12435" spans="5:5" x14ac:dyDescent="0.2">
      <c r="E12435" s="2"/>
    </row>
    <row r="12436" spans="5:5" x14ac:dyDescent="0.2">
      <c r="E12436" s="2"/>
    </row>
    <row r="12437" spans="5:5" x14ac:dyDescent="0.2">
      <c r="E12437" s="2"/>
    </row>
    <row r="12438" spans="5:5" x14ac:dyDescent="0.2">
      <c r="E12438" s="2"/>
    </row>
    <row r="12439" spans="5:5" x14ac:dyDescent="0.2">
      <c r="E12439" s="2"/>
    </row>
    <row r="12440" spans="5:5" x14ac:dyDescent="0.2">
      <c r="E12440" s="2"/>
    </row>
    <row r="12441" spans="5:5" x14ac:dyDescent="0.2">
      <c r="E12441" s="2"/>
    </row>
    <row r="12442" spans="5:5" x14ac:dyDescent="0.2">
      <c r="E12442" s="2"/>
    </row>
    <row r="12443" spans="5:5" x14ac:dyDescent="0.2">
      <c r="E12443" s="2"/>
    </row>
    <row r="12444" spans="5:5" x14ac:dyDescent="0.2">
      <c r="E12444" s="2"/>
    </row>
    <row r="12445" spans="5:5" x14ac:dyDescent="0.2">
      <c r="E12445" s="2"/>
    </row>
    <row r="12446" spans="5:5" x14ac:dyDescent="0.2">
      <c r="E12446" s="2"/>
    </row>
    <row r="12447" spans="5:5" x14ac:dyDescent="0.2">
      <c r="E12447" s="2"/>
    </row>
    <row r="12448" spans="5:5" x14ac:dyDescent="0.2">
      <c r="E12448" s="2"/>
    </row>
    <row r="12449" spans="5:5" x14ac:dyDescent="0.2">
      <c r="E12449" s="2"/>
    </row>
    <row r="12450" spans="5:5" x14ac:dyDescent="0.2">
      <c r="E12450" s="2"/>
    </row>
    <row r="12451" spans="5:5" x14ac:dyDescent="0.2">
      <c r="E12451" s="2"/>
    </row>
    <row r="12452" spans="5:5" x14ac:dyDescent="0.2">
      <c r="E12452" s="2"/>
    </row>
    <row r="12453" spans="5:5" x14ac:dyDescent="0.2">
      <c r="E12453" s="2"/>
    </row>
    <row r="12454" spans="5:5" x14ac:dyDescent="0.2">
      <c r="E12454" s="2"/>
    </row>
    <row r="12455" spans="5:5" x14ac:dyDescent="0.2">
      <c r="E12455" s="2"/>
    </row>
    <row r="12456" spans="5:5" x14ac:dyDescent="0.2">
      <c r="E12456" s="2"/>
    </row>
    <row r="12457" spans="5:5" x14ac:dyDescent="0.2">
      <c r="E12457" s="2"/>
    </row>
    <row r="12458" spans="5:5" x14ac:dyDescent="0.2">
      <c r="E12458" s="2"/>
    </row>
    <row r="12459" spans="5:5" x14ac:dyDescent="0.2">
      <c r="E12459" s="2"/>
    </row>
    <row r="12460" spans="5:5" x14ac:dyDescent="0.2">
      <c r="E12460" s="2"/>
    </row>
    <row r="12461" spans="5:5" x14ac:dyDescent="0.2">
      <c r="E12461" s="2"/>
    </row>
    <row r="12462" spans="5:5" x14ac:dyDescent="0.2">
      <c r="E12462" s="2"/>
    </row>
    <row r="12463" spans="5:5" x14ac:dyDescent="0.2">
      <c r="E12463" s="2"/>
    </row>
    <row r="12464" spans="5:5" x14ac:dyDescent="0.2">
      <c r="E12464" s="2"/>
    </row>
    <row r="12465" spans="5:5" x14ac:dyDescent="0.2">
      <c r="E12465" s="2"/>
    </row>
    <row r="12466" spans="5:5" x14ac:dyDescent="0.2">
      <c r="E12466" s="2"/>
    </row>
    <row r="12467" spans="5:5" x14ac:dyDescent="0.2">
      <c r="E12467" s="2"/>
    </row>
    <row r="12468" spans="5:5" x14ac:dyDescent="0.2">
      <c r="E12468" s="2"/>
    </row>
    <row r="12469" spans="5:5" x14ac:dyDescent="0.2">
      <c r="E12469" s="2"/>
    </row>
    <row r="12470" spans="5:5" x14ac:dyDescent="0.2">
      <c r="E12470" s="2"/>
    </row>
    <row r="12471" spans="5:5" x14ac:dyDescent="0.2">
      <c r="E12471" s="2"/>
    </row>
    <row r="12472" spans="5:5" x14ac:dyDescent="0.2">
      <c r="E12472" s="2"/>
    </row>
    <row r="12473" spans="5:5" x14ac:dyDescent="0.2">
      <c r="E12473" s="2"/>
    </row>
    <row r="12474" spans="5:5" x14ac:dyDescent="0.2">
      <c r="E12474" s="2"/>
    </row>
    <row r="12475" spans="5:5" x14ac:dyDescent="0.2">
      <c r="E12475" s="2"/>
    </row>
    <row r="12476" spans="5:5" x14ac:dyDescent="0.2">
      <c r="E12476" s="2"/>
    </row>
    <row r="12477" spans="5:5" x14ac:dyDescent="0.2">
      <c r="E12477" s="2"/>
    </row>
    <row r="12478" spans="5:5" x14ac:dyDescent="0.2">
      <c r="E12478" s="2"/>
    </row>
    <row r="12479" spans="5:5" x14ac:dyDescent="0.2">
      <c r="E12479" s="2"/>
    </row>
    <row r="12480" spans="5:5" x14ac:dyDescent="0.2">
      <c r="E12480" s="2"/>
    </row>
    <row r="12481" spans="5:5" x14ac:dyDescent="0.2">
      <c r="E12481" s="2"/>
    </row>
    <row r="12482" spans="5:5" x14ac:dyDescent="0.2">
      <c r="E12482" s="2"/>
    </row>
    <row r="12483" spans="5:5" x14ac:dyDescent="0.2">
      <c r="E12483" s="2"/>
    </row>
    <row r="12484" spans="5:5" x14ac:dyDescent="0.2">
      <c r="E12484" s="2"/>
    </row>
    <row r="12485" spans="5:5" x14ac:dyDescent="0.2">
      <c r="E12485" s="2"/>
    </row>
    <row r="12486" spans="5:5" x14ac:dyDescent="0.2">
      <c r="E12486" s="2"/>
    </row>
    <row r="12487" spans="5:5" x14ac:dyDescent="0.2">
      <c r="E12487" s="2"/>
    </row>
    <row r="12488" spans="5:5" x14ac:dyDescent="0.2">
      <c r="E12488" s="2"/>
    </row>
    <row r="12489" spans="5:5" x14ac:dyDescent="0.2">
      <c r="E12489" s="2"/>
    </row>
    <row r="12490" spans="5:5" x14ac:dyDescent="0.2">
      <c r="E12490" s="2"/>
    </row>
    <row r="12491" spans="5:5" x14ac:dyDescent="0.2">
      <c r="E12491" s="2"/>
    </row>
    <row r="12492" spans="5:5" x14ac:dyDescent="0.2">
      <c r="E12492" s="2"/>
    </row>
    <row r="12493" spans="5:5" x14ac:dyDescent="0.2">
      <c r="E12493" s="2"/>
    </row>
    <row r="12494" spans="5:5" x14ac:dyDescent="0.2">
      <c r="E12494" s="2"/>
    </row>
    <row r="12495" spans="5:5" x14ac:dyDescent="0.2">
      <c r="E12495" s="2"/>
    </row>
    <row r="12496" spans="5:5" x14ac:dyDescent="0.2">
      <c r="E12496" s="2"/>
    </row>
    <row r="12497" spans="5:5" x14ac:dyDescent="0.2">
      <c r="E12497" s="2"/>
    </row>
    <row r="12498" spans="5:5" x14ac:dyDescent="0.2">
      <c r="E12498" s="2"/>
    </row>
    <row r="12499" spans="5:5" x14ac:dyDescent="0.2">
      <c r="E12499" s="2"/>
    </row>
    <row r="12500" spans="5:5" x14ac:dyDescent="0.2">
      <c r="E12500" s="2"/>
    </row>
    <row r="12501" spans="5:5" x14ac:dyDescent="0.2">
      <c r="E12501" s="2"/>
    </row>
    <row r="12502" spans="5:5" x14ac:dyDescent="0.2">
      <c r="E12502" s="2"/>
    </row>
    <row r="12503" spans="5:5" x14ac:dyDescent="0.2">
      <c r="E12503" s="2"/>
    </row>
    <row r="12504" spans="5:5" x14ac:dyDescent="0.2">
      <c r="E12504" s="2"/>
    </row>
    <row r="12505" spans="5:5" x14ac:dyDescent="0.2">
      <c r="E12505" s="2"/>
    </row>
    <row r="12506" spans="5:5" x14ac:dyDescent="0.2">
      <c r="E12506" s="2"/>
    </row>
    <row r="12507" spans="5:5" x14ac:dyDescent="0.2">
      <c r="E12507" s="2"/>
    </row>
    <row r="12508" spans="5:5" x14ac:dyDescent="0.2">
      <c r="E12508" s="2"/>
    </row>
    <row r="12509" spans="5:5" x14ac:dyDescent="0.2">
      <c r="E12509" s="2"/>
    </row>
    <row r="12510" spans="5:5" x14ac:dyDescent="0.2">
      <c r="E12510" s="2"/>
    </row>
    <row r="12511" spans="5:5" x14ac:dyDescent="0.2">
      <c r="E12511" s="2"/>
    </row>
    <row r="12512" spans="5:5" x14ac:dyDescent="0.2">
      <c r="E12512" s="2"/>
    </row>
    <row r="12513" spans="5:5" x14ac:dyDescent="0.2">
      <c r="E12513" s="2"/>
    </row>
    <row r="12514" spans="5:5" x14ac:dyDescent="0.2">
      <c r="E12514" s="2"/>
    </row>
    <row r="12515" spans="5:5" x14ac:dyDescent="0.2">
      <c r="E12515" s="2"/>
    </row>
    <row r="12516" spans="5:5" x14ac:dyDescent="0.2">
      <c r="E12516" s="2"/>
    </row>
    <row r="12517" spans="5:5" x14ac:dyDescent="0.2">
      <c r="E12517" s="2"/>
    </row>
    <row r="12518" spans="5:5" x14ac:dyDescent="0.2">
      <c r="E12518" s="2"/>
    </row>
    <row r="12519" spans="5:5" x14ac:dyDescent="0.2">
      <c r="E12519" s="2"/>
    </row>
    <row r="12520" spans="5:5" x14ac:dyDescent="0.2">
      <c r="E12520" s="2"/>
    </row>
    <row r="12521" spans="5:5" x14ac:dyDescent="0.2">
      <c r="E12521" s="2"/>
    </row>
    <row r="12522" spans="5:5" x14ac:dyDescent="0.2">
      <c r="E12522" s="2"/>
    </row>
    <row r="12523" spans="5:5" x14ac:dyDescent="0.2">
      <c r="E12523" s="2"/>
    </row>
    <row r="12524" spans="5:5" x14ac:dyDescent="0.2">
      <c r="E12524" s="2"/>
    </row>
    <row r="12525" spans="5:5" x14ac:dyDescent="0.2">
      <c r="E12525" s="2"/>
    </row>
    <row r="12526" spans="5:5" x14ac:dyDescent="0.2">
      <c r="E12526" s="2"/>
    </row>
    <row r="12527" spans="5:5" x14ac:dyDescent="0.2">
      <c r="E12527" s="2"/>
    </row>
    <row r="12528" spans="5:5" x14ac:dyDescent="0.2">
      <c r="E12528" s="2"/>
    </row>
    <row r="12529" spans="5:5" x14ac:dyDescent="0.2">
      <c r="E12529" s="2"/>
    </row>
    <row r="12530" spans="5:5" x14ac:dyDescent="0.2">
      <c r="E12530" s="2"/>
    </row>
    <row r="12531" spans="5:5" x14ac:dyDescent="0.2">
      <c r="E12531" s="2"/>
    </row>
    <row r="12532" spans="5:5" x14ac:dyDescent="0.2">
      <c r="E12532" s="2"/>
    </row>
    <row r="12533" spans="5:5" x14ac:dyDescent="0.2">
      <c r="E12533" s="2"/>
    </row>
    <row r="12534" spans="5:5" x14ac:dyDescent="0.2">
      <c r="E12534" s="2"/>
    </row>
    <row r="12535" spans="5:5" x14ac:dyDescent="0.2">
      <c r="E12535" s="2"/>
    </row>
    <row r="12536" spans="5:5" x14ac:dyDescent="0.2">
      <c r="E12536" s="2"/>
    </row>
    <row r="12537" spans="5:5" x14ac:dyDescent="0.2">
      <c r="E12537" s="2"/>
    </row>
    <row r="12538" spans="5:5" x14ac:dyDescent="0.2">
      <c r="E12538" s="2"/>
    </row>
    <row r="12539" spans="5:5" x14ac:dyDescent="0.2">
      <c r="E12539" s="2"/>
    </row>
    <row r="12540" spans="5:5" x14ac:dyDescent="0.2">
      <c r="E12540" s="2"/>
    </row>
    <row r="12541" spans="5:5" x14ac:dyDescent="0.2">
      <c r="E12541" s="2"/>
    </row>
    <row r="12542" spans="5:5" x14ac:dyDescent="0.2">
      <c r="E12542" s="2"/>
    </row>
    <row r="12543" spans="5:5" x14ac:dyDescent="0.2">
      <c r="E12543" s="2"/>
    </row>
    <row r="12544" spans="5:5" x14ac:dyDescent="0.2">
      <c r="E12544" s="2"/>
    </row>
    <row r="12545" spans="5:5" x14ac:dyDescent="0.2">
      <c r="E12545" s="2"/>
    </row>
    <row r="12546" spans="5:5" x14ac:dyDescent="0.2">
      <c r="E12546" s="2"/>
    </row>
    <row r="12547" spans="5:5" x14ac:dyDescent="0.2">
      <c r="E12547" s="2"/>
    </row>
    <row r="12548" spans="5:5" x14ac:dyDescent="0.2">
      <c r="E12548" s="2"/>
    </row>
    <row r="12549" spans="5:5" x14ac:dyDescent="0.2">
      <c r="E12549" s="2"/>
    </row>
    <row r="12550" spans="5:5" x14ac:dyDescent="0.2">
      <c r="E12550" s="2"/>
    </row>
    <row r="12551" spans="5:5" x14ac:dyDescent="0.2">
      <c r="E12551" s="2"/>
    </row>
    <row r="12552" spans="5:5" x14ac:dyDescent="0.2">
      <c r="E12552" s="2"/>
    </row>
    <row r="12553" spans="5:5" x14ac:dyDescent="0.2">
      <c r="E12553" s="2"/>
    </row>
    <row r="12554" spans="5:5" x14ac:dyDescent="0.2">
      <c r="E12554" s="2"/>
    </row>
    <row r="12555" spans="5:5" x14ac:dyDescent="0.2">
      <c r="E12555" s="2"/>
    </row>
    <row r="12556" spans="5:5" x14ac:dyDescent="0.2">
      <c r="E12556" s="2"/>
    </row>
    <row r="12557" spans="5:5" x14ac:dyDescent="0.2">
      <c r="E12557" s="2"/>
    </row>
    <row r="12558" spans="5:5" x14ac:dyDescent="0.2">
      <c r="E12558" s="2"/>
    </row>
    <row r="12559" spans="5:5" x14ac:dyDescent="0.2">
      <c r="E12559" s="2"/>
    </row>
    <row r="12560" spans="5:5" x14ac:dyDescent="0.2">
      <c r="E12560" s="2"/>
    </row>
    <row r="12561" spans="5:5" x14ac:dyDescent="0.2">
      <c r="E12561" s="2"/>
    </row>
    <row r="12562" spans="5:5" x14ac:dyDescent="0.2">
      <c r="E12562" s="2"/>
    </row>
    <row r="12563" spans="5:5" x14ac:dyDescent="0.2">
      <c r="E12563" s="2"/>
    </row>
    <row r="12564" spans="5:5" x14ac:dyDescent="0.2">
      <c r="E12564" s="2"/>
    </row>
    <row r="12565" spans="5:5" x14ac:dyDescent="0.2">
      <c r="E12565" s="2"/>
    </row>
    <row r="12566" spans="5:5" x14ac:dyDescent="0.2">
      <c r="E12566" s="2"/>
    </row>
    <row r="12567" spans="5:5" x14ac:dyDescent="0.2">
      <c r="E12567" s="2"/>
    </row>
    <row r="12568" spans="5:5" x14ac:dyDescent="0.2">
      <c r="E12568" s="2"/>
    </row>
    <row r="12569" spans="5:5" x14ac:dyDescent="0.2">
      <c r="E12569" s="2"/>
    </row>
    <row r="12570" spans="5:5" x14ac:dyDescent="0.2">
      <c r="E12570" s="2"/>
    </row>
    <row r="12571" spans="5:5" x14ac:dyDescent="0.2">
      <c r="E12571" s="2"/>
    </row>
    <row r="12572" spans="5:5" x14ac:dyDescent="0.2">
      <c r="E12572" s="2"/>
    </row>
    <row r="12573" spans="5:5" x14ac:dyDescent="0.2">
      <c r="E12573" s="2"/>
    </row>
    <row r="12574" spans="5:5" x14ac:dyDescent="0.2">
      <c r="E12574" s="2"/>
    </row>
    <row r="12575" spans="5:5" x14ac:dyDescent="0.2">
      <c r="E12575" s="2"/>
    </row>
    <row r="12576" spans="5:5" x14ac:dyDescent="0.2">
      <c r="E12576" s="2"/>
    </row>
    <row r="12577" spans="5:5" x14ac:dyDescent="0.2">
      <c r="E12577" s="2"/>
    </row>
    <row r="12578" spans="5:5" x14ac:dyDescent="0.2">
      <c r="E12578" s="2"/>
    </row>
    <row r="12579" spans="5:5" x14ac:dyDescent="0.2">
      <c r="E12579" s="2"/>
    </row>
    <row r="12580" spans="5:5" x14ac:dyDescent="0.2">
      <c r="E12580" s="2"/>
    </row>
    <row r="12581" spans="5:5" x14ac:dyDescent="0.2">
      <c r="E12581" s="2"/>
    </row>
    <row r="12582" spans="5:5" x14ac:dyDescent="0.2">
      <c r="E12582" s="2"/>
    </row>
    <row r="12583" spans="5:5" x14ac:dyDescent="0.2">
      <c r="E12583" s="2"/>
    </row>
    <row r="12584" spans="5:5" x14ac:dyDescent="0.2">
      <c r="E12584" s="2"/>
    </row>
    <row r="12585" spans="5:5" x14ac:dyDescent="0.2">
      <c r="E12585" s="2"/>
    </row>
    <row r="12586" spans="5:5" x14ac:dyDescent="0.2">
      <c r="E12586" s="2"/>
    </row>
    <row r="12587" spans="5:5" x14ac:dyDescent="0.2">
      <c r="E12587" s="2"/>
    </row>
    <row r="12588" spans="5:5" x14ac:dyDescent="0.2">
      <c r="E12588" s="2"/>
    </row>
    <row r="12589" spans="5:5" x14ac:dyDescent="0.2">
      <c r="E12589" s="2"/>
    </row>
    <row r="12590" spans="5:5" x14ac:dyDescent="0.2">
      <c r="E12590" s="2"/>
    </row>
    <row r="12591" spans="5:5" x14ac:dyDescent="0.2">
      <c r="E12591" s="2"/>
    </row>
    <row r="12592" spans="5:5" x14ac:dyDescent="0.2">
      <c r="E12592" s="2"/>
    </row>
    <row r="12593" spans="5:5" x14ac:dyDescent="0.2">
      <c r="E12593" s="2"/>
    </row>
    <row r="12594" spans="5:5" x14ac:dyDescent="0.2">
      <c r="E12594" s="2"/>
    </row>
    <row r="12595" spans="5:5" x14ac:dyDescent="0.2">
      <c r="E12595" s="2"/>
    </row>
    <row r="12596" spans="5:5" x14ac:dyDescent="0.2">
      <c r="E12596" s="2"/>
    </row>
    <row r="12597" spans="5:5" x14ac:dyDescent="0.2">
      <c r="E12597" s="2"/>
    </row>
    <row r="12598" spans="5:5" x14ac:dyDescent="0.2">
      <c r="E12598" s="2"/>
    </row>
    <row r="12599" spans="5:5" x14ac:dyDescent="0.2">
      <c r="E12599" s="2"/>
    </row>
    <row r="12600" spans="5:5" x14ac:dyDescent="0.2">
      <c r="E12600" s="2"/>
    </row>
    <row r="12601" spans="5:5" x14ac:dyDescent="0.2">
      <c r="E12601" s="2"/>
    </row>
    <row r="12602" spans="5:5" x14ac:dyDescent="0.2">
      <c r="E12602" s="2"/>
    </row>
    <row r="12603" spans="5:5" x14ac:dyDescent="0.2">
      <c r="E12603" s="2"/>
    </row>
    <row r="12604" spans="5:5" x14ac:dyDescent="0.2">
      <c r="E12604" s="2"/>
    </row>
    <row r="12605" spans="5:5" x14ac:dyDescent="0.2">
      <c r="E12605" s="2"/>
    </row>
    <row r="12606" spans="5:5" x14ac:dyDescent="0.2">
      <c r="E12606" s="2"/>
    </row>
    <row r="12607" spans="5:5" x14ac:dyDescent="0.2">
      <c r="E12607" s="2"/>
    </row>
    <row r="12608" spans="5:5" x14ac:dyDescent="0.2">
      <c r="E12608" s="2"/>
    </row>
    <row r="12609" spans="5:5" x14ac:dyDescent="0.2">
      <c r="E12609" s="2"/>
    </row>
    <row r="12610" spans="5:5" x14ac:dyDescent="0.2">
      <c r="E12610" s="2"/>
    </row>
    <row r="12611" spans="5:5" x14ac:dyDescent="0.2">
      <c r="E12611" s="2"/>
    </row>
    <row r="12612" spans="5:5" x14ac:dyDescent="0.2">
      <c r="E12612" s="2"/>
    </row>
    <row r="12613" spans="5:5" x14ac:dyDescent="0.2">
      <c r="E12613" s="2"/>
    </row>
    <row r="12614" spans="5:5" x14ac:dyDescent="0.2">
      <c r="E12614" s="2"/>
    </row>
    <row r="12615" spans="5:5" x14ac:dyDescent="0.2">
      <c r="E12615" s="2"/>
    </row>
    <row r="12616" spans="5:5" x14ac:dyDescent="0.2">
      <c r="E12616" s="2"/>
    </row>
    <row r="12617" spans="5:5" x14ac:dyDescent="0.2">
      <c r="E12617" s="2"/>
    </row>
    <row r="12618" spans="5:5" x14ac:dyDescent="0.2">
      <c r="E12618" s="2"/>
    </row>
    <row r="12619" spans="5:5" x14ac:dyDescent="0.2">
      <c r="E12619" s="2"/>
    </row>
    <row r="12620" spans="5:5" x14ac:dyDescent="0.2">
      <c r="E12620" s="2"/>
    </row>
    <row r="12621" spans="5:5" x14ac:dyDescent="0.2">
      <c r="E12621" s="2"/>
    </row>
    <row r="12622" spans="5:5" x14ac:dyDescent="0.2">
      <c r="E12622" s="2"/>
    </row>
    <row r="12623" spans="5:5" x14ac:dyDescent="0.2">
      <c r="E12623" s="2"/>
    </row>
    <row r="12624" spans="5:5" x14ac:dyDescent="0.2">
      <c r="E12624" s="2"/>
    </row>
    <row r="12625" spans="5:5" x14ac:dyDescent="0.2">
      <c r="E12625" s="2"/>
    </row>
    <row r="12626" spans="5:5" x14ac:dyDescent="0.2">
      <c r="E12626" s="2"/>
    </row>
    <row r="12627" spans="5:5" x14ac:dyDescent="0.2">
      <c r="E12627" s="2"/>
    </row>
    <row r="12628" spans="5:5" x14ac:dyDescent="0.2">
      <c r="E12628" s="2"/>
    </row>
    <row r="12629" spans="5:5" x14ac:dyDescent="0.2">
      <c r="E12629" s="2"/>
    </row>
    <row r="12630" spans="5:5" x14ac:dyDescent="0.2">
      <c r="E12630" s="2"/>
    </row>
    <row r="12631" spans="5:5" x14ac:dyDescent="0.2">
      <c r="E12631" s="2"/>
    </row>
    <row r="12632" spans="5:5" x14ac:dyDescent="0.2">
      <c r="E12632" s="2"/>
    </row>
    <row r="12633" spans="5:5" x14ac:dyDescent="0.2">
      <c r="E12633" s="2"/>
    </row>
    <row r="12634" spans="5:5" x14ac:dyDescent="0.2">
      <c r="E12634" s="2"/>
    </row>
    <row r="12635" spans="5:5" x14ac:dyDescent="0.2">
      <c r="E12635" s="2"/>
    </row>
    <row r="12636" spans="5:5" x14ac:dyDescent="0.2">
      <c r="E12636" s="2"/>
    </row>
    <row r="12637" spans="5:5" x14ac:dyDescent="0.2">
      <c r="E12637" s="2"/>
    </row>
    <row r="12638" spans="5:5" x14ac:dyDescent="0.2">
      <c r="E12638" s="2"/>
    </row>
    <row r="12639" spans="5:5" x14ac:dyDescent="0.2">
      <c r="E12639" s="2"/>
    </row>
    <row r="12640" spans="5:5" x14ac:dyDescent="0.2">
      <c r="E12640" s="2"/>
    </row>
    <row r="12641" spans="5:5" x14ac:dyDescent="0.2">
      <c r="E12641" s="2"/>
    </row>
    <row r="12642" spans="5:5" x14ac:dyDescent="0.2">
      <c r="E12642" s="2"/>
    </row>
    <row r="12643" spans="5:5" x14ac:dyDescent="0.2">
      <c r="E12643" s="2"/>
    </row>
    <row r="12644" spans="5:5" x14ac:dyDescent="0.2">
      <c r="E12644" s="2"/>
    </row>
    <row r="12645" spans="5:5" x14ac:dyDescent="0.2">
      <c r="E12645" s="2"/>
    </row>
    <row r="12646" spans="5:5" x14ac:dyDescent="0.2">
      <c r="E12646" s="2"/>
    </row>
    <row r="12647" spans="5:5" x14ac:dyDescent="0.2">
      <c r="E12647" s="2"/>
    </row>
    <row r="12648" spans="5:5" x14ac:dyDescent="0.2">
      <c r="E12648" s="2"/>
    </row>
    <row r="12649" spans="5:5" x14ac:dyDescent="0.2">
      <c r="E12649" s="2"/>
    </row>
    <row r="12650" spans="5:5" x14ac:dyDescent="0.2">
      <c r="E12650" s="2"/>
    </row>
    <row r="12651" spans="5:5" x14ac:dyDescent="0.2">
      <c r="E12651" s="2"/>
    </row>
    <row r="12652" spans="5:5" x14ac:dyDescent="0.2">
      <c r="E12652" s="2"/>
    </row>
    <row r="12653" spans="5:5" x14ac:dyDescent="0.2">
      <c r="E12653" s="2"/>
    </row>
    <row r="12654" spans="5:5" x14ac:dyDescent="0.2">
      <c r="E12654" s="2"/>
    </row>
    <row r="12655" spans="5:5" x14ac:dyDescent="0.2">
      <c r="E12655" s="2"/>
    </row>
    <row r="12656" spans="5:5" x14ac:dyDescent="0.2">
      <c r="E12656" s="2"/>
    </row>
    <row r="12657" spans="5:5" x14ac:dyDescent="0.2">
      <c r="E12657" s="2"/>
    </row>
    <row r="12658" spans="5:5" x14ac:dyDescent="0.2">
      <c r="E12658" s="2"/>
    </row>
    <row r="12659" spans="5:5" x14ac:dyDescent="0.2">
      <c r="E12659" s="2"/>
    </row>
    <row r="12660" spans="5:5" x14ac:dyDescent="0.2">
      <c r="E12660" s="2"/>
    </row>
    <row r="12661" spans="5:5" x14ac:dyDescent="0.2">
      <c r="E12661" s="2"/>
    </row>
    <row r="12662" spans="5:5" x14ac:dyDescent="0.2">
      <c r="E12662" s="2"/>
    </row>
    <row r="12663" spans="5:5" x14ac:dyDescent="0.2">
      <c r="E12663" s="2"/>
    </row>
    <row r="12664" spans="5:5" x14ac:dyDescent="0.2">
      <c r="E12664" s="2"/>
    </row>
    <row r="12665" spans="5:5" x14ac:dyDescent="0.2">
      <c r="E12665" s="2"/>
    </row>
    <row r="12666" spans="5:5" x14ac:dyDescent="0.2">
      <c r="E12666" s="2"/>
    </row>
    <row r="12667" spans="5:5" x14ac:dyDescent="0.2">
      <c r="E12667" s="2"/>
    </row>
    <row r="12668" spans="5:5" x14ac:dyDescent="0.2">
      <c r="E12668" s="2"/>
    </row>
    <row r="12669" spans="5:5" x14ac:dyDescent="0.2">
      <c r="E12669" s="2"/>
    </row>
    <row r="12670" spans="5:5" x14ac:dyDescent="0.2">
      <c r="E12670" s="2"/>
    </row>
    <row r="12671" spans="5:5" x14ac:dyDescent="0.2">
      <c r="E12671" s="2"/>
    </row>
    <row r="12672" spans="5:5" x14ac:dyDescent="0.2">
      <c r="E12672" s="2"/>
    </row>
    <row r="12673" spans="5:5" x14ac:dyDescent="0.2">
      <c r="E12673" s="2"/>
    </row>
    <row r="12674" spans="5:5" x14ac:dyDescent="0.2">
      <c r="E12674" s="2"/>
    </row>
    <row r="12675" spans="5:5" x14ac:dyDescent="0.2">
      <c r="E12675" s="2"/>
    </row>
    <row r="12676" spans="5:5" x14ac:dyDescent="0.2">
      <c r="E12676" s="2"/>
    </row>
    <row r="12677" spans="5:5" x14ac:dyDescent="0.2">
      <c r="E12677" s="2"/>
    </row>
    <row r="12678" spans="5:5" x14ac:dyDescent="0.2">
      <c r="E12678" s="2"/>
    </row>
    <row r="12679" spans="5:5" x14ac:dyDescent="0.2">
      <c r="E12679" s="2"/>
    </row>
    <row r="12680" spans="5:5" x14ac:dyDescent="0.2">
      <c r="E12680" s="2"/>
    </row>
    <row r="12681" spans="5:5" x14ac:dyDescent="0.2">
      <c r="E12681" s="2"/>
    </row>
    <row r="12682" spans="5:5" x14ac:dyDescent="0.2">
      <c r="E12682" s="2"/>
    </row>
    <row r="12683" spans="5:5" x14ac:dyDescent="0.2">
      <c r="E12683" s="2"/>
    </row>
    <row r="12684" spans="5:5" x14ac:dyDescent="0.2">
      <c r="E12684" s="2"/>
    </row>
    <row r="12685" spans="5:5" x14ac:dyDescent="0.2">
      <c r="E12685" s="2"/>
    </row>
    <row r="12686" spans="5:5" x14ac:dyDescent="0.2">
      <c r="E12686" s="2"/>
    </row>
    <row r="12687" spans="5:5" x14ac:dyDescent="0.2">
      <c r="E12687" s="2"/>
    </row>
    <row r="12688" spans="5:5" x14ac:dyDescent="0.2">
      <c r="E12688" s="2"/>
    </row>
    <row r="12689" spans="5:5" x14ac:dyDescent="0.2">
      <c r="E12689" s="2"/>
    </row>
    <row r="12690" spans="5:5" x14ac:dyDescent="0.2">
      <c r="E12690" s="2"/>
    </row>
    <row r="12691" spans="5:5" x14ac:dyDescent="0.2">
      <c r="E12691" s="2"/>
    </row>
    <row r="12692" spans="5:5" x14ac:dyDescent="0.2">
      <c r="E12692" s="2"/>
    </row>
    <row r="12693" spans="5:5" x14ac:dyDescent="0.2">
      <c r="E12693" s="2"/>
    </row>
    <row r="12694" spans="5:5" x14ac:dyDescent="0.2">
      <c r="E12694" s="2"/>
    </row>
    <row r="12695" spans="5:5" x14ac:dyDescent="0.2">
      <c r="E12695" s="2"/>
    </row>
    <row r="12696" spans="5:5" x14ac:dyDescent="0.2">
      <c r="E12696" s="2"/>
    </row>
    <row r="12697" spans="5:5" x14ac:dyDescent="0.2">
      <c r="E12697" s="2"/>
    </row>
    <row r="12698" spans="5:5" x14ac:dyDescent="0.2">
      <c r="E12698" s="2"/>
    </row>
    <row r="12699" spans="5:5" x14ac:dyDescent="0.2">
      <c r="E12699" s="2"/>
    </row>
    <row r="12700" spans="5:5" x14ac:dyDescent="0.2">
      <c r="E12700" s="2"/>
    </row>
    <row r="12701" spans="5:5" x14ac:dyDescent="0.2">
      <c r="E12701" s="2"/>
    </row>
    <row r="12702" spans="5:5" x14ac:dyDescent="0.2">
      <c r="E12702" s="2"/>
    </row>
    <row r="12703" spans="5:5" x14ac:dyDescent="0.2">
      <c r="E12703" s="2"/>
    </row>
    <row r="12704" spans="5:5" x14ac:dyDescent="0.2">
      <c r="E12704" s="2"/>
    </row>
    <row r="12705" spans="5:5" x14ac:dyDescent="0.2">
      <c r="E12705" s="2"/>
    </row>
    <row r="12706" spans="5:5" x14ac:dyDescent="0.2">
      <c r="E12706" s="2"/>
    </row>
    <row r="12707" spans="5:5" x14ac:dyDescent="0.2">
      <c r="E12707" s="2"/>
    </row>
    <row r="12708" spans="5:5" x14ac:dyDescent="0.2">
      <c r="E12708" s="2"/>
    </row>
    <row r="12709" spans="5:5" x14ac:dyDescent="0.2">
      <c r="E12709" s="2"/>
    </row>
    <row r="12710" spans="5:5" x14ac:dyDescent="0.2">
      <c r="E12710" s="2"/>
    </row>
    <row r="12711" spans="5:5" x14ac:dyDescent="0.2">
      <c r="E12711" s="2"/>
    </row>
    <row r="12712" spans="5:5" x14ac:dyDescent="0.2">
      <c r="E12712" s="2"/>
    </row>
    <row r="12713" spans="5:5" x14ac:dyDescent="0.2">
      <c r="E12713" s="2"/>
    </row>
    <row r="12714" spans="5:5" x14ac:dyDescent="0.2">
      <c r="E12714" s="2"/>
    </row>
    <row r="12715" spans="5:5" x14ac:dyDescent="0.2">
      <c r="E12715" s="2"/>
    </row>
    <row r="12716" spans="5:5" x14ac:dyDescent="0.2">
      <c r="E12716" s="2"/>
    </row>
    <row r="12717" spans="5:5" x14ac:dyDescent="0.2">
      <c r="E12717" s="2"/>
    </row>
    <row r="12718" spans="5:5" x14ac:dyDescent="0.2">
      <c r="E12718" s="2"/>
    </row>
    <row r="12719" spans="5:5" x14ac:dyDescent="0.2">
      <c r="E12719" s="2"/>
    </row>
    <row r="12720" spans="5:5" x14ac:dyDescent="0.2">
      <c r="E12720" s="2"/>
    </row>
    <row r="12721" spans="5:5" x14ac:dyDescent="0.2">
      <c r="E12721" s="2"/>
    </row>
    <row r="12722" spans="5:5" x14ac:dyDescent="0.2">
      <c r="E12722" s="2"/>
    </row>
    <row r="12723" spans="5:5" x14ac:dyDescent="0.2">
      <c r="E12723" s="2"/>
    </row>
    <row r="12724" spans="5:5" x14ac:dyDescent="0.2">
      <c r="E12724" s="2"/>
    </row>
    <row r="12725" spans="5:5" x14ac:dyDescent="0.2">
      <c r="E12725" s="2"/>
    </row>
    <row r="12726" spans="5:5" x14ac:dyDescent="0.2">
      <c r="E12726" s="2"/>
    </row>
    <row r="12727" spans="5:5" x14ac:dyDescent="0.2">
      <c r="E12727" s="2"/>
    </row>
    <row r="12728" spans="5:5" x14ac:dyDescent="0.2">
      <c r="E12728" s="2"/>
    </row>
    <row r="12729" spans="5:5" x14ac:dyDescent="0.2">
      <c r="E12729" s="2"/>
    </row>
    <row r="12730" spans="5:5" x14ac:dyDescent="0.2">
      <c r="E12730" s="2"/>
    </row>
    <row r="12731" spans="5:5" x14ac:dyDescent="0.2">
      <c r="E12731" s="2"/>
    </row>
    <row r="12732" spans="5:5" x14ac:dyDescent="0.2">
      <c r="E12732" s="2"/>
    </row>
    <row r="12733" spans="5:5" x14ac:dyDescent="0.2">
      <c r="E12733" s="2"/>
    </row>
    <row r="12734" spans="5:5" x14ac:dyDescent="0.2">
      <c r="E12734" s="2"/>
    </row>
    <row r="12735" spans="5:5" x14ac:dyDescent="0.2">
      <c r="E12735" s="2"/>
    </row>
    <row r="12736" spans="5:5" x14ac:dyDescent="0.2">
      <c r="E12736" s="2"/>
    </row>
    <row r="12737" spans="5:5" x14ac:dyDescent="0.2">
      <c r="E12737" s="2"/>
    </row>
    <row r="12738" spans="5:5" x14ac:dyDescent="0.2">
      <c r="E12738" s="2"/>
    </row>
    <row r="12739" spans="5:5" x14ac:dyDescent="0.2">
      <c r="E12739" s="2"/>
    </row>
    <row r="12740" spans="5:5" x14ac:dyDescent="0.2">
      <c r="E12740" s="2"/>
    </row>
    <row r="12741" spans="5:5" x14ac:dyDescent="0.2">
      <c r="E12741" s="2"/>
    </row>
    <row r="12742" spans="5:5" x14ac:dyDescent="0.2">
      <c r="E12742" s="2"/>
    </row>
    <row r="12743" spans="5:5" x14ac:dyDescent="0.2">
      <c r="E12743" s="2"/>
    </row>
    <row r="12744" spans="5:5" x14ac:dyDescent="0.2">
      <c r="E12744" s="2"/>
    </row>
    <row r="12745" spans="5:5" x14ac:dyDescent="0.2">
      <c r="E12745" s="2"/>
    </row>
    <row r="12746" spans="5:5" x14ac:dyDescent="0.2">
      <c r="E12746" s="2"/>
    </row>
    <row r="12747" spans="5:5" x14ac:dyDescent="0.2">
      <c r="E12747" s="2"/>
    </row>
    <row r="12748" spans="5:5" x14ac:dyDescent="0.2">
      <c r="E12748" s="2"/>
    </row>
    <row r="12749" spans="5:5" x14ac:dyDescent="0.2">
      <c r="E12749" s="2"/>
    </row>
    <row r="12750" spans="5:5" x14ac:dyDescent="0.2">
      <c r="E12750" s="2"/>
    </row>
    <row r="12751" spans="5:5" x14ac:dyDescent="0.2">
      <c r="E12751" s="2"/>
    </row>
    <row r="12752" spans="5:5" x14ac:dyDescent="0.2">
      <c r="E12752" s="2"/>
    </row>
    <row r="12753" spans="5:5" x14ac:dyDescent="0.2">
      <c r="E12753" s="2"/>
    </row>
    <row r="12754" spans="5:5" x14ac:dyDescent="0.2">
      <c r="E12754" s="2"/>
    </row>
    <row r="12755" spans="5:5" x14ac:dyDescent="0.2">
      <c r="E12755" s="2"/>
    </row>
    <row r="12756" spans="5:5" x14ac:dyDescent="0.2">
      <c r="E12756" s="2"/>
    </row>
    <row r="12757" spans="5:5" x14ac:dyDescent="0.2">
      <c r="E12757" s="2"/>
    </row>
    <row r="12758" spans="5:5" x14ac:dyDescent="0.2">
      <c r="E12758" s="2"/>
    </row>
    <row r="12759" spans="5:5" x14ac:dyDescent="0.2">
      <c r="E12759" s="2"/>
    </row>
    <row r="12760" spans="5:5" x14ac:dyDescent="0.2">
      <c r="E12760" s="2"/>
    </row>
    <row r="12761" spans="5:5" x14ac:dyDescent="0.2">
      <c r="E12761" s="2"/>
    </row>
    <row r="12762" spans="5:5" x14ac:dyDescent="0.2">
      <c r="E12762" s="2"/>
    </row>
    <row r="12763" spans="5:5" x14ac:dyDescent="0.2">
      <c r="E12763" s="2"/>
    </row>
    <row r="12764" spans="5:5" x14ac:dyDescent="0.2">
      <c r="E12764" s="2"/>
    </row>
    <row r="12765" spans="5:5" x14ac:dyDescent="0.2">
      <c r="E12765" s="2"/>
    </row>
    <row r="12766" spans="5:5" x14ac:dyDescent="0.2">
      <c r="E12766" s="2"/>
    </row>
    <row r="12767" spans="5:5" x14ac:dyDescent="0.2">
      <c r="E12767" s="2"/>
    </row>
    <row r="12768" spans="5:5" x14ac:dyDescent="0.2">
      <c r="E12768" s="2"/>
    </row>
    <row r="12769" spans="5:5" x14ac:dyDescent="0.2">
      <c r="E12769" s="2"/>
    </row>
    <row r="12770" spans="5:5" x14ac:dyDescent="0.2">
      <c r="E12770" s="2"/>
    </row>
    <row r="12771" spans="5:5" x14ac:dyDescent="0.2">
      <c r="E12771" s="2"/>
    </row>
    <row r="12772" spans="5:5" x14ac:dyDescent="0.2">
      <c r="E12772" s="2"/>
    </row>
    <row r="12773" spans="5:5" x14ac:dyDescent="0.2">
      <c r="E12773" s="2"/>
    </row>
    <row r="12774" spans="5:5" x14ac:dyDescent="0.2">
      <c r="E12774" s="2"/>
    </row>
    <row r="12775" spans="5:5" x14ac:dyDescent="0.2">
      <c r="E12775" s="2"/>
    </row>
    <row r="12776" spans="5:5" x14ac:dyDescent="0.2">
      <c r="E12776" s="2"/>
    </row>
    <row r="12777" spans="5:5" x14ac:dyDescent="0.2">
      <c r="E12777" s="2"/>
    </row>
    <row r="12778" spans="5:5" x14ac:dyDescent="0.2">
      <c r="E12778" s="2"/>
    </row>
    <row r="12779" spans="5:5" x14ac:dyDescent="0.2">
      <c r="E12779" s="2"/>
    </row>
    <row r="12780" spans="5:5" x14ac:dyDescent="0.2">
      <c r="E12780" s="2"/>
    </row>
    <row r="12781" spans="5:5" x14ac:dyDescent="0.2">
      <c r="E12781" s="2"/>
    </row>
    <row r="12782" spans="5:5" x14ac:dyDescent="0.2">
      <c r="E12782" s="2"/>
    </row>
    <row r="12783" spans="5:5" x14ac:dyDescent="0.2">
      <c r="E12783" s="2"/>
    </row>
    <row r="12784" spans="5:5" x14ac:dyDescent="0.2">
      <c r="E12784" s="2"/>
    </row>
    <row r="12785" spans="5:5" x14ac:dyDescent="0.2">
      <c r="E12785" s="2"/>
    </row>
    <row r="12786" spans="5:5" x14ac:dyDescent="0.2">
      <c r="E12786" s="2"/>
    </row>
    <row r="12787" spans="5:5" x14ac:dyDescent="0.2">
      <c r="E12787" s="2"/>
    </row>
    <row r="12788" spans="5:5" x14ac:dyDescent="0.2">
      <c r="E12788" s="2"/>
    </row>
    <row r="12789" spans="5:5" x14ac:dyDescent="0.2">
      <c r="E12789" s="2"/>
    </row>
    <row r="12790" spans="5:5" x14ac:dyDescent="0.2">
      <c r="E12790" s="2"/>
    </row>
    <row r="12791" spans="5:5" x14ac:dyDescent="0.2">
      <c r="E12791" s="2"/>
    </row>
    <row r="12792" spans="5:5" x14ac:dyDescent="0.2">
      <c r="E12792" s="2"/>
    </row>
    <row r="12793" spans="5:5" x14ac:dyDescent="0.2">
      <c r="E12793" s="2"/>
    </row>
    <row r="12794" spans="5:5" x14ac:dyDescent="0.2">
      <c r="E12794" s="2"/>
    </row>
    <row r="12795" spans="5:5" x14ac:dyDescent="0.2">
      <c r="E12795" s="2"/>
    </row>
    <row r="12796" spans="5:5" x14ac:dyDescent="0.2">
      <c r="E12796" s="2"/>
    </row>
    <row r="12797" spans="5:5" x14ac:dyDescent="0.2">
      <c r="E12797" s="2"/>
    </row>
    <row r="12798" spans="5:5" x14ac:dyDescent="0.2">
      <c r="E12798" s="2"/>
    </row>
    <row r="12799" spans="5:5" x14ac:dyDescent="0.2">
      <c r="E12799" s="2"/>
    </row>
    <row r="12800" spans="5:5" x14ac:dyDescent="0.2">
      <c r="E12800" s="2"/>
    </row>
    <row r="12801" spans="5:5" x14ac:dyDescent="0.2">
      <c r="E12801" s="2"/>
    </row>
    <row r="12802" spans="5:5" x14ac:dyDescent="0.2">
      <c r="E12802" s="2"/>
    </row>
    <row r="12803" spans="5:5" x14ac:dyDescent="0.2">
      <c r="E12803" s="2"/>
    </row>
    <row r="12804" spans="5:5" x14ac:dyDescent="0.2">
      <c r="E12804" s="2"/>
    </row>
    <row r="12805" spans="5:5" x14ac:dyDescent="0.2">
      <c r="E12805" s="2"/>
    </row>
    <row r="12806" spans="5:5" x14ac:dyDescent="0.2">
      <c r="E12806" s="2"/>
    </row>
    <row r="12807" spans="5:5" x14ac:dyDescent="0.2">
      <c r="E12807" s="2"/>
    </row>
    <row r="12808" spans="5:5" x14ac:dyDescent="0.2">
      <c r="E12808" s="2"/>
    </row>
    <row r="12809" spans="5:5" x14ac:dyDescent="0.2">
      <c r="E12809" s="2"/>
    </row>
    <row r="12810" spans="5:5" x14ac:dyDescent="0.2">
      <c r="E12810" s="2"/>
    </row>
    <row r="12811" spans="5:5" x14ac:dyDescent="0.2">
      <c r="E12811" s="2"/>
    </row>
    <row r="12812" spans="5:5" x14ac:dyDescent="0.2">
      <c r="E12812" s="2"/>
    </row>
    <row r="12813" spans="5:5" x14ac:dyDescent="0.2">
      <c r="E12813" s="2"/>
    </row>
    <row r="12814" spans="5:5" x14ac:dyDescent="0.2">
      <c r="E12814" s="2"/>
    </row>
    <row r="12815" spans="5:5" x14ac:dyDescent="0.2">
      <c r="E12815" s="2"/>
    </row>
    <row r="12816" spans="5:5" x14ac:dyDescent="0.2">
      <c r="E12816" s="2"/>
    </row>
    <row r="12817" spans="5:5" x14ac:dyDescent="0.2">
      <c r="E12817" s="2"/>
    </row>
    <row r="12818" spans="5:5" x14ac:dyDescent="0.2">
      <c r="E12818" s="2"/>
    </row>
    <row r="12819" spans="5:5" x14ac:dyDescent="0.2">
      <c r="E12819" s="2"/>
    </row>
    <row r="12820" spans="5:5" x14ac:dyDescent="0.2">
      <c r="E12820" s="2"/>
    </row>
    <row r="12821" spans="5:5" x14ac:dyDescent="0.2">
      <c r="E12821" s="2"/>
    </row>
    <row r="12822" spans="5:5" x14ac:dyDescent="0.2">
      <c r="E12822" s="2"/>
    </row>
    <row r="12823" spans="5:5" x14ac:dyDescent="0.2">
      <c r="E12823" s="2"/>
    </row>
    <row r="12824" spans="5:5" x14ac:dyDescent="0.2">
      <c r="E12824" s="2"/>
    </row>
    <row r="12825" spans="5:5" x14ac:dyDescent="0.2">
      <c r="E12825" s="2"/>
    </row>
    <row r="12826" spans="5:5" x14ac:dyDescent="0.2">
      <c r="E12826" s="2"/>
    </row>
    <row r="12827" spans="5:5" x14ac:dyDescent="0.2">
      <c r="E12827" s="2"/>
    </row>
    <row r="12828" spans="5:5" x14ac:dyDescent="0.2">
      <c r="E12828" s="2"/>
    </row>
    <row r="12829" spans="5:5" x14ac:dyDescent="0.2">
      <c r="E12829" s="2"/>
    </row>
    <row r="12830" spans="5:5" x14ac:dyDescent="0.2">
      <c r="E12830" s="2"/>
    </row>
    <row r="12831" spans="5:5" x14ac:dyDescent="0.2">
      <c r="E12831" s="2"/>
    </row>
    <row r="12832" spans="5:5" x14ac:dyDescent="0.2">
      <c r="E12832" s="2"/>
    </row>
    <row r="12833" spans="5:5" x14ac:dyDescent="0.2">
      <c r="E12833" s="2"/>
    </row>
    <row r="12834" spans="5:5" x14ac:dyDescent="0.2">
      <c r="E12834" s="2"/>
    </row>
    <row r="12835" spans="5:5" x14ac:dyDescent="0.2">
      <c r="E12835" s="2"/>
    </row>
    <row r="12836" spans="5:5" x14ac:dyDescent="0.2">
      <c r="E12836" s="2"/>
    </row>
    <row r="12837" spans="5:5" x14ac:dyDescent="0.2">
      <c r="E12837" s="2"/>
    </row>
    <row r="12838" spans="5:5" x14ac:dyDescent="0.2">
      <c r="E12838" s="2"/>
    </row>
    <row r="12839" spans="5:5" x14ac:dyDescent="0.2">
      <c r="E12839" s="2"/>
    </row>
    <row r="12840" spans="5:5" x14ac:dyDescent="0.2">
      <c r="E12840" s="2"/>
    </row>
    <row r="12841" spans="5:5" x14ac:dyDescent="0.2">
      <c r="E12841" s="2"/>
    </row>
    <row r="12842" spans="5:5" x14ac:dyDescent="0.2">
      <c r="E12842" s="2"/>
    </row>
    <row r="12843" spans="5:5" x14ac:dyDescent="0.2">
      <c r="E12843" s="2"/>
    </row>
    <row r="12844" spans="5:5" x14ac:dyDescent="0.2">
      <c r="E12844" s="2"/>
    </row>
    <row r="12845" spans="5:5" x14ac:dyDescent="0.2">
      <c r="E12845" s="2"/>
    </row>
    <row r="12846" spans="5:5" x14ac:dyDescent="0.2">
      <c r="E12846" s="2"/>
    </row>
    <row r="12847" spans="5:5" x14ac:dyDescent="0.2">
      <c r="E12847" s="2"/>
    </row>
    <row r="12848" spans="5:5" x14ac:dyDescent="0.2">
      <c r="E12848" s="2"/>
    </row>
    <row r="12849" spans="5:5" x14ac:dyDescent="0.2">
      <c r="E12849" s="2"/>
    </row>
    <row r="12850" spans="5:5" x14ac:dyDescent="0.2">
      <c r="E12850" s="2"/>
    </row>
    <row r="12851" spans="5:5" x14ac:dyDescent="0.2">
      <c r="E12851" s="2"/>
    </row>
    <row r="12852" spans="5:5" x14ac:dyDescent="0.2">
      <c r="E12852" s="2"/>
    </row>
    <row r="12853" spans="5:5" x14ac:dyDescent="0.2">
      <c r="E12853" s="2"/>
    </row>
    <row r="12854" spans="5:5" x14ac:dyDescent="0.2">
      <c r="E12854" s="2"/>
    </row>
    <row r="12855" spans="5:5" x14ac:dyDescent="0.2">
      <c r="E12855" s="2"/>
    </row>
    <row r="12856" spans="5:5" x14ac:dyDescent="0.2">
      <c r="E12856" s="2"/>
    </row>
    <row r="12857" spans="5:5" x14ac:dyDescent="0.2">
      <c r="E12857" s="2"/>
    </row>
    <row r="12858" spans="5:5" x14ac:dyDescent="0.2">
      <c r="E12858" s="2"/>
    </row>
    <row r="12859" spans="5:5" x14ac:dyDescent="0.2">
      <c r="E12859" s="2"/>
    </row>
    <row r="12860" spans="5:5" x14ac:dyDescent="0.2">
      <c r="E12860" s="2"/>
    </row>
    <row r="12861" spans="5:5" x14ac:dyDescent="0.2">
      <c r="E12861" s="2"/>
    </row>
    <row r="12862" spans="5:5" x14ac:dyDescent="0.2">
      <c r="E12862" s="2"/>
    </row>
    <row r="12863" spans="5:5" x14ac:dyDescent="0.2">
      <c r="E12863" s="2"/>
    </row>
    <row r="12864" spans="5:5" x14ac:dyDescent="0.2">
      <c r="E12864" s="2"/>
    </row>
    <row r="12865" spans="5:5" x14ac:dyDescent="0.2">
      <c r="E12865" s="2"/>
    </row>
    <row r="12866" spans="5:5" x14ac:dyDescent="0.2">
      <c r="E12866" s="2"/>
    </row>
    <row r="12867" spans="5:5" x14ac:dyDescent="0.2">
      <c r="E12867" s="2"/>
    </row>
    <row r="12868" spans="5:5" x14ac:dyDescent="0.2">
      <c r="E12868" s="2"/>
    </row>
    <row r="12869" spans="5:5" x14ac:dyDescent="0.2">
      <c r="E12869" s="2"/>
    </row>
    <row r="12870" spans="5:5" x14ac:dyDescent="0.2">
      <c r="E12870" s="2"/>
    </row>
    <row r="12871" spans="5:5" x14ac:dyDescent="0.2">
      <c r="E12871" s="2"/>
    </row>
    <row r="12872" spans="5:5" x14ac:dyDescent="0.2">
      <c r="E12872" s="2"/>
    </row>
    <row r="12873" spans="5:5" x14ac:dyDescent="0.2">
      <c r="E12873" s="2"/>
    </row>
    <row r="12874" spans="5:5" x14ac:dyDescent="0.2">
      <c r="E12874" s="2"/>
    </row>
    <row r="12875" spans="5:5" x14ac:dyDescent="0.2">
      <c r="E12875" s="2"/>
    </row>
    <row r="12876" spans="5:5" x14ac:dyDescent="0.2">
      <c r="E12876" s="2"/>
    </row>
    <row r="12877" spans="5:5" x14ac:dyDescent="0.2">
      <c r="E12877" s="2"/>
    </row>
    <row r="12878" spans="5:5" x14ac:dyDescent="0.2">
      <c r="E12878" s="2"/>
    </row>
    <row r="12879" spans="5:5" x14ac:dyDescent="0.2">
      <c r="E12879" s="2"/>
    </row>
    <row r="12880" spans="5:5" x14ac:dyDescent="0.2">
      <c r="E12880" s="2"/>
    </row>
    <row r="12881" spans="5:5" x14ac:dyDescent="0.2">
      <c r="E12881" s="2"/>
    </row>
    <row r="12882" spans="5:5" x14ac:dyDescent="0.2">
      <c r="E12882" s="2"/>
    </row>
    <row r="12883" spans="5:5" x14ac:dyDescent="0.2">
      <c r="E12883" s="2"/>
    </row>
    <row r="12884" spans="5:5" x14ac:dyDescent="0.2">
      <c r="E12884" s="2"/>
    </row>
    <row r="12885" spans="5:5" x14ac:dyDescent="0.2">
      <c r="E12885" s="2"/>
    </row>
    <row r="12886" spans="5:5" x14ac:dyDescent="0.2">
      <c r="E12886" s="2"/>
    </row>
    <row r="12887" spans="5:5" x14ac:dyDescent="0.2">
      <c r="E12887" s="2"/>
    </row>
    <row r="12888" spans="5:5" x14ac:dyDescent="0.2">
      <c r="E12888" s="2"/>
    </row>
    <row r="12889" spans="5:5" x14ac:dyDescent="0.2">
      <c r="E12889" s="2"/>
    </row>
    <row r="12890" spans="5:5" x14ac:dyDescent="0.2">
      <c r="E12890" s="2"/>
    </row>
    <row r="12891" spans="5:5" x14ac:dyDescent="0.2">
      <c r="E12891" s="2"/>
    </row>
    <row r="12892" spans="5:5" x14ac:dyDescent="0.2">
      <c r="E12892" s="2"/>
    </row>
    <row r="12893" spans="5:5" x14ac:dyDescent="0.2">
      <c r="E12893" s="2"/>
    </row>
    <row r="12894" spans="5:5" x14ac:dyDescent="0.2">
      <c r="E12894" s="2"/>
    </row>
    <row r="12895" spans="5:5" x14ac:dyDescent="0.2">
      <c r="E12895" s="2"/>
    </row>
    <row r="12896" spans="5:5" x14ac:dyDescent="0.2">
      <c r="E12896" s="2"/>
    </row>
    <row r="12897" spans="5:5" x14ac:dyDescent="0.2">
      <c r="E12897" s="2"/>
    </row>
    <row r="12898" spans="5:5" x14ac:dyDescent="0.2">
      <c r="E12898" s="2"/>
    </row>
    <row r="12899" spans="5:5" x14ac:dyDescent="0.2">
      <c r="E12899" s="2"/>
    </row>
    <row r="12900" spans="5:5" x14ac:dyDescent="0.2">
      <c r="E12900" s="2"/>
    </row>
    <row r="12901" spans="5:5" x14ac:dyDescent="0.2">
      <c r="E12901" s="2"/>
    </row>
    <row r="12902" spans="5:5" x14ac:dyDescent="0.2">
      <c r="E12902" s="2"/>
    </row>
    <row r="12903" spans="5:5" x14ac:dyDescent="0.2">
      <c r="E12903" s="2"/>
    </row>
    <row r="12904" spans="5:5" x14ac:dyDescent="0.2">
      <c r="E12904" s="2"/>
    </row>
    <row r="12905" spans="5:5" x14ac:dyDescent="0.2">
      <c r="E12905" s="2"/>
    </row>
    <row r="12906" spans="5:5" x14ac:dyDescent="0.2">
      <c r="E12906" s="2"/>
    </row>
    <row r="12907" spans="5:5" x14ac:dyDescent="0.2">
      <c r="E12907" s="2"/>
    </row>
    <row r="12908" spans="5:5" x14ac:dyDescent="0.2">
      <c r="E12908" s="2"/>
    </row>
    <row r="12909" spans="5:5" x14ac:dyDescent="0.2">
      <c r="E12909" s="2"/>
    </row>
    <row r="12910" spans="5:5" x14ac:dyDescent="0.2">
      <c r="E12910" s="2"/>
    </row>
    <row r="12911" spans="5:5" x14ac:dyDescent="0.2">
      <c r="E12911" s="2"/>
    </row>
    <row r="12912" spans="5:5" x14ac:dyDescent="0.2">
      <c r="E12912" s="2"/>
    </row>
    <row r="12913" spans="5:5" x14ac:dyDescent="0.2">
      <c r="E12913" s="2"/>
    </row>
    <row r="12914" spans="5:5" x14ac:dyDescent="0.2">
      <c r="E12914" s="2"/>
    </row>
    <row r="12915" spans="5:5" x14ac:dyDescent="0.2">
      <c r="E12915" s="2"/>
    </row>
    <row r="12916" spans="5:5" x14ac:dyDescent="0.2">
      <c r="E12916" s="2"/>
    </row>
    <row r="12917" spans="5:5" x14ac:dyDescent="0.2">
      <c r="E12917" s="2"/>
    </row>
    <row r="12918" spans="5:5" x14ac:dyDescent="0.2">
      <c r="E12918" s="2"/>
    </row>
    <row r="12919" spans="5:5" x14ac:dyDescent="0.2">
      <c r="E12919" s="2"/>
    </row>
    <row r="12920" spans="5:5" x14ac:dyDescent="0.2">
      <c r="E12920" s="2"/>
    </row>
    <row r="12921" spans="5:5" x14ac:dyDescent="0.2">
      <c r="E12921" s="2"/>
    </row>
    <row r="12922" spans="5:5" x14ac:dyDescent="0.2">
      <c r="E12922" s="2"/>
    </row>
    <row r="12923" spans="5:5" x14ac:dyDescent="0.2">
      <c r="E12923" s="2"/>
    </row>
    <row r="12924" spans="5:5" x14ac:dyDescent="0.2">
      <c r="E12924" s="2"/>
    </row>
    <row r="12925" spans="5:5" x14ac:dyDescent="0.2">
      <c r="E12925" s="2"/>
    </row>
    <row r="12926" spans="5:5" x14ac:dyDescent="0.2">
      <c r="E12926" s="2"/>
    </row>
    <row r="12927" spans="5:5" x14ac:dyDescent="0.2">
      <c r="E12927" s="2"/>
    </row>
    <row r="12928" spans="5:5" x14ac:dyDescent="0.2">
      <c r="E12928" s="2"/>
    </row>
    <row r="12929" spans="5:5" x14ac:dyDescent="0.2">
      <c r="E12929" s="2"/>
    </row>
    <row r="12930" spans="5:5" x14ac:dyDescent="0.2">
      <c r="E12930" s="2"/>
    </row>
    <row r="12931" spans="5:5" x14ac:dyDescent="0.2">
      <c r="E12931" s="2"/>
    </row>
    <row r="12932" spans="5:5" x14ac:dyDescent="0.2">
      <c r="E12932" s="2"/>
    </row>
    <row r="12933" spans="5:5" x14ac:dyDescent="0.2">
      <c r="E12933" s="2"/>
    </row>
    <row r="12934" spans="5:5" x14ac:dyDescent="0.2">
      <c r="E12934" s="2"/>
    </row>
    <row r="12935" spans="5:5" x14ac:dyDescent="0.2">
      <c r="E12935" s="2"/>
    </row>
    <row r="12936" spans="5:5" x14ac:dyDescent="0.2">
      <c r="E12936" s="2"/>
    </row>
    <row r="12937" spans="5:5" x14ac:dyDescent="0.2">
      <c r="E12937" s="2"/>
    </row>
    <row r="12938" spans="5:5" x14ac:dyDescent="0.2">
      <c r="E12938" s="2"/>
    </row>
    <row r="12939" spans="5:5" x14ac:dyDescent="0.2">
      <c r="E12939" s="2"/>
    </row>
    <row r="12940" spans="5:5" x14ac:dyDescent="0.2">
      <c r="E12940" s="2"/>
    </row>
    <row r="12941" spans="5:5" x14ac:dyDescent="0.2">
      <c r="E12941" s="2"/>
    </row>
    <row r="12942" spans="5:5" x14ac:dyDescent="0.2">
      <c r="E12942" s="2"/>
    </row>
    <row r="12943" spans="5:5" x14ac:dyDescent="0.2">
      <c r="E12943" s="2"/>
    </row>
    <row r="12944" spans="5:5" x14ac:dyDescent="0.2">
      <c r="E12944" s="2"/>
    </row>
    <row r="12945" spans="5:5" x14ac:dyDescent="0.2">
      <c r="E12945" s="2"/>
    </row>
    <row r="12946" spans="5:5" x14ac:dyDescent="0.2">
      <c r="E12946" s="2"/>
    </row>
    <row r="12947" spans="5:5" x14ac:dyDescent="0.2">
      <c r="E12947" s="2"/>
    </row>
    <row r="12948" spans="5:5" x14ac:dyDescent="0.2">
      <c r="E12948" s="2"/>
    </row>
    <row r="12949" spans="5:5" x14ac:dyDescent="0.2">
      <c r="E12949" s="2"/>
    </row>
    <row r="12950" spans="5:5" x14ac:dyDescent="0.2">
      <c r="E12950" s="2"/>
    </row>
    <row r="12951" spans="5:5" x14ac:dyDescent="0.2">
      <c r="E12951" s="2"/>
    </row>
    <row r="12952" spans="5:5" x14ac:dyDescent="0.2">
      <c r="E12952" s="2"/>
    </row>
    <row r="12953" spans="5:5" x14ac:dyDescent="0.2">
      <c r="E12953" s="2"/>
    </row>
    <row r="12954" spans="5:5" x14ac:dyDescent="0.2">
      <c r="E12954" s="2"/>
    </row>
    <row r="12955" spans="5:5" x14ac:dyDescent="0.2">
      <c r="E12955" s="2"/>
    </row>
    <row r="12956" spans="5:5" x14ac:dyDescent="0.2">
      <c r="E12956" s="2"/>
    </row>
    <row r="12957" spans="5:5" x14ac:dyDescent="0.2">
      <c r="E12957" s="2"/>
    </row>
    <row r="12958" spans="5:5" x14ac:dyDescent="0.2">
      <c r="E12958" s="2"/>
    </row>
    <row r="12959" spans="5:5" x14ac:dyDescent="0.2">
      <c r="E12959" s="2"/>
    </row>
    <row r="12960" spans="5:5" x14ac:dyDescent="0.2">
      <c r="E12960" s="2"/>
    </row>
    <row r="12961" spans="5:5" x14ac:dyDescent="0.2">
      <c r="E12961" s="2"/>
    </row>
    <row r="12962" spans="5:5" x14ac:dyDescent="0.2">
      <c r="E12962" s="2"/>
    </row>
    <row r="12963" spans="5:5" x14ac:dyDescent="0.2">
      <c r="E12963" s="2"/>
    </row>
    <row r="12964" spans="5:5" x14ac:dyDescent="0.2">
      <c r="E12964" s="2"/>
    </row>
    <row r="12965" spans="5:5" x14ac:dyDescent="0.2">
      <c r="E12965" s="2"/>
    </row>
    <row r="12966" spans="5:5" x14ac:dyDescent="0.2">
      <c r="E12966" s="2"/>
    </row>
    <row r="12967" spans="5:5" x14ac:dyDescent="0.2">
      <c r="E12967" s="2"/>
    </row>
    <row r="12968" spans="5:5" x14ac:dyDescent="0.2">
      <c r="E12968" s="2"/>
    </row>
    <row r="12969" spans="5:5" x14ac:dyDescent="0.2">
      <c r="E12969" s="2"/>
    </row>
    <row r="12970" spans="5:5" x14ac:dyDescent="0.2">
      <c r="E12970" s="2"/>
    </row>
    <row r="12971" spans="5:5" x14ac:dyDescent="0.2">
      <c r="E12971" s="2"/>
    </row>
    <row r="12972" spans="5:5" x14ac:dyDescent="0.2">
      <c r="E12972" s="2"/>
    </row>
    <row r="12973" spans="5:5" x14ac:dyDescent="0.2">
      <c r="E12973" s="2"/>
    </row>
    <row r="12974" spans="5:5" x14ac:dyDescent="0.2">
      <c r="E12974" s="2"/>
    </row>
    <row r="12975" spans="5:5" x14ac:dyDescent="0.2">
      <c r="E12975" s="2"/>
    </row>
    <row r="12976" spans="5:5" x14ac:dyDescent="0.2">
      <c r="E12976" s="2"/>
    </row>
    <row r="12977" spans="5:5" x14ac:dyDescent="0.2">
      <c r="E12977" s="2"/>
    </row>
    <row r="12978" spans="5:5" x14ac:dyDescent="0.2">
      <c r="E12978" s="2"/>
    </row>
    <row r="12979" spans="5:5" x14ac:dyDescent="0.2">
      <c r="E12979" s="2"/>
    </row>
    <row r="12980" spans="5:5" x14ac:dyDescent="0.2">
      <c r="E12980" s="2"/>
    </row>
    <row r="12981" spans="5:5" x14ac:dyDescent="0.2">
      <c r="E12981" s="2"/>
    </row>
    <row r="12982" spans="5:5" x14ac:dyDescent="0.2">
      <c r="E12982" s="2"/>
    </row>
    <row r="12983" spans="5:5" x14ac:dyDescent="0.2">
      <c r="E12983" s="2"/>
    </row>
    <row r="12984" spans="5:5" x14ac:dyDescent="0.2">
      <c r="E12984" s="2"/>
    </row>
    <row r="12985" spans="5:5" x14ac:dyDescent="0.2">
      <c r="E12985" s="2"/>
    </row>
    <row r="12986" spans="5:5" x14ac:dyDescent="0.2">
      <c r="E12986" s="2"/>
    </row>
    <row r="12987" spans="5:5" x14ac:dyDescent="0.2">
      <c r="E12987" s="2"/>
    </row>
    <row r="12988" spans="5:5" x14ac:dyDescent="0.2">
      <c r="E12988" s="2"/>
    </row>
    <row r="12989" spans="5:5" x14ac:dyDescent="0.2">
      <c r="E12989" s="2"/>
    </row>
    <row r="12990" spans="5:5" x14ac:dyDescent="0.2">
      <c r="E12990" s="2"/>
    </row>
    <row r="12991" spans="5:5" x14ac:dyDescent="0.2">
      <c r="E12991" s="2"/>
    </row>
    <row r="12992" spans="5:5" x14ac:dyDescent="0.2">
      <c r="E12992" s="2"/>
    </row>
    <row r="12993" spans="5:5" x14ac:dyDescent="0.2">
      <c r="E12993" s="2"/>
    </row>
    <row r="12994" spans="5:5" x14ac:dyDescent="0.2">
      <c r="E12994" s="2"/>
    </row>
    <row r="12995" spans="5:5" x14ac:dyDescent="0.2">
      <c r="E12995" s="2"/>
    </row>
    <row r="12996" spans="5:5" x14ac:dyDescent="0.2">
      <c r="E12996" s="2"/>
    </row>
    <row r="12997" spans="5:5" x14ac:dyDescent="0.2">
      <c r="E12997" s="2"/>
    </row>
    <row r="12998" spans="5:5" x14ac:dyDescent="0.2">
      <c r="E12998" s="2"/>
    </row>
    <row r="12999" spans="5:5" x14ac:dyDescent="0.2">
      <c r="E12999" s="2"/>
    </row>
    <row r="13000" spans="5:5" x14ac:dyDescent="0.2">
      <c r="E13000" s="2"/>
    </row>
    <row r="13001" spans="5:5" x14ac:dyDescent="0.2">
      <c r="E13001" s="2"/>
    </row>
    <row r="13002" spans="5:5" x14ac:dyDescent="0.2">
      <c r="E13002" s="2"/>
    </row>
    <row r="13003" spans="5:5" x14ac:dyDescent="0.2">
      <c r="E13003" s="2"/>
    </row>
    <row r="13004" spans="5:5" x14ac:dyDescent="0.2">
      <c r="E13004" s="2"/>
    </row>
    <row r="13005" spans="5:5" x14ac:dyDescent="0.2">
      <c r="E13005" s="2"/>
    </row>
    <row r="13006" spans="5:5" x14ac:dyDescent="0.2">
      <c r="E13006" s="2"/>
    </row>
    <row r="13007" spans="5:5" x14ac:dyDescent="0.2">
      <c r="E13007" s="2"/>
    </row>
    <row r="13008" spans="5:5" x14ac:dyDescent="0.2">
      <c r="E13008" s="2"/>
    </row>
    <row r="13009" spans="5:5" x14ac:dyDescent="0.2">
      <c r="E13009" s="2"/>
    </row>
    <row r="13010" spans="5:5" x14ac:dyDescent="0.2">
      <c r="E13010" s="2"/>
    </row>
    <row r="13011" spans="5:5" x14ac:dyDescent="0.2">
      <c r="E13011" s="2"/>
    </row>
    <row r="13012" spans="5:5" x14ac:dyDescent="0.2">
      <c r="E13012" s="2"/>
    </row>
    <row r="13013" spans="5:5" x14ac:dyDescent="0.2">
      <c r="E13013" s="2"/>
    </row>
    <row r="13014" spans="5:5" x14ac:dyDescent="0.2">
      <c r="E13014" s="2"/>
    </row>
    <row r="13015" spans="5:5" x14ac:dyDescent="0.2">
      <c r="E13015" s="2"/>
    </row>
    <row r="13016" spans="5:5" x14ac:dyDescent="0.2">
      <c r="E13016" s="2"/>
    </row>
    <row r="13017" spans="5:5" x14ac:dyDescent="0.2">
      <c r="E13017" s="2"/>
    </row>
    <row r="13018" spans="5:5" x14ac:dyDescent="0.2">
      <c r="E13018" s="2"/>
    </row>
    <row r="13019" spans="5:5" x14ac:dyDescent="0.2">
      <c r="E13019" s="2"/>
    </row>
    <row r="13020" spans="5:5" x14ac:dyDescent="0.2">
      <c r="E13020" s="2"/>
    </row>
    <row r="13021" spans="5:5" x14ac:dyDescent="0.2">
      <c r="E13021" s="2"/>
    </row>
    <row r="13022" spans="5:5" x14ac:dyDescent="0.2">
      <c r="E13022" s="2"/>
    </row>
    <row r="13023" spans="5:5" x14ac:dyDescent="0.2">
      <c r="E13023" s="2"/>
    </row>
    <row r="13024" spans="5:5" x14ac:dyDescent="0.2">
      <c r="E13024" s="2"/>
    </row>
    <row r="13025" spans="5:5" x14ac:dyDescent="0.2">
      <c r="E13025" s="2"/>
    </row>
    <row r="13026" spans="5:5" x14ac:dyDescent="0.2">
      <c r="E13026" s="2"/>
    </row>
    <row r="13027" spans="5:5" x14ac:dyDescent="0.2">
      <c r="E13027" s="2"/>
    </row>
    <row r="13028" spans="5:5" x14ac:dyDescent="0.2">
      <c r="E13028" s="2"/>
    </row>
    <row r="13029" spans="5:5" x14ac:dyDescent="0.2">
      <c r="E13029" s="2"/>
    </row>
    <row r="13030" spans="5:5" x14ac:dyDescent="0.2">
      <c r="E13030" s="2"/>
    </row>
    <row r="13031" spans="5:5" x14ac:dyDescent="0.2">
      <c r="E13031" s="2"/>
    </row>
    <row r="13032" spans="5:5" x14ac:dyDescent="0.2">
      <c r="E13032" s="2"/>
    </row>
    <row r="13033" spans="5:5" x14ac:dyDescent="0.2">
      <c r="E13033" s="2"/>
    </row>
    <row r="13034" spans="5:5" x14ac:dyDescent="0.2">
      <c r="E13034" s="2"/>
    </row>
    <row r="13035" spans="5:5" x14ac:dyDescent="0.2">
      <c r="E13035" s="2"/>
    </row>
    <row r="13036" spans="5:5" x14ac:dyDescent="0.2">
      <c r="E13036" s="2"/>
    </row>
    <row r="13037" spans="5:5" x14ac:dyDescent="0.2">
      <c r="E13037" s="2"/>
    </row>
    <row r="13038" spans="5:5" x14ac:dyDescent="0.2">
      <c r="E13038" s="2"/>
    </row>
    <row r="13039" spans="5:5" x14ac:dyDescent="0.2">
      <c r="E13039" s="2"/>
    </row>
    <row r="13040" spans="5:5" x14ac:dyDescent="0.2">
      <c r="E13040" s="2"/>
    </row>
    <row r="13041" spans="5:5" x14ac:dyDescent="0.2">
      <c r="E13041" s="2"/>
    </row>
    <row r="13042" spans="5:5" x14ac:dyDescent="0.2">
      <c r="E13042" s="2"/>
    </row>
    <row r="13043" spans="5:5" x14ac:dyDescent="0.2">
      <c r="E13043" s="2"/>
    </row>
    <row r="13044" spans="5:5" x14ac:dyDescent="0.2">
      <c r="E13044" s="2"/>
    </row>
    <row r="13045" spans="5:5" x14ac:dyDescent="0.2">
      <c r="E13045" s="2"/>
    </row>
    <row r="13046" spans="5:5" x14ac:dyDescent="0.2">
      <c r="E13046" s="2"/>
    </row>
    <row r="13047" spans="5:5" x14ac:dyDescent="0.2">
      <c r="E13047" s="2"/>
    </row>
    <row r="13048" spans="5:5" x14ac:dyDescent="0.2">
      <c r="E13048" s="2"/>
    </row>
    <row r="13049" spans="5:5" x14ac:dyDescent="0.2">
      <c r="E13049" s="2"/>
    </row>
    <row r="13050" spans="5:5" x14ac:dyDescent="0.2">
      <c r="E13050" s="2"/>
    </row>
    <row r="13051" spans="5:5" x14ac:dyDescent="0.2">
      <c r="E13051" s="2"/>
    </row>
    <row r="13052" spans="5:5" x14ac:dyDescent="0.2">
      <c r="E13052" s="2"/>
    </row>
    <row r="13053" spans="5:5" x14ac:dyDescent="0.2">
      <c r="E13053" s="2"/>
    </row>
    <row r="13054" spans="5:5" x14ac:dyDescent="0.2">
      <c r="E13054" s="2"/>
    </row>
    <row r="13055" spans="5:5" x14ac:dyDescent="0.2">
      <c r="E13055" s="2"/>
    </row>
    <row r="13056" spans="5:5" x14ac:dyDescent="0.2">
      <c r="E13056" s="2"/>
    </row>
    <row r="13057" spans="5:5" x14ac:dyDescent="0.2">
      <c r="E13057" s="2"/>
    </row>
    <row r="13058" spans="5:5" x14ac:dyDescent="0.2">
      <c r="E13058" s="2"/>
    </row>
    <row r="13059" spans="5:5" x14ac:dyDescent="0.2">
      <c r="E13059" s="2"/>
    </row>
    <row r="13060" spans="5:5" x14ac:dyDescent="0.2">
      <c r="E13060" s="2"/>
    </row>
    <row r="13061" spans="5:5" x14ac:dyDescent="0.2">
      <c r="E13061" s="2"/>
    </row>
    <row r="13062" spans="5:5" x14ac:dyDescent="0.2">
      <c r="E13062" s="2"/>
    </row>
    <row r="13063" spans="5:5" x14ac:dyDescent="0.2">
      <c r="E13063" s="2"/>
    </row>
    <row r="13064" spans="5:5" x14ac:dyDescent="0.2">
      <c r="E13064" s="2"/>
    </row>
    <row r="13065" spans="5:5" x14ac:dyDescent="0.2">
      <c r="E13065" s="2"/>
    </row>
    <row r="13066" spans="5:5" x14ac:dyDescent="0.2">
      <c r="E13066" s="2"/>
    </row>
    <row r="13067" spans="5:5" x14ac:dyDescent="0.2">
      <c r="E13067" s="2"/>
    </row>
    <row r="13068" spans="5:5" x14ac:dyDescent="0.2">
      <c r="E13068" s="2"/>
    </row>
    <row r="13069" spans="5:5" x14ac:dyDescent="0.2">
      <c r="E13069" s="2"/>
    </row>
    <row r="13070" spans="5:5" x14ac:dyDescent="0.2">
      <c r="E13070" s="2"/>
    </row>
    <row r="13071" spans="5:5" x14ac:dyDescent="0.2">
      <c r="E13071" s="2"/>
    </row>
    <row r="13072" spans="5:5" x14ac:dyDescent="0.2">
      <c r="E13072" s="2"/>
    </row>
    <row r="13073" spans="5:5" x14ac:dyDescent="0.2">
      <c r="E13073" s="2"/>
    </row>
    <row r="13074" spans="5:5" x14ac:dyDescent="0.2">
      <c r="E13074" s="2"/>
    </row>
    <row r="13075" spans="5:5" x14ac:dyDescent="0.2">
      <c r="E13075" s="2"/>
    </row>
    <row r="13076" spans="5:5" x14ac:dyDescent="0.2">
      <c r="E13076" s="2"/>
    </row>
    <row r="13077" spans="5:5" x14ac:dyDescent="0.2">
      <c r="E13077" s="2"/>
    </row>
    <row r="13078" spans="5:5" x14ac:dyDescent="0.2">
      <c r="E13078" s="2"/>
    </row>
    <row r="13079" spans="5:5" x14ac:dyDescent="0.2">
      <c r="E13079" s="2"/>
    </row>
    <row r="13080" spans="5:5" x14ac:dyDescent="0.2">
      <c r="E13080" s="2"/>
    </row>
    <row r="13081" spans="5:5" x14ac:dyDescent="0.2">
      <c r="E13081" s="2"/>
    </row>
    <row r="13082" spans="5:5" x14ac:dyDescent="0.2">
      <c r="E13082" s="2"/>
    </row>
    <row r="13083" spans="5:5" x14ac:dyDescent="0.2">
      <c r="E13083" s="2"/>
    </row>
    <row r="13084" spans="5:5" x14ac:dyDescent="0.2">
      <c r="E13084" s="2"/>
    </row>
    <row r="13085" spans="5:5" x14ac:dyDescent="0.2">
      <c r="E13085" s="2"/>
    </row>
    <row r="13086" spans="5:5" x14ac:dyDescent="0.2">
      <c r="E13086" s="2"/>
    </row>
    <row r="13087" spans="5:5" x14ac:dyDescent="0.2">
      <c r="E13087" s="2"/>
    </row>
    <row r="13088" spans="5:5" x14ac:dyDescent="0.2">
      <c r="E13088" s="2"/>
    </row>
    <row r="13089" spans="5:5" x14ac:dyDescent="0.2">
      <c r="E13089" s="2"/>
    </row>
    <row r="13090" spans="5:5" x14ac:dyDescent="0.2">
      <c r="E13090" s="2"/>
    </row>
    <row r="13091" spans="5:5" x14ac:dyDescent="0.2">
      <c r="E13091" s="2"/>
    </row>
    <row r="13092" spans="5:5" x14ac:dyDescent="0.2">
      <c r="E13092" s="2"/>
    </row>
    <row r="13093" spans="5:5" x14ac:dyDescent="0.2">
      <c r="E13093" s="2"/>
    </row>
    <row r="13094" spans="5:5" x14ac:dyDescent="0.2">
      <c r="E13094" s="2"/>
    </row>
    <row r="13095" spans="5:5" x14ac:dyDescent="0.2">
      <c r="E13095" s="2"/>
    </row>
    <row r="13096" spans="5:5" x14ac:dyDescent="0.2">
      <c r="E13096" s="2"/>
    </row>
    <row r="13097" spans="5:5" x14ac:dyDescent="0.2">
      <c r="E13097" s="2"/>
    </row>
    <row r="13098" spans="5:5" x14ac:dyDescent="0.2">
      <c r="E13098" s="2"/>
    </row>
    <row r="13099" spans="5:5" x14ac:dyDescent="0.2">
      <c r="E13099" s="2"/>
    </row>
    <row r="13100" spans="5:5" x14ac:dyDescent="0.2">
      <c r="E13100" s="2"/>
    </row>
    <row r="13101" spans="5:5" x14ac:dyDescent="0.2">
      <c r="E13101" s="2"/>
    </row>
    <row r="13102" spans="5:5" x14ac:dyDescent="0.2">
      <c r="E13102" s="2"/>
    </row>
    <row r="13103" spans="5:5" x14ac:dyDescent="0.2">
      <c r="E13103" s="2"/>
    </row>
    <row r="13104" spans="5:5" x14ac:dyDescent="0.2">
      <c r="E13104" s="2"/>
    </row>
    <row r="13105" spans="5:5" x14ac:dyDescent="0.2">
      <c r="E13105" s="2"/>
    </row>
    <row r="13106" spans="5:5" x14ac:dyDescent="0.2">
      <c r="E13106" s="2"/>
    </row>
    <row r="13107" spans="5:5" x14ac:dyDescent="0.2">
      <c r="E13107" s="2"/>
    </row>
    <row r="13108" spans="5:5" x14ac:dyDescent="0.2">
      <c r="E13108" s="2"/>
    </row>
    <row r="13109" spans="5:5" x14ac:dyDescent="0.2">
      <c r="E13109" s="2"/>
    </row>
    <row r="13110" spans="5:5" x14ac:dyDescent="0.2">
      <c r="E13110" s="2"/>
    </row>
    <row r="13111" spans="5:5" x14ac:dyDescent="0.2">
      <c r="E13111" s="2"/>
    </row>
    <row r="13112" spans="5:5" x14ac:dyDescent="0.2">
      <c r="E13112" s="2"/>
    </row>
    <row r="13113" spans="5:5" x14ac:dyDescent="0.2">
      <c r="E13113" s="2"/>
    </row>
    <row r="13114" spans="5:5" x14ac:dyDescent="0.2">
      <c r="E13114" s="2"/>
    </row>
    <row r="13115" spans="5:5" x14ac:dyDescent="0.2">
      <c r="E13115" s="2"/>
    </row>
    <row r="13116" spans="5:5" x14ac:dyDescent="0.2">
      <c r="E13116" s="2"/>
    </row>
    <row r="13117" spans="5:5" x14ac:dyDescent="0.2">
      <c r="E13117" s="2"/>
    </row>
    <row r="13118" spans="5:5" x14ac:dyDescent="0.2">
      <c r="E13118" s="2"/>
    </row>
    <row r="13119" spans="5:5" x14ac:dyDescent="0.2">
      <c r="E13119" s="2"/>
    </row>
    <row r="13120" spans="5:5" x14ac:dyDescent="0.2">
      <c r="E13120" s="2"/>
    </row>
    <row r="13121" spans="5:5" x14ac:dyDescent="0.2">
      <c r="E13121" s="2"/>
    </row>
    <row r="13122" spans="5:5" x14ac:dyDescent="0.2">
      <c r="E13122" s="2"/>
    </row>
    <row r="13123" spans="5:5" x14ac:dyDescent="0.2">
      <c r="E13123" s="2"/>
    </row>
    <row r="13124" spans="5:5" x14ac:dyDescent="0.2">
      <c r="E13124" s="2"/>
    </row>
    <row r="13125" spans="5:5" x14ac:dyDescent="0.2">
      <c r="E13125" s="2"/>
    </row>
    <row r="13126" spans="5:5" x14ac:dyDescent="0.2">
      <c r="E13126" s="2"/>
    </row>
    <row r="13127" spans="5:5" x14ac:dyDescent="0.2">
      <c r="E13127" s="2"/>
    </row>
    <row r="13128" spans="5:5" x14ac:dyDescent="0.2">
      <c r="E13128" s="2"/>
    </row>
    <row r="13129" spans="5:5" x14ac:dyDescent="0.2">
      <c r="E13129" s="2"/>
    </row>
    <row r="13130" spans="5:5" x14ac:dyDescent="0.2">
      <c r="E13130" s="2"/>
    </row>
    <row r="13131" spans="5:5" x14ac:dyDescent="0.2">
      <c r="E13131" s="2"/>
    </row>
    <row r="13132" spans="5:5" x14ac:dyDescent="0.2">
      <c r="E13132" s="2"/>
    </row>
    <row r="13133" spans="5:5" x14ac:dyDescent="0.2">
      <c r="E13133" s="2"/>
    </row>
    <row r="13134" spans="5:5" x14ac:dyDescent="0.2">
      <c r="E13134" s="2"/>
    </row>
    <row r="13135" spans="5:5" x14ac:dyDescent="0.2">
      <c r="E13135" s="2"/>
    </row>
    <row r="13136" spans="5:5" x14ac:dyDescent="0.2">
      <c r="E13136" s="2"/>
    </row>
    <row r="13137" spans="5:5" x14ac:dyDescent="0.2">
      <c r="E13137" s="2"/>
    </row>
    <row r="13138" spans="5:5" x14ac:dyDescent="0.2">
      <c r="E13138" s="2"/>
    </row>
    <row r="13139" spans="5:5" x14ac:dyDescent="0.2">
      <c r="E13139" s="2"/>
    </row>
    <row r="13140" spans="5:5" x14ac:dyDescent="0.2">
      <c r="E13140" s="2"/>
    </row>
    <row r="13141" spans="5:5" x14ac:dyDescent="0.2">
      <c r="E13141" s="2"/>
    </row>
    <row r="13142" spans="5:5" x14ac:dyDescent="0.2">
      <c r="E13142" s="2"/>
    </row>
    <row r="13143" spans="5:5" x14ac:dyDescent="0.2">
      <c r="E13143" s="2"/>
    </row>
    <row r="13144" spans="5:5" x14ac:dyDescent="0.2">
      <c r="E13144" s="2"/>
    </row>
    <row r="13145" spans="5:5" x14ac:dyDescent="0.2">
      <c r="E13145" s="2"/>
    </row>
    <row r="13146" spans="5:5" x14ac:dyDescent="0.2">
      <c r="E13146" s="2"/>
    </row>
    <row r="13147" spans="5:5" x14ac:dyDescent="0.2">
      <c r="E13147" s="2"/>
    </row>
    <row r="13148" spans="5:5" x14ac:dyDescent="0.2">
      <c r="E13148" s="2"/>
    </row>
    <row r="13149" spans="5:5" x14ac:dyDescent="0.2">
      <c r="E13149" s="2"/>
    </row>
    <row r="13150" spans="5:5" x14ac:dyDescent="0.2">
      <c r="E13150" s="2"/>
    </row>
    <row r="13151" spans="5:5" x14ac:dyDescent="0.2">
      <c r="E13151" s="2"/>
    </row>
    <row r="13152" spans="5:5" x14ac:dyDescent="0.2">
      <c r="E13152" s="2"/>
    </row>
    <row r="13153" spans="5:5" x14ac:dyDescent="0.2">
      <c r="E13153" s="2"/>
    </row>
    <row r="13154" spans="5:5" x14ac:dyDescent="0.2">
      <c r="E13154" s="2"/>
    </row>
    <row r="13155" spans="5:5" x14ac:dyDescent="0.2">
      <c r="E13155" s="2"/>
    </row>
    <row r="13156" spans="5:5" x14ac:dyDescent="0.2">
      <c r="E13156" s="2"/>
    </row>
    <row r="13157" spans="5:5" x14ac:dyDescent="0.2">
      <c r="E13157" s="2"/>
    </row>
    <row r="13158" spans="5:5" x14ac:dyDescent="0.2">
      <c r="E13158" s="2"/>
    </row>
    <row r="13159" spans="5:5" x14ac:dyDescent="0.2">
      <c r="E13159" s="2"/>
    </row>
    <row r="13160" spans="5:5" x14ac:dyDescent="0.2">
      <c r="E13160" s="2"/>
    </row>
    <row r="13161" spans="5:5" x14ac:dyDescent="0.2">
      <c r="E13161" s="2"/>
    </row>
    <row r="13162" spans="5:5" x14ac:dyDescent="0.2">
      <c r="E13162" s="2"/>
    </row>
    <row r="13163" spans="5:5" x14ac:dyDescent="0.2">
      <c r="E13163" s="2"/>
    </row>
    <row r="13164" spans="5:5" x14ac:dyDescent="0.2">
      <c r="E13164" s="2"/>
    </row>
    <row r="13165" spans="5:5" x14ac:dyDescent="0.2">
      <c r="E13165" s="2"/>
    </row>
    <row r="13166" spans="5:5" x14ac:dyDescent="0.2">
      <c r="E13166" s="2"/>
    </row>
    <row r="13167" spans="5:5" x14ac:dyDescent="0.2">
      <c r="E13167" s="2"/>
    </row>
    <row r="13168" spans="5:5" x14ac:dyDescent="0.2">
      <c r="E13168" s="2"/>
    </row>
    <row r="13169" spans="5:5" x14ac:dyDescent="0.2">
      <c r="E13169" s="2"/>
    </row>
    <row r="13170" spans="5:5" x14ac:dyDescent="0.2">
      <c r="E13170" s="2"/>
    </row>
    <row r="13171" spans="5:5" x14ac:dyDescent="0.2">
      <c r="E13171" s="2"/>
    </row>
    <row r="13172" spans="5:5" x14ac:dyDescent="0.2">
      <c r="E13172" s="2"/>
    </row>
    <row r="13173" spans="5:5" x14ac:dyDescent="0.2">
      <c r="E13173" s="2"/>
    </row>
    <row r="13174" spans="5:5" x14ac:dyDescent="0.2">
      <c r="E13174" s="2"/>
    </row>
    <row r="13175" spans="5:5" x14ac:dyDescent="0.2">
      <c r="E13175" s="2"/>
    </row>
    <row r="13176" spans="5:5" x14ac:dyDescent="0.2">
      <c r="E13176" s="2"/>
    </row>
    <row r="13177" spans="5:5" x14ac:dyDescent="0.2">
      <c r="E13177" s="2"/>
    </row>
    <row r="13178" spans="5:5" x14ac:dyDescent="0.2">
      <c r="E13178" s="2"/>
    </row>
    <row r="13179" spans="5:5" x14ac:dyDescent="0.2">
      <c r="E13179" s="2"/>
    </row>
    <row r="13180" spans="5:5" x14ac:dyDescent="0.2">
      <c r="E13180" s="2"/>
    </row>
    <row r="13181" spans="5:5" x14ac:dyDescent="0.2">
      <c r="E13181" s="2"/>
    </row>
    <row r="13182" spans="5:5" x14ac:dyDescent="0.2">
      <c r="E13182" s="2"/>
    </row>
    <row r="13183" spans="5:5" x14ac:dyDescent="0.2">
      <c r="E13183" s="2"/>
    </row>
    <row r="13184" spans="5:5" x14ac:dyDescent="0.2">
      <c r="E13184" s="2"/>
    </row>
    <row r="13185" spans="5:5" x14ac:dyDescent="0.2">
      <c r="E13185" s="2"/>
    </row>
    <row r="13186" spans="5:5" x14ac:dyDescent="0.2">
      <c r="E13186" s="2"/>
    </row>
    <row r="13187" spans="5:5" x14ac:dyDescent="0.2">
      <c r="E13187" s="2"/>
    </row>
    <row r="13188" spans="5:5" x14ac:dyDescent="0.2">
      <c r="E13188" s="2"/>
    </row>
    <row r="13189" spans="5:5" x14ac:dyDescent="0.2">
      <c r="E13189" s="2"/>
    </row>
    <row r="13190" spans="5:5" x14ac:dyDescent="0.2">
      <c r="E13190" s="2"/>
    </row>
    <row r="13191" spans="5:5" x14ac:dyDescent="0.2">
      <c r="E13191" s="2"/>
    </row>
    <row r="13192" spans="5:5" x14ac:dyDescent="0.2">
      <c r="E13192" s="2"/>
    </row>
    <row r="13193" spans="5:5" x14ac:dyDescent="0.2">
      <c r="E13193" s="2"/>
    </row>
    <row r="13194" spans="5:5" x14ac:dyDescent="0.2">
      <c r="E13194" s="2"/>
    </row>
    <row r="13195" spans="5:5" x14ac:dyDescent="0.2">
      <c r="E13195" s="2"/>
    </row>
    <row r="13196" spans="5:5" x14ac:dyDescent="0.2">
      <c r="E13196" s="2"/>
    </row>
    <row r="13197" spans="5:5" x14ac:dyDescent="0.2">
      <c r="E13197" s="2"/>
    </row>
    <row r="13198" spans="5:5" x14ac:dyDescent="0.2">
      <c r="E13198" s="2"/>
    </row>
    <row r="13199" spans="5:5" x14ac:dyDescent="0.2">
      <c r="E13199" s="2"/>
    </row>
    <row r="13200" spans="5:5" x14ac:dyDescent="0.2">
      <c r="E13200" s="2"/>
    </row>
    <row r="13201" spans="5:5" x14ac:dyDescent="0.2">
      <c r="E13201" s="2"/>
    </row>
    <row r="13202" spans="5:5" x14ac:dyDescent="0.2">
      <c r="E13202" s="2"/>
    </row>
    <row r="13203" spans="5:5" x14ac:dyDescent="0.2">
      <c r="E13203" s="2"/>
    </row>
    <row r="13204" spans="5:5" x14ac:dyDescent="0.2">
      <c r="E13204" s="2"/>
    </row>
    <row r="13205" spans="5:5" x14ac:dyDescent="0.2">
      <c r="E13205" s="2"/>
    </row>
    <row r="13206" spans="5:5" x14ac:dyDescent="0.2">
      <c r="E13206" s="2"/>
    </row>
    <row r="13207" spans="5:5" x14ac:dyDescent="0.2">
      <c r="E13207" s="2"/>
    </row>
    <row r="13208" spans="5:5" x14ac:dyDescent="0.2">
      <c r="E13208" s="2"/>
    </row>
    <row r="13209" spans="5:5" x14ac:dyDescent="0.2">
      <c r="E13209" s="2"/>
    </row>
    <row r="13210" spans="5:5" x14ac:dyDescent="0.2">
      <c r="E13210" s="2"/>
    </row>
    <row r="13211" spans="5:5" x14ac:dyDescent="0.2">
      <c r="E13211" s="2"/>
    </row>
    <row r="13212" spans="5:5" x14ac:dyDescent="0.2">
      <c r="E13212" s="2"/>
    </row>
    <row r="13213" spans="5:5" x14ac:dyDescent="0.2">
      <c r="E13213" s="2"/>
    </row>
    <row r="13214" spans="5:5" x14ac:dyDescent="0.2">
      <c r="E13214" s="2"/>
    </row>
    <row r="13215" spans="5:5" x14ac:dyDescent="0.2">
      <c r="E13215" s="2"/>
    </row>
    <row r="13216" spans="5:5" x14ac:dyDescent="0.2">
      <c r="E13216" s="2"/>
    </row>
    <row r="13217" spans="5:5" x14ac:dyDescent="0.2">
      <c r="E13217" s="2"/>
    </row>
    <row r="13218" spans="5:5" x14ac:dyDescent="0.2">
      <c r="E13218" s="2"/>
    </row>
    <row r="13219" spans="5:5" x14ac:dyDescent="0.2">
      <c r="E13219" s="2"/>
    </row>
    <row r="13220" spans="5:5" x14ac:dyDescent="0.2">
      <c r="E13220" s="2"/>
    </row>
    <row r="13221" spans="5:5" x14ac:dyDescent="0.2">
      <c r="E13221" s="2"/>
    </row>
    <row r="13222" spans="5:5" x14ac:dyDescent="0.2">
      <c r="E13222" s="2"/>
    </row>
    <row r="13223" spans="5:5" x14ac:dyDescent="0.2">
      <c r="E13223" s="2"/>
    </row>
    <row r="13224" spans="5:5" x14ac:dyDescent="0.2">
      <c r="E13224" s="2"/>
    </row>
    <row r="13225" spans="5:5" x14ac:dyDescent="0.2">
      <c r="E13225" s="2"/>
    </row>
    <row r="13226" spans="5:5" x14ac:dyDescent="0.2">
      <c r="E13226" s="2"/>
    </row>
    <row r="13227" spans="5:5" x14ac:dyDescent="0.2">
      <c r="E13227" s="2"/>
    </row>
    <row r="13228" spans="5:5" x14ac:dyDescent="0.2">
      <c r="E13228" s="2"/>
    </row>
    <row r="13229" spans="5:5" x14ac:dyDescent="0.2">
      <c r="E13229" s="2"/>
    </row>
    <row r="13230" spans="5:5" x14ac:dyDescent="0.2">
      <c r="E13230" s="2"/>
    </row>
    <row r="13231" spans="5:5" x14ac:dyDescent="0.2">
      <c r="E13231" s="2"/>
    </row>
    <row r="13232" spans="5:5" x14ac:dyDescent="0.2">
      <c r="E13232" s="2"/>
    </row>
    <row r="13233" spans="5:5" x14ac:dyDescent="0.2">
      <c r="E13233" s="2"/>
    </row>
    <row r="13234" spans="5:5" x14ac:dyDescent="0.2">
      <c r="E13234" s="2"/>
    </row>
    <row r="13235" spans="5:5" x14ac:dyDescent="0.2">
      <c r="E13235" s="2"/>
    </row>
    <row r="13236" spans="5:5" x14ac:dyDescent="0.2">
      <c r="E13236" s="2"/>
    </row>
    <row r="13237" spans="5:5" x14ac:dyDescent="0.2">
      <c r="E13237" s="2"/>
    </row>
    <row r="13238" spans="5:5" x14ac:dyDescent="0.2">
      <c r="E13238" s="2"/>
    </row>
    <row r="13239" spans="5:5" x14ac:dyDescent="0.2">
      <c r="E13239" s="2"/>
    </row>
    <row r="13240" spans="5:5" x14ac:dyDescent="0.2">
      <c r="E13240" s="2"/>
    </row>
    <row r="13241" spans="5:5" x14ac:dyDescent="0.2">
      <c r="E13241" s="2"/>
    </row>
    <row r="13242" spans="5:5" x14ac:dyDescent="0.2">
      <c r="E13242" s="2"/>
    </row>
    <row r="13243" spans="5:5" x14ac:dyDescent="0.2">
      <c r="E13243" s="2"/>
    </row>
    <row r="13244" spans="5:5" x14ac:dyDescent="0.2">
      <c r="E13244" s="2"/>
    </row>
    <row r="13245" spans="5:5" x14ac:dyDescent="0.2">
      <c r="E13245" s="2"/>
    </row>
    <row r="13246" spans="5:5" x14ac:dyDescent="0.2">
      <c r="E13246" s="2"/>
    </row>
    <row r="13247" spans="5:5" x14ac:dyDescent="0.2">
      <c r="E13247" s="2"/>
    </row>
    <row r="13248" spans="5:5" x14ac:dyDescent="0.2">
      <c r="E13248" s="2"/>
    </row>
    <row r="13249" spans="5:5" x14ac:dyDescent="0.2">
      <c r="E13249" s="2"/>
    </row>
    <row r="13250" spans="5:5" x14ac:dyDescent="0.2">
      <c r="E13250" s="2"/>
    </row>
    <row r="13251" spans="5:5" x14ac:dyDescent="0.2">
      <c r="E13251" s="2"/>
    </row>
    <row r="13252" spans="5:5" x14ac:dyDescent="0.2">
      <c r="E13252" s="2"/>
    </row>
    <row r="13253" spans="5:5" x14ac:dyDescent="0.2">
      <c r="E13253" s="2"/>
    </row>
    <row r="13254" spans="5:5" x14ac:dyDescent="0.2">
      <c r="E13254" s="2"/>
    </row>
    <row r="13255" spans="5:5" x14ac:dyDescent="0.2">
      <c r="E13255" s="2"/>
    </row>
    <row r="13256" spans="5:5" x14ac:dyDescent="0.2">
      <c r="E13256" s="2"/>
    </row>
    <row r="13257" spans="5:5" x14ac:dyDescent="0.2">
      <c r="E13257" s="2"/>
    </row>
    <row r="13258" spans="5:5" x14ac:dyDescent="0.2">
      <c r="E13258" s="2"/>
    </row>
    <row r="13259" spans="5:5" x14ac:dyDescent="0.2">
      <c r="E13259" s="2"/>
    </row>
    <row r="13260" spans="5:5" x14ac:dyDescent="0.2">
      <c r="E13260" s="2"/>
    </row>
    <row r="13261" spans="5:5" x14ac:dyDescent="0.2">
      <c r="E13261" s="2"/>
    </row>
    <row r="13262" spans="5:5" x14ac:dyDescent="0.2">
      <c r="E13262" s="2"/>
    </row>
    <row r="13263" spans="5:5" x14ac:dyDescent="0.2">
      <c r="E13263" s="2"/>
    </row>
    <row r="13264" spans="5:5" x14ac:dyDescent="0.2">
      <c r="E13264" s="2"/>
    </row>
    <row r="13265" spans="5:5" x14ac:dyDescent="0.2">
      <c r="E13265" s="2"/>
    </row>
    <row r="13266" spans="5:5" x14ac:dyDescent="0.2">
      <c r="E13266" s="2"/>
    </row>
    <row r="13267" spans="5:5" x14ac:dyDescent="0.2">
      <c r="E13267" s="2"/>
    </row>
    <row r="13268" spans="5:5" x14ac:dyDescent="0.2">
      <c r="E13268" s="2"/>
    </row>
    <row r="13269" spans="5:5" x14ac:dyDescent="0.2">
      <c r="E13269" s="2"/>
    </row>
    <row r="13270" spans="5:5" x14ac:dyDescent="0.2">
      <c r="E13270" s="2"/>
    </row>
    <row r="13271" spans="5:5" x14ac:dyDescent="0.2">
      <c r="E13271" s="2"/>
    </row>
    <row r="13272" spans="5:5" x14ac:dyDescent="0.2">
      <c r="E13272" s="2"/>
    </row>
    <row r="13273" spans="5:5" x14ac:dyDescent="0.2">
      <c r="E13273" s="2"/>
    </row>
    <row r="13274" spans="5:5" x14ac:dyDescent="0.2">
      <c r="E13274" s="2"/>
    </row>
    <row r="13275" spans="5:5" x14ac:dyDescent="0.2">
      <c r="E13275" s="2"/>
    </row>
    <row r="13276" spans="5:5" x14ac:dyDescent="0.2">
      <c r="E13276" s="2"/>
    </row>
    <row r="13277" spans="5:5" x14ac:dyDescent="0.2">
      <c r="E13277" s="2"/>
    </row>
    <row r="13278" spans="5:5" x14ac:dyDescent="0.2">
      <c r="E13278" s="2"/>
    </row>
    <row r="13279" spans="5:5" x14ac:dyDescent="0.2">
      <c r="E13279" s="2"/>
    </row>
    <row r="13280" spans="5:5" x14ac:dyDescent="0.2">
      <c r="E13280" s="2"/>
    </row>
    <row r="13281" spans="5:5" x14ac:dyDescent="0.2">
      <c r="E13281" s="2"/>
    </row>
    <row r="13282" spans="5:5" x14ac:dyDescent="0.2">
      <c r="E13282" s="2"/>
    </row>
    <row r="13283" spans="5:5" x14ac:dyDescent="0.2">
      <c r="E13283" s="2"/>
    </row>
    <row r="13284" spans="5:5" x14ac:dyDescent="0.2">
      <c r="E13284" s="2"/>
    </row>
    <row r="13285" spans="5:5" x14ac:dyDescent="0.2">
      <c r="E13285" s="2"/>
    </row>
    <row r="13286" spans="5:5" x14ac:dyDescent="0.2">
      <c r="E13286" s="2"/>
    </row>
    <row r="13287" spans="5:5" x14ac:dyDescent="0.2">
      <c r="E13287" s="2"/>
    </row>
    <row r="13288" spans="5:5" x14ac:dyDescent="0.2">
      <c r="E13288" s="2"/>
    </row>
    <row r="13289" spans="5:5" x14ac:dyDescent="0.2">
      <c r="E13289" s="2"/>
    </row>
    <row r="13290" spans="5:5" x14ac:dyDescent="0.2">
      <c r="E13290" s="2"/>
    </row>
    <row r="13291" spans="5:5" x14ac:dyDescent="0.2">
      <c r="E13291" s="2"/>
    </row>
    <row r="13292" spans="5:5" x14ac:dyDescent="0.2">
      <c r="E13292" s="2"/>
    </row>
    <row r="13293" spans="5:5" x14ac:dyDescent="0.2">
      <c r="E13293" s="2"/>
    </row>
    <row r="13294" spans="5:5" x14ac:dyDescent="0.2">
      <c r="E13294" s="2"/>
    </row>
    <row r="13295" spans="5:5" x14ac:dyDescent="0.2">
      <c r="E13295" s="2"/>
    </row>
    <row r="13296" spans="5:5" x14ac:dyDescent="0.2">
      <c r="E13296" s="2"/>
    </row>
    <row r="13297" spans="5:5" x14ac:dyDescent="0.2">
      <c r="E13297" s="2"/>
    </row>
    <row r="13298" spans="5:5" x14ac:dyDescent="0.2">
      <c r="E13298" s="2"/>
    </row>
    <row r="13299" spans="5:5" x14ac:dyDescent="0.2">
      <c r="E13299" s="2"/>
    </row>
    <row r="13300" spans="5:5" x14ac:dyDescent="0.2">
      <c r="E13300" s="2"/>
    </row>
    <row r="13301" spans="5:5" x14ac:dyDescent="0.2">
      <c r="E13301" s="2"/>
    </row>
    <row r="13302" spans="5:5" x14ac:dyDescent="0.2">
      <c r="E13302" s="2"/>
    </row>
    <row r="13303" spans="5:5" x14ac:dyDescent="0.2">
      <c r="E13303" s="2"/>
    </row>
    <row r="13304" spans="5:5" x14ac:dyDescent="0.2">
      <c r="E13304" s="2"/>
    </row>
    <row r="13305" spans="5:5" x14ac:dyDescent="0.2">
      <c r="E13305" s="2"/>
    </row>
    <row r="13306" spans="5:5" x14ac:dyDescent="0.2">
      <c r="E13306" s="2"/>
    </row>
    <row r="13307" spans="5:5" x14ac:dyDescent="0.2">
      <c r="E13307" s="2"/>
    </row>
    <row r="13308" spans="5:5" x14ac:dyDescent="0.2">
      <c r="E13308" s="2"/>
    </row>
    <row r="13309" spans="5:5" x14ac:dyDescent="0.2">
      <c r="E13309" s="2"/>
    </row>
    <row r="13310" spans="5:5" x14ac:dyDescent="0.2">
      <c r="E13310" s="2"/>
    </row>
    <row r="13311" spans="5:5" x14ac:dyDescent="0.2">
      <c r="E13311" s="2"/>
    </row>
    <row r="13312" spans="5:5" x14ac:dyDescent="0.2">
      <c r="E13312" s="2"/>
    </row>
    <row r="13313" spans="5:5" x14ac:dyDescent="0.2">
      <c r="E13313" s="2"/>
    </row>
    <row r="13314" spans="5:5" x14ac:dyDescent="0.2">
      <c r="E13314" s="2"/>
    </row>
    <row r="13315" spans="5:5" x14ac:dyDescent="0.2">
      <c r="E13315" s="2"/>
    </row>
    <row r="13316" spans="5:5" x14ac:dyDescent="0.2">
      <c r="E13316" s="2"/>
    </row>
    <row r="13317" spans="5:5" x14ac:dyDescent="0.2">
      <c r="E13317" s="2"/>
    </row>
    <row r="13318" spans="5:5" x14ac:dyDescent="0.2">
      <c r="E13318" s="2"/>
    </row>
    <row r="13319" spans="5:5" x14ac:dyDescent="0.2">
      <c r="E13319" s="2"/>
    </row>
    <row r="13320" spans="5:5" x14ac:dyDescent="0.2">
      <c r="E13320" s="2"/>
    </row>
    <row r="13321" spans="5:5" x14ac:dyDescent="0.2">
      <c r="E13321" s="2"/>
    </row>
    <row r="13322" spans="5:5" x14ac:dyDescent="0.2">
      <c r="E13322" s="2"/>
    </row>
    <row r="13323" spans="5:5" x14ac:dyDescent="0.2">
      <c r="E13323" s="2"/>
    </row>
    <row r="13324" spans="5:5" x14ac:dyDescent="0.2">
      <c r="E13324" s="2"/>
    </row>
    <row r="13325" spans="5:5" x14ac:dyDescent="0.2">
      <c r="E13325" s="2"/>
    </row>
    <row r="13326" spans="5:5" x14ac:dyDescent="0.2">
      <c r="E13326" s="2"/>
    </row>
    <row r="13327" spans="5:5" x14ac:dyDescent="0.2">
      <c r="E13327" s="2"/>
    </row>
    <row r="13328" spans="5:5" x14ac:dyDescent="0.2">
      <c r="E13328" s="2"/>
    </row>
    <row r="13329" spans="5:5" x14ac:dyDescent="0.2">
      <c r="E13329" s="2"/>
    </row>
    <row r="13330" spans="5:5" x14ac:dyDescent="0.2">
      <c r="E13330" s="2"/>
    </row>
    <row r="13331" spans="5:5" x14ac:dyDescent="0.2">
      <c r="E13331" s="2"/>
    </row>
    <row r="13332" spans="5:5" x14ac:dyDescent="0.2">
      <c r="E13332" s="2"/>
    </row>
    <row r="13333" spans="5:5" x14ac:dyDescent="0.2">
      <c r="E13333" s="2"/>
    </row>
    <row r="13334" spans="5:5" x14ac:dyDescent="0.2">
      <c r="E13334" s="2"/>
    </row>
    <row r="13335" spans="5:5" x14ac:dyDescent="0.2">
      <c r="E13335" s="2"/>
    </row>
    <row r="13336" spans="5:5" x14ac:dyDescent="0.2">
      <c r="E13336" s="2"/>
    </row>
    <row r="13337" spans="5:5" x14ac:dyDescent="0.2">
      <c r="E13337" s="2"/>
    </row>
    <row r="13338" spans="5:5" x14ac:dyDescent="0.2">
      <c r="E13338" s="2"/>
    </row>
    <row r="13339" spans="5:5" x14ac:dyDescent="0.2">
      <c r="E13339" s="2"/>
    </row>
    <row r="13340" spans="5:5" x14ac:dyDescent="0.2">
      <c r="E13340" s="2"/>
    </row>
    <row r="13341" spans="5:5" x14ac:dyDescent="0.2">
      <c r="E13341" s="2"/>
    </row>
    <row r="13342" spans="5:5" x14ac:dyDescent="0.2">
      <c r="E13342" s="2"/>
    </row>
    <row r="13343" spans="5:5" x14ac:dyDescent="0.2">
      <c r="E13343" s="2"/>
    </row>
    <row r="13344" spans="5:5" x14ac:dyDescent="0.2">
      <c r="E13344" s="2"/>
    </row>
    <row r="13345" spans="5:5" x14ac:dyDescent="0.2">
      <c r="E13345" s="2"/>
    </row>
    <row r="13346" spans="5:5" x14ac:dyDescent="0.2">
      <c r="E13346" s="2"/>
    </row>
    <row r="13347" spans="5:5" x14ac:dyDescent="0.2">
      <c r="E13347" s="2"/>
    </row>
    <row r="13348" spans="5:5" x14ac:dyDescent="0.2">
      <c r="E13348" s="2"/>
    </row>
    <row r="13349" spans="5:5" x14ac:dyDescent="0.2">
      <c r="E13349" s="2"/>
    </row>
    <row r="13350" spans="5:5" x14ac:dyDescent="0.2">
      <c r="E13350" s="2"/>
    </row>
    <row r="13351" spans="5:5" x14ac:dyDescent="0.2">
      <c r="E13351" s="2"/>
    </row>
    <row r="13352" spans="5:5" x14ac:dyDescent="0.2">
      <c r="E13352" s="2"/>
    </row>
    <row r="13353" spans="5:5" x14ac:dyDescent="0.2">
      <c r="E13353" s="2"/>
    </row>
    <row r="13354" spans="5:5" x14ac:dyDescent="0.2">
      <c r="E13354" s="2"/>
    </row>
    <row r="13355" spans="5:5" x14ac:dyDescent="0.2">
      <c r="E13355" s="2"/>
    </row>
    <row r="13356" spans="5:5" x14ac:dyDescent="0.2">
      <c r="E13356" s="2"/>
    </row>
    <row r="13357" spans="5:5" x14ac:dyDescent="0.2">
      <c r="E13357" s="2"/>
    </row>
    <row r="13358" spans="5:5" x14ac:dyDescent="0.2">
      <c r="E13358" s="2"/>
    </row>
    <row r="13359" spans="5:5" x14ac:dyDescent="0.2">
      <c r="E13359" s="2"/>
    </row>
    <row r="13360" spans="5:5" x14ac:dyDescent="0.2">
      <c r="E13360" s="2"/>
    </row>
    <row r="13361" spans="5:5" x14ac:dyDescent="0.2">
      <c r="E13361" s="2"/>
    </row>
    <row r="13362" spans="5:5" x14ac:dyDescent="0.2">
      <c r="E13362" s="2"/>
    </row>
    <row r="13363" spans="5:5" x14ac:dyDescent="0.2">
      <c r="E13363" s="2"/>
    </row>
    <row r="13364" spans="5:5" x14ac:dyDescent="0.2">
      <c r="E13364" s="2"/>
    </row>
    <row r="13365" spans="5:5" x14ac:dyDescent="0.2">
      <c r="E13365" s="2"/>
    </row>
    <row r="13366" spans="5:5" x14ac:dyDescent="0.2">
      <c r="E13366" s="2"/>
    </row>
    <row r="13367" spans="5:5" x14ac:dyDescent="0.2">
      <c r="E13367" s="2"/>
    </row>
    <row r="13368" spans="5:5" x14ac:dyDescent="0.2">
      <c r="E13368" s="2"/>
    </row>
    <row r="13369" spans="5:5" x14ac:dyDescent="0.2">
      <c r="E13369" s="2"/>
    </row>
    <row r="13370" spans="5:5" x14ac:dyDescent="0.2">
      <c r="E13370" s="2"/>
    </row>
    <row r="13371" spans="5:5" x14ac:dyDescent="0.2">
      <c r="E13371" s="2"/>
    </row>
    <row r="13372" spans="5:5" x14ac:dyDescent="0.2">
      <c r="E13372" s="2"/>
    </row>
    <row r="13373" spans="5:5" x14ac:dyDescent="0.2">
      <c r="E13373" s="2"/>
    </row>
    <row r="13374" spans="5:5" x14ac:dyDescent="0.2">
      <c r="E13374" s="2"/>
    </row>
    <row r="13375" spans="5:5" x14ac:dyDescent="0.2">
      <c r="E13375" s="2"/>
    </row>
    <row r="13376" spans="5:5" x14ac:dyDescent="0.2">
      <c r="E13376" s="2"/>
    </row>
    <row r="13377" spans="5:5" x14ac:dyDescent="0.2">
      <c r="E13377" s="2"/>
    </row>
    <row r="13378" spans="5:5" x14ac:dyDescent="0.2">
      <c r="E13378" s="2"/>
    </row>
    <row r="13379" spans="5:5" x14ac:dyDescent="0.2">
      <c r="E13379" s="2"/>
    </row>
    <row r="13380" spans="5:5" x14ac:dyDescent="0.2">
      <c r="E13380" s="2"/>
    </row>
    <row r="13381" spans="5:5" x14ac:dyDescent="0.2">
      <c r="E13381" s="2"/>
    </row>
    <row r="13382" spans="5:5" x14ac:dyDescent="0.2">
      <c r="E13382" s="2"/>
    </row>
    <row r="13383" spans="5:5" x14ac:dyDescent="0.2">
      <c r="E13383" s="2"/>
    </row>
    <row r="13384" spans="5:5" x14ac:dyDescent="0.2">
      <c r="E13384" s="2"/>
    </row>
    <row r="13385" spans="5:5" x14ac:dyDescent="0.2">
      <c r="E13385" s="2"/>
    </row>
    <row r="13386" spans="5:5" x14ac:dyDescent="0.2">
      <c r="E13386" s="2"/>
    </row>
    <row r="13387" spans="5:5" x14ac:dyDescent="0.2">
      <c r="E13387" s="2"/>
    </row>
    <row r="13388" spans="5:5" x14ac:dyDescent="0.2">
      <c r="E13388" s="2"/>
    </row>
    <row r="13389" spans="5:5" x14ac:dyDescent="0.2">
      <c r="E13389" s="2"/>
    </row>
    <row r="13390" spans="5:5" x14ac:dyDescent="0.2">
      <c r="E13390" s="2"/>
    </row>
    <row r="13391" spans="5:5" x14ac:dyDescent="0.2">
      <c r="E13391" s="2"/>
    </row>
    <row r="13392" spans="5:5" x14ac:dyDescent="0.2">
      <c r="E13392" s="2"/>
    </row>
    <row r="13393" spans="5:5" x14ac:dyDescent="0.2">
      <c r="E13393" s="2"/>
    </row>
    <row r="13394" spans="5:5" x14ac:dyDescent="0.2">
      <c r="E13394" s="2"/>
    </row>
    <row r="13395" spans="5:5" x14ac:dyDescent="0.2">
      <c r="E13395" s="2"/>
    </row>
    <row r="13396" spans="5:5" x14ac:dyDescent="0.2">
      <c r="E13396" s="2"/>
    </row>
    <row r="13397" spans="5:5" x14ac:dyDescent="0.2">
      <c r="E13397" s="2"/>
    </row>
    <row r="13398" spans="5:5" x14ac:dyDescent="0.2">
      <c r="E13398" s="2"/>
    </row>
    <row r="13399" spans="5:5" x14ac:dyDescent="0.2">
      <c r="E13399" s="2"/>
    </row>
    <row r="13400" spans="5:5" x14ac:dyDescent="0.2">
      <c r="E13400" s="2"/>
    </row>
    <row r="13401" spans="5:5" x14ac:dyDescent="0.2">
      <c r="E13401" s="2"/>
    </row>
    <row r="13402" spans="5:5" x14ac:dyDescent="0.2">
      <c r="E13402" s="2"/>
    </row>
    <row r="13403" spans="5:5" x14ac:dyDescent="0.2">
      <c r="E13403" s="2"/>
    </row>
    <row r="13404" spans="5:5" x14ac:dyDescent="0.2">
      <c r="E13404" s="2"/>
    </row>
    <row r="13405" spans="5:5" x14ac:dyDescent="0.2">
      <c r="E13405" s="2"/>
    </row>
    <row r="13406" spans="5:5" x14ac:dyDescent="0.2">
      <c r="E13406" s="2"/>
    </row>
    <row r="13407" spans="5:5" x14ac:dyDescent="0.2">
      <c r="E13407" s="2"/>
    </row>
    <row r="13408" spans="5:5" x14ac:dyDescent="0.2">
      <c r="E13408" s="2"/>
    </row>
    <row r="13409" spans="5:5" x14ac:dyDescent="0.2">
      <c r="E13409" s="2"/>
    </row>
    <row r="13410" spans="5:5" x14ac:dyDescent="0.2">
      <c r="E13410" s="2"/>
    </row>
    <row r="13411" spans="5:5" x14ac:dyDescent="0.2">
      <c r="E13411" s="2"/>
    </row>
    <row r="13412" spans="5:5" x14ac:dyDescent="0.2">
      <c r="E13412" s="2"/>
    </row>
    <row r="13413" spans="5:5" x14ac:dyDescent="0.2">
      <c r="E13413" s="2"/>
    </row>
    <row r="13414" spans="5:5" x14ac:dyDescent="0.2">
      <c r="E13414" s="2"/>
    </row>
    <row r="13415" spans="5:5" x14ac:dyDescent="0.2">
      <c r="E13415" s="2"/>
    </row>
    <row r="13416" spans="5:5" x14ac:dyDescent="0.2">
      <c r="E13416" s="2"/>
    </row>
    <row r="13417" spans="5:5" x14ac:dyDescent="0.2">
      <c r="E13417" s="2"/>
    </row>
    <row r="13418" spans="5:5" x14ac:dyDescent="0.2">
      <c r="E13418" s="2"/>
    </row>
    <row r="13419" spans="5:5" x14ac:dyDescent="0.2">
      <c r="E13419" s="2"/>
    </row>
    <row r="13420" spans="5:5" x14ac:dyDescent="0.2">
      <c r="E13420" s="2"/>
    </row>
    <row r="13421" spans="5:5" x14ac:dyDescent="0.2">
      <c r="E13421" s="2"/>
    </row>
    <row r="13422" spans="5:5" x14ac:dyDescent="0.2">
      <c r="E13422" s="2"/>
    </row>
    <row r="13423" spans="5:5" x14ac:dyDescent="0.2">
      <c r="E13423" s="2"/>
    </row>
    <row r="13424" spans="5:5" x14ac:dyDescent="0.2">
      <c r="E13424" s="2"/>
    </row>
    <row r="13425" spans="5:5" x14ac:dyDescent="0.2">
      <c r="E13425" s="2"/>
    </row>
    <row r="13426" spans="5:5" x14ac:dyDescent="0.2">
      <c r="E13426" s="2"/>
    </row>
    <row r="13427" spans="5:5" x14ac:dyDescent="0.2">
      <c r="E13427" s="2"/>
    </row>
    <row r="13428" spans="5:5" x14ac:dyDescent="0.2">
      <c r="E13428" s="2"/>
    </row>
    <row r="13429" spans="5:5" x14ac:dyDescent="0.2">
      <c r="E13429" s="2"/>
    </row>
    <row r="13430" spans="5:5" x14ac:dyDescent="0.2">
      <c r="E13430" s="2"/>
    </row>
    <row r="13431" spans="5:5" x14ac:dyDescent="0.2">
      <c r="E13431" s="2"/>
    </row>
    <row r="13432" spans="5:5" x14ac:dyDescent="0.2">
      <c r="E13432" s="2"/>
    </row>
    <row r="13433" spans="5:5" x14ac:dyDescent="0.2">
      <c r="E13433" s="2"/>
    </row>
    <row r="13434" spans="5:5" x14ac:dyDescent="0.2">
      <c r="E13434" s="2"/>
    </row>
    <row r="13435" spans="5:5" x14ac:dyDescent="0.2">
      <c r="E13435" s="2"/>
    </row>
    <row r="13436" spans="5:5" x14ac:dyDescent="0.2">
      <c r="E13436" s="2"/>
    </row>
    <row r="13437" spans="5:5" x14ac:dyDescent="0.2">
      <c r="E13437" s="2"/>
    </row>
    <row r="13438" spans="5:5" x14ac:dyDescent="0.2">
      <c r="E13438" s="2"/>
    </row>
    <row r="13439" spans="5:5" x14ac:dyDescent="0.2">
      <c r="E13439" s="2"/>
    </row>
    <row r="13440" spans="5:5" x14ac:dyDescent="0.2">
      <c r="E13440" s="2"/>
    </row>
    <row r="13441" spans="5:5" x14ac:dyDescent="0.2">
      <c r="E13441" s="2"/>
    </row>
    <row r="13442" spans="5:5" x14ac:dyDescent="0.2">
      <c r="E13442" s="2"/>
    </row>
    <row r="13443" spans="5:5" x14ac:dyDescent="0.2">
      <c r="E13443" s="2"/>
    </row>
    <row r="13444" spans="5:5" x14ac:dyDescent="0.2">
      <c r="E13444" s="2"/>
    </row>
    <row r="13445" spans="5:5" x14ac:dyDescent="0.2">
      <c r="E13445" s="2"/>
    </row>
    <row r="13446" spans="5:5" x14ac:dyDescent="0.2">
      <c r="E13446" s="2"/>
    </row>
    <row r="13447" spans="5:5" x14ac:dyDescent="0.2">
      <c r="E13447" s="2"/>
    </row>
    <row r="13448" spans="5:5" x14ac:dyDescent="0.2">
      <c r="E13448" s="2"/>
    </row>
    <row r="13449" spans="5:5" x14ac:dyDescent="0.2">
      <c r="E13449" s="2"/>
    </row>
    <row r="13450" spans="5:5" x14ac:dyDescent="0.2">
      <c r="E13450" s="2"/>
    </row>
    <row r="13451" spans="5:5" x14ac:dyDescent="0.2">
      <c r="E13451" s="2"/>
    </row>
    <row r="13452" spans="5:5" x14ac:dyDescent="0.2">
      <c r="E13452" s="2"/>
    </row>
    <row r="13453" spans="5:5" x14ac:dyDescent="0.2">
      <c r="E13453" s="2"/>
    </row>
    <row r="13454" spans="5:5" x14ac:dyDescent="0.2">
      <c r="E13454" s="2"/>
    </row>
    <row r="13455" spans="5:5" x14ac:dyDescent="0.2">
      <c r="E13455" s="2"/>
    </row>
    <row r="13456" spans="5:5" x14ac:dyDescent="0.2">
      <c r="E13456" s="2"/>
    </row>
    <row r="13457" spans="5:5" x14ac:dyDescent="0.2">
      <c r="E13457" s="2"/>
    </row>
    <row r="13458" spans="5:5" x14ac:dyDescent="0.2">
      <c r="E13458" s="2"/>
    </row>
    <row r="13459" spans="5:5" x14ac:dyDescent="0.2">
      <c r="E13459" s="2"/>
    </row>
    <row r="13460" spans="5:5" x14ac:dyDescent="0.2">
      <c r="E13460" s="2"/>
    </row>
    <row r="13461" spans="5:5" x14ac:dyDescent="0.2">
      <c r="E13461" s="2"/>
    </row>
    <row r="13462" spans="5:5" x14ac:dyDescent="0.2">
      <c r="E13462" s="2"/>
    </row>
    <row r="13463" spans="5:5" x14ac:dyDescent="0.2">
      <c r="E13463" s="2"/>
    </row>
    <row r="13464" spans="5:5" x14ac:dyDescent="0.2">
      <c r="E13464" s="2"/>
    </row>
    <row r="13465" spans="5:5" x14ac:dyDescent="0.2">
      <c r="E13465" s="2"/>
    </row>
    <row r="13466" spans="5:5" x14ac:dyDescent="0.2">
      <c r="E13466" s="2"/>
    </row>
    <row r="13467" spans="5:5" x14ac:dyDescent="0.2">
      <c r="E13467" s="2"/>
    </row>
    <row r="13468" spans="5:5" x14ac:dyDescent="0.2">
      <c r="E13468" s="2"/>
    </row>
    <row r="13469" spans="5:5" x14ac:dyDescent="0.2">
      <c r="E13469" s="2"/>
    </row>
    <row r="13470" spans="5:5" x14ac:dyDescent="0.2">
      <c r="E13470" s="2"/>
    </row>
    <row r="13471" spans="5:5" x14ac:dyDescent="0.2">
      <c r="E13471" s="2"/>
    </row>
    <row r="13472" spans="5:5" x14ac:dyDescent="0.2">
      <c r="E13472" s="2"/>
    </row>
    <row r="13473" spans="5:5" x14ac:dyDescent="0.2">
      <c r="E13473" s="2"/>
    </row>
    <row r="13474" spans="5:5" x14ac:dyDescent="0.2">
      <c r="E13474" s="2"/>
    </row>
    <row r="13475" spans="5:5" x14ac:dyDescent="0.2">
      <c r="E13475" s="2"/>
    </row>
    <row r="13476" spans="5:5" x14ac:dyDescent="0.2">
      <c r="E13476" s="2"/>
    </row>
    <row r="13477" spans="5:5" x14ac:dyDescent="0.2">
      <c r="E13477" s="2"/>
    </row>
    <row r="13478" spans="5:5" x14ac:dyDescent="0.2">
      <c r="E13478" s="2"/>
    </row>
    <row r="13479" spans="5:5" x14ac:dyDescent="0.2">
      <c r="E13479" s="2"/>
    </row>
    <row r="13480" spans="5:5" x14ac:dyDescent="0.2">
      <c r="E13480" s="2"/>
    </row>
    <row r="13481" spans="5:5" x14ac:dyDescent="0.2">
      <c r="E13481" s="2"/>
    </row>
    <row r="13482" spans="5:5" x14ac:dyDescent="0.2">
      <c r="E13482" s="2"/>
    </row>
    <row r="13483" spans="5:5" x14ac:dyDescent="0.2">
      <c r="E13483" s="2"/>
    </row>
    <row r="13484" spans="5:5" x14ac:dyDescent="0.2">
      <c r="E13484" s="2"/>
    </row>
    <row r="13485" spans="5:5" x14ac:dyDescent="0.2">
      <c r="E13485" s="2"/>
    </row>
    <row r="13486" spans="5:5" x14ac:dyDescent="0.2">
      <c r="E13486" s="2"/>
    </row>
    <row r="13487" spans="5:5" x14ac:dyDescent="0.2">
      <c r="E13487" s="2"/>
    </row>
    <row r="13488" spans="5:5" x14ac:dyDescent="0.2">
      <c r="E13488" s="2"/>
    </row>
    <row r="13489" spans="5:5" x14ac:dyDescent="0.2">
      <c r="E13489" s="2"/>
    </row>
    <row r="13490" spans="5:5" x14ac:dyDescent="0.2">
      <c r="E13490" s="2"/>
    </row>
    <row r="13491" spans="5:5" x14ac:dyDescent="0.2">
      <c r="E13491" s="2"/>
    </row>
    <row r="13492" spans="5:5" x14ac:dyDescent="0.2">
      <c r="E13492" s="2"/>
    </row>
    <row r="13493" spans="5:5" x14ac:dyDescent="0.2">
      <c r="E13493" s="2"/>
    </row>
    <row r="13494" spans="5:5" x14ac:dyDescent="0.2">
      <c r="E13494" s="2"/>
    </row>
    <row r="13495" spans="5:5" x14ac:dyDescent="0.2">
      <c r="E13495" s="2"/>
    </row>
    <row r="13496" spans="5:5" x14ac:dyDescent="0.2">
      <c r="E13496" s="2"/>
    </row>
    <row r="13497" spans="5:5" x14ac:dyDescent="0.2">
      <c r="E13497" s="2"/>
    </row>
    <row r="13498" spans="5:5" x14ac:dyDescent="0.2">
      <c r="E13498" s="2"/>
    </row>
    <row r="13499" spans="5:5" x14ac:dyDescent="0.2">
      <c r="E13499" s="2"/>
    </row>
    <row r="13500" spans="5:5" x14ac:dyDescent="0.2">
      <c r="E13500" s="2"/>
    </row>
    <row r="13501" spans="5:5" x14ac:dyDescent="0.2">
      <c r="E13501" s="2"/>
    </row>
    <row r="13502" spans="5:5" x14ac:dyDescent="0.2">
      <c r="E13502" s="2"/>
    </row>
    <row r="13503" spans="5:5" x14ac:dyDescent="0.2">
      <c r="E13503" s="2"/>
    </row>
    <row r="13504" spans="5:5" x14ac:dyDescent="0.2">
      <c r="E13504" s="2"/>
    </row>
    <row r="13505" spans="5:5" x14ac:dyDescent="0.2">
      <c r="E13505" s="2"/>
    </row>
    <row r="13506" spans="5:5" x14ac:dyDescent="0.2">
      <c r="E13506" s="2"/>
    </row>
    <row r="13507" spans="5:5" x14ac:dyDescent="0.2">
      <c r="E13507" s="2"/>
    </row>
    <row r="13508" spans="5:5" x14ac:dyDescent="0.2">
      <c r="E13508" s="2"/>
    </row>
    <row r="13509" spans="5:5" x14ac:dyDescent="0.2">
      <c r="E13509" s="2"/>
    </row>
    <row r="13510" spans="5:5" x14ac:dyDescent="0.2">
      <c r="E13510" s="2"/>
    </row>
    <row r="13511" spans="5:5" x14ac:dyDescent="0.2">
      <c r="E13511" s="2"/>
    </row>
    <row r="13512" spans="5:5" x14ac:dyDescent="0.2">
      <c r="E13512" s="2"/>
    </row>
    <row r="13513" spans="5:5" x14ac:dyDescent="0.2">
      <c r="E13513" s="2"/>
    </row>
    <row r="13514" spans="5:5" x14ac:dyDescent="0.2">
      <c r="E13514" s="2"/>
    </row>
    <row r="13515" spans="5:5" x14ac:dyDescent="0.2">
      <c r="E13515" s="2"/>
    </row>
    <row r="13516" spans="5:5" x14ac:dyDescent="0.2">
      <c r="E13516" s="2"/>
    </row>
    <row r="13517" spans="5:5" x14ac:dyDescent="0.2">
      <c r="E13517" s="2"/>
    </row>
    <row r="13518" spans="5:5" x14ac:dyDescent="0.2">
      <c r="E13518" s="2"/>
    </row>
    <row r="13519" spans="5:5" x14ac:dyDescent="0.2">
      <c r="E13519" s="2"/>
    </row>
    <row r="13520" spans="5:5" x14ac:dyDescent="0.2">
      <c r="E13520" s="2"/>
    </row>
    <row r="13521" spans="5:5" x14ac:dyDescent="0.2">
      <c r="E13521" s="2"/>
    </row>
    <row r="13522" spans="5:5" x14ac:dyDescent="0.2">
      <c r="E13522" s="2"/>
    </row>
    <row r="13523" spans="5:5" x14ac:dyDescent="0.2">
      <c r="E13523" s="2"/>
    </row>
    <row r="13524" spans="5:5" x14ac:dyDescent="0.2">
      <c r="E13524" s="2"/>
    </row>
    <row r="13525" spans="5:5" x14ac:dyDescent="0.2">
      <c r="E13525" s="2"/>
    </row>
    <row r="13526" spans="5:5" x14ac:dyDescent="0.2">
      <c r="E13526" s="2"/>
    </row>
    <row r="13527" spans="5:5" x14ac:dyDescent="0.2">
      <c r="E13527" s="2"/>
    </row>
    <row r="13528" spans="5:5" x14ac:dyDescent="0.2">
      <c r="E13528" s="2"/>
    </row>
    <row r="13529" spans="5:5" x14ac:dyDescent="0.2">
      <c r="E13529" s="2"/>
    </row>
    <row r="13530" spans="5:5" x14ac:dyDescent="0.2">
      <c r="E13530" s="2"/>
    </row>
    <row r="13531" spans="5:5" x14ac:dyDescent="0.2">
      <c r="E13531" s="2"/>
    </row>
    <row r="13532" spans="5:5" x14ac:dyDescent="0.2">
      <c r="E13532" s="2"/>
    </row>
    <row r="13533" spans="5:5" x14ac:dyDescent="0.2">
      <c r="E13533" s="2"/>
    </row>
    <row r="13534" spans="5:5" x14ac:dyDescent="0.2">
      <c r="E13534" s="2"/>
    </row>
    <row r="13535" spans="5:5" x14ac:dyDescent="0.2">
      <c r="E13535" s="2"/>
    </row>
    <row r="13536" spans="5:5" x14ac:dyDescent="0.2">
      <c r="E13536" s="2"/>
    </row>
    <row r="13537" spans="5:5" x14ac:dyDescent="0.2">
      <c r="E13537" s="2"/>
    </row>
    <row r="13538" spans="5:5" x14ac:dyDescent="0.2">
      <c r="E13538" s="2"/>
    </row>
    <row r="13539" spans="5:5" x14ac:dyDescent="0.2">
      <c r="E13539" s="2"/>
    </row>
    <row r="13540" spans="5:5" x14ac:dyDescent="0.2">
      <c r="E13540" s="2"/>
    </row>
    <row r="13541" spans="5:5" x14ac:dyDescent="0.2">
      <c r="E13541" s="2"/>
    </row>
    <row r="13542" spans="5:5" x14ac:dyDescent="0.2">
      <c r="E13542" s="2"/>
    </row>
    <row r="13543" spans="5:5" x14ac:dyDescent="0.2">
      <c r="E13543" s="2"/>
    </row>
    <row r="13544" spans="5:5" x14ac:dyDescent="0.2">
      <c r="E13544" s="2"/>
    </row>
    <row r="13545" spans="5:5" x14ac:dyDescent="0.2">
      <c r="E13545" s="2"/>
    </row>
    <row r="13546" spans="5:5" x14ac:dyDescent="0.2">
      <c r="E13546" s="2"/>
    </row>
    <row r="13547" spans="5:5" x14ac:dyDescent="0.2">
      <c r="E13547" s="2"/>
    </row>
    <row r="13548" spans="5:5" x14ac:dyDescent="0.2">
      <c r="E13548" s="2"/>
    </row>
    <row r="13549" spans="5:5" x14ac:dyDescent="0.2">
      <c r="E13549" s="2"/>
    </row>
    <row r="13550" spans="5:5" x14ac:dyDescent="0.2">
      <c r="E13550" s="2"/>
    </row>
    <row r="13551" spans="5:5" x14ac:dyDescent="0.2">
      <c r="E13551" s="2"/>
    </row>
    <row r="13552" spans="5:5" x14ac:dyDescent="0.2">
      <c r="E13552" s="2"/>
    </row>
    <row r="13553" spans="5:5" x14ac:dyDescent="0.2">
      <c r="E13553" s="2"/>
    </row>
    <row r="13554" spans="5:5" x14ac:dyDescent="0.2">
      <c r="E13554" s="2"/>
    </row>
    <row r="13555" spans="5:5" x14ac:dyDescent="0.2">
      <c r="E13555" s="2"/>
    </row>
    <row r="13556" spans="5:5" x14ac:dyDescent="0.2">
      <c r="E13556" s="2"/>
    </row>
    <row r="13557" spans="5:5" x14ac:dyDescent="0.2">
      <c r="E13557" s="2"/>
    </row>
    <row r="13558" spans="5:5" x14ac:dyDescent="0.2">
      <c r="E13558" s="2"/>
    </row>
    <row r="13559" spans="5:5" x14ac:dyDescent="0.2">
      <c r="E13559" s="2"/>
    </row>
    <row r="13560" spans="5:5" x14ac:dyDescent="0.2">
      <c r="E13560" s="2"/>
    </row>
    <row r="13561" spans="5:5" x14ac:dyDescent="0.2">
      <c r="E13561" s="2"/>
    </row>
    <row r="13562" spans="5:5" x14ac:dyDescent="0.2">
      <c r="E13562" s="2"/>
    </row>
    <row r="13563" spans="5:5" x14ac:dyDescent="0.2">
      <c r="E13563" s="2"/>
    </row>
    <row r="13564" spans="5:5" x14ac:dyDescent="0.2">
      <c r="E13564" s="2"/>
    </row>
    <row r="13565" spans="5:5" x14ac:dyDescent="0.2">
      <c r="E13565" s="2"/>
    </row>
    <row r="13566" spans="5:5" x14ac:dyDescent="0.2">
      <c r="E13566" s="2"/>
    </row>
    <row r="13567" spans="5:5" x14ac:dyDescent="0.2">
      <c r="E13567" s="2"/>
    </row>
    <row r="13568" spans="5:5" x14ac:dyDescent="0.2">
      <c r="E13568" s="2"/>
    </row>
    <row r="13569" spans="5:5" x14ac:dyDescent="0.2">
      <c r="E13569" s="2"/>
    </row>
    <row r="13570" spans="5:5" x14ac:dyDescent="0.2">
      <c r="E13570" s="2"/>
    </row>
    <row r="13571" spans="5:5" x14ac:dyDescent="0.2">
      <c r="E13571" s="2"/>
    </row>
    <row r="13572" spans="5:5" x14ac:dyDescent="0.2">
      <c r="E13572" s="2"/>
    </row>
    <row r="13573" spans="5:5" x14ac:dyDescent="0.2">
      <c r="E13573" s="2"/>
    </row>
    <row r="13574" spans="5:5" x14ac:dyDescent="0.2">
      <c r="E13574" s="2"/>
    </row>
    <row r="13575" spans="5:5" x14ac:dyDescent="0.2">
      <c r="E13575" s="2"/>
    </row>
    <row r="13576" spans="5:5" x14ac:dyDescent="0.2">
      <c r="E13576" s="2"/>
    </row>
    <row r="13577" spans="5:5" x14ac:dyDescent="0.2">
      <c r="E13577" s="2"/>
    </row>
    <row r="13578" spans="5:5" x14ac:dyDescent="0.2">
      <c r="E13578" s="2"/>
    </row>
    <row r="13579" spans="5:5" x14ac:dyDescent="0.2">
      <c r="E13579" s="2"/>
    </row>
    <row r="13580" spans="5:5" x14ac:dyDescent="0.2">
      <c r="E13580" s="2"/>
    </row>
    <row r="13581" spans="5:5" x14ac:dyDescent="0.2">
      <c r="E13581" s="2"/>
    </row>
    <row r="13582" spans="5:5" x14ac:dyDescent="0.2">
      <c r="E13582" s="2"/>
    </row>
    <row r="13583" spans="5:5" x14ac:dyDescent="0.2">
      <c r="E13583" s="2"/>
    </row>
    <row r="13584" spans="5:5" x14ac:dyDescent="0.2">
      <c r="E13584" s="2"/>
    </row>
    <row r="13585" spans="5:5" x14ac:dyDescent="0.2">
      <c r="E13585" s="2"/>
    </row>
    <row r="13586" spans="5:5" x14ac:dyDescent="0.2">
      <c r="E13586" s="2"/>
    </row>
    <row r="13587" spans="5:5" x14ac:dyDescent="0.2">
      <c r="E13587" s="2"/>
    </row>
    <row r="13588" spans="5:5" x14ac:dyDescent="0.2">
      <c r="E13588" s="2"/>
    </row>
    <row r="13589" spans="5:5" x14ac:dyDescent="0.2">
      <c r="E13589" s="2"/>
    </row>
    <row r="13590" spans="5:5" x14ac:dyDescent="0.2">
      <c r="E13590" s="2"/>
    </row>
    <row r="13591" spans="5:5" x14ac:dyDescent="0.2">
      <c r="E13591" s="2"/>
    </row>
    <row r="13592" spans="5:5" x14ac:dyDescent="0.2">
      <c r="E13592" s="2"/>
    </row>
    <row r="13593" spans="5:5" x14ac:dyDescent="0.2">
      <c r="E13593" s="2"/>
    </row>
    <row r="13594" spans="5:5" x14ac:dyDescent="0.2">
      <c r="E13594" s="2"/>
    </row>
    <row r="13595" spans="5:5" x14ac:dyDescent="0.2">
      <c r="E13595" s="2"/>
    </row>
    <row r="13596" spans="5:5" x14ac:dyDescent="0.2">
      <c r="E13596" s="2"/>
    </row>
    <row r="13597" spans="5:5" x14ac:dyDescent="0.2">
      <c r="E13597" s="2"/>
    </row>
    <row r="13598" spans="5:5" x14ac:dyDescent="0.2">
      <c r="E13598" s="2"/>
    </row>
    <row r="13599" spans="5:5" x14ac:dyDescent="0.2">
      <c r="E13599" s="2"/>
    </row>
    <row r="13600" spans="5:5" x14ac:dyDescent="0.2">
      <c r="E13600" s="2"/>
    </row>
    <row r="13601" spans="5:5" x14ac:dyDescent="0.2">
      <c r="E13601" s="2"/>
    </row>
    <row r="13602" spans="5:5" x14ac:dyDescent="0.2">
      <c r="E13602" s="2"/>
    </row>
    <row r="13603" spans="5:5" x14ac:dyDescent="0.2">
      <c r="E13603" s="2"/>
    </row>
    <row r="13604" spans="5:5" x14ac:dyDescent="0.2">
      <c r="E13604" s="2"/>
    </row>
    <row r="13605" spans="5:5" x14ac:dyDescent="0.2">
      <c r="E13605" s="2"/>
    </row>
    <row r="13606" spans="5:5" x14ac:dyDescent="0.2">
      <c r="E13606" s="2"/>
    </row>
    <row r="13607" spans="5:5" x14ac:dyDescent="0.2">
      <c r="E13607" s="2"/>
    </row>
    <row r="13608" spans="5:5" x14ac:dyDescent="0.2">
      <c r="E13608" s="2"/>
    </row>
    <row r="13609" spans="5:5" x14ac:dyDescent="0.2">
      <c r="E13609" s="2"/>
    </row>
    <row r="13610" spans="5:5" x14ac:dyDescent="0.2">
      <c r="E13610" s="2"/>
    </row>
    <row r="13611" spans="5:5" x14ac:dyDescent="0.2">
      <c r="E13611" s="2"/>
    </row>
    <row r="13612" spans="5:5" x14ac:dyDescent="0.2">
      <c r="E13612" s="2"/>
    </row>
    <row r="13613" spans="5:5" x14ac:dyDescent="0.2">
      <c r="E13613" s="2"/>
    </row>
    <row r="13614" spans="5:5" x14ac:dyDescent="0.2">
      <c r="E13614" s="2"/>
    </row>
    <row r="13615" spans="5:5" x14ac:dyDescent="0.2">
      <c r="E13615" s="2"/>
    </row>
    <row r="13616" spans="5:5" x14ac:dyDescent="0.2">
      <c r="E13616" s="2"/>
    </row>
    <row r="13617" spans="5:5" x14ac:dyDescent="0.2">
      <c r="E13617" s="2"/>
    </row>
    <row r="13618" spans="5:5" x14ac:dyDescent="0.2">
      <c r="E13618" s="2"/>
    </row>
    <row r="13619" spans="5:5" x14ac:dyDescent="0.2">
      <c r="E13619" s="2"/>
    </row>
    <row r="13620" spans="5:5" x14ac:dyDescent="0.2">
      <c r="E13620" s="2"/>
    </row>
    <row r="13621" spans="5:5" x14ac:dyDescent="0.2">
      <c r="E13621" s="2"/>
    </row>
    <row r="13622" spans="5:5" x14ac:dyDescent="0.2">
      <c r="E13622" s="2"/>
    </row>
    <row r="13623" spans="5:5" x14ac:dyDescent="0.2">
      <c r="E13623" s="2"/>
    </row>
    <row r="13624" spans="5:5" x14ac:dyDescent="0.2">
      <c r="E13624" s="2"/>
    </row>
    <row r="13625" spans="5:5" x14ac:dyDescent="0.2">
      <c r="E13625" s="2"/>
    </row>
    <row r="13626" spans="5:5" x14ac:dyDescent="0.2">
      <c r="E13626" s="2"/>
    </row>
    <row r="13627" spans="5:5" x14ac:dyDescent="0.2">
      <c r="E13627" s="2"/>
    </row>
    <row r="13628" spans="5:5" x14ac:dyDescent="0.2">
      <c r="E13628" s="2"/>
    </row>
    <row r="13629" spans="5:5" x14ac:dyDescent="0.2">
      <c r="E13629" s="2"/>
    </row>
    <row r="13630" spans="5:5" x14ac:dyDescent="0.2">
      <c r="E13630" s="2"/>
    </row>
    <row r="13631" spans="5:5" x14ac:dyDescent="0.2">
      <c r="E13631" s="2"/>
    </row>
    <row r="13632" spans="5:5" x14ac:dyDescent="0.2">
      <c r="E13632" s="2"/>
    </row>
    <row r="13633" spans="5:5" x14ac:dyDescent="0.2">
      <c r="E13633" s="2"/>
    </row>
    <row r="13634" spans="5:5" x14ac:dyDescent="0.2">
      <c r="E13634" s="2"/>
    </row>
    <row r="13635" spans="5:5" x14ac:dyDescent="0.2">
      <c r="E13635" s="2"/>
    </row>
    <row r="13636" spans="5:5" x14ac:dyDescent="0.2">
      <c r="E13636" s="2"/>
    </row>
    <row r="13637" spans="5:5" x14ac:dyDescent="0.2">
      <c r="E13637" s="2"/>
    </row>
    <row r="13638" spans="5:5" x14ac:dyDescent="0.2">
      <c r="E13638" s="2"/>
    </row>
    <row r="13639" spans="5:5" x14ac:dyDescent="0.2">
      <c r="E13639" s="2"/>
    </row>
    <row r="13640" spans="5:5" x14ac:dyDescent="0.2">
      <c r="E13640" s="2"/>
    </row>
    <row r="13641" spans="5:5" x14ac:dyDescent="0.2">
      <c r="E13641" s="2"/>
    </row>
    <row r="13642" spans="5:5" x14ac:dyDescent="0.2">
      <c r="E13642" s="2"/>
    </row>
    <row r="13643" spans="5:5" x14ac:dyDescent="0.2">
      <c r="E13643" s="2"/>
    </row>
    <row r="13644" spans="5:5" x14ac:dyDescent="0.2">
      <c r="E13644" s="2"/>
    </row>
    <row r="13645" spans="5:5" x14ac:dyDescent="0.2">
      <c r="E13645" s="2"/>
    </row>
    <row r="13646" spans="5:5" x14ac:dyDescent="0.2">
      <c r="E13646" s="2"/>
    </row>
    <row r="13647" spans="5:5" x14ac:dyDescent="0.2">
      <c r="E13647" s="2"/>
    </row>
    <row r="13648" spans="5:5" x14ac:dyDescent="0.2">
      <c r="E13648" s="2"/>
    </row>
    <row r="13649" spans="5:5" x14ac:dyDescent="0.2">
      <c r="E13649" s="2"/>
    </row>
    <row r="13650" spans="5:5" x14ac:dyDescent="0.2">
      <c r="E13650" s="2"/>
    </row>
    <row r="13651" spans="5:5" x14ac:dyDescent="0.2">
      <c r="E13651" s="2"/>
    </row>
    <row r="13652" spans="5:5" x14ac:dyDescent="0.2">
      <c r="E13652" s="2"/>
    </row>
    <row r="13653" spans="5:5" x14ac:dyDescent="0.2">
      <c r="E13653" s="2"/>
    </row>
    <row r="13654" spans="5:5" x14ac:dyDescent="0.2">
      <c r="E13654" s="2"/>
    </row>
    <row r="13655" spans="5:5" x14ac:dyDescent="0.2">
      <c r="E13655" s="2"/>
    </row>
    <row r="13656" spans="5:5" x14ac:dyDescent="0.2">
      <c r="E13656" s="2"/>
    </row>
    <row r="13657" spans="5:5" x14ac:dyDescent="0.2">
      <c r="E13657" s="2"/>
    </row>
    <row r="13658" spans="5:5" x14ac:dyDescent="0.2">
      <c r="E13658" s="2"/>
    </row>
    <row r="13659" spans="5:5" x14ac:dyDescent="0.2">
      <c r="E13659" s="2"/>
    </row>
    <row r="13660" spans="5:5" x14ac:dyDescent="0.2">
      <c r="E13660" s="2"/>
    </row>
    <row r="13661" spans="5:5" x14ac:dyDescent="0.2">
      <c r="E13661" s="2"/>
    </row>
    <row r="13662" spans="5:5" x14ac:dyDescent="0.2">
      <c r="E13662" s="2"/>
    </row>
    <row r="13663" spans="5:5" x14ac:dyDescent="0.2">
      <c r="E13663" s="2"/>
    </row>
    <row r="13664" spans="5:5" x14ac:dyDescent="0.2">
      <c r="E13664" s="2"/>
    </row>
    <row r="13665" spans="5:5" x14ac:dyDescent="0.2">
      <c r="E13665" s="2"/>
    </row>
    <row r="13666" spans="5:5" x14ac:dyDescent="0.2">
      <c r="E13666" s="2"/>
    </row>
    <row r="13667" spans="5:5" x14ac:dyDescent="0.2">
      <c r="E13667" s="2"/>
    </row>
    <row r="13668" spans="5:5" x14ac:dyDescent="0.2">
      <c r="E13668" s="2"/>
    </row>
    <row r="13669" spans="5:5" x14ac:dyDescent="0.2">
      <c r="E13669" s="2"/>
    </row>
    <row r="13670" spans="5:5" x14ac:dyDescent="0.2">
      <c r="E13670" s="2"/>
    </row>
    <row r="13671" spans="5:5" x14ac:dyDescent="0.2">
      <c r="E13671" s="2"/>
    </row>
    <row r="13672" spans="5:5" x14ac:dyDescent="0.2">
      <c r="E13672" s="2"/>
    </row>
    <row r="13673" spans="5:5" x14ac:dyDescent="0.2">
      <c r="E13673" s="2"/>
    </row>
    <row r="13674" spans="5:5" x14ac:dyDescent="0.2">
      <c r="E13674" s="2"/>
    </row>
    <row r="13675" spans="5:5" x14ac:dyDescent="0.2">
      <c r="E13675" s="2"/>
    </row>
    <row r="13676" spans="5:5" x14ac:dyDescent="0.2">
      <c r="E13676" s="2"/>
    </row>
    <row r="13677" spans="5:5" x14ac:dyDescent="0.2">
      <c r="E13677" s="2"/>
    </row>
    <row r="13678" spans="5:5" x14ac:dyDescent="0.2">
      <c r="E13678" s="2"/>
    </row>
    <row r="13679" spans="5:5" x14ac:dyDescent="0.2">
      <c r="E13679" s="2"/>
    </row>
    <row r="13680" spans="5:5" x14ac:dyDescent="0.2">
      <c r="E13680" s="2"/>
    </row>
    <row r="13681" spans="5:5" x14ac:dyDescent="0.2">
      <c r="E13681" s="2"/>
    </row>
    <row r="13682" spans="5:5" x14ac:dyDescent="0.2">
      <c r="E13682" s="2"/>
    </row>
    <row r="13683" spans="5:5" x14ac:dyDescent="0.2">
      <c r="E13683" s="2"/>
    </row>
    <row r="13684" spans="5:5" x14ac:dyDescent="0.2">
      <c r="E13684" s="2"/>
    </row>
    <row r="13685" spans="5:5" x14ac:dyDescent="0.2">
      <c r="E13685" s="2"/>
    </row>
    <row r="13686" spans="5:5" x14ac:dyDescent="0.2">
      <c r="E13686" s="2"/>
    </row>
    <row r="13687" spans="5:5" x14ac:dyDescent="0.2">
      <c r="E13687" s="2"/>
    </row>
    <row r="13688" spans="5:5" x14ac:dyDescent="0.2">
      <c r="E13688" s="2"/>
    </row>
    <row r="13689" spans="5:5" x14ac:dyDescent="0.2">
      <c r="E13689" s="2"/>
    </row>
    <row r="13690" spans="5:5" x14ac:dyDescent="0.2">
      <c r="E13690" s="2"/>
    </row>
    <row r="13691" spans="5:5" x14ac:dyDescent="0.2">
      <c r="E13691" s="2"/>
    </row>
    <row r="13692" spans="5:5" x14ac:dyDescent="0.2">
      <c r="E13692" s="2"/>
    </row>
    <row r="13693" spans="5:5" x14ac:dyDescent="0.2">
      <c r="E13693" s="2"/>
    </row>
    <row r="13694" spans="5:5" x14ac:dyDescent="0.2">
      <c r="E13694" s="2"/>
    </row>
    <row r="13695" spans="5:5" x14ac:dyDescent="0.2">
      <c r="E13695" s="2"/>
    </row>
    <row r="13696" spans="5:5" x14ac:dyDescent="0.2">
      <c r="E13696" s="2"/>
    </row>
    <row r="13697" spans="5:5" x14ac:dyDescent="0.2">
      <c r="E13697" s="2"/>
    </row>
    <row r="13698" spans="5:5" x14ac:dyDescent="0.2">
      <c r="E13698" s="2"/>
    </row>
    <row r="13699" spans="5:5" x14ac:dyDescent="0.2">
      <c r="E13699" s="2"/>
    </row>
    <row r="13700" spans="5:5" x14ac:dyDescent="0.2">
      <c r="E13700" s="2"/>
    </row>
    <row r="13701" spans="5:5" x14ac:dyDescent="0.2">
      <c r="E13701" s="2"/>
    </row>
    <row r="13702" spans="5:5" x14ac:dyDescent="0.2">
      <c r="E13702" s="2"/>
    </row>
    <row r="13703" spans="5:5" x14ac:dyDescent="0.2">
      <c r="E13703" s="2"/>
    </row>
    <row r="13704" spans="5:5" x14ac:dyDescent="0.2">
      <c r="E13704" s="2"/>
    </row>
    <row r="13705" spans="5:5" x14ac:dyDescent="0.2">
      <c r="E13705" s="2"/>
    </row>
    <row r="13706" spans="5:5" x14ac:dyDescent="0.2">
      <c r="E13706" s="2"/>
    </row>
    <row r="13707" spans="5:5" x14ac:dyDescent="0.2">
      <c r="E13707" s="2"/>
    </row>
    <row r="13708" spans="5:5" x14ac:dyDescent="0.2">
      <c r="E13708" s="2"/>
    </row>
    <row r="13709" spans="5:5" x14ac:dyDescent="0.2">
      <c r="E13709" s="2"/>
    </row>
    <row r="13710" spans="5:5" x14ac:dyDescent="0.2">
      <c r="E13710" s="2"/>
    </row>
    <row r="13711" spans="5:5" x14ac:dyDescent="0.2">
      <c r="E13711" s="2"/>
    </row>
    <row r="13712" spans="5:5" x14ac:dyDescent="0.2">
      <c r="E13712" s="2"/>
    </row>
    <row r="13713" spans="5:5" x14ac:dyDescent="0.2">
      <c r="E13713" s="2"/>
    </row>
    <row r="13714" spans="5:5" x14ac:dyDescent="0.2">
      <c r="E13714" s="2"/>
    </row>
    <row r="13715" spans="5:5" x14ac:dyDescent="0.2">
      <c r="E13715" s="2"/>
    </row>
    <row r="13716" spans="5:5" x14ac:dyDescent="0.2">
      <c r="E13716" s="2"/>
    </row>
    <row r="13717" spans="5:5" x14ac:dyDescent="0.2">
      <c r="E13717" s="2"/>
    </row>
    <row r="13718" spans="5:5" x14ac:dyDescent="0.2">
      <c r="E13718" s="2"/>
    </row>
    <row r="13719" spans="5:5" x14ac:dyDescent="0.2">
      <c r="E13719" s="2"/>
    </row>
    <row r="13720" spans="5:5" x14ac:dyDescent="0.2">
      <c r="E13720" s="2"/>
    </row>
    <row r="13721" spans="5:5" x14ac:dyDescent="0.2">
      <c r="E13721" s="2"/>
    </row>
    <row r="13722" spans="5:5" x14ac:dyDescent="0.2">
      <c r="E13722" s="2"/>
    </row>
    <row r="13723" spans="5:5" x14ac:dyDescent="0.2">
      <c r="E13723" s="2"/>
    </row>
    <row r="13724" spans="5:5" x14ac:dyDescent="0.2">
      <c r="E13724" s="2"/>
    </row>
    <row r="13725" spans="5:5" x14ac:dyDescent="0.2">
      <c r="E13725" s="2"/>
    </row>
    <row r="13726" spans="5:5" x14ac:dyDescent="0.2">
      <c r="E13726" s="2"/>
    </row>
    <row r="13727" spans="5:5" x14ac:dyDescent="0.2">
      <c r="E13727" s="2"/>
    </row>
    <row r="13728" spans="5:5" x14ac:dyDescent="0.2">
      <c r="E13728" s="2"/>
    </row>
    <row r="13729" spans="5:5" x14ac:dyDescent="0.2">
      <c r="E13729" s="2"/>
    </row>
    <row r="13730" spans="5:5" x14ac:dyDescent="0.2">
      <c r="E13730" s="2"/>
    </row>
    <row r="13731" spans="5:5" x14ac:dyDescent="0.2">
      <c r="E13731" s="2"/>
    </row>
    <row r="13732" spans="5:5" x14ac:dyDescent="0.2">
      <c r="E13732" s="2"/>
    </row>
    <row r="13733" spans="5:5" x14ac:dyDescent="0.2">
      <c r="E13733" s="2"/>
    </row>
    <row r="13734" spans="5:5" x14ac:dyDescent="0.2">
      <c r="E13734" s="2"/>
    </row>
    <row r="13735" spans="5:5" x14ac:dyDescent="0.2">
      <c r="E13735" s="2"/>
    </row>
    <row r="13736" spans="5:5" x14ac:dyDescent="0.2">
      <c r="E13736" s="2"/>
    </row>
    <row r="13737" spans="5:5" x14ac:dyDescent="0.2">
      <c r="E13737" s="2"/>
    </row>
    <row r="13738" spans="5:5" x14ac:dyDescent="0.2">
      <c r="E13738" s="2"/>
    </row>
    <row r="13739" spans="5:5" x14ac:dyDescent="0.2">
      <c r="E13739" s="2"/>
    </row>
    <row r="13740" spans="5:5" x14ac:dyDescent="0.2">
      <c r="E13740" s="2"/>
    </row>
    <row r="13741" spans="5:5" x14ac:dyDescent="0.2">
      <c r="E13741" s="2"/>
    </row>
    <row r="13742" spans="5:5" x14ac:dyDescent="0.2">
      <c r="E13742" s="2"/>
    </row>
    <row r="13743" spans="5:5" x14ac:dyDescent="0.2">
      <c r="E13743" s="2"/>
    </row>
    <row r="13744" spans="5:5" x14ac:dyDescent="0.2">
      <c r="E13744" s="2"/>
    </row>
    <row r="13745" spans="5:5" x14ac:dyDescent="0.2">
      <c r="E13745" s="2"/>
    </row>
    <row r="13746" spans="5:5" x14ac:dyDescent="0.2">
      <c r="E13746" s="2"/>
    </row>
    <row r="13747" spans="5:5" x14ac:dyDescent="0.2">
      <c r="E13747" s="2"/>
    </row>
    <row r="13748" spans="5:5" x14ac:dyDescent="0.2">
      <c r="E13748" s="2"/>
    </row>
    <row r="13749" spans="5:5" x14ac:dyDescent="0.2">
      <c r="E13749" s="2"/>
    </row>
    <row r="13750" spans="5:5" x14ac:dyDescent="0.2">
      <c r="E13750" s="2"/>
    </row>
    <row r="13751" spans="5:5" x14ac:dyDescent="0.2">
      <c r="E13751" s="2"/>
    </row>
    <row r="13752" spans="5:5" x14ac:dyDescent="0.2">
      <c r="E13752" s="2"/>
    </row>
    <row r="13753" spans="5:5" x14ac:dyDescent="0.2">
      <c r="E13753" s="2"/>
    </row>
    <row r="13754" spans="5:5" x14ac:dyDescent="0.2">
      <c r="E13754" s="2"/>
    </row>
    <row r="13755" spans="5:5" x14ac:dyDescent="0.2">
      <c r="E13755" s="2"/>
    </row>
    <row r="13756" spans="5:5" x14ac:dyDescent="0.2">
      <c r="E13756" s="2"/>
    </row>
    <row r="13757" spans="5:5" x14ac:dyDescent="0.2">
      <c r="E13757" s="2"/>
    </row>
    <row r="13758" spans="5:5" x14ac:dyDescent="0.2">
      <c r="E13758" s="2"/>
    </row>
    <row r="13759" spans="5:5" x14ac:dyDescent="0.2">
      <c r="E13759" s="2"/>
    </row>
    <row r="13760" spans="5:5" x14ac:dyDescent="0.2">
      <c r="E13760" s="2"/>
    </row>
    <row r="13761" spans="5:5" x14ac:dyDescent="0.2">
      <c r="E13761" s="2"/>
    </row>
    <row r="13762" spans="5:5" x14ac:dyDescent="0.2">
      <c r="E13762" s="2"/>
    </row>
    <row r="13763" spans="5:5" x14ac:dyDescent="0.2">
      <c r="E13763" s="2"/>
    </row>
    <row r="13764" spans="5:5" x14ac:dyDescent="0.2">
      <c r="E13764" s="2"/>
    </row>
    <row r="13765" spans="5:5" x14ac:dyDescent="0.2">
      <c r="E13765" s="2"/>
    </row>
    <row r="13766" spans="5:5" x14ac:dyDescent="0.2">
      <c r="E13766" s="2"/>
    </row>
    <row r="13767" spans="5:5" x14ac:dyDescent="0.2">
      <c r="E13767" s="2"/>
    </row>
    <row r="13768" spans="5:5" x14ac:dyDescent="0.2">
      <c r="E13768" s="2"/>
    </row>
    <row r="13769" spans="5:5" x14ac:dyDescent="0.2">
      <c r="E13769" s="2"/>
    </row>
    <row r="13770" spans="5:5" x14ac:dyDescent="0.2">
      <c r="E13770" s="2"/>
    </row>
    <row r="13771" spans="5:5" x14ac:dyDescent="0.2">
      <c r="E13771" s="2"/>
    </row>
    <row r="13772" spans="5:5" x14ac:dyDescent="0.2">
      <c r="E13772" s="2"/>
    </row>
    <row r="13773" spans="5:5" x14ac:dyDescent="0.2">
      <c r="E13773" s="2"/>
    </row>
    <row r="13774" spans="5:5" x14ac:dyDescent="0.2">
      <c r="E13774" s="2"/>
    </row>
    <row r="13775" spans="5:5" x14ac:dyDescent="0.2">
      <c r="E13775" s="2"/>
    </row>
    <row r="13776" spans="5:5" x14ac:dyDescent="0.2">
      <c r="E13776" s="2"/>
    </row>
    <row r="13777" spans="5:5" x14ac:dyDescent="0.2">
      <c r="E13777" s="2"/>
    </row>
    <row r="13778" spans="5:5" x14ac:dyDescent="0.2">
      <c r="E13778" s="2"/>
    </row>
    <row r="13779" spans="5:5" x14ac:dyDescent="0.2">
      <c r="E13779" s="2"/>
    </row>
    <row r="13780" spans="5:5" x14ac:dyDescent="0.2">
      <c r="E13780" s="2"/>
    </row>
    <row r="13781" spans="5:5" x14ac:dyDescent="0.2">
      <c r="E13781" s="2"/>
    </row>
    <row r="13782" spans="5:5" x14ac:dyDescent="0.2">
      <c r="E13782" s="2"/>
    </row>
    <row r="13783" spans="5:5" x14ac:dyDescent="0.2">
      <c r="E13783" s="2"/>
    </row>
    <row r="13784" spans="5:5" x14ac:dyDescent="0.2">
      <c r="E13784" s="2"/>
    </row>
    <row r="13785" spans="5:5" x14ac:dyDescent="0.2">
      <c r="E13785" s="2"/>
    </row>
    <row r="13786" spans="5:5" x14ac:dyDescent="0.2">
      <c r="E13786" s="2"/>
    </row>
    <row r="13787" spans="5:5" x14ac:dyDescent="0.2">
      <c r="E13787" s="2"/>
    </row>
    <row r="13788" spans="5:5" x14ac:dyDescent="0.2">
      <c r="E13788" s="2"/>
    </row>
    <row r="13789" spans="5:5" x14ac:dyDescent="0.2">
      <c r="E13789" s="2"/>
    </row>
    <row r="13790" spans="5:5" x14ac:dyDescent="0.2">
      <c r="E13790" s="2"/>
    </row>
    <row r="13791" spans="5:5" x14ac:dyDescent="0.2">
      <c r="E13791" s="2"/>
    </row>
    <row r="13792" spans="5:5" x14ac:dyDescent="0.2">
      <c r="E13792" s="2"/>
    </row>
    <row r="13793" spans="5:5" x14ac:dyDescent="0.2">
      <c r="E13793" s="2"/>
    </row>
    <row r="13794" spans="5:5" x14ac:dyDescent="0.2">
      <c r="E13794" s="2"/>
    </row>
    <row r="13795" spans="5:5" x14ac:dyDescent="0.2">
      <c r="E13795" s="2"/>
    </row>
    <row r="13796" spans="5:5" x14ac:dyDescent="0.2">
      <c r="E13796" s="2"/>
    </row>
    <row r="13797" spans="5:5" x14ac:dyDescent="0.2">
      <c r="E13797" s="2"/>
    </row>
    <row r="13798" spans="5:5" x14ac:dyDescent="0.2">
      <c r="E13798" s="2"/>
    </row>
    <row r="13799" spans="5:5" x14ac:dyDescent="0.2">
      <c r="E13799" s="2"/>
    </row>
    <row r="13800" spans="5:5" x14ac:dyDescent="0.2">
      <c r="E13800" s="2"/>
    </row>
    <row r="13801" spans="5:5" x14ac:dyDescent="0.2">
      <c r="E13801" s="2"/>
    </row>
    <row r="13802" spans="5:5" x14ac:dyDescent="0.2">
      <c r="E13802" s="2"/>
    </row>
    <row r="13803" spans="5:5" x14ac:dyDescent="0.2">
      <c r="E13803" s="2"/>
    </row>
    <row r="13804" spans="5:5" x14ac:dyDescent="0.2">
      <c r="E13804" s="2"/>
    </row>
    <row r="13805" spans="5:5" x14ac:dyDescent="0.2">
      <c r="E13805" s="2"/>
    </row>
    <row r="13806" spans="5:5" x14ac:dyDescent="0.2">
      <c r="E13806" s="2"/>
    </row>
    <row r="13807" spans="5:5" x14ac:dyDescent="0.2">
      <c r="E13807" s="2"/>
    </row>
    <row r="13808" spans="5:5" x14ac:dyDescent="0.2">
      <c r="E13808" s="2"/>
    </row>
    <row r="13809" spans="5:5" x14ac:dyDescent="0.2">
      <c r="E13809" s="2"/>
    </row>
    <row r="13810" spans="5:5" x14ac:dyDescent="0.2">
      <c r="E13810" s="2"/>
    </row>
    <row r="13811" spans="5:5" x14ac:dyDescent="0.2">
      <c r="E13811" s="2"/>
    </row>
    <row r="13812" spans="5:5" x14ac:dyDescent="0.2">
      <c r="E13812" s="2"/>
    </row>
    <row r="13813" spans="5:5" x14ac:dyDescent="0.2">
      <c r="E13813" s="2"/>
    </row>
    <row r="13814" spans="5:5" x14ac:dyDescent="0.2">
      <c r="E13814" s="2"/>
    </row>
    <row r="13815" spans="5:5" x14ac:dyDescent="0.2">
      <c r="E13815" s="2"/>
    </row>
    <row r="13816" spans="5:5" x14ac:dyDescent="0.2">
      <c r="E13816" s="2"/>
    </row>
    <row r="13817" spans="5:5" x14ac:dyDescent="0.2">
      <c r="E13817" s="2"/>
    </row>
    <row r="13818" spans="5:5" x14ac:dyDescent="0.2">
      <c r="E13818" s="2"/>
    </row>
    <row r="13819" spans="5:5" x14ac:dyDescent="0.2">
      <c r="E13819" s="2"/>
    </row>
    <row r="13820" spans="5:5" x14ac:dyDescent="0.2">
      <c r="E13820" s="2"/>
    </row>
    <row r="13821" spans="5:5" x14ac:dyDescent="0.2">
      <c r="E13821" s="2"/>
    </row>
    <row r="13822" spans="5:5" x14ac:dyDescent="0.2">
      <c r="E13822" s="2"/>
    </row>
    <row r="13823" spans="5:5" x14ac:dyDescent="0.2">
      <c r="E13823" s="2"/>
    </row>
    <row r="13824" spans="5:5" x14ac:dyDescent="0.2">
      <c r="E13824" s="2"/>
    </row>
    <row r="13825" spans="5:5" x14ac:dyDescent="0.2">
      <c r="E13825" s="2"/>
    </row>
    <row r="13826" spans="5:5" x14ac:dyDescent="0.2">
      <c r="E13826" s="2"/>
    </row>
    <row r="13827" spans="5:5" x14ac:dyDescent="0.2">
      <c r="E13827" s="2"/>
    </row>
    <row r="13828" spans="5:5" x14ac:dyDescent="0.2">
      <c r="E13828" s="2"/>
    </row>
    <row r="13829" spans="5:5" x14ac:dyDescent="0.2">
      <c r="E13829" s="2"/>
    </row>
    <row r="13830" spans="5:5" x14ac:dyDescent="0.2">
      <c r="E13830" s="2"/>
    </row>
    <row r="13831" spans="5:5" x14ac:dyDescent="0.2">
      <c r="E13831" s="2"/>
    </row>
    <row r="13832" spans="5:5" x14ac:dyDescent="0.2">
      <c r="E13832" s="2"/>
    </row>
    <row r="13833" spans="5:5" x14ac:dyDescent="0.2">
      <c r="E13833" s="2"/>
    </row>
    <row r="13834" spans="5:5" x14ac:dyDescent="0.2">
      <c r="E13834" s="2"/>
    </row>
    <row r="13835" spans="5:5" x14ac:dyDescent="0.2">
      <c r="E13835" s="2"/>
    </row>
    <row r="13836" spans="5:5" x14ac:dyDescent="0.2">
      <c r="E13836" s="2"/>
    </row>
    <row r="13837" spans="5:5" x14ac:dyDescent="0.2">
      <c r="E13837" s="2"/>
    </row>
    <row r="13838" spans="5:5" x14ac:dyDescent="0.2">
      <c r="E13838" s="2"/>
    </row>
    <row r="13839" spans="5:5" x14ac:dyDescent="0.2">
      <c r="E13839" s="2"/>
    </row>
    <row r="13840" spans="5:5" x14ac:dyDescent="0.2">
      <c r="E13840" s="2"/>
    </row>
    <row r="13841" spans="5:5" x14ac:dyDescent="0.2">
      <c r="E13841" s="2"/>
    </row>
    <row r="13842" spans="5:5" x14ac:dyDescent="0.2">
      <c r="E13842" s="2"/>
    </row>
    <row r="13843" spans="5:5" x14ac:dyDescent="0.2">
      <c r="E13843" s="2"/>
    </row>
    <row r="13844" spans="5:5" x14ac:dyDescent="0.2">
      <c r="E13844" s="2"/>
    </row>
    <row r="13845" spans="5:5" x14ac:dyDescent="0.2">
      <c r="E13845" s="2"/>
    </row>
    <row r="13846" spans="5:5" x14ac:dyDescent="0.2">
      <c r="E13846" s="2"/>
    </row>
    <row r="13847" spans="5:5" x14ac:dyDescent="0.2">
      <c r="E13847" s="2"/>
    </row>
    <row r="13848" spans="5:5" x14ac:dyDescent="0.2">
      <c r="E13848" s="2"/>
    </row>
    <row r="13849" spans="5:5" x14ac:dyDescent="0.2">
      <c r="E13849" s="2"/>
    </row>
    <row r="13850" spans="5:5" x14ac:dyDescent="0.2">
      <c r="E13850" s="2"/>
    </row>
    <row r="13851" spans="5:5" x14ac:dyDescent="0.2">
      <c r="E13851" s="2"/>
    </row>
    <row r="13852" spans="5:5" x14ac:dyDescent="0.2">
      <c r="E13852" s="2"/>
    </row>
    <row r="13853" spans="5:5" x14ac:dyDescent="0.2">
      <c r="E13853" s="2"/>
    </row>
    <row r="13854" spans="5:5" x14ac:dyDescent="0.2">
      <c r="E13854" s="2"/>
    </row>
    <row r="13855" spans="5:5" x14ac:dyDescent="0.2">
      <c r="E13855" s="2"/>
    </row>
    <row r="13856" spans="5:5" x14ac:dyDescent="0.2">
      <c r="E13856" s="2"/>
    </row>
    <row r="13857" spans="5:5" x14ac:dyDescent="0.2">
      <c r="E13857" s="2"/>
    </row>
    <row r="13858" spans="5:5" x14ac:dyDescent="0.2">
      <c r="E13858" s="2"/>
    </row>
    <row r="13859" spans="5:5" x14ac:dyDescent="0.2">
      <c r="E13859" s="2"/>
    </row>
    <row r="13860" spans="5:5" x14ac:dyDescent="0.2">
      <c r="E13860" s="2"/>
    </row>
    <row r="13861" spans="5:5" x14ac:dyDescent="0.2">
      <c r="E13861" s="2"/>
    </row>
    <row r="13862" spans="5:5" x14ac:dyDescent="0.2">
      <c r="E13862" s="2"/>
    </row>
    <row r="13863" spans="5:5" x14ac:dyDescent="0.2">
      <c r="E13863" s="2"/>
    </row>
    <row r="13864" spans="5:5" x14ac:dyDescent="0.2">
      <c r="E13864" s="2"/>
    </row>
    <row r="13865" spans="5:5" x14ac:dyDescent="0.2">
      <c r="E13865" s="2"/>
    </row>
    <row r="13866" spans="5:5" x14ac:dyDescent="0.2">
      <c r="E13866" s="2"/>
    </row>
    <row r="13867" spans="5:5" x14ac:dyDescent="0.2">
      <c r="E13867" s="2"/>
    </row>
    <row r="13868" spans="5:5" x14ac:dyDescent="0.2">
      <c r="E13868" s="2"/>
    </row>
    <row r="13869" spans="5:5" x14ac:dyDescent="0.2">
      <c r="E13869" s="2"/>
    </row>
    <row r="13870" spans="5:5" x14ac:dyDescent="0.2">
      <c r="E13870" s="2"/>
    </row>
    <row r="13871" spans="5:5" x14ac:dyDescent="0.2">
      <c r="E13871" s="2"/>
    </row>
    <row r="13872" spans="5:5" x14ac:dyDescent="0.2">
      <c r="E13872" s="2"/>
    </row>
    <row r="13873" spans="5:5" x14ac:dyDescent="0.2">
      <c r="E13873" s="2"/>
    </row>
    <row r="13874" spans="5:5" x14ac:dyDescent="0.2">
      <c r="E13874" s="2"/>
    </row>
    <row r="13875" spans="5:5" x14ac:dyDescent="0.2">
      <c r="E13875" s="2"/>
    </row>
    <row r="13876" spans="5:5" x14ac:dyDescent="0.2">
      <c r="E13876" s="2"/>
    </row>
    <row r="13877" spans="5:5" x14ac:dyDescent="0.2">
      <c r="E13877" s="2"/>
    </row>
    <row r="13878" spans="5:5" x14ac:dyDescent="0.2">
      <c r="E13878" s="2"/>
    </row>
    <row r="13879" spans="5:5" x14ac:dyDescent="0.2">
      <c r="E13879" s="2"/>
    </row>
    <row r="13880" spans="5:5" x14ac:dyDescent="0.2">
      <c r="E13880" s="2"/>
    </row>
    <row r="13881" spans="5:5" x14ac:dyDescent="0.2">
      <c r="E13881" s="2"/>
    </row>
    <row r="13882" spans="5:5" x14ac:dyDescent="0.2">
      <c r="E13882" s="2"/>
    </row>
    <row r="13883" spans="5:5" x14ac:dyDescent="0.2">
      <c r="E13883" s="2"/>
    </row>
    <row r="13884" spans="5:5" x14ac:dyDescent="0.2">
      <c r="E13884" s="2"/>
    </row>
    <row r="13885" spans="5:5" x14ac:dyDescent="0.2">
      <c r="E13885" s="2"/>
    </row>
    <row r="13886" spans="5:5" x14ac:dyDescent="0.2">
      <c r="E13886" s="2"/>
    </row>
    <row r="13887" spans="5:5" x14ac:dyDescent="0.2">
      <c r="E13887" s="2"/>
    </row>
    <row r="13888" spans="5:5" x14ac:dyDescent="0.2">
      <c r="E13888" s="2"/>
    </row>
    <row r="13889" spans="5:5" x14ac:dyDescent="0.2">
      <c r="E13889" s="2"/>
    </row>
    <row r="13890" spans="5:5" x14ac:dyDescent="0.2">
      <c r="E13890" s="2"/>
    </row>
    <row r="13891" spans="5:5" x14ac:dyDescent="0.2">
      <c r="E13891" s="2"/>
    </row>
    <row r="13892" spans="5:5" x14ac:dyDescent="0.2">
      <c r="E13892" s="2"/>
    </row>
    <row r="13893" spans="5:5" x14ac:dyDescent="0.2">
      <c r="E13893" s="2"/>
    </row>
    <row r="13894" spans="5:5" x14ac:dyDescent="0.2">
      <c r="E13894" s="2"/>
    </row>
    <row r="13895" spans="5:5" x14ac:dyDescent="0.2">
      <c r="E13895" s="2"/>
    </row>
    <row r="13896" spans="5:5" x14ac:dyDescent="0.2">
      <c r="E13896" s="2"/>
    </row>
    <row r="13897" spans="5:5" x14ac:dyDescent="0.2">
      <c r="E13897" s="2"/>
    </row>
    <row r="13898" spans="5:5" x14ac:dyDescent="0.2">
      <c r="E13898" s="2"/>
    </row>
    <row r="13899" spans="5:5" x14ac:dyDescent="0.2">
      <c r="E13899" s="2"/>
    </row>
    <row r="13900" spans="5:5" x14ac:dyDescent="0.2">
      <c r="E13900" s="2"/>
    </row>
    <row r="13901" spans="5:5" x14ac:dyDescent="0.2">
      <c r="E13901" s="2"/>
    </row>
    <row r="13902" spans="5:5" x14ac:dyDescent="0.2">
      <c r="E13902" s="2"/>
    </row>
    <row r="13903" spans="5:5" x14ac:dyDescent="0.2">
      <c r="E13903" s="2"/>
    </row>
    <row r="13904" spans="5:5" x14ac:dyDescent="0.2">
      <c r="E13904" s="2"/>
    </row>
    <row r="13905" spans="5:5" x14ac:dyDescent="0.2">
      <c r="E13905" s="2"/>
    </row>
    <row r="13906" spans="5:5" x14ac:dyDescent="0.2">
      <c r="E13906" s="2"/>
    </row>
    <row r="13907" spans="5:5" x14ac:dyDescent="0.2">
      <c r="E13907" s="2"/>
    </row>
    <row r="13908" spans="5:5" x14ac:dyDescent="0.2">
      <c r="E13908" s="2"/>
    </row>
    <row r="13909" spans="5:5" x14ac:dyDescent="0.2">
      <c r="E13909" s="2"/>
    </row>
    <row r="13910" spans="5:5" x14ac:dyDescent="0.2">
      <c r="E13910" s="2"/>
    </row>
    <row r="13911" spans="5:5" x14ac:dyDescent="0.2">
      <c r="E13911" s="2"/>
    </row>
    <row r="13912" spans="5:5" x14ac:dyDescent="0.2">
      <c r="E13912" s="2"/>
    </row>
    <row r="13913" spans="5:5" x14ac:dyDescent="0.2">
      <c r="E13913" s="2"/>
    </row>
    <row r="13914" spans="5:5" x14ac:dyDescent="0.2">
      <c r="E13914" s="2"/>
    </row>
    <row r="13915" spans="5:5" x14ac:dyDescent="0.2">
      <c r="E13915" s="2"/>
    </row>
    <row r="13916" spans="5:5" x14ac:dyDescent="0.2">
      <c r="E13916" s="2"/>
    </row>
    <row r="13917" spans="5:5" x14ac:dyDescent="0.2">
      <c r="E13917" s="2"/>
    </row>
    <row r="13918" spans="5:5" x14ac:dyDescent="0.2">
      <c r="E13918" s="2"/>
    </row>
    <row r="13919" spans="5:5" x14ac:dyDescent="0.2">
      <c r="E13919" s="2"/>
    </row>
    <row r="13920" spans="5:5" x14ac:dyDescent="0.2">
      <c r="E13920" s="2"/>
    </row>
    <row r="13921" spans="5:5" x14ac:dyDescent="0.2">
      <c r="E13921" s="2"/>
    </row>
    <row r="13922" spans="5:5" x14ac:dyDescent="0.2">
      <c r="E13922" s="2"/>
    </row>
    <row r="13923" spans="5:5" x14ac:dyDescent="0.2">
      <c r="E13923" s="2"/>
    </row>
    <row r="13924" spans="5:5" x14ac:dyDescent="0.2">
      <c r="E13924" s="2"/>
    </row>
    <row r="13925" spans="5:5" x14ac:dyDescent="0.2">
      <c r="E13925" s="2"/>
    </row>
    <row r="13926" spans="5:5" x14ac:dyDescent="0.2">
      <c r="E13926" s="2"/>
    </row>
    <row r="13927" spans="5:5" x14ac:dyDescent="0.2">
      <c r="E13927" s="2"/>
    </row>
    <row r="13928" spans="5:5" x14ac:dyDescent="0.2">
      <c r="E13928" s="2"/>
    </row>
    <row r="13929" spans="5:5" x14ac:dyDescent="0.2">
      <c r="E13929" s="2"/>
    </row>
    <row r="13930" spans="5:5" x14ac:dyDescent="0.2">
      <c r="E13930" s="2"/>
    </row>
    <row r="13931" spans="5:5" x14ac:dyDescent="0.2">
      <c r="E13931" s="2"/>
    </row>
    <row r="13932" spans="5:5" x14ac:dyDescent="0.2">
      <c r="E13932" s="2"/>
    </row>
    <row r="13933" spans="5:5" x14ac:dyDescent="0.2">
      <c r="E13933" s="2"/>
    </row>
    <row r="13934" spans="5:5" x14ac:dyDescent="0.2">
      <c r="E13934" s="2"/>
    </row>
    <row r="13935" spans="5:5" x14ac:dyDescent="0.2">
      <c r="E13935" s="2"/>
    </row>
    <row r="13936" spans="5:5" x14ac:dyDescent="0.2">
      <c r="E13936" s="2"/>
    </row>
    <row r="13937" spans="5:5" x14ac:dyDescent="0.2">
      <c r="E13937" s="2"/>
    </row>
    <row r="13938" spans="5:5" x14ac:dyDescent="0.2">
      <c r="E13938" s="2"/>
    </row>
    <row r="13939" spans="5:5" x14ac:dyDescent="0.2">
      <c r="E13939" s="2"/>
    </row>
    <row r="13940" spans="5:5" x14ac:dyDescent="0.2">
      <c r="E13940" s="2"/>
    </row>
    <row r="13941" spans="5:5" x14ac:dyDescent="0.2">
      <c r="E13941" s="2"/>
    </row>
    <row r="13942" spans="5:5" x14ac:dyDescent="0.2">
      <c r="E13942" s="2"/>
    </row>
    <row r="13943" spans="5:5" x14ac:dyDescent="0.2">
      <c r="E13943" s="2"/>
    </row>
    <row r="13944" spans="5:5" x14ac:dyDescent="0.2">
      <c r="E13944" s="2"/>
    </row>
    <row r="13945" spans="5:5" x14ac:dyDescent="0.2">
      <c r="E13945" s="2"/>
    </row>
    <row r="13946" spans="5:5" x14ac:dyDescent="0.2">
      <c r="E13946" s="2"/>
    </row>
    <row r="13947" spans="5:5" x14ac:dyDescent="0.2">
      <c r="E13947" s="2"/>
    </row>
    <row r="13948" spans="5:5" x14ac:dyDescent="0.2">
      <c r="E13948" s="2"/>
    </row>
    <row r="13949" spans="5:5" x14ac:dyDescent="0.2">
      <c r="E13949" s="2"/>
    </row>
    <row r="13950" spans="5:5" x14ac:dyDescent="0.2">
      <c r="E13950" s="2"/>
    </row>
    <row r="13951" spans="5:5" x14ac:dyDescent="0.2">
      <c r="E13951" s="2"/>
    </row>
    <row r="13952" spans="5:5" x14ac:dyDescent="0.2">
      <c r="E13952" s="2"/>
    </row>
    <row r="13953" spans="5:5" x14ac:dyDescent="0.2">
      <c r="E13953" s="2"/>
    </row>
    <row r="13954" spans="5:5" x14ac:dyDescent="0.2">
      <c r="E13954" s="2"/>
    </row>
    <row r="13955" spans="5:5" x14ac:dyDescent="0.2">
      <c r="E13955" s="2"/>
    </row>
    <row r="13956" spans="5:5" x14ac:dyDescent="0.2">
      <c r="E13956" s="2"/>
    </row>
    <row r="13957" spans="5:5" x14ac:dyDescent="0.2">
      <c r="E13957" s="2"/>
    </row>
    <row r="13958" spans="5:5" x14ac:dyDescent="0.2">
      <c r="E13958" s="2"/>
    </row>
    <row r="13959" spans="5:5" x14ac:dyDescent="0.2">
      <c r="E13959" s="2"/>
    </row>
    <row r="13960" spans="5:5" x14ac:dyDescent="0.2">
      <c r="E13960" s="2"/>
    </row>
    <row r="13961" spans="5:5" x14ac:dyDescent="0.2">
      <c r="E13961" s="2"/>
    </row>
    <row r="13962" spans="5:5" x14ac:dyDescent="0.2">
      <c r="E13962" s="2"/>
    </row>
    <row r="13963" spans="5:5" x14ac:dyDescent="0.2">
      <c r="E13963" s="2"/>
    </row>
    <row r="13964" spans="5:5" x14ac:dyDescent="0.2">
      <c r="E13964" s="2"/>
    </row>
    <row r="13965" spans="5:5" x14ac:dyDescent="0.2">
      <c r="E13965" s="2"/>
    </row>
    <row r="13966" spans="5:5" x14ac:dyDescent="0.2">
      <c r="E13966" s="2"/>
    </row>
    <row r="13967" spans="5:5" x14ac:dyDescent="0.2">
      <c r="E13967" s="2"/>
    </row>
    <row r="13968" spans="5:5" x14ac:dyDescent="0.2">
      <c r="E13968" s="2"/>
    </row>
    <row r="13969" spans="5:5" x14ac:dyDescent="0.2">
      <c r="E13969" s="2"/>
    </row>
    <row r="13970" spans="5:5" x14ac:dyDescent="0.2">
      <c r="E13970" s="2"/>
    </row>
    <row r="13971" spans="5:5" x14ac:dyDescent="0.2">
      <c r="E13971" s="2"/>
    </row>
    <row r="13972" spans="5:5" x14ac:dyDescent="0.2">
      <c r="E13972" s="2"/>
    </row>
    <row r="13973" spans="5:5" x14ac:dyDescent="0.2">
      <c r="E13973" s="2"/>
    </row>
    <row r="13974" spans="5:5" x14ac:dyDescent="0.2">
      <c r="E13974" s="2"/>
    </row>
    <row r="13975" spans="5:5" x14ac:dyDescent="0.2">
      <c r="E13975" s="2"/>
    </row>
    <row r="13976" spans="5:5" x14ac:dyDescent="0.2">
      <c r="E13976" s="2"/>
    </row>
    <row r="13977" spans="5:5" x14ac:dyDescent="0.2">
      <c r="E13977" s="2"/>
    </row>
    <row r="13978" spans="5:5" x14ac:dyDescent="0.2">
      <c r="E13978" s="2"/>
    </row>
    <row r="13979" spans="5:5" x14ac:dyDescent="0.2">
      <c r="E13979" s="2"/>
    </row>
    <row r="13980" spans="5:5" x14ac:dyDescent="0.2">
      <c r="E13980" s="2"/>
    </row>
    <row r="13981" spans="5:5" x14ac:dyDescent="0.2">
      <c r="E13981" s="2"/>
    </row>
    <row r="13982" spans="5:5" x14ac:dyDescent="0.2">
      <c r="E13982" s="2"/>
    </row>
    <row r="13983" spans="5:5" x14ac:dyDescent="0.2">
      <c r="E13983" s="2"/>
    </row>
    <row r="13984" spans="5:5" x14ac:dyDescent="0.2">
      <c r="E13984" s="2"/>
    </row>
    <row r="13985" spans="5:5" x14ac:dyDescent="0.2">
      <c r="E13985" s="2"/>
    </row>
    <row r="13986" spans="5:5" x14ac:dyDescent="0.2">
      <c r="E13986" s="2"/>
    </row>
    <row r="13987" spans="5:5" x14ac:dyDescent="0.2">
      <c r="E13987" s="2"/>
    </row>
    <row r="13988" spans="5:5" x14ac:dyDescent="0.2">
      <c r="E13988" s="2"/>
    </row>
    <row r="13989" spans="5:5" x14ac:dyDescent="0.2">
      <c r="E13989" s="2"/>
    </row>
    <row r="13990" spans="5:5" x14ac:dyDescent="0.2">
      <c r="E13990" s="2"/>
    </row>
    <row r="13991" spans="5:5" x14ac:dyDescent="0.2">
      <c r="E13991" s="2"/>
    </row>
    <row r="13992" spans="5:5" x14ac:dyDescent="0.2">
      <c r="E13992" s="2"/>
    </row>
    <row r="13993" spans="5:5" x14ac:dyDescent="0.2">
      <c r="E13993" s="2"/>
    </row>
    <row r="13994" spans="5:5" x14ac:dyDescent="0.2">
      <c r="E13994" s="2"/>
    </row>
    <row r="13995" spans="5:5" x14ac:dyDescent="0.2">
      <c r="E13995" s="2"/>
    </row>
    <row r="13996" spans="5:5" x14ac:dyDescent="0.2">
      <c r="E13996" s="2"/>
    </row>
    <row r="13997" spans="5:5" x14ac:dyDescent="0.2">
      <c r="E13997" s="2"/>
    </row>
    <row r="13998" spans="5:5" x14ac:dyDescent="0.2">
      <c r="E13998" s="2"/>
    </row>
    <row r="13999" spans="5:5" x14ac:dyDescent="0.2">
      <c r="E13999" s="2"/>
    </row>
    <row r="14000" spans="5:5" x14ac:dyDescent="0.2">
      <c r="E14000" s="2"/>
    </row>
    <row r="14001" spans="5:5" x14ac:dyDescent="0.2">
      <c r="E14001" s="2"/>
    </row>
    <row r="14002" spans="5:5" x14ac:dyDescent="0.2">
      <c r="E14002" s="2"/>
    </row>
    <row r="14003" spans="5:5" x14ac:dyDescent="0.2">
      <c r="E14003" s="2"/>
    </row>
    <row r="14004" spans="5:5" x14ac:dyDescent="0.2">
      <c r="E14004" s="2"/>
    </row>
    <row r="14005" spans="5:5" x14ac:dyDescent="0.2">
      <c r="E14005" s="2"/>
    </row>
    <row r="14006" spans="5:5" x14ac:dyDescent="0.2">
      <c r="E14006" s="2"/>
    </row>
    <row r="14007" spans="5:5" x14ac:dyDescent="0.2">
      <c r="E14007" s="2"/>
    </row>
    <row r="14008" spans="5:5" x14ac:dyDescent="0.2">
      <c r="E14008" s="2"/>
    </row>
    <row r="14009" spans="5:5" x14ac:dyDescent="0.2">
      <c r="E14009" s="2"/>
    </row>
    <row r="14010" spans="5:5" x14ac:dyDescent="0.2">
      <c r="E14010" s="2"/>
    </row>
    <row r="14011" spans="5:5" x14ac:dyDescent="0.2">
      <c r="E14011" s="2"/>
    </row>
    <row r="14012" spans="5:5" x14ac:dyDescent="0.2">
      <c r="E14012" s="2"/>
    </row>
    <row r="14013" spans="5:5" x14ac:dyDescent="0.2">
      <c r="E14013" s="2"/>
    </row>
    <row r="14014" spans="5:5" x14ac:dyDescent="0.2">
      <c r="E14014" s="2"/>
    </row>
    <row r="14015" spans="5:5" x14ac:dyDescent="0.2">
      <c r="E14015" s="2"/>
    </row>
    <row r="14016" spans="5:5" x14ac:dyDescent="0.2">
      <c r="E14016" s="2"/>
    </row>
    <row r="14017" spans="5:5" x14ac:dyDescent="0.2">
      <c r="E14017" s="2"/>
    </row>
    <row r="14018" spans="5:5" x14ac:dyDescent="0.2">
      <c r="E14018" s="2"/>
    </row>
    <row r="14019" spans="5:5" x14ac:dyDescent="0.2">
      <c r="E14019" s="2"/>
    </row>
    <row r="14020" spans="5:5" x14ac:dyDescent="0.2">
      <c r="E14020" s="2"/>
    </row>
    <row r="14021" spans="5:5" x14ac:dyDescent="0.2">
      <c r="E14021" s="2"/>
    </row>
    <row r="14022" spans="5:5" x14ac:dyDescent="0.2">
      <c r="E14022" s="2"/>
    </row>
    <row r="14023" spans="5:5" x14ac:dyDescent="0.2">
      <c r="E14023" s="2"/>
    </row>
    <row r="14024" spans="5:5" x14ac:dyDescent="0.2">
      <c r="E14024" s="2"/>
    </row>
    <row r="14025" spans="5:5" x14ac:dyDescent="0.2">
      <c r="E14025" s="2"/>
    </row>
    <row r="14026" spans="5:5" x14ac:dyDescent="0.2">
      <c r="E14026" s="2"/>
    </row>
    <row r="14027" spans="5:5" x14ac:dyDescent="0.2">
      <c r="E14027" s="2"/>
    </row>
    <row r="14028" spans="5:5" x14ac:dyDescent="0.2">
      <c r="E14028" s="2"/>
    </row>
    <row r="14029" spans="5:5" x14ac:dyDescent="0.2">
      <c r="E14029" s="2"/>
    </row>
    <row r="14030" spans="5:5" x14ac:dyDescent="0.2">
      <c r="E14030" s="2"/>
    </row>
    <row r="14031" spans="5:5" x14ac:dyDescent="0.2">
      <c r="E14031" s="2"/>
    </row>
    <row r="14032" spans="5:5" x14ac:dyDescent="0.2">
      <c r="E14032" s="2"/>
    </row>
    <row r="14033" spans="5:5" x14ac:dyDescent="0.2">
      <c r="E14033" s="2"/>
    </row>
    <row r="14034" spans="5:5" x14ac:dyDescent="0.2">
      <c r="E14034" s="2"/>
    </row>
    <row r="14035" spans="5:5" x14ac:dyDescent="0.2">
      <c r="E14035" s="2"/>
    </row>
    <row r="14036" spans="5:5" x14ac:dyDescent="0.2">
      <c r="E14036" s="2"/>
    </row>
    <row r="14037" spans="5:5" x14ac:dyDescent="0.2">
      <c r="E14037" s="2"/>
    </row>
    <row r="14038" spans="5:5" x14ac:dyDescent="0.2">
      <c r="E14038" s="2"/>
    </row>
    <row r="14039" spans="5:5" x14ac:dyDescent="0.2">
      <c r="E14039" s="2"/>
    </row>
    <row r="14040" spans="5:5" x14ac:dyDescent="0.2">
      <c r="E14040" s="2"/>
    </row>
    <row r="14041" spans="5:5" x14ac:dyDescent="0.2">
      <c r="E14041" s="2"/>
    </row>
    <row r="14042" spans="5:5" x14ac:dyDescent="0.2">
      <c r="E14042" s="2"/>
    </row>
    <row r="14043" spans="5:5" x14ac:dyDescent="0.2">
      <c r="E14043" s="2"/>
    </row>
    <row r="14044" spans="5:5" x14ac:dyDescent="0.2">
      <c r="E14044" s="2"/>
    </row>
    <row r="14045" spans="5:5" x14ac:dyDescent="0.2">
      <c r="E14045" s="2"/>
    </row>
    <row r="14046" spans="5:5" x14ac:dyDescent="0.2">
      <c r="E14046" s="2"/>
    </row>
    <row r="14047" spans="5:5" x14ac:dyDescent="0.2">
      <c r="E14047" s="2"/>
    </row>
    <row r="14048" spans="5:5" x14ac:dyDescent="0.2">
      <c r="E14048" s="2"/>
    </row>
    <row r="14049" spans="5:5" x14ac:dyDescent="0.2">
      <c r="E14049" s="2"/>
    </row>
    <row r="14050" spans="5:5" x14ac:dyDescent="0.2">
      <c r="E14050" s="2"/>
    </row>
    <row r="14051" spans="5:5" x14ac:dyDescent="0.2">
      <c r="E14051" s="2"/>
    </row>
    <row r="14052" spans="5:5" x14ac:dyDescent="0.2">
      <c r="E14052" s="2"/>
    </row>
    <row r="14053" spans="5:5" x14ac:dyDescent="0.2">
      <c r="E14053" s="2"/>
    </row>
    <row r="14054" spans="5:5" x14ac:dyDescent="0.2">
      <c r="E14054" s="2"/>
    </row>
    <row r="14055" spans="5:5" x14ac:dyDescent="0.2">
      <c r="E14055" s="2"/>
    </row>
    <row r="14056" spans="5:5" x14ac:dyDescent="0.2">
      <c r="E14056" s="2"/>
    </row>
    <row r="14057" spans="5:5" x14ac:dyDescent="0.2">
      <c r="E14057" s="2"/>
    </row>
    <row r="14058" spans="5:5" x14ac:dyDescent="0.2">
      <c r="E14058" s="2"/>
    </row>
    <row r="14059" spans="5:5" x14ac:dyDescent="0.2">
      <c r="E14059" s="2"/>
    </row>
    <row r="14060" spans="5:5" x14ac:dyDescent="0.2">
      <c r="E14060" s="2"/>
    </row>
    <row r="14061" spans="5:5" x14ac:dyDescent="0.2">
      <c r="E14061" s="2"/>
    </row>
    <row r="14062" spans="5:5" x14ac:dyDescent="0.2">
      <c r="E14062" s="2"/>
    </row>
    <row r="14063" spans="5:5" x14ac:dyDescent="0.2">
      <c r="E14063" s="2"/>
    </row>
    <row r="14064" spans="5:5" x14ac:dyDescent="0.2">
      <c r="E14064" s="2"/>
    </row>
    <row r="14065" spans="5:5" x14ac:dyDescent="0.2">
      <c r="E14065" s="2"/>
    </row>
    <row r="14066" spans="5:5" x14ac:dyDescent="0.2">
      <c r="E14066" s="2"/>
    </row>
    <row r="14067" spans="5:5" x14ac:dyDescent="0.2">
      <c r="E14067" s="2"/>
    </row>
    <row r="14068" spans="5:5" x14ac:dyDescent="0.2">
      <c r="E14068" s="2"/>
    </row>
    <row r="14069" spans="5:5" x14ac:dyDescent="0.2">
      <c r="E14069" s="2"/>
    </row>
    <row r="14070" spans="5:5" x14ac:dyDescent="0.2">
      <c r="E14070" s="2"/>
    </row>
    <row r="14071" spans="5:5" x14ac:dyDescent="0.2">
      <c r="E14071" s="2"/>
    </row>
    <row r="14072" spans="5:5" x14ac:dyDescent="0.2">
      <c r="E14072" s="2"/>
    </row>
    <row r="14073" spans="5:5" x14ac:dyDescent="0.2">
      <c r="E14073" s="2"/>
    </row>
    <row r="14074" spans="5:5" x14ac:dyDescent="0.2">
      <c r="E14074" s="2"/>
    </row>
    <row r="14075" spans="5:5" x14ac:dyDescent="0.2">
      <c r="E14075" s="2"/>
    </row>
    <row r="14076" spans="5:5" x14ac:dyDescent="0.2">
      <c r="E14076" s="2"/>
    </row>
    <row r="14077" spans="5:5" x14ac:dyDescent="0.2">
      <c r="E14077" s="2"/>
    </row>
    <row r="14078" spans="5:5" x14ac:dyDescent="0.2">
      <c r="E14078" s="2"/>
    </row>
    <row r="14079" spans="5:5" x14ac:dyDescent="0.2">
      <c r="E14079" s="2"/>
    </row>
    <row r="14080" spans="5:5" x14ac:dyDescent="0.2">
      <c r="E14080" s="2"/>
    </row>
    <row r="14081" spans="5:5" x14ac:dyDescent="0.2">
      <c r="E14081" s="2"/>
    </row>
    <row r="14082" spans="5:5" x14ac:dyDescent="0.2">
      <c r="E14082" s="2"/>
    </row>
    <row r="14083" spans="5:5" x14ac:dyDescent="0.2">
      <c r="E14083" s="2"/>
    </row>
    <row r="14084" spans="5:5" x14ac:dyDescent="0.2">
      <c r="E14084" s="2"/>
    </row>
    <row r="14085" spans="5:5" x14ac:dyDescent="0.2">
      <c r="E14085" s="2"/>
    </row>
    <row r="14086" spans="5:5" x14ac:dyDescent="0.2">
      <c r="E14086" s="2"/>
    </row>
    <row r="14087" spans="5:5" x14ac:dyDescent="0.2">
      <c r="E14087" s="2"/>
    </row>
    <row r="14088" spans="5:5" x14ac:dyDescent="0.2">
      <c r="E14088" s="2"/>
    </row>
    <row r="14089" spans="5:5" x14ac:dyDescent="0.2">
      <c r="E14089" s="2"/>
    </row>
    <row r="14090" spans="5:5" x14ac:dyDescent="0.2">
      <c r="E14090" s="2"/>
    </row>
    <row r="14091" spans="5:5" x14ac:dyDescent="0.2">
      <c r="E14091" s="2"/>
    </row>
    <row r="14092" spans="5:5" x14ac:dyDescent="0.2">
      <c r="E14092" s="2"/>
    </row>
    <row r="14093" spans="5:5" x14ac:dyDescent="0.2">
      <c r="E14093" s="2"/>
    </row>
    <row r="14094" spans="5:5" x14ac:dyDescent="0.2">
      <c r="E14094" s="2"/>
    </row>
    <row r="14095" spans="5:5" x14ac:dyDescent="0.2">
      <c r="E14095" s="2"/>
    </row>
    <row r="14096" spans="5:5" x14ac:dyDescent="0.2">
      <c r="E14096" s="2"/>
    </row>
    <row r="14097" spans="5:5" x14ac:dyDescent="0.2">
      <c r="E14097" s="2"/>
    </row>
    <row r="14098" spans="5:5" x14ac:dyDescent="0.2">
      <c r="E14098" s="2"/>
    </row>
    <row r="14099" spans="5:5" x14ac:dyDescent="0.2">
      <c r="E14099" s="2"/>
    </row>
    <row r="14100" spans="5:5" x14ac:dyDescent="0.2">
      <c r="E14100" s="2"/>
    </row>
    <row r="14101" spans="5:5" x14ac:dyDescent="0.2">
      <c r="E14101" s="2"/>
    </row>
    <row r="14102" spans="5:5" x14ac:dyDescent="0.2">
      <c r="E14102" s="2"/>
    </row>
    <row r="14103" spans="5:5" x14ac:dyDescent="0.2">
      <c r="E14103" s="2"/>
    </row>
    <row r="14104" spans="5:5" x14ac:dyDescent="0.2">
      <c r="E14104" s="2"/>
    </row>
    <row r="14105" spans="5:5" x14ac:dyDescent="0.2">
      <c r="E14105" s="2"/>
    </row>
    <row r="14106" spans="5:5" x14ac:dyDescent="0.2">
      <c r="E14106" s="2"/>
    </row>
    <row r="14107" spans="5:5" x14ac:dyDescent="0.2">
      <c r="E14107" s="2"/>
    </row>
    <row r="14108" spans="5:5" x14ac:dyDescent="0.2">
      <c r="E14108" s="2"/>
    </row>
    <row r="14109" spans="5:5" x14ac:dyDescent="0.2">
      <c r="E14109" s="2"/>
    </row>
    <row r="14110" spans="5:5" x14ac:dyDescent="0.2">
      <c r="E14110" s="2"/>
    </row>
    <row r="14111" spans="5:5" x14ac:dyDescent="0.2">
      <c r="E14111" s="2"/>
    </row>
    <row r="14112" spans="5:5" x14ac:dyDescent="0.2">
      <c r="E14112" s="2"/>
    </row>
    <row r="14113" spans="5:5" x14ac:dyDescent="0.2">
      <c r="E14113" s="2"/>
    </row>
    <row r="14114" spans="5:5" x14ac:dyDescent="0.2">
      <c r="E14114" s="2"/>
    </row>
    <row r="14115" spans="5:5" x14ac:dyDescent="0.2">
      <c r="E14115" s="2"/>
    </row>
    <row r="14116" spans="5:5" x14ac:dyDescent="0.2">
      <c r="E14116" s="2"/>
    </row>
    <row r="14117" spans="5:5" x14ac:dyDescent="0.2">
      <c r="E14117" s="2"/>
    </row>
    <row r="14118" spans="5:5" x14ac:dyDescent="0.2">
      <c r="E14118" s="2"/>
    </row>
    <row r="14119" spans="5:5" x14ac:dyDescent="0.2">
      <c r="E14119" s="2"/>
    </row>
    <row r="14120" spans="5:5" x14ac:dyDescent="0.2">
      <c r="E14120" s="2"/>
    </row>
    <row r="14121" spans="5:5" x14ac:dyDescent="0.2">
      <c r="E14121" s="2"/>
    </row>
    <row r="14122" spans="5:5" x14ac:dyDescent="0.2">
      <c r="E14122" s="2"/>
    </row>
    <row r="14123" spans="5:5" x14ac:dyDescent="0.2">
      <c r="E14123" s="2"/>
    </row>
    <row r="14124" spans="5:5" x14ac:dyDescent="0.2">
      <c r="E14124" s="2"/>
    </row>
    <row r="14125" spans="5:5" x14ac:dyDescent="0.2">
      <c r="E14125" s="2"/>
    </row>
    <row r="14126" spans="5:5" x14ac:dyDescent="0.2">
      <c r="E14126" s="2"/>
    </row>
    <row r="14127" spans="5:5" x14ac:dyDescent="0.2">
      <c r="E14127" s="2"/>
    </row>
    <row r="14128" spans="5:5" x14ac:dyDescent="0.2">
      <c r="E14128" s="2"/>
    </row>
    <row r="14129" spans="5:5" x14ac:dyDescent="0.2">
      <c r="E14129" s="2"/>
    </row>
    <row r="14130" spans="5:5" x14ac:dyDescent="0.2">
      <c r="E14130" s="2"/>
    </row>
    <row r="14131" spans="5:5" x14ac:dyDescent="0.2">
      <c r="E14131" s="2"/>
    </row>
    <row r="14132" spans="5:5" x14ac:dyDescent="0.2">
      <c r="E14132" s="2"/>
    </row>
    <row r="14133" spans="5:5" x14ac:dyDescent="0.2">
      <c r="E14133" s="2"/>
    </row>
    <row r="14134" spans="5:5" x14ac:dyDescent="0.2">
      <c r="E14134" s="2"/>
    </row>
    <row r="14135" spans="5:5" x14ac:dyDescent="0.2">
      <c r="E14135" s="2"/>
    </row>
    <row r="14136" spans="5:5" x14ac:dyDescent="0.2">
      <c r="E14136" s="2"/>
    </row>
    <row r="14137" spans="5:5" x14ac:dyDescent="0.2">
      <c r="E14137" s="2"/>
    </row>
    <row r="14138" spans="5:5" x14ac:dyDescent="0.2">
      <c r="E14138" s="2"/>
    </row>
    <row r="14139" spans="5:5" x14ac:dyDescent="0.2">
      <c r="E14139" s="2"/>
    </row>
    <row r="14140" spans="5:5" x14ac:dyDescent="0.2">
      <c r="E14140" s="2"/>
    </row>
    <row r="14141" spans="5:5" x14ac:dyDescent="0.2">
      <c r="E14141" s="2"/>
    </row>
    <row r="14142" spans="5:5" x14ac:dyDescent="0.2">
      <c r="E14142" s="2"/>
    </row>
    <row r="14143" spans="5:5" x14ac:dyDescent="0.2">
      <c r="E14143" s="2"/>
    </row>
    <row r="14144" spans="5:5" x14ac:dyDescent="0.2">
      <c r="E14144" s="2"/>
    </row>
    <row r="14145" spans="5:5" x14ac:dyDescent="0.2">
      <c r="E14145" s="2"/>
    </row>
    <row r="14146" spans="5:5" x14ac:dyDescent="0.2">
      <c r="E14146" s="2"/>
    </row>
    <row r="14147" spans="5:5" x14ac:dyDescent="0.2">
      <c r="E14147" s="2"/>
    </row>
    <row r="14148" spans="5:5" x14ac:dyDescent="0.2">
      <c r="E14148" s="2"/>
    </row>
    <row r="14149" spans="5:5" x14ac:dyDescent="0.2">
      <c r="E14149" s="2"/>
    </row>
    <row r="14150" spans="5:5" x14ac:dyDescent="0.2">
      <c r="E14150" s="2"/>
    </row>
    <row r="14151" spans="5:5" x14ac:dyDescent="0.2">
      <c r="E14151" s="2"/>
    </row>
    <row r="14152" spans="5:5" x14ac:dyDescent="0.2">
      <c r="E14152" s="2"/>
    </row>
    <row r="14153" spans="5:5" x14ac:dyDescent="0.2">
      <c r="E14153" s="2"/>
    </row>
    <row r="14154" spans="5:5" x14ac:dyDescent="0.2">
      <c r="E14154" s="2"/>
    </row>
    <row r="14155" spans="5:5" x14ac:dyDescent="0.2">
      <c r="E14155" s="2"/>
    </row>
    <row r="14156" spans="5:5" x14ac:dyDescent="0.2">
      <c r="E14156" s="2"/>
    </row>
    <row r="14157" spans="5:5" x14ac:dyDescent="0.2">
      <c r="E14157" s="2"/>
    </row>
    <row r="14158" spans="5:5" x14ac:dyDescent="0.2">
      <c r="E14158" s="2"/>
    </row>
    <row r="14159" spans="5:5" x14ac:dyDescent="0.2">
      <c r="E14159" s="2"/>
    </row>
    <row r="14160" spans="5:5" x14ac:dyDescent="0.2">
      <c r="E14160" s="2"/>
    </row>
    <row r="14161" spans="5:5" x14ac:dyDescent="0.2">
      <c r="E14161" s="2"/>
    </row>
    <row r="14162" spans="5:5" x14ac:dyDescent="0.2">
      <c r="E14162" s="2"/>
    </row>
    <row r="14163" spans="5:5" x14ac:dyDescent="0.2">
      <c r="E14163" s="2"/>
    </row>
    <row r="14164" spans="5:5" x14ac:dyDescent="0.2">
      <c r="E14164" s="2"/>
    </row>
    <row r="14165" spans="5:5" x14ac:dyDescent="0.2">
      <c r="E14165" s="2"/>
    </row>
    <row r="14166" spans="5:5" x14ac:dyDescent="0.2">
      <c r="E14166" s="2"/>
    </row>
    <row r="14167" spans="5:5" x14ac:dyDescent="0.2">
      <c r="E14167" s="2"/>
    </row>
    <row r="14168" spans="5:5" x14ac:dyDescent="0.2">
      <c r="E14168" s="2"/>
    </row>
    <row r="14169" spans="5:5" x14ac:dyDescent="0.2">
      <c r="E14169" s="2"/>
    </row>
    <row r="14170" spans="5:5" x14ac:dyDescent="0.2">
      <c r="E14170" s="2"/>
    </row>
    <row r="14171" spans="5:5" x14ac:dyDescent="0.2">
      <c r="E14171" s="2"/>
    </row>
    <row r="14172" spans="5:5" x14ac:dyDescent="0.2">
      <c r="E14172" s="2"/>
    </row>
    <row r="14173" spans="5:5" x14ac:dyDescent="0.2">
      <c r="E14173" s="2"/>
    </row>
    <row r="14174" spans="5:5" x14ac:dyDescent="0.2">
      <c r="E14174" s="2"/>
    </row>
    <row r="14175" spans="5:5" x14ac:dyDescent="0.2">
      <c r="E14175" s="2"/>
    </row>
    <row r="14176" spans="5:5" x14ac:dyDescent="0.2">
      <c r="E14176" s="2"/>
    </row>
    <row r="14177" spans="5:5" x14ac:dyDescent="0.2">
      <c r="E14177" s="2"/>
    </row>
    <row r="14178" spans="5:5" x14ac:dyDescent="0.2">
      <c r="E14178" s="2"/>
    </row>
    <row r="14179" spans="5:5" x14ac:dyDescent="0.2">
      <c r="E14179" s="2"/>
    </row>
    <row r="14180" spans="5:5" x14ac:dyDescent="0.2">
      <c r="E14180" s="2"/>
    </row>
    <row r="14181" spans="5:5" x14ac:dyDescent="0.2">
      <c r="E14181" s="2"/>
    </row>
    <row r="14182" spans="5:5" x14ac:dyDescent="0.2">
      <c r="E14182" s="2"/>
    </row>
    <row r="14183" spans="5:5" x14ac:dyDescent="0.2">
      <c r="E14183" s="2"/>
    </row>
    <row r="14184" spans="5:5" x14ac:dyDescent="0.2">
      <c r="E14184" s="2"/>
    </row>
    <row r="14185" spans="5:5" x14ac:dyDescent="0.2">
      <c r="E14185" s="2"/>
    </row>
    <row r="14186" spans="5:5" x14ac:dyDescent="0.2">
      <c r="E14186" s="2"/>
    </row>
    <row r="14187" spans="5:5" x14ac:dyDescent="0.2">
      <c r="E14187" s="2"/>
    </row>
    <row r="14188" spans="5:5" x14ac:dyDescent="0.2">
      <c r="E14188" s="2"/>
    </row>
    <row r="14189" spans="5:5" x14ac:dyDescent="0.2">
      <c r="E14189" s="2"/>
    </row>
    <row r="14190" spans="5:5" x14ac:dyDescent="0.2">
      <c r="E14190" s="2"/>
    </row>
    <row r="14191" spans="5:5" x14ac:dyDescent="0.2">
      <c r="E14191" s="2"/>
    </row>
    <row r="14192" spans="5:5" x14ac:dyDescent="0.2">
      <c r="E14192" s="2"/>
    </row>
    <row r="14193" spans="5:5" x14ac:dyDescent="0.2">
      <c r="E14193" s="2"/>
    </row>
    <row r="14194" spans="5:5" x14ac:dyDescent="0.2">
      <c r="E14194" s="2"/>
    </row>
    <row r="14195" spans="5:5" x14ac:dyDescent="0.2">
      <c r="E14195" s="2"/>
    </row>
    <row r="14196" spans="5:5" x14ac:dyDescent="0.2">
      <c r="E14196" s="2"/>
    </row>
    <row r="14197" spans="5:5" x14ac:dyDescent="0.2">
      <c r="E14197" s="2"/>
    </row>
    <row r="14198" spans="5:5" x14ac:dyDescent="0.2">
      <c r="E14198" s="2"/>
    </row>
    <row r="14199" spans="5:5" x14ac:dyDescent="0.2">
      <c r="E14199" s="2"/>
    </row>
    <row r="14200" spans="5:5" x14ac:dyDescent="0.2">
      <c r="E14200" s="2"/>
    </row>
    <row r="14201" spans="5:5" x14ac:dyDescent="0.2">
      <c r="E14201" s="2"/>
    </row>
    <row r="14202" spans="5:5" x14ac:dyDescent="0.2">
      <c r="E14202" s="2"/>
    </row>
    <row r="14203" spans="5:5" x14ac:dyDescent="0.2">
      <c r="E14203" s="2"/>
    </row>
    <row r="14204" spans="5:5" x14ac:dyDescent="0.2">
      <c r="E14204" s="2"/>
    </row>
    <row r="14205" spans="5:5" x14ac:dyDescent="0.2">
      <c r="E14205" s="2"/>
    </row>
    <row r="14206" spans="5:5" x14ac:dyDescent="0.2">
      <c r="E14206" s="2"/>
    </row>
    <row r="14207" spans="5:5" x14ac:dyDescent="0.2">
      <c r="E14207" s="2"/>
    </row>
    <row r="14208" spans="5:5" x14ac:dyDescent="0.2">
      <c r="E14208" s="2"/>
    </row>
    <row r="14209" spans="5:5" x14ac:dyDescent="0.2">
      <c r="E14209" s="2"/>
    </row>
    <row r="14210" spans="5:5" x14ac:dyDescent="0.2">
      <c r="E14210" s="2"/>
    </row>
    <row r="14211" spans="5:5" x14ac:dyDescent="0.2">
      <c r="E14211" s="2"/>
    </row>
    <row r="14212" spans="5:5" x14ac:dyDescent="0.2">
      <c r="E14212" s="2"/>
    </row>
    <row r="14213" spans="5:5" x14ac:dyDescent="0.2">
      <c r="E14213" s="2"/>
    </row>
    <row r="14214" spans="5:5" x14ac:dyDescent="0.2">
      <c r="E14214" s="2"/>
    </row>
    <row r="14215" spans="5:5" x14ac:dyDescent="0.2">
      <c r="E14215" s="2"/>
    </row>
    <row r="14216" spans="5:5" x14ac:dyDescent="0.2">
      <c r="E14216" s="2"/>
    </row>
    <row r="14217" spans="5:5" x14ac:dyDescent="0.2">
      <c r="E14217" s="2"/>
    </row>
    <row r="14218" spans="5:5" x14ac:dyDescent="0.2">
      <c r="E14218" s="2"/>
    </row>
    <row r="14219" spans="5:5" x14ac:dyDescent="0.2">
      <c r="E14219" s="2"/>
    </row>
    <row r="14220" spans="5:5" x14ac:dyDescent="0.2">
      <c r="E14220" s="2"/>
    </row>
    <row r="14221" spans="5:5" x14ac:dyDescent="0.2">
      <c r="E14221" s="2"/>
    </row>
    <row r="14222" spans="5:5" x14ac:dyDescent="0.2">
      <c r="E14222" s="2"/>
    </row>
    <row r="14223" spans="5:5" x14ac:dyDescent="0.2">
      <c r="E14223" s="2"/>
    </row>
    <row r="14224" spans="5:5" x14ac:dyDescent="0.2">
      <c r="E14224" s="2"/>
    </row>
    <row r="14225" spans="5:5" x14ac:dyDescent="0.2">
      <c r="E14225" s="2"/>
    </row>
    <row r="14226" spans="5:5" x14ac:dyDescent="0.2">
      <c r="E14226" s="2"/>
    </row>
    <row r="14227" spans="5:5" x14ac:dyDescent="0.2">
      <c r="E14227" s="2"/>
    </row>
    <row r="14228" spans="5:5" x14ac:dyDescent="0.2">
      <c r="E14228" s="2"/>
    </row>
    <row r="14229" spans="5:5" x14ac:dyDescent="0.2">
      <c r="E14229" s="2"/>
    </row>
    <row r="14230" spans="5:5" x14ac:dyDescent="0.2">
      <c r="E14230" s="2"/>
    </row>
    <row r="14231" spans="5:5" x14ac:dyDescent="0.2">
      <c r="E14231" s="2"/>
    </row>
    <row r="14232" spans="5:5" x14ac:dyDescent="0.2">
      <c r="E14232" s="2"/>
    </row>
    <row r="14233" spans="5:5" x14ac:dyDescent="0.2">
      <c r="E14233" s="2"/>
    </row>
    <row r="14234" spans="5:5" x14ac:dyDescent="0.2">
      <c r="E14234" s="2"/>
    </row>
    <row r="14235" spans="5:5" x14ac:dyDescent="0.2">
      <c r="E14235" s="2"/>
    </row>
    <row r="14236" spans="5:5" x14ac:dyDescent="0.2">
      <c r="E14236" s="2"/>
    </row>
    <row r="14237" spans="5:5" x14ac:dyDescent="0.2">
      <c r="E14237" s="2"/>
    </row>
    <row r="14238" spans="5:5" x14ac:dyDescent="0.2">
      <c r="E14238" s="2"/>
    </row>
    <row r="14239" spans="5:5" x14ac:dyDescent="0.2">
      <c r="E14239" s="2"/>
    </row>
    <row r="14240" spans="5:5" x14ac:dyDescent="0.2">
      <c r="E14240" s="2"/>
    </row>
    <row r="14241" spans="5:5" x14ac:dyDescent="0.2">
      <c r="E14241" s="2"/>
    </row>
    <row r="14242" spans="5:5" x14ac:dyDescent="0.2">
      <c r="E14242" s="2"/>
    </row>
    <row r="14243" spans="5:5" x14ac:dyDescent="0.2">
      <c r="E14243" s="2"/>
    </row>
    <row r="14244" spans="5:5" x14ac:dyDescent="0.2">
      <c r="E14244" s="2"/>
    </row>
    <row r="14245" spans="5:5" x14ac:dyDescent="0.2">
      <c r="E14245" s="2"/>
    </row>
    <row r="14246" spans="5:5" x14ac:dyDescent="0.2">
      <c r="E14246" s="2"/>
    </row>
    <row r="14247" spans="5:5" x14ac:dyDescent="0.2">
      <c r="E14247" s="2"/>
    </row>
    <row r="14248" spans="5:5" x14ac:dyDescent="0.2">
      <c r="E14248" s="2"/>
    </row>
    <row r="14249" spans="5:5" x14ac:dyDescent="0.2">
      <c r="E14249" s="2"/>
    </row>
    <row r="14250" spans="5:5" x14ac:dyDescent="0.2">
      <c r="E14250" s="2"/>
    </row>
    <row r="14251" spans="5:5" x14ac:dyDescent="0.2">
      <c r="E14251" s="2"/>
    </row>
    <row r="14252" spans="5:5" x14ac:dyDescent="0.2">
      <c r="E14252" s="2"/>
    </row>
    <row r="14253" spans="5:5" x14ac:dyDescent="0.2">
      <c r="E14253" s="2"/>
    </row>
    <row r="14254" spans="5:5" x14ac:dyDescent="0.2">
      <c r="E14254" s="2"/>
    </row>
    <row r="14255" spans="5:5" x14ac:dyDescent="0.2">
      <c r="E14255" s="2"/>
    </row>
    <row r="14256" spans="5:5" x14ac:dyDescent="0.2">
      <c r="E14256" s="2"/>
    </row>
    <row r="14257" spans="5:5" x14ac:dyDescent="0.2">
      <c r="E14257" s="2"/>
    </row>
    <row r="14258" spans="5:5" x14ac:dyDescent="0.2">
      <c r="E14258" s="2"/>
    </row>
    <row r="14259" spans="5:5" x14ac:dyDescent="0.2">
      <c r="E14259" s="2"/>
    </row>
    <row r="14260" spans="5:5" x14ac:dyDescent="0.2">
      <c r="E14260" s="2"/>
    </row>
    <row r="14261" spans="5:5" x14ac:dyDescent="0.2">
      <c r="E14261" s="2"/>
    </row>
    <row r="14262" spans="5:5" x14ac:dyDescent="0.2">
      <c r="E14262" s="2"/>
    </row>
    <row r="14263" spans="5:5" x14ac:dyDescent="0.2">
      <c r="E14263" s="2"/>
    </row>
    <row r="14264" spans="5:5" x14ac:dyDescent="0.2">
      <c r="E14264" s="2"/>
    </row>
    <row r="14265" spans="5:5" x14ac:dyDescent="0.2">
      <c r="E14265" s="2"/>
    </row>
    <row r="14266" spans="5:5" x14ac:dyDescent="0.2">
      <c r="E14266" s="2"/>
    </row>
    <row r="14267" spans="5:5" x14ac:dyDescent="0.2">
      <c r="E14267" s="2"/>
    </row>
    <row r="14268" spans="5:5" x14ac:dyDescent="0.2">
      <c r="E14268" s="2"/>
    </row>
    <row r="14269" spans="5:5" x14ac:dyDescent="0.2">
      <c r="E14269" s="2"/>
    </row>
    <row r="14270" spans="5:5" x14ac:dyDescent="0.2">
      <c r="E14270" s="2"/>
    </row>
    <row r="14271" spans="5:5" x14ac:dyDescent="0.2">
      <c r="E14271" s="2"/>
    </row>
    <row r="14272" spans="5:5" x14ac:dyDescent="0.2">
      <c r="E14272" s="2"/>
    </row>
    <row r="14273" spans="5:5" x14ac:dyDescent="0.2">
      <c r="E14273" s="2"/>
    </row>
    <row r="14274" spans="5:5" x14ac:dyDescent="0.2">
      <c r="E14274" s="2"/>
    </row>
    <row r="14275" spans="5:5" x14ac:dyDescent="0.2">
      <c r="E14275" s="2"/>
    </row>
    <row r="14276" spans="5:5" x14ac:dyDescent="0.2">
      <c r="E14276" s="2"/>
    </row>
    <row r="14277" spans="5:5" x14ac:dyDescent="0.2">
      <c r="E14277" s="2"/>
    </row>
    <row r="14278" spans="5:5" x14ac:dyDescent="0.2">
      <c r="E14278" s="2"/>
    </row>
    <row r="14279" spans="5:5" x14ac:dyDescent="0.2">
      <c r="E14279" s="2"/>
    </row>
    <row r="14280" spans="5:5" x14ac:dyDescent="0.2">
      <c r="E14280" s="2"/>
    </row>
    <row r="14281" spans="5:5" x14ac:dyDescent="0.2">
      <c r="E14281" s="2"/>
    </row>
    <row r="14282" spans="5:5" x14ac:dyDescent="0.2">
      <c r="E14282" s="2"/>
    </row>
    <row r="14283" spans="5:5" x14ac:dyDescent="0.2">
      <c r="E14283" s="2"/>
    </row>
    <row r="14284" spans="5:5" x14ac:dyDescent="0.2">
      <c r="E14284" s="2"/>
    </row>
    <row r="14285" spans="5:5" x14ac:dyDescent="0.2">
      <c r="E14285" s="2"/>
    </row>
    <row r="14286" spans="5:5" x14ac:dyDescent="0.2">
      <c r="E14286" s="2"/>
    </row>
    <row r="14287" spans="5:5" x14ac:dyDescent="0.2">
      <c r="E14287" s="2"/>
    </row>
    <row r="14288" spans="5:5" x14ac:dyDescent="0.2">
      <c r="E14288" s="2"/>
    </row>
    <row r="14289" spans="5:5" x14ac:dyDescent="0.2">
      <c r="E14289" s="2"/>
    </row>
    <row r="14290" spans="5:5" x14ac:dyDescent="0.2">
      <c r="E14290" s="2"/>
    </row>
    <row r="14291" spans="5:5" x14ac:dyDescent="0.2">
      <c r="E14291" s="2"/>
    </row>
    <row r="14292" spans="5:5" x14ac:dyDescent="0.2">
      <c r="E14292" s="2"/>
    </row>
    <row r="14293" spans="5:5" x14ac:dyDescent="0.2">
      <c r="E14293" s="2"/>
    </row>
    <row r="14294" spans="5:5" x14ac:dyDescent="0.2">
      <c r="E14294" s="2"/>
    </row>
    <row r="14295" spans="5:5" x14ac:dyDescent="0.2">
      <c r="E14295" s="2"/>
    </row>
    <row r="14296" spans="5:5" x14ac:dyDescent="0.2">
      <c r="E14296" s="2"/>
    </row>
    <row r="14297" spans="5:5" x14ac:dyDescent="0.2">
      <c r="E14297" s="2"/>
    </row>
    <row r="14298" spans="5:5" x14ac:dyDescent="0.2">
      <c r="E14298" s="2"/>
    </row>
    <row r="14299" spans="5:5" x14ac:dyDescent="0.2">
      <c r="E14299" s="2"/>
    </row>
    <row r="14300" spans="5:5" x14ac:dyDescent="0.2">
      <c r="E14300" s="2"/>
    </row>
    <row r="14301" spans="5:5" x14ac:dyDescent="0.2">
      <c r="E14301" s="2"/>
    </row>
    <row r="14302" spans="5:5" x14ac:dyDescent="0.2">
      <c r="E14302" s="2"/>
    </row>
    <row r="14303" spans="5:5" x14ac:dyDescent="0.2">
      <c r="E14303" s="2"/>
    </row>
    <row r="14304" spans="5:5" x14ac:dyDescent="0.2">
      <c r="E14304" s="2"/>
    </row>
    <row r="14305" spans="5:5" x14ac:dyDescent="0.2">
      <c r="E14305" s="2"/>
    </row>
    <row r="14306" spans="5:5" x14ac:dyDescent="0.2">
      <c r="E14306" s="2"/>
    </row>
    <row r="14307" spans="5:5" x14ac:dyDescent="0.2">
      <c r="E14307" s="2"/>
    </row>
    <row r="14308" spans="5:5" x14ac:dyDescent="0.2">
      <c r="E14308" s="2"/>
    </row>
    <row r="14309" spans="5:5" x14ac:dyDescent="0.2">
      <c r="E14309" s="2"/>
    </row>
    <row r="14310" spans="5:5" x14ac:dyDescent="0.2">
      <c r="E14310" s="2"/>
    </row>
    <row r="14311" spans="5:5" x14ac:dyDescent="0.2">
      <c r="E14311" s="2"/>
    </row>
    <row r="14312" spans="5:5" x14ac:dyDescent="0.2">
      <c r="E14312" s="2"/>
    </row>
    <row r="14313" spans="5:5" x14ac:dyDescent="0.2">
      <c r="E14313" s="2"/>
    </row>
    <row r="14314" spans="5:5" x14ac:dyDescent="0.2">
      <c r="E14314" s="2"/>
    </row>
    <row r="14315" spans="5:5" x14ac:dyDescent="0.2">
      <c r="E14315" s="2"/>
    </row>
    <row r="14316" spans="5:5" x14ac:dyDescent="0.2">
      <c r="E14316" s="2"/>
    </row>
    <row r="14317" spans="5:5" x14ac:dyDescent="0.2">
      <c r="E14317" s="2"/>
    </row>
    <row r="14318" spans="5:5" x14ac:dyDescent="0.2">
      <c r="E14318" s="2"/>
    </row>
    <row r="14319" spans="5:5" x14ac:dyDescent="0.2">
      <c r="E14319" s="2"/>
    </row>
    <row r="14320" spans="5:5" x14ac:dyDescent="0.2">
      <c r="E14320" s="2"/>
    </row>
    <row r="14321" spans="5:5" x14ac:dyDescent="0.2">
      <c r="E14321" s="2"/>
    </row>
    <row r="14322" spans="5:5" x14ac:dyDescent="0.2">
      <c r="E14322" s="2"/>
    </row>
    <row r="14323" spans="5:5" x14ac:dyDescent="0.2">
      <c r="E14323" s="2"/>
    </row>
    <row r="14324" spans="5:5" x14ac:dyDescent="0.2">
      <c r="E14324" s="2"/>
    </row>
    <row r="14325" spans="5:5" x14ac:dyDescent="0.2">
      <c r="E14325" s="2"/>
    </row>
    <row r="14326" spans="5:5" x14ac:dyDescent="0.2">
      <c r="E14326" s="2"/>
    </row>
    <row r="14327" spans="5:5" x14ac:dyDescent="0.2">
      <c r="E14327" s="2"/>
    </row>
    <row r="14328" spans="5:5" x14ac:dyDescent="0.2">
      <c r="E14328" s="2"/>
    </row>
    <row r="14329" spans="5:5" x14ac:dyDescent="0.2">
      <c r="E14329" s="2"/>
    </row>
    <row r="14330" spans="5:5" x14ac:dyDescent="0.2">
      <c r="E14330" s="2"/>
    </row>
    <row r="14331" spans="5:5" x14ac:dyDescent="0.2">
      <c r="E14331" s="2"/>
    </row>
    <row r="14332" spans="5:5" x14ac:dyDescent="0.2">
      <c r="E14332" s="2"/>
    </row>
    <row r="14333" spans="5:5" x14ac:dyDescent="0.2">
      <c r="E14333" s="2"/>
    </row>
    <row r="14334" spans="5:5" x14ac:dyDescent="0.2">
      <c r="E14334" s="2"/>
    </row>
    <row r="14335" spans="5:5" x14ac:dyDescent="0.2">
      <c r="E14335" s="2"/>
    </row>
    <row r="14336" spans="5:5" x14ac:dyDescent="0.2">
      <c r="E14336" s="2"/>
    </row>
    <row r="14337" spans="5:5" x14ac:dyDescent="0.2">
      <c r="E14337" s="2"/>
    </row>
    <row r="14338" spans="5:5" x14ac:dyDescent="0.2">
      <c r="E14338" s="2"/>
    </row>
    <row r="14339" spans="5:5" x14ac:dyDescent="0.2">
      <c r="E14339" s="2"/>
    </row>
    <row r="14340" spans="5:5" x14ac:dyDescent="0.2">
      <c r="E14340" s="2"/>
    </row>
    <row r="14341" spans="5:5" x14ac:dyDescent="0.2">
      <c r="E14341" s="2"/>
    </row>
    <row r="14342" spans="5:5" x14ac:dyDescent="0.2">
      <c r="E14342" s="2"/>
    </row>
    <row r="14343" spans="5:5" x14ac:dyDescent="0.2">
      <c r="E14343" s="2"/>
    </row>
    <row r="14344" spans="5:5" x14ac:dyDescent="0.2">
      <c r="E14344" s="2"/>
    </row>
    <row r="14345" spans="5:5" x14ac:dyDescent="0.2">
      <c r="E14345" s="2"/>
    </row>
    <row r="14346" spans="5:5" x14ac:dyDescent="0.2">
      <c r="E14346" s="2"/>
    </row>
    <row r="14347" spans="5:5" x14ac:dyDescent="0.2">
      <c r="E14347" s="2"/>
    </row>
    <row r="14348" spans="5:5" x14ac:dyDescent="0.2">
      <c r="E14348" s="2"/>
    </row>
    <row r="14349" spans="5:5" x14ac:dyDescent="0.2">
      <c r="E14349" s="2"/>
    </row>
    <row r="14350" spans="5:5" x14ac:dyDescent="0.2">
      <c r="E14350" s="2"/>
    </row>
    <row r="14351" spans="5:5" x14ac:dyDescent="0.2">
      <c r="E14351" s="2"/>
    </row>
    <row r="14352" spans="5:5" x14ac:dyDescent="0.2">
      <c r="E14352" s="2"/>
    </row>
    <row r="14353" spans="5:5" x14ac:dyDescent="0.2">
      <c r="E14353" s="2"/>
    </row>
    <row r="14354" spans="5:5" x14ac:dyDescent="0.2">
      <c r="E14354" s="2"/>
    </row>
    <row r="14355" spans="5:5" x14ac:dyDescent="0.2">
      <c r="E14355" s="2"/>
    </row>
    <row r="14356" spans="5:5" x14ac:dyDescent="0.2">
      <c r="E14356" s="2"/>
    </row>
    <row r="14357" spans="5:5" x14ac:dyDescent="0.2">
      <c r="E14357" s="2"/>
    </row>
    <row r="14358" spans="5:5" x14ac:dyDescent="0.2">
      <c r="E14358" s="2"/>
    </row>
    <row r="14359" spans="5:5" x14ac:dyDescent="0.2">
      <c r="E14359" s="2"/>
    </row>
    <row r="14360" spans="5:5" x14ac:dyDescent="0.2">
      <c r="E14360" s="2"/>
    </row>
    <row r="14361" spans="5:5" x14ac:dyDescent="0.2">
      <c r="E14361" s="2"/>
    </row>
    <row r="14362" spans="5:5" x14ac:dyDescent="0.2">
      <c r="E14362" s="2"/>
    </row>
    <row r="14363" spans="5:5" x14ac:dyDescent="0.2">
      <c r="E14363" s="2"/>
    </row>
    <row r="14364" spans="5:5" x14ac:dyDescent="0.2">
      <c r="E14364" s="2"/>
    </row>
    <row r="14365" spans="5:5" x14ac:dyDescent="0.2">
      <c r="E14365" s="2"/>
    </row>
    <row r="14366" spans="5:5" x14ac:dyDescent="0.2">
      <c r="E14366" s="2"/>
    </row>
    <row r="14367" spans="5:5" x14ac:dyDescent="0.2">
      <c r="E14367" s="2"/>
    </row>
    <row r="14368" spans="5:5" x14ac:dyDescent="0.2">
      <c r="E14368" s="2"/>
    </row>
    <row r="14369" spans="5:5" x14ac:dyDescent="0.2">
      <c r="E14369" s="2"/>
    </row>
    <row r="14370" spans="5:5" x14ac:dyDescent="0.2">
      <c r="E14370" s="2"/>
    </row>
    <row r="14371" spans="5:5" x14ac:dyDescent="0.2">
      <c r="E14371" s="2"/>
    </row>
    <row r="14372" spans="5:5" x14ac:dyDescent="0.2">
      <c r="E14372" s="2"/>
    </row>
    <row r="14373" spans="5:5" x14ac:dyDescent="0.2">
      <c r="E14373" s="2"/>
    </row>
    <row r="14374" spans="5:5" x14ac:dyDescent="0.2">
      <c r="E14374" s="2"/>
    </row>
    <row r="14375" spans="5:5" x14ac:dyDescent="0.2">
      <c r="E14375" s="2"/>
    </row>
    <row r="14376" spans="5:5" x14ac:dyDescent="0.2">
      <c r="E14376" s="2"/>
    </row>
    <row r="14377" spans="5:5" x14ac:dyDescent="0.2">
      <c r="E14377" s="2"/>
    </row>
    <row r="14378" spans="5:5" x14ac:dyDescent="0.2">
      <c r="E14378" s="2"/>
    </row>
    <row r="14379" spans="5:5" x14ac:dyDescent="0.2">
      <c r="E14379" s="2"/>
    </row>
    <row r="14380" spans="5:5" x14ac:dyDescent="0.2">
      <c r="E14380" s="2"/>
    </row>
    <row r="14381" spans="5:5" x14ac:dyDescent="0.2">
      <c r="E14381" s="2"/>
    </row>
    <row r="14382" spans="5:5" x14ac:dyDescent="0.2">
      <c r="E14382" s="2"/>
    </row>
    <row r="14383" spans="5:5" x14ac:dyDescent="0.2">
      <c r="E14383" s="2"/>
    </row>
    <row r="14384" spans="5:5" x14ac:dyDescent="0.2">
      <c r="E14384" s="2"/>
    </row>
    <row r="14385" spans="5:5" x14ac:dyDescent="0.2">
      <c r="E14385" s="2"/>
    </row>
    <row r="14386" spans="5:5" x14ac:dyDescent="0.2">
      <c r="E14386" s="2"/>
    </row>
    <row r="14387" spans="5:5" x14ac:dyDescent="0.2">
      <c r="E14387" s="2"/>
    </row>
    <row r="14388" spans="5:5" x14ac:dyDescent="0.2">
      <c r="E14388" s="2"/>
    </row>
    <row r="14389" spans="5:5" x14ac:dyDescent="0.2">
      <c r="E14389" s="2"/>
    </row>
    <row r="14390" spans="5:5" x14ac:dyDescent="0.2">
      <c r="E14390" s="2"/>
    </row>
    <row r="14391" spans="5:5" x14ac:dyDescent="0.2">
      <c r="E14391" s="2"/>
    </row>
    <row r="14392" spans="5:5" x14ac:dyDescent="0.2">
      <c r="E14392" s="2"/>
    </row>
    <row r="14393" spans="5:5" x14ac:dyDescent="0.2">
      <c r="E14393" s="2"/>
    </row>
    <row r="14394" spans="5:5" x14ac:dyDescent="0.2">
      <c r="E14394" s="2"/>
    </row>
    <row r="14395" spans="5:5" x14ac:dyDescent="0.2">
      <c r="E14395" s="2"/>
    </row>
    <row r="14396" spans="5:5" x14ac:dyDescent="0.2">
      <c r="E14396" s="2"/>
    </row>
    <row r="14397" spans="5:5" x14ac:dyDescent="0.2">
      <c r="E14397" s="2"/>
    </row>
    <row r="14398" spans="5:5" x14ac:dyDescent="0.2">
      <c r="E14398" s="2"/>
    </row>
    <row r="14399" spans="5:5" x14ac:dyDescent="0.2">
      <c r="E14399" s="2"/>
    </row>
    <row r="14400" spans="5:5" x14ac:dyDescent="0.2">
      <c r="E14400" s="2"/>
    </row>
    <row r="14401" spans="5:5" x14ac:dyDescent="0.2">
      <c r="E14401" s="2"/>
    </row>
    <row r="14402" spans="5:5" x14ac:dyDescent="0.2">
      <c r="E14402" s="2"/>
    </row>
    <row r="14403" spans="5:5" x14ac:dyDescent="0.2">
      <c r="E14403" s="2"/>
    </row>
    <row r="14404" spans="5:5" x14ac:dyDescent="0.2">
      <c r="E14404" s="2"/>
    </row>
    <row r="14405" spans="5:5" x14ac:dyDescent="0.2">
      <c r="E14405" s="2"/>
    </row>
    <row r="14406" spans="5:5" x14ac:dyDescent="0.2">
      <c r="E14406" s="2"/>
    </row>
    <row r="14407" spans="5:5" x14ac:dyDescent="0.2">
      <c r="E14407" s="2"/>
    </row>
    <row r="14408" spans="5:5" x14ac:dyDescent="0.2">
      <c r="E14408" s="2"/>
    </row>
    <row r="14409" spans="5:5" x14ac:dyDescent="0.2">
      <c r="E14409" s="2"/>
    </row>
    <row r="14410" spans="5:5" x14ac:dyDescent="0.2">
      <c r="E14410" s="2"/>
    </row>
    <row r="14411" spans="5:5" x14ac:dyDescent="0.2">
      <c r="E14411" s="2"/>
    </row>
    <row r="14412" spans="5:5" x14ac:dyDescent="0.2">
      <c r="E14412" s="2"/>
    </row>
    <row r="14413" spans="5:5" x14ac:dyDescent="0.2">
      <c r="E14413" s="2"/>
    </row>
    <row r="14414" spans="5:5" x14ac:dyDescent="0.2">
      <c r="E14414" s="2"/>
    </row>
    <row r="14415" spans="5:5" x14ac:dyDescent="0.2">
      <c r="E14415" s="2"/>
    </row>
    <row r="14416" spans="5:5" x14ac:dyDescent="0.2">
      <c r="E14416" s="2"/>
    </row>
    <row r="14417" spans="5:5" x14ac:dyDescent="0.2">
      <c r="E14417" s="2"/>
    </row>
    <row r="14418" spans="5:5" x14ac:dyDescent="0.2">
      <c r="E14418" s="2"/>
    </row>
    <row r="14419" spans="5:5" x14ac:dyDescent="0.2">
      <c r="E14419" s="2"/>
    </row>
    <row r="14420" spans="5:5" x14ac:dyDescent="0.2">
      <c r="E14420" s="2"/>
    </row>
    <row r="14421" spans="5:5" x14ac:dyDescent="0.2">
      <c r="E14421" s="2"/>
    </row>
    <row r="14422" spans="5:5" x14ac:dyDescent="0.2">
      <c r="E14422" s="2"/>
    </row>
    <row r="14423" spans="5:5" x14ac:dyDescent="0.2">
      <c r="E14423" s="2"/>
    </row>
    <row r="14424" spans="5:5" x14ac:dyDescent="0.2">
      <c r="E14424" s="2"/>
    </row>
    <row r="14425" spans="5:5" x14ac:dyDescent="0.2">
      <c r="E14425" s="2"/>
    </row>
    <row r="14426" spans="5:5" x14ac:dyDescent="0.2">
      <c r="E14426" s="2"/>
    </row>
    <row r="14427" spans="5:5" x14ac:dyDescent="0.2">
      <c r="E14427" s="2"/>
    </row>
    <row r="14428" spans="5:5" x14ac:dyDescent="0.2">
      <c r="E14428" s="2"/>
    </row>
    <row r="14429" spans="5:5" x14ac:dyDescent="0.2">
      <c r="E14429" s="2"/>
    </row>
    <row r="14430" spans="5:5" x14ac:dyDescent="0.2">
      <c r="E14430" s="2"/>
    </row>
    <row r="14431" spans="5:5" x14ac:dyDescent="0.2">
      <c r="E14431" s="2"/>
    </row>
    <row r="14432" spans="5:5" x14ac:dyDescent="0.2">
      <c r="E14432" s="2"/>
    </row>
    <row r="14433" spans="5:5" x14ac:dyDescent="0.2">
      <c r="E14433" s="2"/>
    </row>
    <row r="14434" spans="5:5" x14ac:dyDescent="0.2">
      <c r="E14434" s="2"/>
    </row>
    <row r="14435" spans="5:5" x14ac:dyDescent="0.2">
      <c r="E14435" s="2"/>
    </row>
    <row r="14436" spans="5:5" x14ac:dyDescent="0.2">
      <c r="E14436" s="2"/>
    </row>
    <row r="14437" spans="5:5" x14ac:dyDescent="0.2">
      <c r="E14437" s="2"/>
    </row>
    <row r="14438" spans="5:5" x14ac:dyDescent="0.2">
      <c r="E14438" s="2"/>
    </row>
    <row r="14439" spans="5:5" x14ac:dyDescent="0.2">
      <c r="E14439" s="2"/>
    </row>
    <row r="14440" spans="5:5" x14ac:dyDescent="0.2">
      <c r="E14440" s="2"/>
    </row>
    <row r="14441" spans="5:5" x14ac:dyDescent="0.2">
      <c r="E14441" s="2"/>
    </row>
    <row r="14442" spans="5:5" x14ac:dyDescent="0.2">
      <c r="E14442" s="2"/>
    </row>
    <row r="14443" spans="5:5" x14ac:dyDescent="0.2">
      <c r="E14443" s="2"/>
    </row>
    <row r="14444" spans="5:5" x14ac:dyDescent="0.2">
      <c r="E14444" s="2"/>
    </row>
    <row r="14445" spans="5:5" x14ac:dyDescent="0.2">
      <c r="E14445" s="2"/>
    </row>
    <row r="14446" spans="5:5" x14ac:dyDescent="0.2">
      <c r="E14446" s="2"/>
    </row>
    <row r="14447" spans="5:5" x14ac:dyDescent="0.2">
      <c r="E14447" s="2"/>
    </row>
    <row r="14448" spans="5:5" x14ac:dyDescent="0.2">
      <c r="E14448" s="2"/>
    </row>
    <row r="14449" spans="5:5" x14ac:dyDescent="0.2">
      <c r="E14449" s="2"/>
    </row>
    <row r="14450" spans="5:5" x14ac:dyDescent="0.2">
      <c r="E14450" s="2"/>
    </row>
    <row r="14451" spans="5:5" x14ac:dyDescent="0.2">
      <c r="E14451" s="2"/>
    </row>
    <row r="14452" spans="5:5" x14ac:dyDescent="0.2">
      <c r="E14452" s="2"/>
    </row>
    <row r="14453" spans="5:5" x14ac:dyDescent="0.2">
      <c r="E14453" s="2"/>
    </row>
    <row r="14454" spans="5:5" x14ac:dyDescent="0.2">
      <c r="E14454" s="2"/>
    </row>
    <row r="14455" spans="5:5" x14ac:dyDescent="0.2">
      <c r="E14455" s="2"/>
    </row>
    <row r="14456" spans="5:5" x14ac:dyDescent="0.2">
      <c r="E14456" s="2"/>
    </row>
    <row r="14457" spans="5:5" x14ac:dyDescent="0.2">
      <c r="E14457" s="2"/>
    </row>
    <row r="14458" spans="5:5" x14ac:dyDescent="0.2">
      <c r="E14458" s="2"/>
    </row>
    <row r="14459" spans="5:5" x14ac:dyDescent="0.2">
      <c r="E14459" s="2"/>
    </row>
    <row r="14460" spans="5:5" x14ac:dyDescent="0.2">
      <c r="E14460" s="2"/>
    </row>
    <row r="14461" spans="5:5" x14ac:dyDescent="0.2">
      <c r="E14461" s="2"/>
    </row>
    <row r="14462" spans="5:5" x14ac:dyDescent="0.2">
      <c r="E14462" s="2"/>
    </row>
    <row r="14463" spans="5:5" x14ac:dyDescent="0.2">
      <c r="E14463" s="2"/>
    </row>
    <row r="14464" spans="5:5" x14ac:dyDescent="0.2">
      <c r="E14464" s="2"/>
    </row>
    <row r="14465" spans="5:5" x14ac:dyDescent="0.2">
      <c r="E14465" s="2"/>
    </row>
    <row r="14466" spans="5:5" x14ac:dyDescent="0.2">
      <c r="E14466" s="2"/>
    </row>
    <row r="14467" spans="5:5" x14ac:dyDescent="0.2">
      <c r="E14467" s="2"/>
    </row>
    <row r="14468" spans="5:5" x14ac:dyDescent="0.2">
      <c r="E14468" s="2"/>
    </row>
    <row r="14469" spans="5:5" x14ac:dyDescent="0.2">
      <c r="E14469" s="2"/>
    </row>
    <row r="14470" spans="5:5" x14ac:dyDescent="0.2">
      <c r="E14470" s="2"/>
    </row>
    <row r="14471" spans="5:5" x14ac:dyDescent="0.2">
      <c r="E14471" s="2"/>
    </row>
    <row r="14472" spans="5:5" x14ac:dyDescent="0.2">
      <c r="E14472" s="2"/>
    </row>
    <row r="14473" spans="5:5" x14ac:dyDescent="0.2">
      <c r="E14473" s="2"/>
    </row>
    <row r="14474" spans="5:5" x14ac:dyDescent="0.2">
      <c r="E14474" s="2"/>
    </row>
    <row r="14475" spans="5:5" x14ac:dyDescent="0.2">
      <c r="E14475" s="2"/>
    </row>
    <row r="14476" spans="5:5" x14ac:dyDescent="0.2">
      <c r="E14476" s="2"/>
    </row>
    <row r="14477" spans="5:5" x14ac:dyDescent="0.2">
      <c r="E14477" s="2"/>
    </row>
    <row r="14478" spans="5:5" x14ac:dyDescent="0.2">
      <c r="E14478" s="2"/>
    </row>
    <row r="14479" spans="5:5" x14ac:dyDescent="0.2">
      <c r="E14479" s="2"/>
    </row>
    <row r="14480" spans="5:5" x14ac:dyDescent="0.2">
      <c r="E14480" s="2"/>
    </row>
    <row r="14481" spans="5:5" x14ac:dyDescent="0.2">
      <c r="E14481" s="2"/>
    </row>
    <row r="14482" spans="5:5" x14ac:dyDescent="0.2">
      <c r="E14482" s="2"/>
    </row>
    <row r="14483" spans="5:5" x14ac:dyDescent="0.2">
      <c r="E14483" s="2"/>
    </row>
    <row r="14484" spans="5:5" x14ac:dyDescent="0.2">
      <c r="E14484" s="2"/>
    </row>
    <row r="14485" spans="5:5" x14ac:dyDescent="0.2">
      <c r="E14485" s="2"/>
    </row>
    <row r="14486" spans="5:5" x14ac:dyDescent="0.2">
      <c r="E14486" s="2"/>
    </row>
    <row r="14487" spans="5:5" x14ac:dyDescent="0.2">
      <c r="E14487" s="2"/>
    </row>
    <row r="14488" spans="5:5" x14ac:dyDescent="0.2">
      <c r="E14488" s="2"/>
    </row>
    <row r="14489" spans="5:5" x14ac:dyDescent="0.2">
      <c r="E14489" s="2"/>
    </row>
    <row r="14490" spans="5:5" x14ac:dyDescent="0.2">
      <c r="E14490" s="2"/>
    </row>
    <row r="14491" spans="5:5" x14ac:dyDescent="0.2">
      <c r="E14491" s="2"/>
    </row>
    <row r="14492" spans="5:5" x14ac:dyDescent="0.2">
      <c r="E14492" s="2"/>
    </row>
    <row r="14493" spans="5:5" x14ac:dyDescent="0.2">
      <c r="E14493" s="2"/>
    </row>
    <row r="14494" spans="5:5" x14ac:dyDescent="0.2">
      <c r="E14494" s="2"/>
    </row>
    <row r="14495" spans="5:5" x14ac:dyDescent="0.2">
      <c r="E14495" s="2"/>
    </row>
    <row r="14496" spans="5:5" x14ac:dyDescent="0.2">
      <c r="E14496" s="2"/>
    </row>
    <row r="14497" spans="5:5" x14ac:dyDescent="0.2">
      <c r="E14497" s="2"/>
    </row>
    <row r="14498" spans="5:5" x14ac:dyDescent="0.2">
      <c r="E14498" s="2"/>
    </row>
    <row r="14499" spans="5:5" x14ac:dyDescent="0.2">
      <c r="E14499" s="2"/>
    </row>
    <row r="14500" spans="5:5" x14ac:dyDescent="0.2">
      <c r="E14500" s="2"/>
    </row>
    <row r="14501" spans="5:5" x14ac:dyDescent="0.2">
      <c r="E14501" s="2"/>
    </row>
    <row r="14502" spans="5:5" x14ac:dyDescent="0.2">
      <c r="E14502" s="2"/>
    </row>
    <row r="14503" spans="5:5" x14ac:dyDescent="0.2">
      <c r="E14503" s="2"/>
    </row>
    <row r="14504" spans="5:5" x14ac:dyDescent="0.2">
      <c r="E14504" s="2"/>
    </row>
    <row r="14505" spans="5:5" x14ac:dyDescent="0.2">
      <c r="E14505" s="2"/>
    </row>
    <row r="14506" spans="5:5" x14ac:dyDescent="0.2">
      <c r="E14506" s="2"/>
    </row>
    <row r="14507" spans="5:5" x14ac:dyDescent="0.2">
      <c r="E14507" s="2"/>
    </row>
    <row r="14508" spans="5:5" x14ac:dyDescent="0.2">
      <c r="E14508" s="2"/>
    </row>
    <row r="14509" spans="5:5" x14ac:dyDescent="0.2">
      <c r="E14509" s="2"/>
    </row>
    <row r="14510" spans="5:5" x14ac:dyDescent="0.2">
      <c r="E14510" s="2"/>
    </row>
    <row r="14511" spans="5:5" x14ac:dyDescent="0.2">
      <c r="E14511" s="2"/>
    </row>
    <row r="14512" spans="5:5" x14ac:dyDescent="0.2">
      <c r="E14512" s="2"/>
    </row>
    <row r="14513" spans="5:5" x14ac:dyDescent="0.2">
      <c r="E14513" s="2"/>
    </row>
    <row r="14514" spans="5:5" x14ac:dyDescent="0.2">
      <c r="E14514" s="2"/>
    </row>
    <row r="14515" spans="5:5" x14ac:dyDescent="0.2">
      <c r="E14515" s="2"/>
    </row>
    <row r="14516" spans="5:5" x14ac:dyDescent="0.2">
      <c r="E14516" s="2"/>
    </row>
    <row r="14517" spans="5:5" x14ac:dyDescent="0.2">
      <c r="E14517" s="2"/>
    </row>
    <row r="14518" spans="5:5" x14ac:dyDescent="0.2">
      <c r="E14518" s="2"/>
    </row>
    <row r="14519" spans="5:5" x14ac:dyDescent="0.2">
      <c r="E14519" s="2"/>
    </row>
    <row r="14520" spans="5:5" x14ac:dyDescent="0.2">
      <c r="E14520" s="2"/>
    </row>
    <row r="14521" spans="5:5" x14ac:dyDescent="0.2">
      <c r="E14521" s="2"/>
    </row>
    <row r="14522" spans="5:5" x14ac:dyDescent="0.2">
      <c r="E14522" s="2"/>
    </row>
    <row r="14523" spans="5:5" x14ac:dyDescent="0.2">
      <c r="E14523" s="2"/>
    </row>
    <row r="14524" spans="5:5" x14ac:dyDescent="0.2">
      <c r="E14524" s="2"/>
    </row>
    <row r="14525" spans="5:5" x14ac:dyDescent="0.2">
      <c r="E14525" s="2"/>
    </row>
    <row r="14526" spans="5:5" x14ac:dyDescent="0.2">
      <c r="E14526" s="2"/>
    </row>
    <row r="14527" spans="5:5" x14ac:dyDescent="0.2">
      <c r="E14527" s="2"/>
    </row>
    <row r="14528" spans="5:5" x14ac:dyDescent="0.2">
      <c r="E14528" s="2"/>
    </row>
    <row r="14529" spans="5:5" x14ac:dyDescent="0.2">
      <c r="E14529" s="2"/>
    </row>
    <row r="14530" spans="5:5" x14ac:dyDescent="0.2">
      <c r="E14530" s="2"/>
    </row>
    <row r="14531" spans="5:5" x14ac:dyDescent="0.2">
      <c r="E14531" s="2"/>
    </row>
    <row r="14532" spans="5:5" x14ac:dyDescent="0.2">
      <c r="E14532" s="2"/>
    </row>
    <row r="14533" spans="5:5" x14ac:dyDescent="0.2">
      <c r="E14533" s="2"/>
    </row>
    <row r="14534" spans="5:5" x14ac:dyDescent="0.2">
      <c r="E14534" s="2"/>
    </row>
    <row r="14535" spans="5:5" x14ac:dyDescent="0.2">
      <c r="E14535" s="2"/>
    </row>
    <row r="14536" spans="5:5" x14ac:dyDescent="0.2">
      <c r="E14536" s="2"/>
    </row>
    <row r="14537" spans="5:5" x14ac:dyDescent="0.2">
      <c r="E14537" s="2"/>
    </row>
    <row r="14538" spans="5:5" x14ac:dyDescent="0.2">
      <c r="E14538" s="2"/>
    </row>
    <row r="14539" spans="5:5" x14ac:dyDescent="0.2">
      <c r="E14539" s="2"/>
    </row>
    <row r="14540" spans="5:5" x14ac:dyDescent="0.2">
      <c r="E14540" s="2"/>
    </row>
    <row r="14541" spans="5:5" x14ac:dyDescent="0.2">
      <c r="E14541" s="2"/>
    </row>
    <row r="14542" spans="5:5" x14ac:dyDescent="0.2">
      <c r="E14542" s="2"/>
    </row>
    <row r="14543" spans="5:5" x14ac:dyDescent="0.2">
      <c r="E14543" s="2"/>
    </row>
    <row r="14544" spans="5:5" x14ac:dyDescent="0.2">
      <c r="E14544" s="2"/>
    </row>
    <row r="14545" spans="5:5" x14ac:dyDescent="0.2">
      <c r="E14545" s="2"/>
    </row>
    <row r="14546" spans="5:5" x14ac:dyDescent="0.2">
      <c r="E14546" s="2"/>
    </row>
    <row r="14547" spans="5:5" x14ac:dyDescent="0.2">
      <c r="E14547" s="2"/>
    </row>
    <row r="14548" spans="5:5" x14ac:dyDescent="0.2">
      <c r="E14548" s="2"/>
    </row>
    <row r="14549" spans="5:5" x14ac:dyDescent="0.2">
      <c r="E14549" s="2"/>
    </row>
    <row r="14550" spans="5:5" x14ac:dyDescent="0.2">
      <c r="E14550" s="2"/>
    </row>
    <row r="14551" spans="5:5" x14ac:dyDescent="0.2">
      <c r="E14551" s="2"/>
    </row>
    <row r="14552" spans="5:5" x14ac:dyDescent="0.2">
      <c r="E14552" s="2"/>
    </row>
    <row r="14553" spans="5:5" x14ac:dyDescent="0.2">
      <c r="E14553" s="2"/>
    </row>
    <row r="14554" spans="5:5" x14ac:dyDescent="0.2">
      <c r="E14554" s="2"/>
    </row>
    <row r="14555" spans="5:5" x14ac:dyDescent="0.2">
      <c r="E14555" s="2"/>
    </row>
    <row r="14556" spans="5:5" x14ac:dyDescent="0.2">
      <c r="E14556" s="2"/>
    </row>
    <row r="14557" spans="5:5" x14ac:dyDescent="0.2">
      <c r="E14557" s="2"/>
    </row>
    <row r="14558" spans="5:5" x14ac:dyDescent="0.2">
      <c r="E14558" s="2"/>
    </row>
    <row r="14559" spans="5:5" x14ac:dyDescent="0.2">
      <c r="E14559" s="2"/>
    </row>
    <row r="14560" spans="5:5" x14ac:dyDescent="0.2">
      <c r="E14560" s="2"/>
    </row>
    <row r="14561" spans="5:5" x14ac:dyDescent="0.2">
      <c r="E14561" s="2"/>
    </row>
    <row r="14562" spans="5:5" x14ac:dyDescent="0.2">
      <c r="E14562" s="2"/>
    </row>
    <row r="14563" spans="5:5" x14ac:dyDescent="0.2">
      <c r="E14563" s="2"/>
    </row>
    <row r="14564" spans="5:5" x14ac:dyDescent="0.2">
      <c r="E14564" s="2"/>
    </row>
    <row r="14565" spans="5:5" x14ac:dyDescent="0.2">
      <c r="E14565" s="2"/>
    </row>
    <row r="14566" spans="5:5" x14ac:dyDescent="0.2">
      <c r="E14566" s="2"/>
    </row>
    <row r="14567" spans="5:5" x14ac:dyDescent="0.2">
      <c r="E14567" s="2"/>
    </row>
    <row r="14568" spans="5:5" x14ac:dyDescent="0.2">
      <c r="E14568" s="2"/>
    </row>
    <row r="14569" spans="5:5" x14ac:dyDescent="0.2">
      <c r="E14569" s="2"/>
    </row>
    <row r="14570" spans="5:5" x14ac:dyDescent="0.2">
      <c r="E14570" s="2"/>
    </row>
    <row r="14571" spans="5:5" x14ac:dyDescent="0.2">
      <c r="E14571" s="2"/>
    </row>
    <row r="14572" spans="5:5" x14ac:dyDescent="0.2">
      <c r="E14572" s="2"/>
    </row>
    <row r="14573" spans="5:5" x14ac:dyDescent="0.2">
      <c r="E14573" s="2"/>
    </row>
    <row r="14574" spans="5:5" x14ac:dyDescent="0.2">
      <c r="E14574" s="2"/>
    </row>
    <row r="14575" spans="5:5" x14ac:dyDescent="0.2">
      <c r="E14575" s="2"/>
    </row>
    <row r="14576" spans="5:5" x14ac:dyDescent="0.2">
      <c r="E14576" s="2"/>
    </row>
    <row r="14577" spans="5:5" x14ac:dyDescent="0.2">
      <c r="E14577" s="2"/>
    </row>
    <row r="14578" spans="5:5" x14ac:dyDescent="0.2">
      <c r="E14578" s="2"/>
    </row>
    <row r="14579" spans="5:5" x14ac:dyDescent="0.2">
      <c r="E14579" s="2"/>
    </row>
    <row r="14580" spans="5:5" x14ac:dyDescent="0.2">
      <c r="E14580" s="2"/>
    </row>
    <row r="14581" spans="5:5" x14ac:dyDescent="0.2">
      <c r="E14581" s="2"/>
    </row>
    <row r="14582" spans="5:5" x14ac:dyDescent="0.2">
      <c r="E14582" s="2"/>
    </row>
    <row r="14583" spans="5:5" x14ac:dyDescent="0.2">
      <c r="E14583" s="2"/>
    </row>
    <row r="14584" spans="5:5" x14ac:dyDescent="0.2">
      <c r="E14584" s="2"/>
    </row>
    <row r="14585" spans="5:5" x14ac:dyDescent="0.2">
      <c r="E14585" s="2"/>
    </row>
    <row r="14586" spans="5:5" x14ac:dyDescent="0.2">
      <c r="E14586" s="2"/>
    </row>
    <row r="14587" spans="5:5" x14ac:dyDescent="0.2">
      <c r="E14587" s="2"/>
    </row>
    <row r="14588" spans="5:5" x14ac:dyDescent="0.2">
      <c r="E14588" s="2"/>
    </row>
    <row r="14589" spans="5:5" x14ac:dyDescent="0.2">
      <c r="E14589" s="2"/>
    </row>
    <row r="14590" spans="5:5" x14ac:dyDescent="0.2">
      <c r="E14590" s="2"/>
    </row>
    <row r="14591" spans="5:5" x14ac:dyDescent="0.2">
      <c r="E14591" s="2"/>
    </row>
    <row r="14592" spans="5:5" x14ac:dyDescent="0.2">
      <c r="E14592" s="2"/>
    </row>
    <row r="14593" spans="5:5" x14ac:dyDescent="0.2">
      <c r="E14593" s="2"/>
    </row>
    <row r="14594" spans="5:5" x14ac:dyDescent="0.2">
      <c r="E14594" s="2"/>
    </row>
    <row r="14595" spans="5:5" x14ac:dyDescent="0.2">
      <c r="E14595" s="2"/>
    </row>
    <row r="14596" spans="5:5" x14ac:dyDescent="0.2">
      <c r="E14596" s="2"/>
    </row>
    <row r="14597" spans="5:5" x14ac:dyDescent="0.2">
      <c r="E14597" s="2"/>
    </row>
    <row r="14598" spans="5:5" x14ac:dyDescent="0.2">
      <c r="E14598" s="2"/>
    </row>
    <row r="14599" spans="5:5" x14ac:dyDescent="0.2">
      <c r="E14599" s="2"/>
    </row>
    <row r="14600" spans="5:5" x14ac:dyDescent="0.2">
      <c r="E14600" s="2"/>
    </row>
    <row r="14601" spans="5:5" x14ac:dyDescent="0.2">
      <c r="E14601" s="2"/>
    </row>
    <row r="14602" spans="5:5" x14ac:dyDescent="0.2">
      <c r="E14602" s="2"/>
    </row>
    <row r="14603" spans="5:5" x14ac:dyDescent="0.2">
      <c r="E14603" s="2"/>
    </row>
    <row r="14604" spans="5:5" x14ac:dyDescent="0.2">
      <c r="E14604" s="2"/>
    </row>
    <row r="14605" spans="5:5" x14ac:dyDescent="0.2">
      <c r="E14605" s="2"/>
    </row>
    <row r="14606" spans="5:5" x14ac:dyDescent="0.2">
      <c r="E14606" s="2"/>
    </row>
    <row r="14607" spans="5:5" x14ac:dyDescent="0.2">
      <c r="E14607" s="2"/>
    </row>
    <row r="14608" spans="5:5" x14ac:dyDescent="0.2">
      <c r="E14608" s="2"/>
    </row>
    <row r="14609" spans="5:5" x14ac:dyDescent="0.2">
      <c r="E14609" s="2"/>
    </row>
    <row r="14610" spans="5:5" x14ac:dyDescent="0.2">
      <c r="E14610" s="2"/>
    </row>
    <row r="14611" spans="5:5" x14ac:dyDescent="0.2">
      <c r="E14611" s="2"/>
    </row>
    <row r="14612" spans="5:5" x14ac:dyDescent="0.2">
      <c r="E14612" s="2"/>
    </row>
    <row r="14613" spans="5:5" x14ac:dyDescent="0.2">
      <c r="E14613" s="2"/>
    </row>
    <row r="14614" spans="5:5" x14ac:dyDescent="0.2">
      <c r="E14614" s="2"/>
    </row>
    <row r="14615" spans="5:5" x14ac:dyDescent="0.2">
      <c r="E14615" s="2"/>
    </row>
    <row r="14616" spans="5:5" x14ac:dyDescent="0.2">
      <c r="E14616" s="2"/>
    </row>
    <row r="14617" spans="5:5" x14ac:dyDescent="0.2">
      <c r="E14617" s="2"/>
    </row>
    <row r="14618" spans="5:5" x14ac:dyDescent="0.2">
      <c r="E14618" s="2"/>
    </row>
    <row r="14619" spans="5:5" x14ac:dyDescent="0.2">
      <c r="E14619" s="2"/>
    </row>
    <row r="14620" spans="5:5" x14ac:dyDescent="0.2">
      <c r="E14620" s="2"/>
    </row>
    <row r="14621" spans="5:5" x14ac:dyDescent="0.2">
      <c r="E14621" s="2"/>
    </row>
    <row r="14622" spans="5:5" x14ac:dyDescent="0.2">
      <c r="E14622" s="2"/>
    </row>
    <row r="14623" spans="5:5" x14ac:dyDescent="0.2">
      <c r="E14623" s="2"/>
    </row>
    <row r="14624" spans="5:5" x14ac:dyDescent="0.2">
      <c r="E14624" s="2"/>
    </row>
    <row r="14625" spans="5:5" x14ac:dyDescent="0.2">
      <c r="E14625" s="2"/>
    </row>
    <row r="14626" spans="5:5" x14ac:dyDescent="0.2">
      <c r="E14626" s="2"/>
    </row>
    <row r="14627" spans="5:5" x14ac:dyDescent="0.2">
      <c r="E14627" s="2"/>
    </row>
    <row r="14628" spans="5:5" x14ac:dyDescent="0.2">
      <c r="E14628" s="2"/>
    </row>
    <row r="14629" spans="5:5" x14ac:dyDescent="0.2">
      <c r="E14629" s="2"/>
    </row>
    <row r="14630" spans="5:5" x14ac:dyDescent="0.2">
      <c r="E14630" s="2"/>
    </row>
    <row r="14631" spans="5:5" x14ac:dyDescent="0.2">
      <c r="E14631" s="2"/>
    </row>
    <row r="14632" spans="5:5" x14ac:dyDescent="0.2">
      <c r="E14632" s="2"/>
    </row>
    <row r="14633" spans="5:5" x14ac:dyDescent="0.2">
      <c r="E14633" s="2"/>
    </row>
    <row r="14634" spans="5:5" x14ac:dyDescent="0.2">
      <c r="E14634" s="2"/>
    </row>
    <row r="14635" spans="5:5" x14ac:dyDescent="0.2">
      <c r="E14635" s="2"/>
    </row>
    <row r="14636" spans="5:5" x14ac:dyDescent="0.2">
      <c r="E14636" s="2"/>
    </row>
    <row r="14637" spans="5:5" x14ac:dyDescent="0.2">
      <c r="E14637" s="2"/>
    </row>
    <row r="14638" spans="5:5" x14ac:dyDescent="0.2">
      <c r="E14638" s="2"/>
    </row>
    <row r="14639" spans="5:5" x14ac:dyDescent="0.2">
      <c r="E14639" s="2"/>
    </row>
    <row r="14640" spans="5:5" x14ac:dyDescent="0.2">
      <c r="E14640" s="2"/>
    </row>
    <row r="14641" spans="5:5" x14ac:dyDescent="0.2">
      <c r="E14641" s="2"/>
    </row>
    <row r="14642" spans="5:5" x14ac:dyDescent="0.2">
      <c r="E14642" s="2"/>
    </row>
    <row r="14643" spans="5:5" x14ac:dyDescent="0.2">
      <c r="E14643" s="2"/>
    </row>
    <row r="14644" spans="5:5" x14ac:dyDescent="0.2">
      <c r="E14644" s="2"/>
    </row>
    <row r="14645" spans="5:5" x14ac:dyDescent="0.2">
      <c r="E14645" s="2"/>
    </row>
    <row r="14646" spans="5:5" x14ac:dyDescent="0.2">
      <c r="E14646" s="2"/>
    </row>
    <row r="14647" spans="5:5" x14ac:dyDescent="0.2">
      <c r="E14647" s="2"/>
    </row>
    <row r="14648" spans="5:5" x14ac:dyDescent="0.2">
      <c r="E14648" s="2"/>
    </row>
    <row r="14649" spans="5:5" x14ac:dyDescent="0.2">
      <c r="E14649" s="2"/>
    </row>
    <row r="14650" spans="5:5" x14ac:dyDescent="0.2">
      <c r="E14650" s="2"/>
    </row>
    <row r="14651" spans="5:5" x14ac:dyDescent="0.2">
      <c r="E14651" s="2"/>
    </row>
    <row r="14652" spans="5:5" x14ac:dyDescent="0.2">
      <c r="E14652" s="2"/>
    </row>
    <row r="14653" spans="5:5" x14ac:dyDescent="0.2">
      <c r="E14653" s="2"/>
    </row>
    <row r="14654" spans="5:5" x14ac:dyDescent="0.2">
      <c r="E14654" s="2"/>
    </row>
    <row r="14655" spans="5:5" x14ac:dyDescent="0.2">
      <c r="E14655" s="2"/>
    </row>
    <row r="14656" spans="5:5" x14ac:dyDescent="0.2">
      <c r="E14656" s="2"/>
    </row>
    <row r="14657" spans="5:5" x14ac:dyDescent="0.2">
      <c r="E14657" s="2"/>
    </row>
    <row r="14658" spans="5:5" x14ac:dyDescent="0.2">
      <c r="E14658" s="2"/>
    </row>
    <row r="14659" spans="5:5" x14ac:dyDescent="0.2">
      <c r="E14659" s="2"/>
    </row>
    <row r="14660" spans="5:5" x14ac:dyDescent="0.2">
      <c r="E14660" s="2"/>
    </row>
    <row r="14661" spans="5:5" x14ac:dyDescent="0.2">
      <c r="E14661" s="2"/>
    </row>
    <row r="14662" spans="5:5" x14ac:dyDescent="0.2">
      <c r="E14662" s="2"/>
    </row>
    <row r="14663" spans="5:5" x14ac:dyDescent="0.2">
      <c r="E14663" s="2"/>
    </row>
    <row r="14664" spans="5:5" x14ac:dyDescent="0.2">
      <c r="E14664" s="2"/>
    </row>
    <row r="14665" spans="5:5" x14ac:dyDescent="0.2">
      <c r="E14665" s="2"/>
    </row>
    <row r="14666" spans="5:5" x14ac:dyDescent="0.2">
      <c r="E14666" s="2"/>
    </row>
    <row r="14667" spans="5:5" x14ac:dyDescent="0.2">
      <c r="E14667" s="2"/>
    </row>
    <row r="14668" spans="5:5" x14ac:dyDescent="0.2">
      <c r="E14668" s="2"/>
    </row>
    <row r="14669" spans="5:5" x14ac:dyDescent="0.2">
      <c r="E14669" s="2"/>
    </row>
    <row r="14670" spans="5:5" x14ac:dyDescent="0.2">
      <c r="E14670" s="2"/>
    </row>
    <row r="14671" spans="5:5" x14ac:dyDescent="0.2">
      <c r="E14671" s="2"/>
    </row>
    <row r="14672" spans="5:5" x14ac:dyDescent="0.2">
      <c r="E14672" s="2"/>
    </row>
    <row r="14673" spans="5:5" x14ac:dyDescent="0.2">
      <c r="E14673" s="2"/>
    </row>
    <row r="14674" spans="5:5" x14ac:dyDescent="0.2">
      <c r="E14674" s="2"/>
    </row>
    <row r="14675" spans="5:5" x14ac:dyDescent="0.2">
      <c r="E14675" s="2"/>
    </row>
    <row r="14676" spans="5:5" x14ac:dyDescent="0.2">
      <c r="E14676" s="2"/>
    </row>
    <row r="14677" spans="5:5" x14ac:dyDescent="0.2">
      <c r="E14677" s="2"/>
    </row>
    <row r="14678" spans="5:5" x14ac:dyDescent="0.2">
      <c r="E14678" s="2"/>
    </row>
    <row r="14679" spans="5:5" x14ac:dyDescent="0.2">
      <c r="E14679" s="2"/>
    </row>
    <row r="14680" spans="5:5" x14ac:dyDescent="0.2">
      <c r="E14680" s="2"/>
    </row>
    <row r="14681" spans="5:5" x14ac:dyDescent="0.2">
      <c r="E14681" s="2"/>
    </row>
    <row r="14682" spans="5:5" x14ac:dyDescent="0.2">
      <c r="E14682" s="2"/>
    </row>
    <row r="14683" spans="5:5" x14ac:dyDescent="0.2">
      <c r="E14683" s="2"/>
    </row>
    <row r="14684" spans="5:5" x14ac:dyDescent="0.2">
      <c r="E14684" s="2"/>
    </row>
    <row r="14685" spans="5:5" x14ac:dyDescent="0.2">
      <c r="E14685" s="2"/>
    </row>
    <row r="14686" spans="5:5" x14ac:dyDescent="0.2">
      <c r="E14686" s="2"/>
    </row>
    <row r="14687" spans="5:5" x14ac:dyDescent="0.2">
      <c r="E14687" s="2"/>
    </row>
    <row r="14688" spans="5:5" x14ac:dyDescent="0.2">
      <c r="E14688" s="2"/>
    </row>
    <row r="14689" spans="5:5" x14ac:dyDescent="0.2">
      <c r="E14689" s="2"/>
    </row>
    <row r="14690" spans="5:5" x14ac:dyDescent="0.2">
      <c r="E14690" s="2"/>
    </row>
    <row r="14691" spans="5:5" x14ac:dyDescent="0.2">
      <c r="E14691" s="2"/>
    </row>
    <row r="14692" spans="5:5" x14ac:dyDescent="0.2">
      <c r="E14692" s="2"/>
    </row>
    <row r="14693" spans="5:5" x14ac:dyDescent="0.2">
      <c r="E14693" s="2"/>
    </row>
    <row r="14694" spans="5:5" x14ac:dyDescent="0.2">
      <c r="E14694" s="2"/>
    </row>
    <row r="14695" spans="5:5" x14ac:dyDescent="0.2">
      <c r="E14695" s="2"/>
    </row>
    <row r="14696" spans="5:5" x14ac:dyDescent="0.2">
      <c r="E14696" s="2"/>
    </row>
    <row r="14697" spans="5:5" x14ac:dyDescent="0.2">
      <c r="E14697" s="2"/>
    </row>
    <row r="14698" spans="5:5" x14ac:dyDescent="0.2">
      <c r="E14698" s="2"/>
    </row>
    <row r="14699" spans="5:5" x14ac:dyDescent="0.2">
      <c r="E14699" s="2"/>
    </row>
    <row r="14700" spans="5:5" x14ac:dyDescent="0.2">
      <c r="E14700" s="2"/>
    </row>
    <row r="14701" spans="5:5" x14ac:dyDescent="0.2">
      <c r="E14701" s="2"/>
    </row>
    <row r="14702" spans="5:5" x14ac:dyDescent="0.2">
      <c r="E14702" s="2"/>
    </row>
    <row r="14703" spans="5:5" x14ac:dyDescent="0.2">
      <c r="E14703" s="2"/>
    </row>
    <row r="14704" spans="5:5" x14ac:dyDescent="0.2">
      <c r="E14704" s="2"/>
    </row>
    <row r="14705" spans="5:5" x14ac:dyDescent="0.2">
      <c r="E14705" s="2"/>
    </row>
    <row r="14706" spans="5:5" x14ac:dyDescent="0.2">
      <c r="E14706" s="2"/>
    </row>
    <row r="14707" spans="5:5" x14ac:dyDescent="0.2">
      <c r="E14707" s="2"/>
    </row>
    <row r="14708" spans="5:5" x14ac:dyDescent="0.2">
      <c r="E14708" s="2"/>
    </row>
    <row r="14709" spans="5:5" x14ac:dyDescent="0.2">
      <c r="E14709" s="2"/>
    </row>
    <row r="14710" spans="5:5" x14ac:dyDescent="0.2">
      <c r="E14710" s="2"/>
    </row>
    <row r="14711" spans="5:5" x14ac:dyDescent="0.2">
      <c r="E14711" s="2"/>
    </row>
    <row r="14712" spans="5:5" x14ac:dyDescent="0.2">
      <c r="E14712" s="2"/>
    </row>
    <row r="14713" spans="5:5" x14ac:dyDescent="0.2">
      <c r="E14713" s="2"/>
    </row>
    <row r="14714" spans="5:5" x14ac:dyDescent="0.2">
      <c r="E14714" s="2"/>
    </row>
    <row r="14715" spans="5:5" x14ac:dyDescent="0.2">
      <c r="E14715" s="2"/>
    </row>
    <row r="14716" spans="5:5" x14ac:dyDescent="0.2">
      <c r="E14716" s="2"/>
    </row>
    <row r="14717" spans="5:5" x14ac:dyDescent="0.2">
      <c r="E14717" s="2"/>
    </row>
    <row r="14718" spans="5:5" x14ac:dyDescent="0.2">
      <c r="E14718" s="2"/>
    </row>
    <row r="14719" spans="5:5" x14ac:dyDescent="0.2">
      <c r="E14719" s="2"/>
    </row>
    <row r="14720" spans="5:5" x14ac:dyDescent="0.2">
      <c r="E14720" s="2"/>
    </row>
    <row r="14721" spans="5:5" x14ac:dyDescent="0.2">
      <c r="E14721" s="2"/>
    </row>
    <row r="14722" spans="5:5" x14ac:dyDescent="0.2">
      <c r="E14722" s="2"/>
    </row>
    <row r="14723" spans="5:5" x14ac:dyDescent="0.2">
      <c r="E14723" s="2"/>
    </row>
    <row r="14724" spans="5:5" x14ac:dyDescent="0.2">
      <c r="E14724" s="2"/>
    </row>
    <row r="14725" spans="5:5" x14ac:dyDescent="0.2">
      <c r="E14725" s="2"/>
    </row>
    <row r="14726" spans="5:5" x14ac:dyDescent="0.2">
      <c r="E14726" s="2"/>
    </row>
    <row r="14727" spans="5:5" x14ac:dyDescent="0.2">
      <c r="E14727" s="2"/>
    </row>
    <row r="14728" spans="5:5" x14ac:dyDescent="0.2">
      <c r="E14728" s="2"/>
    </row>
    <row r="14729" spans="5:5" x14ac:dyDescent="0.2">
      <c r="E14729" s="2"/>
    </row>
    <row r="14730" spans="5:5" x14ac:dyDescent="0.2">
      <c r="E14730" s="2"/>
    </row>
    <row r="14731" spans="5:5" x14ac:dyDescent="0.2">
      <c r="E14731" s="2"/>
    </row>
    <row r="14732" spans="5:5" x14ac:dyDescent="0.2">
      <c r="E14732" s="2"/>
    </row>
    <row r="14733" spans="5:5" x14ac:dyDescent="0.2">
      <c r="E14733" s="2"/>
    </row>
    <row r="14734" spans="5:5" x14ac:dyDescent="0.2">
      <c r="E14734" s="2"/>
    </row>
    <row r="14735" spans="5:5" x14ac:dyDescent="0.2">
      <c r="E14735" s="2"/>
    </row>
    <row r="14736" spans="5:5" x14ac:dyDescent="0.2">
      <c r="E14736" s="2"/>
    </row>
    <row r="14737" spans="5:5" x14ac:dyDescent="0.2">
      <c r="E14737" s="2"/>
    </row>
    <row r="14738" spans="5:5" x14ac:dyDescent="0.2">
      <c r="E14738" s="2"/>
    </row>
    <row r="14739" spans="5:5" x14ac:dyDescent="0.2">
      <c r="E14739" s="2"/>
    </row>
    <row r="14740" spans="5:5" x14ac:dyDescent="0.2">
      <c r="E14740" s="2"/>
    </row>
    <row r="14741" spans="5:5" x14ac:dyDescent="0.2">
      <c r="E14741" s="2"/>
    </row>
    <row r="14742" spans="5:5" x14ac:dyDescent="0.2">
      <c r="E14742" s="2"/>
    </row>
    <row r="14743" spans="5:5" x14ac:dyDescent="0.2">
      <c r="E14743" s="2"/>
    </row>
    <row r="14744" spans="5:5" x14ac:dyDescent="0.2">
      <c r="E14744" s="2"/>
    </row>
    <row r="14745" spans="5:5" x14ac:dyDescent="0.2">
      <c r="E14745" s="2"/>
    </row>
    <row r="14746" spans="5:5" x14ac:dyDescent="0.2">
      <c r="E14746" s="2"/>
    </row>
    <row r="14747" spans="5:5" x14ac:dyDescent="0.2">
      <c r="E14747" s="2"/>
    </row>
    <row r="14748" spans="5:5" x14ac:dyDescent="0.2">
      <c r="E14748" s="2"/>
    </row>
    <row r="14749" spans="5:5" x14ac:dyDescent="0.2">
      <c r="E14749" s="2"/>
    </row>
    <row r="14750" spans="5:5" x14ac:dyDescent="0.2">
      <c r="E14750" s="2"/>
    </row>
    <row r="14751" spans="5:5" x14ac:dyDescent="0.2">
      <c r="E14751" s="2"/>
    </row>
    <row r="14752" spans="5:5" x14ac:dyDescent="0.2">
      <c r="E14752" s="2"/>
    </row>
    <row r="14753" spans="5:5" x14ac:dyDescent="0.2">
      <c r="E14753" s="2"/>
    </row>
    <row r="14754" spans="5:5" x14ac:dyDescent="0.2">
      <c r="E14754" s="2"/>
    </row>
    <row r="14755" spans="5:5" x14ac:dyDescent="0.2">
      <c r="E14755" s="2"/>
    </row>
    <row r="14756" spans="5:5" x14ac:dyDescent="0.2">
      <c r="E14756" s="2"/>
    </row>
    <row r="14757" spans="5:5" x14ac:dyDescent="0.2">
      <c r="E14757" s="2"/>
    </row>
    <row r="14758" spans="5:5" x14ac:dyDescent="0.2">
      <c r="E14758" s="2"/>
    </row>
    <row r="14759" spans="5:5" x14ac:dyDescent="0.2">
      <c r="E14759" s="2"/>
    </row>
    <row r="14760" spans="5:5" x14ac:dyDescent="0.2">
      <c r="E14760" s="2"/>
    </row>
    <row r="14761" spans="5:5" x14ac:dyDescent="0.2">
      <c r="E14761" s="2"/>
    </row>
    <row r="14762" spans="5:5" x14ac:dyDescent="0.2">
      <c r="E14762" s="2"/>
    </row>
    <row r="14763" spans="5:5" x14ac:dyDescent="0.2">
      <c r="E14763" s="2"/>
    </row>
    <row r="14764" spans="5:5" x14ac:dyDescent="0.2">
      <c r="E14764" s="2"/>
    </row>
    <row r="14765" spans="5:5" x14ac:dyDescent="0.2">
      <c r="E14765" s="2"/>
    </row>
    <row r="14766" spans="5:5" x14ac:dyDescent="0.2">
      <c r="E14766" s="2"/>
    </row>
    <row r="14767" spans="5:5" x14ac:dyDescent="0.2">
      <c r="E14767" s="2"/>
    </row>
    <row r="14768" spans="5:5" x14ac:dyDescent="0.2">
      <c r="E14768" s="2"/>
    </row>
    <row r="14769" spans="5:5" x14ac:dyDescent="0.2">
      <c r="E14769" s="2"/>
    </row>
    <row r="14770" spans="5:5" x14ac:dyDescent="0.2">
      <c r="E14770" s="2"/>
    </row>
    <row r="14771" spans="5:5" x14ac:dyDescent="0.2">
      <c r="E14771" s="2"/>
    </row>
    <row r="14772" spans="5:5" x14ac:dyDescent="0.2">
      <c r="E14772" s="2"/>
    </row>
    <row r="14773" spans="5:5" x14ac:dyDescent="0.2">
      <c r="E14773" s="2"/>
    </row>
    <row r="14774" spans="5:5" x14ac:dyDescent="0.2">
      <c r="E14774" s="2"/>
    </row>
    <row r="14775" spans="5:5" x14ac:dyDescent="0.2">
      <c r="E14775" s="2"/>
    </row>
    <row r="14776" spans="5:5" x14ac:dyDescent="0.2">
      <c r="E14776" s="2"/>
    </row>
    <row r="14777" spans="5:5" x14ac:dyDescent="0.2">
      <c r="E14777" s="2"/>
    </row>
    <row r="14778" spans="5:5" x14ac:dyDescent="0.2">
      <c r="E14778" s="2"/>
    </row>
    <row r="14779" spans="5:5" x14ac:dyDescent="0.2">
      <c r="E14779" s="2"/>
    </row>
    <row r="14780" spans="5:5" x14ac:dyDescent="0.2">
      <c r="E14780" s="2"/>
    </row>
    <row r="14781" spans="5:5" x14ac:dyDescent="0.2">
      <c r="E14781" s="2"/>
    </row>
    <row r="14782" spans="5:5" x14ac:dyDescent="0.2">
      <c r="E14782" s="2"/>
    </row>
    <row r="14783" spans="5:5" x14ac:dyDescent="0.2">
      <c r="E14783" s="2"/>
    </row>
    <row r="14784" spans="5:5" x14ac:dyDescent="0.2">
      <c r="E14784" s="2"/>
    </row>
    <row r="14785" spans="5:5" x14ac:dyDescent="0.2">
      <c r="E14785" s="2"/>
    </row>
    <row r="14786" spans="5:5" x14ac:dyDescent="0.2">
      <c r="E14786" s="2"/>
    </row>
    <row r="14787" spans="5:5" x14ac:dyDescent="0.2">
      <c r="E14787" s="2"/>
    </row>
    <row r="14788" spans="5:5" x14ac:dyDescent="0.2">
      <c r="E14788" s="2"/>
    </row>
    <row r="14789" spans="5:5" x14ac:dyDescent="0.2">
      <c r="E14789" s="2"/>
    </row>
    <row r="14790" spans="5:5" x14ac:dyDescent="0.2">
      <c r="E14790" s="2"/>
    </row>
    <row r="14791" spans="5:5" x14ac:dyDescent="0.2">
      <c r="E14791" s="2"/>
    </row>
    <row r="14792" spans="5:5" x14ac:dyDescent="0.2">
      <c r="E14792" s="2"/>
    </row>
    <row r="14793" spans="5:5" x14ac:dyDescent="0.2">
      <c r="E14793" s="2"/>
    </row>
    <row r="14794" spans="5:5" x14ac:dyDescent="0.2">
      <c r="E14794" s="2"/>
    </row>
    <row r="14795" spans="5:5" x14ac:dyDescent="0.2">
      <c r="E14795" s="2"/>
    </row>
    <row r="14796" spans="5:5" x14ac:dyDescent="0.2">
      <c r="E14796" s="2"/>
    </row>
    <row r="14797" spans="5:5" x14ac:dyDescent="0.2">
      <c r="E14797" s="2"/>
    </row>
    <row r="14798" spans="5:5" x14ac:dyDescent="0.2">
      <c r="E14798" s="2"/>
    </row>
    <row r="14799" spans="5:5" x14ac:dyDescent="0.2">
      <c r="E14799" s="2"/>
    </row>
    <row r="14800" spans="5:5" x14ac:dyDescent="0.2">
      <c r="E14800" s="2"/>
    </row>
    <row r="14801" spans="5:5" x14ac:dyDescent="0.2">
      <c r="E14801" s="2"/>
    </row>
    <row r="14802" spans="5:5" x14ac:dyDescent="0.2">
      <c r="E14802" s="2"/>
    </row>
    <row r="14803" spans="5:5" x14ac:dyDescent="0.2">
      <c r="E14803" s="2"/>
    </row>
    <row r="14804" spans="5:5" x14ac:dyDescent="0.2">
      <c r="E14804" s="2"/>
    </row>
    <row r="14805" spans="5:5" x14ac:dyDescent="0.2">
      <c r="E14805" s="2"/>
    </row>
    <row r="14806" spans="5:5" x14ac:dyDescent="0.2">
      <c r="E14806" s="2"/>
    </row>
    <row r="14807" spans="5:5" x14ac:dyDescent="0.2">
      <c r="E14807" s="2"/>
    </row>
    <row r="14808" spans="5:5" x14ac:dyDescent="0.2">
      <c r="E14808" s="2"/>
    </row>
    <row r="14809" spans="5:5" x14ac:dyDescent="0.2">
      <c r="E14809" s="2"/>
    </row>
    <row r="14810" spans="5:5" x14ac:dyDescent="0.2">
      <c r="E14810" s="2"/>
    </row>
    <row r="14811" spans="5:5" x14ac:dyDescent="0.2">
      <c r="E14811" s="2"/>
    </row>
    <row r="14812" spans="5:5" x14ac:dyDescent="0.2">
      <c r="E14812" s="2"/>
    </row>
    <row r="14813" spans="5:5" x14ac:dyDescent="0.2">
      <c r="E14813" s="2"/>
    </row>
    <row r="14814" spans="5:5" x14ac:dyDescent="0.2">
      <c r="E14814" s="2"/>
    </row>
    <row r="14815" spans="5:5" x14ac:dyDescent="0.2">
      <c r="E14815" s="2"/>
    </row>
    <row r="14816" spans="5:5" x14ac:dyDescent="0.2">
      <c r="E14816" s="2"/>
    </row>
    <row r="14817" spans="5:5" x14ac:dyDescent="0.2">
      <c r="E14817" s="2"/>
    </row>
    <row r="14818" spans="5:5" x14ac:dyDescent="0.2">
      <c r="E14818" s="2"/>
    </row>
    <row r="14819" spans="5:5" x14ac:dyDescent="0.2">
      <c r="E14819" s="2"/>
    </row>
    <row r="14820" spans="5:5" x14ac:dyDescent="0.2">
      <c r="E14820" s="2"/>
    </row>
    <row r="14821" spans="5:5" x14ac:dyDescent="0.2">
      <c r="E14821" s="2"/>
    </row>
    <row r="14822" spans="5:5" x14ac:dyDescent="0.2">
      <c r="E14822" s="2"/>
    </row>
    <row r="14823" spans="5:5" x14ac:dyDescent="0.2">
      <c r="E14823" s="2"/>
    </row>
    <row r="14824" spans="5:5" x14ac:dyDescent="0.2">
      <c r="E14824" s="2"/>
    </row>
    <row r="14825" spans="5:5" x14ac:dyDescent="0.2">
      <c r="E14825" s="2"/>
    </row>
    <row r="14826" spans="5:5" x14ac:dyDescent="0.2">
      <c r="E14826" s="2"/>
    </row>
    <row r="14827" spans="5:5" x14ac:dyDescent="0.2">
      <c r="E14827" s="2"/>
    </row>
    <row r="14828" spans="5:5" x14ac:dyDescent="0.2">
      <c r="E14828" s="2"/>
    </row>
    <row r="14829" spans="5:5" x14ac:dyDescent="0.2">
      <c r="E14829" s="2"/>
    </row>
    <row r="14830" spans="5:5" x14ac:dyDescent="0.2">
      <c r="E14830" s="2"/>
    </row>
    <row r="14831" spans="5:5" x14ac:dyDescent="0.2">
      <c r="E14831" s="2"/>
    </row>
    <row r="14832" spans="5:5" x14ac:dyDescent="0.2">
      <c r="E14832" s="2"/>
    </row>
    <row r="14833" spans="5:5" x14ac:dyDescent="0.2">
      <c r="E14833" s="2"/>
    </row>
    <row r="14834" spans="5:5" x14ac:dyDescent="0.2">
      <c r="E14834" s="2"/>
    </row>
    <row r="14835" spans="5:5" x14ac:dyDescent="0.2">
      <c r="E14835" s="2"/>
    </row>
    <row r="14836" spans="5:5" x14ac:dyDescent="0.2">
      <c r="E14836" s="2"/>
    </row>
    <row r="14837" spans="5:5" x14ac:dyDescent="0.2">
      <c r="E14837" s="2"/>
    </row>
    <row r="14838" spans="5:5" x14ac:dyDescent="0.2">
      <c r="E14838" s="2"/>
    </row>
    <row r="14839" spans="5:5" x14ac:dyDescent="0.2">
      <c r="E14839" s="2"/>
    </row>
    <row r="14840" spans="5:5" x14ac:dyDescent="0.2">
      <c r="E14840" s="2"/>
    </row>
    <row r="14841" spans="5:5" x14ac:dyDescent="0.2">
      <c r="E14841" s="2"/>
    </row>
    <row r="14842" spans="5:5" x14ac:dyDescent="0.2">
      <c r="E14842" s="2"/>
    </row>
    <row r="14843" spans="5:5" x14ac:dyDescent="0.2">
      <c r="E14843" s="2"/>
    </row>
    <row r="14844" spans="5:5" x14ac:dyDescent="0.2">
      <c r="E14844" s="2"/>
    </row>
    <row r="14845" spans="5:5" x14ac:dyDescent="0.2">
      <c r="E14845" s="2"/>
    </row>
    <row r="14846" spans="5:5" x14ac:dyDescent="0.2">
      <c r="E14846" s="2"/>
    </row>
    <row r="14847" spans="5:5" x14ac:dyDescent="0.2">
      <c r="E14847" s="2"/>
    </row>
    <row r="14848" spans="5:5" x14ac:dyDescent="0.2">
      <c r="E14848" s="2"/>
    </row>
    <row r="14849" spans="5:5" x14ac:dyDescent="0.2">
      <c r="E14849" s="2"/>
    </row>
    <row r="14850" spans="5:5" x14ac:dyDescent="0.2">
      <c r="E14850" s="2"/>
    </row>
    <row r="14851" spans="5:5" x14ac:dyDescent="0.2">
      <c r="E14851" s="2"/>
    </row>
    <row r="14852" spans="5:5" x14ac:dyDescent="0.2">
      <c r="E14852" s="2"/>
    </row>
    <row r="14853" spans="5:5" x14ac:dyDescent="0.2">
      <c r="E14853" s="2"/>
    </row>
    <row r="14854" spans="5:5" x14ac:dyDescent="0.2">
      <c r="E14854" s="2"/>
    </row>
    <row r="14855" spans="5:5" x14ac:dyDescent="0.2">
      <c r="E14855" s="2"/>
    </row>
    <row r="14856" spans="5:5" x14ac:dyDescent="0.2">
      <c r="E14856" s="2"/>
    </row>
    <row r="14857" spans="5:5" x14ac:dyDescent="0.2">
      <c r="E14857" s="2"/>
    </row>
    <row r="14858" spans="5:5" x14ac:dyDescent="0.2">
      <c r="E14858" s="2"/>
    </row>
    <row r="14859" spans="5:5" x14ac:dyDescent="0.2">
      <c r="E14859" s="2"/>
    </row>
    <row r="14860" spans="5:5" x14ac:dyDescent="0.2">
      <c r="E14860" s="2"/>
    </row>
    <row r="14861" spans="5:5" x14ac:dyDescent="0.2">
      <c r="E14861" s="2"/>
    </row>
    <row r="14862" spans="5:5" x14ac:dyDescent="0.2">
      <c r="E14862" s="2"/>
    </row>
    <row r="14863" spans="5:5" x14ac:dyDescent="0.2">
      <c r="E14863" s="2"/>
    </row>
    <row r="14864" spans="5:5" x14ac:dyDescent="0.2">
      <c r="E14864" s="2"/>
    </row>
    <row r="14865" spans="5:5" x14ac:dyDescent="0.2">
      <c r="E14865" s="2"/>
    </row>
    <row r="14866" spans="5:5" x14ac:dyDescent="0.2">
      <c r="E14866" s="2"/>
    </row>
    <row r="14867" spans="5:5" x14ac:dyDescent="0.2">
      <c r="E14867" s="2"/>
    </row>
    <row r="14868" spans="5:5" x14ac:dyDescent="0.2">
      <c r="E14868" s="2"/>
    </row>
    <row r="14869" spans="5:5" x14ac:dyDescent="0.2">
      <c r="E14869" s="2"/>
    </row>
    <row r="14870" spans="5:5" x14ac:dyDescent="0.2">
      <c r="E14870" s="2"/>
    </row>
    <row r="14871" spans="5:5" x14ac:dyDescent="0.2">
      <c r="E14871" s="2"/>
    </row>
    <row r="14872" spans="5:5" x14ac:dyDescent="0.2">
      <c r="E14872" s="2"/>
    </row>
    <row r="14873" spans="5:5" x14ac:dyDescent="0.2">
      <c r="E14873" s="2"/>
    </row>
    <row r="14874" spans="5:5" x14ac:dyDescent="0.2">
      <c r="E14874" s="2"/>
    </row>
    <row r="14875" spans="5:5" x14ac:dyDescent="0.2">
      <c r="E14875" s="2"/>
    </row>
    <row r="14876" spans="5:5" x14ac:dyDescent="0.2">
      <c r="E14876" s="2"/>
    </row>
    <row r="14877" spans="5:5" x14ac:dyDescent="0.2">
      <c r="E14877" s="2"/>
    </row>
    <row r="14878" spans="5:5" x14ac:dyDescent="0.2">
      <c r="E14878" s="2"/>
    </row>
    <row r="14879" spans="5:5" x14ac:dyDescent="0.2">
      <c r="E14879" s="2"/>
    </row>
    <row r="14880" spans="5:5" x14ac:dyDescent="0.2">
      <c r="E14880" s="2"/>
    </row>
    <row r="14881" spans="5:5" x14ac:dyDescent="0.2">
      <c r="E14881" s="2"/>
    </row>
    <row r="14882" spans="5:5" x14ac:dyDescent="0.2">
      <c r="E14882" s="2"/>
    </row>
    <row r="14883" spans="5:5" x14ac:dyDescent="0.2">
      <c r="E14883" s="2"/>
    </row>
    <row r="14884" spans="5:5" x14ac:dyDescent="0.2">
      <c r="E14884" s="2"/>
    </row>
    <row r="14885" spans="5:5" x14ac:dyDescent="0.2">
      <c r="E14885" s="2"/>
    </row>
    <row r="14886" spans="5:5" x14ac:dyDescent="0.2">
      <c r="E14886" s="2"/>
    </row>
    <row r="14887" spans="5:5" x14ac:dyDescent="0.2">
      <c r="E14887" s="2"/>
    </row>
    <row r="14888" spans="5:5" x14ac:dyDescent="0.2">
      <c r="E14888" s="2"/>
    </row>
    <row r="14889" spans="5:5" x14ac:dyDescent="0.2">
      <c r="E14889" s="2"/>
    </row>
    <row r="14890" spans="5:5" x14ac:dyDescent="0.2">
      <c r="E14890" s="2"/>
    </row>
    <row r="14891" spans="5:5" x14ac:dyDescent="0.2">
      <c r="E14891" s="2"/>
    </row>
    <row r="14892" spans="5:5" x14ac:dyDescent="0.2">
      <c r="E14892" s="2"/>
    </row>
    <row r="14893" spans="5:5" x14ac:dyDescent="0.2">
      <c r="E14893" s="2"/>
    </row>
    <row r="14894" spans="5:5" x14ac:dyDescent="0.2">
      <c r="E14894" s="2"/>
    </row>
    <row r="14895" spans="5:5" x14ac:dyDescent="0.2">
      <c r="E14895" s="2"/>
    </row>
    <row r="14896" spans="5:5" x14ac:dyDescent="0.2">
      <c r="E14896" s="2"/>
    </row>
    <row r="14897" spans="5:5" x14ac:dyDescent="0.2">
      <c r="E14897" s="2"/>
    </row>
    <row r="14898" spans="5:5" x14ac:dyDescent="0.2">
      <c r="E14898" s="2"/>
    </row>
    <row r="14899" spans="5:5" x14ac:dyDescent="0.2">
      <c r="E14899" s="2"/>
    </row>
    <row r="14900" spans="5:5" x14ac:dyDescent="0.2">
      <c r="E14900" s="2"/>
    </row>
    <row r="14901" spans="5:5" x14ac:dyDescent="0.2">
      <c r="E14901" s="2"/>
    </row>
    <row r="14902" spans="5:5" x14ac:dyDescent="0.2">
      <c r="E14902" s="2"/>
    </row>
    <row r="14903" spans="5:5" x14ac:dyDescent="0.2">
      <c r="E14903" s="2"/>
    </row>
    <row r="14904" spans="5:5" x14ac:dyDescent="0.2">
      <c r="E14904" s="2"/>
    </row>
    <row r="14905" spans="5:5" x14ac:dyDescent="0.2">
      <c r="E14905" s="2"/>
    </row>
    <row r="14906" spans="5:5" x14ac:dyDescent="0.2">
      <c r="E14906" s="2"/>
    </row>
    <row r="14907" spans="5:5" x14ac:dyDescent="0.2">
      <c r="E14907" s="2"/>
    </row>
    <row r="14908" spans="5:5" x14ac:dyDescent="0.2">
      <c r="E14908" s="2"/>
    </row>
    <row r="14909" spans="5:5" x14ac:dyDescent="0.2">
      <c r="E14909" s="2"/>
    </row>
    <row r="14910" spans="5:5" x14ac:dyDescent="0.2">
      <c r="E14910" s="2"/>
    </row>
    <row r="14911" spans="5:5" x14ac:dyDescent="0.2">
      <c r="E14911" s="2"/>
    </row>
    <row r="14912" spans="5:5" x14ac:dyDescent="0.2">
      <c r="E14912" s="2"/>
    </row>
    <row r="14913" spans="5:5" x14ac:dyDescent="0.2">
      <c r="E14913" s="2"/>
    </row>
    <row r="14914" spans="5:5" x14ac:dyDescent="0.2">
      <c r="E14914" s="2"/>
    </row>
    <row r="14915" spans="5:5" x14ac:dyDescent="0.2">
      <c r="E14915" s="2"/>
    </row>
    <row r="14916" spans="5:5" x14ac:dyDescent="0.2">
      <c r="E14916" s="2"/>
    </row>
    <row r="14917" spans="5:5" x14ac:dyDescent="0.2">
      <c r="E14917" s="2"/>
    </row>
    <row r="14918" spans="5:5" x14ac:dyDescent="0.2">
      <c r="E14918" s="2"/>
    </row>
    <row r="14919" spans="5:5" x14ac:dyDescent="0.2">
      <c r="E14919" s="2"/>
    </row>
    <row r="14920" spans="5:5" x14ac:dyDescent="0.2">
      <c r="E14920" s="2"/>
    </row>
    <row r="14921" spans="5:5" x14ac:dyDescent="0.2">
      <c r="E14921" s="2"/>
    </row>
    <row r="14922" spans="5:5" x14ac:dyDescent="0.2">
      <c r="E14922" s="2"/>
    </row>
    <row r="14923" spans="5:5" x14ac:dyDescent="0.2">
      <c r="E14923" s="2"/>
    </row>
    <row r="14924" spans="5:5" x14ac:dyDescent="0.2">
      <c r="E14924" s="2"/>
    </row>
    <row r="14925" spans="5:5" x14ac:dyDescent="0.2">
      <c r="E14925" s="2"/>
    </row>
    <row r="14926" spans="5:5" x14ac:dyDescent="0.2">
      <c r="E14926" s="2"/>
    </row>
    <row r="14927" spans="5:5" x14ac:dyDescent="0.2">
      <c r="E14927" s="2"/>
    </row>
    <row r="14928" spans="5:5" x14ac:dyDescent="0.2">
      <c r="E14928" s="2"/>
    </row>
    <row r="14929" spans="5:5" x14ac:dyDescent="0.2">
      <c r="E14929" s="2"/>
    </row>
    <row r="14930" spans="5:5" x14ac:dyDescent="0.2">
      <c r="E14930" s="2"/>
    </row>
    <row r="14931" spans="5:5" x14ac:dyDescent="0.2">
      <c r="E14931" s="2"/>
    </row>
    <row r="14932" spans="5:5" x14ac:dyDescent="0.2">
      <c r="E14932" s="2"/>
    </row>
    <row r="14933" spans="5:5" x14ac:dyDescent="0.2">
      <c r="E14933" s="2"/>
    </row>
    <row r="14934" spans="5:5" x14ac:dyDescent="0.2">
      <c r="E14934" s="2"/>
    </row>
    <row r="14935" spans="5:5" x14ac:dyDescent="0.2">
      <c r="E14935" s="2"/>
    </row>
    <row r="14936" spans="5:5" x14ac:dyDescent="0.2">
      <c r="E14936" s="2"/>
    </row>
    <row r="14937" spans="5:5" x14ac:dyDescent="0.2">
      <c r="E14937" s="2"/>
    </row>
    <row r="14938" spans="5:5" x14ac:dyDescent="0.2">
      <c r="E14938" s="2"/>
    </row>
    <row r="14939" spans="5:5" x14ac:dyDescent="0.2">
      <c r="E14939" s="2"/>
    </row>
    <row r="14940" spans="5:5" x14ac:dyDescent="0.2">
      <c r="E14940" s="2"/>
    </row>
    <row r="14941" spans="5:5" x14ac:dyDescent="0.2">
      <c r="E14941" s="2"/>
    </row>
    <row r="14942" spans="5:5" x14ac:dyDescent="0.2">
      <c r="E14942" s="2"/>
    </row>
    <row r="14943" spans="5:5" x14ac:dyDescent="0.2">
      <c r="E14943" s="2"/>
    </row>
    <row r="14944" spans="5:5" x14ac:dyDescent="0.2">
      <c r="E14944" s="2"/>
    </row>
    <row r="14945" spans="5:5" x14ac:dyDescent="0.2">
      <c r="E14945" s="2"/>
    </row>
    <row r="14946" spans="5:5" x14ac:dyDescent="0.2">
      <c r="E14946" s="2"/>
    </row>
    <row r="14947" spans="5:5" x14ac:dyDescent="0.2">
      <c r="E14947" s="2"/>
    </row>
    <row r="14948" spans="5:5" x14ac:dyDescent="0.2">
      <c r="E14948" s="2"/>
    </row>
    <row r="14949" spans="5:5" x14ac:dyDescent="0.2">
      <c r="E14949" s="2"/>
    </row>
    <row r="14950" spans="5:5" x14ac:dyDescent="0.2">
      <c r="E14950" s="2"/>
    </row>
    <row r="14951" spans="5:5" x14ac:dyDescent="0.2">
      <c r="E14951" s="2"/>
    </row>
    <row r="14952" spans="5:5" x14ac:dyDescent="0.2">
      <c r="E14952" s="2"/>
    </row>
    <row r="14953" spans="5:5" x14ac:dyDescent="0.2">
      <c r="E14953" s="2"/>
    </row>
    <row r="14954" spans="5:5" x14ac:dyDescent="0.2">
      <c r="E14954" s="2"/>
    </row>
    <row r="14955" spans="5:5" x14ac:dyDescent="0.2">
      <c r="E14955" s="2"/>
    </row>
    <row r="14956" spans="5:5" x14ac:dyDescent="0.2">
      <c r="E14956" s="2"/>
    </row>
    <row r="14957" spans="5:5" x14ac:dyDescent="0.2">
      <c r="E14957" s="2"/>
    </row>
    <row r="14958" spans="5:5" x14ac:dyDescent="0.2">
      <c r="E14958" s="2"/>
    </row>
    <row r="14959" spans="5:5" x14ac:dyDescent="0.2">
      <c r="E14959" s="2"/>
    </row>
    <row r="14960" spans="5:5" x14ac:dyDescent="0.2">
      <c r="E14960" s="2"/>
    </row>
    <row r="14961" spans="5:5" x14ac:dyDescent="0.2">
      <c r="E14961" s="2"/>
    </row>
    <row r="14962" spans="5:5" x14ac:dyDescent="0.2">
      <c r="E14962" s="2"/>
    </row>
    <row r="14963" spans="5:5" x14ac:dyDescent="0.2">
      <c r="E14963" s="2"/>
    </row>
    <row r="14964" spans="5:5" x14ac:dyDescent="0.2">
      <c r="E14964" s="2"/>
    </row>
    <row r="14965" spans="5:5" x14ac:dyDescent="0.2">
      <c r="E14965" s="2"/>
    </row>
    <row r="14966" spans="5:5" x14ac:dyDescent="0.2">
      <c r="E14966" s="2"/>
    </row>
    <row r="14967" spans="5:5" x14ac:dyDescent="0.2">
      <c r="E14967" s="2"/>
    </row>
    <row r="14968" spans="5:5" x14ac:dyDescent="0.2">
      <c r="E14968" s="2"/>
    </row>
    <row r="14969" spans="5:5" x14ac:dyDescent="0.2">
      <c r="E14969" s="2"/>
    </row>
    <row r="14970" spans="5:5" x14ac:dyDescent="0.2">
      <c r="E14970" s="2"/>
    </row>
    <row r="14971" spans="5:5" x14ac:dyDescent="0.2">
      <c r="E14971" s="2"/>
    </row>
    <row r="14972" spans="5:5" x14ac:dyDescent="0.2">
      <c r="E14972" s="2"/>
    </row>
    <row r="14973" spans="5:5" x14ac:dyDescent="0.2">
      <c r="E14973" s="2"/>
    </row>
    <row r="14974" spans="5:5" x14ac:dyDescent="0.2">
      <c r="E14974" s="2"/>
    </row>
    <row r="14975" spans="5:5" x14ac:dyDescent="0.2">
      <c r="E14975" s="2"/>
    </row>
    <row r="14976" spans="5:5" x14ac:dyDescent="0.2">
      <c r="E14976" s="2"/>
    </row>
    <row r="14977" spans="5:5" x14ac:dyDescent="0.2">
      <c r="E14977" s="2"/>
    </row>
    <row r="14978" spans="5:5" x14ac:dyDescent="0.2">
      <c r="E14978" s="2"/>
    </row>
    <row r="14979" spans="5:5" x14ac:dyDescent="0.2">
      <c r="E14979" s="2"/>
    </row>
    <row r="14980" spans="5:5" x14ac:dyDescent="0.2">
      <c r="E14980" s="2"/>
    </row>
    <row r="14981" spans="5:5" x14ac:dyDescent="0.2">
      <c r="E14981" s="2"/>
    </row>
    <row r="14982" spans="5:5" x14ac:dyDescent="0.2">
      <c r="E14982" s="2"/>
    </row>
    <row r="14983" spans="5:5" x14ac:dyDescent="0.2">
      <c r="E14983" s="2"/>
    </row>
    <row r="14984" spans="5:5" x14ac:dyDescent="0.2">
      <c r="E14984" s="2"/>
    </row>
    <row r="14985" spans="5:5" x14ac:dyDescent="0.2">
      <c r="E14985" s="2"/>
    </row>
    <row r="14986" spans="5:5" x14ac:dyDescent="0.2">
      <c r="E14986" s="2"/>
    </row>
    <row r="14987" spans="5:5" x14ac:dyDescent="0.2">
      <c r="E14987" s="2"/>
    </row>
    <row r="14988" spans="5:5" x14ac:dyDescent="0.2">
      <c r="E14988" s="2"/>
    </row>
    <row r="14989" spans="5:5" x14ac:dyDescent="0.2">
      <c r="E14989" s="2"/>
    </row>
    <row r="14990" spans="5:5" x14ac:dyDescent="0.2">
      <c r="E14990" s="2"/>
    </row>
    <row r="14991" spans="5:5" x14ac:dyDescent="0.2">
      <c r="E14991" s="2"/>
    </row>
    <row r="14992" spans="5:5" x14ac:dyDescent="0.2">
      <c r="E14992" s="2"/>
    </row>
    <row r="14993" spans="5:5" x14ac:dyDescent="0.2">
      <c r="E14993" s="2"/>
    </row>
    <row r="14994" spans="5:5" x14ac:dyDescent="0.2">
      <c r="E14994" s="2"/>
    </row>
    <row r="14995" spans="5:5" x14ac:dyDescent="0.2">
      <c r="E14995" s="2"/>
    </row>
    <row r="14996" spans="5:5" x14ac:dyDescent="0.2">
      <c r="E14996" s="2"/>
    </row>
    <row r="14997" spans="5:5" x14ac:dyDescent="0.2">
      <c r="E14997" s="2"/>
    </row>
    <row r="14998" spans="5:5" x14ac:dyDescent="0.2">
      <c r="E14998" s="2"/>
    </row>
    <row r="14999" spans="5:5" x14ac:dyDescent="0.2">
      <c r="E14999" s="2"/>
    </row>
    <row r="15000" spans="5:5" x14ac:dyDescent="0.2">
      <c r="E15000" s="2"/>
    </row>
    <row r="15001" spans="5:5" x14ac:dyDescent="0.2">
      <c r="E15001" s="2"/>
    </row>
    <row r="15002" spans="5:5" x14ac:dyDescent="0.2">
      <c r="E15002" s="2"/>
    </row>
    <row r="15003" spans="5:5" x14ac:dyDescent="0.2">
      <c r="E15003" s="2"/>
    </row>
    <row r="15004" spans="5:5" x14ac:dyDescent="0.2">
      <c r="E15004" s="2"/>
    </row>
    <row r="15005" spans="5:5" x14ac:dyDescent="0.2">
      <c r="E15005" s="2"/>
    </row>
    <row r="15006" spans="5:5" x14ac:dyDescent="0.2">
      <c r="E15006" s="2"/>
    </row>
    <row r="15007" spans="5:5" x14ac:dyDescent="0.2">
      <c r="E15007" s="2"/>
    </row>
    <row r="15008" spans="5:5" x14ac:dyDescent="0.2">
      <c r="E15008" s="2"/>
    </row>
    <row r="15009" spans="5:5" x14ac:dyDescent="0.2">
      <c r="E15009" s="2"/>
    </row>
    <row r="15010" spans="5:5" x14ac:dyDescent="0.2">
      <c r="E15010" s="2"/>
    </row>
    <row r="15011" spans="5:5" x14ac:dyDescent="0.2">
      <c r="E15011" s="2"/>
    </row>
    <row r="15012" spans="5:5" x14ac:dyDescent="0.2">
      <c r="E15012" s="2"/>
    </row>
    <row r="15013" spans="5:5" x14ac:dyDescent="0.2">
      <c r="E15013" s="2"/>
    </row>
    <row r="15014" spans="5:5" x14ac:dyDescent="0.2">
      <c r="E15014" s="2"/>
    </row>
    <row r="15015" spans="5:5" x14ac:dyDescent="0.2">
      <c r="E15015" s="2"/>
    </row>
    <row r="15016" spans="5:5" x14ac:dyDescent="0.2">
      <c r="E15016" s="2"/>
    </row>
    <row r="15017" spans="5:5" x14ac:dyDescent="0.2">
      <c r="E15017" s="2"/>
    </row>
    <row r="15018" spans="5:5" x14ac:dyDescent="0.2">
      <c r="E15018" s="2"/>
    </row>
    <row r="15019" spans="5:5" x14ac:dyDescent="0.2">
      <c r="E15019" s="2"/>
    </row>
    <row r="15020" spans="5:5" x14ac:dyDescent="0.2">
      <c r="E15020" s="2"/>
    </row>
    <row r="15021" spans="5:5" x14ac:dyDescent="0.2">
      <c r="E15021" s="2"/>
    </row>
    <row r="15022" spans="5:5" x14ac:dyDescent="0.2">
      <c r="E15022" s="2"/>
    </row>
    <row r="15023" spans="5:5" x14ac:dyDescent="0.2">
      <c r="E15023" s="2"/>
    </row>
    <row r="15024" spans="5:5" x14ac:dyDescent="0.2">
      <c r="E15024" s="2"/>
    </row>
    <row r="15025" spans="5:5" x14ac:dyDescent="0.2">
      <c r="E15025" s="2"/>
    </row>
    <row r="15026" spans="5:5" x14ac:dyDescent="0.2">
      <c r="E15026" s="2"/>
    </row>
    <row r="15027" spans="5:5" x14ac:dyDescent="0.2">
      <c r="E15027" s="2"/>
    </row>
    <row r="15028" spans="5:5" x14ac:dyDescent="0.2">
      <c r="E15028" s="2"/>
    </row>
    <row r="15029" spans="5:5" x14ac:dyDescent="0.2">
      <c r="E15029" s="2"/>
    </row>
    <row r="15030" spans="5:5" x14ac:dyDescent="0.2">
      <c r="E15030" s="2"/>
    </row>
    <row r="15031" spans="5:5" x14ac:dyDescent="0.2">
      <c r="E15031" s="2"/>
    </row>
    <row r="15032" spans="5:5" x14ac:dyDescent="0.2">
      <c r="E15032" s="2"/>
    </row>
    <row r="15033" spans="5:5" x14ac:dyDescent="0.2">
      <c r="E15033" s="2"/>
    </row>
    <row r="15034" spans="5:5" x14ac:dyDescent="0.2">
      <c r="E15034" s="2"/>
    </row>
    <row r="15035" spans="5:5" x14ac:dyDescent="0.2">
      <c r="E15035" s="2"/>
    </row>
    <row r="15036" spans="5:5" x14ac:dyDescent="0.2">
      <c r="E15036" s="2"/>
    </row>
    <row r="15037" spans="5:5" x14ac:dyDescent="0.2">
      <c r="E15037" s="2"/>
    </row>
    <row r="15038" spans="5:5" x14ac:dyDescent="0.2">
      <c r="E15038" s="2"/>
    </row>
    <row r="15039" spans="5:5" x14ac:dyDescent="0.2">
      <c r="E15039" s="2"/>
    </row>
    <row r="15040" spans="5:5" x14ac:dyDescent="0.2">
      <c r="E15040" s="2"/>
    </row>
    <row r="15041" spans="5:5" x14ac:dyDescent="0.2">
      <c r="E15041" s="2"/>
    </row>
    <row r="15042" spans="5:5" x14ac:dyDescent="0.2">
      <c r="E15042" s="2"/>
    </row>
    <row r="15043" spans="5:5" x14ac:dyDescent="0.2">
      <c r="E15043" s="2"/>
    </row>
    <row r="15044" spans="5:5" x14ac:dyDescent="0.2">
      <c r="E15044" s="2"/>
    </row>
    <row r="15045" spans="5:5" x14ac:dyDescent="0.2">
      <c r="E15045" s="2"/>
    </row>
    <row r="15046" spans="5:5" x14ac:dyDescent="0.2">
      <c r="E15046" s="2"/>
    </row>
    <row r="15047" spans="5:5" x14ac:dyDescent="0.2">
      <c r="E15047" s="2"/>
    </row>
    <row r="15048" spans="5:5" x14ac:dyDescent="0.2">
      <c r="E15048" s="2"/>
    </row>
    <row r="15049" spans="5:5" x14ac:dyDescent="0.2">
      <c r="E15049" s="2"/>
    </row>
    <row r="15050" spans="5:5" x14ac:dyDescent="0.2">
      <c r="E15050" s="2"/>
    </row>
    <row r="15051" spans="5:5" x14ac:dyDescent="0.2">
      <c r="E15051" s="2"/>
    </row>
    <row r="15052" spans="5:5" x14ac:dyDescent="0.2">
      <c r="E15052" s="2"/>
    </row>
    <row r="15053" spans="5:5" x14ac:dyDescent="0.2">
      <c r="E15053" s="2"/>
    </row>
    <row r="15054" spans="5:5" x14ac:dyDescent="0.2">
      <c r="E15054" s="2"/>
    </row>
    <row r="15055" spans="5:5" x14ac:dyDescent="0.2">
      <c r="E15055" s="2"/>
    </row>
    <row r="15056" spans="5:5" x14ac:dyDescent="0.2">
      <c r="E15056" s="2"/>
    </row>
    <row r="15057" spans="5:5" x14ac:dyDescent="0.2">
      <c r="E15057" s="2"/>
    </row>
    <row r="15058" spans="5:5" x14ac:dyDescent="0.2">
      <c r="E15058" s="2"/>
    </row>
    <row r="15059" spans="5:5" x14ac:dyDescent="0.2">
      <c r="E15059" s="2"/>
    </row>
    <row r="15060" spans="5:5" x14ac:dyDescent="0.2">
      <c r="E15060" s="2"/>
    </row>
    <row r="15061" spans="5:5" x14ac:dyDescent="0.2">
      <c r="E15061" s="2"/>
    </row>
    <row r="15062" spans="5:5" x14ac:dyDescent="0.2">
      <c r="E15062" s="2"/>
    </row>
    <row r="15063" spans="5:5" x14ac:dyDescent="0.2">
      <c r="E15063" s="2"/>
    </row>
    <row r="15064" spans="5:5" x14ac:dyDescent="0.2">
      <c r="E15064" s="2"/>
    </row>
    <row r="15065" spans="5:5" x14ac:dyDescent="0.2">
      <c r="E15065" s="2"/>
    </row>
    <row r="15066" spans="5:5" x14ac:dyDescent="0.2">
      <c r="E15066" s="2"/>
    </row>
    <row r="15067" spans="5:5" x14ac:dyDescent="0.2">
      <c r="E15067" s="2"/>
    </row>
    <row r="15068" spans="5:5" x14ac:dyDescent="0.2">
      <c r="E15068" s="2"/>
    </row>
    <row r="15069" spans="5:5" x14ac:dyDescent="0.2">
      <c r="E15069" s="2"/>
    </row>
    <row r="15070" spans="5:5" x14ac:dyDescent="0.2">
      <c r="E15070" s="2"/>
    </row>
    <row r="15071" spans="5:5" x14ac:dyDescent="0.2">
      <c r="E15071" s="2"/>
    </row>
    <row r="15072" spans="5:5" x14ac:dyDescent="0.2">
      <c r="E15072" s="2"/>
    </row>
    <row r="15073" spans="5:5" x14ac:dyDescent="0.2">
      <c r="E15073" s="2"/>
    </row>
    <row r="15074" spans="5:5" x14ac:dyDescent="0.2">
      <c r="E15074" s="2"/>
    </row>
    <row r="15075" spans="5:5" x14ac:dyDescent="0.2">
      <c r="E15075" s="2"/>
    </row>
    <row r="15076" spans="5:5" x14ac:dyDescent="0.2">
      <c r="E15076" s="2"/>
    </row>
    <row r="15077" spans="5:5" x14ac:dyDescent="0.2">
      <c r="E15077" s="2"/>
    </row>
    <row r="15078" spans="5:5" x14ac:dyDescent="0.2">
      <c r="E15078" s="2"/>
    </row>
    <row r="15079" spans="5:5" x14ac:dyDescent="0.2">
      <c r="E15079" s="2"/>
    </row>
    <row r="15080" spans="5:5" x14ac:dyDescent="0.2">
      <c r="E15080" s="2"/>
    </row>
    <row r="15081" spans="5:5" x14ac:dyDescent="0.2">
      <c r="E15081" s="2"/>
    </row>
    <row r="15082" spans="5:5" x14ac:dyDescent="0.2">
      <c r="E15082" s="2"/>
    </row>
    <row r="15083" spans="5:5" x14ac:dyDescent="0.2">
      <c r="E15083" s="2"/>
    </row>
    <row r="15084" spans="5:5" x14ac:dyDescent="0.2">
      <c r="E15084" s="2"/>
    </row>
    <row r="15085" spans="5:5" x14ac:dyDescent="0.2">
      <c r="E15085" s="2"/>
    </row>
    <row r="15086" spans="5:5" x14ac:dyDescent="0.2">
      <c r="E15086" s="2"/>
    </row>
    <row r="15087" spans="5:5" x14ac:dyDescent="0.2">
      <c r="E15087" s="2"/>
    </row>
    <row r="15088" spans="5:5" x14ac:dyDescent="0.2">
      <c r="E15088" s="2"/>
    </row>
    <row r="15089" spans="5:5" x14ac:dyDescent="0.2">
      <c r="E15089" s="2"/>
    </row>
    <row r="15090" spans="5:5" x14ac:dyDescent="0.2">
      <c r="E15090" s="2"/>
    </row>
    <row r="15091" spans="5:5" x14ac:dyDescent="0.2">
      <c r="E15091" s="2"/>
    </row>
    <row r="15092" spans="5:5" x14ac:dyDescent="0.2">
      <c r="E15092" s="2"/>
    </row>
    <row r="15093" spans="5:5" x14ac:dyDescent="0.2">
      <c r="E15093" s="2"/>
    </row>
    <row r="15094" spans="5:5" x14ac:dyDescent="0.2">
      <c r="E15094" s="2"/>
    </row>
    <row r="15095" spans="5:5" x14ac:dyDescent="0.2">
      <c r="E15095" s="2"/>
    </row>
    <row r="15096" spans="5:5" x14ac:dyDescent="0.2">
      <c r="E15096" s="2"/>
    </row>
    <row r="15097" spans="5:5" x14ac:dyDescent="0.2">
      <c r="E15097" s="2"/>
    </row>
    <row r="15098" spans="5:5" x14ac:dyDescent="0.2">
      <c r="E15098" s="2"/>
    </row>
    <row r="15099" spans="5:5" x14ac:dyDescent="0.2">
      <c r="E15099" s="2"/>
    </row>
    <row r="15100" spans="5:5" x14ac:dyDescent="0.2">
      <c r="E15100" s="2"/>
    </row>
    <row r="15101" spans="5:5" x14ac:dyDescent="0.2">
      <c r="E15101" s="2"/>
    </row>
    <row r="15102" spans="5:5" x14ac:dyDescent="0.2">
      <c r="E15102" s="2"/>
    </row>
    <row r="15103" spans="5:5" x14ac:dyDescent="0.2">
      <c r="E15103" s="2"/>
    </row>
    <row r="15104" spans="5:5" x14ac:dyDescent="0.2">
      <c r="E15104" s="2"/>
    </row>
    <row r="15105" spans="5:5" x14ac:dyDescent="0.2">
      <c r="E15105" s="2"/>
    </row>
    <row r="15106" spans="5:5" x14ac:dyDescent="0.2">
      <c r="E15106" s="2"/>
    </row>
    <row r="15107" spans="5:5" x14ac:dyDescent="0.2">
      <c r="E15107" s="2"/>
    </row>
    <row r="15108" spans="5:5" x14ac:dyDescent="0.2">
      <c r="E15108" s="2"/>
    </row>
    <row r="15109" spans="5:5" x14ac:dyDescent="0.2">
      <c r="E15109" s="2"/>
    </row>
    <row r="15110" spans="5:5" x14ac:dyDescent="0.2">
      <c r="E15110" s="2"/>
    </row>
    <row r="15111" spans="5:5" x14ac:dyDescent="0.2">
      <c r="E15111" s="2"/>
    </row>
    <row r="15112" spans="5:5" x14ac:dyDescent="0.2">
      <c r="E15112" s="2"/>
    </row>
    <row r="15113" spans="5:5" x14ac:dyDescent="0.2">
      <c r="E15113" s="2"/>
    </row>
    <row r="15114" spans="5:5" x14ac:dyDescent="0.2">
      <c r="E15114" s="2"/>
    </row>
    <row r="15115" spans="5:5" x14ac:dyDescent="0.2">
      <c r="E15115" s="2"/>
    </row>
    <row r="15116" spans="5:5" x14ac:dyDescent="0.2">
      <c r="E15116" s="2"/>
    </row>
    <row r="15117" spans="5:5" x14ac:dyDescent="0.2">
      <c r="E15117" s="2"/>
    </row>
    <row r="15118" spans="5:5" x14ac:dyDescent="0.2">
      <c r="E15118" s="2"/>
    </row>
    <row r="15119" spans="5:5" x14ac:dyDescent="0.2">
      <c r="E15119" s="2"/>
    </row>
    <row r="15120" spans="5:5" x14ac:dyDescent="0.2">
      <c r="E15120" s="2"/>
    </row>
    <row r="15121" spans="5:5" x14ac:dyDescent="0.2">
      <c r="E15121" s="2"/>
    </row>
    <row r="15122" spans="5:5" x14ac:dyDescent="0.2">
      <c r="E15122" s="2"/>
    </row>
    <row r="15123" spans="5:5" x14ac:dyDescent="0.2">
      <c r="E15123" s="2"/>
    </row>
    <row r="15124" spans="5:5" x14ac:dyDescent="0.2">
      <c r="E15124" s="2"/>
    </row>
    <row r="15125" spans="5:5" x14ac:dyDescent="0.2">
      <c r="E15125" s="2"/>
    </row>
    <row r="15126" spans="5:5" x14ac:dyDescent="0.2">
      <c r="E15126" s="2"/>
    </row>
    <row r="15127" spans="5:5" x14ac:dyDescent="0.2">
      <c r="E15127" s="2"/>
    </row>
    <row r="15128" spans="5:5" x14ac:dyDescent="0.2">
      <c r="E15128" s="2"/>
    </row>
    <row r="15129" spans="5:5" x14ac:dyDescent="0.2">
      <c r="E15129" s="2"/>
    </row>
    <row r="15130" spans="5:5" x14ac:dyDescent="0.2">
      <c r="E15130" s="2"/>
    </row>
    <row r="15131" spans="5:5" x14ac:dyDescent="0.2">
      <c r="E15131" s="2"/>
    </row>
    <row r="15132" spans="5:5" x14ac:dyDescent="0.2">
      <c r="E15132" s="2"/>
    </row>
    <row r="15133" spans="5:5" x14ac:dyDescent="0.2">
      <c r="E15133" s="2"/>
    </row>
    <row r="15134" spans="5:5" x14ac:dyDescent="0.2">
      <c r="E15134" s="2"/>
    </row>
    <row r="15135" spans="5:5" x14ac:dyDescent="0.2">
      <c r="E15135" s="2"/>
    </row>
    <row r="15136" spans="5:5" x14ac:dyDescent="0.2">
      <c r="E15136" s="2"/>
    </row>
    <row r="15137" spans="5:5" x14ac:dyDescent="0.2">
      <c r="E15137" s="2"/>
    </row>
    <row r="15138" spans="5:5" x14ac:dyDescent="0.2">
      <c r="E15138" s="2"/>
    </row>
    <row r="15139" spans="5:5" x14ac:dyDescent="0.2">
      <c r="E15139" s="2"/>
    </row>
    <row r="15140" spans="5:5" x14ac:dyDescent="0.2">
      <c r="E15140" s="2"/>
    </row>
    <row r="15141" spans="5:5" x14ac:dyDescent="0.2">
      <c r="E15141" s="2"/>
    </row>
    <row r="15142" spans="5:5" x14ac:dyDescent="0.2">
      <c r="E15142" s="2"/>
    </row>
    <row r="15143" spans="5:5" x14ac:dyDescent="0.2">
      <c r="E15143" s="2"/>
    </row>
    <row r="15144" spans="5:5" x14ac:dyDescent="0.2">
      <c r="E15144" s="2"/>
    </row>
    <row r="15145" spans="5:5" x14ac:dyDescent="0.2">
      <c r="E15145" s="2"/>
    </row>
    <row r="15146" spans="5:5" x14ac:dyDescent="0.2">
      <c r="E15146" s="2"/>
    </row>
    <row r="15147" spans="5:5" x14ac:dyDescent="0.2">
      <c r="E15147" s="2"/>
    </row>
    <row r="15148" spans="5:5" x14ac:dyDescent="0.2">
      <c r="E15148" s="2"/>
    </row>
    <row r="15149" spans="5:5" x14ac:dyDescent="0.2">
      <c r="E15149" s="2"/>
    </row>
    <row r="15150" spans="5:5" x14ac:dyDescent="0.2">
      <c r="E15150" s="2"/>
    </row>
    <row r="15151" spans="5:5" x14ac:dyDescent="0.2">
      <c r="E15151" s="2"/>
    </row>
    <row r="15152" spans="5:5" x14ac:dyDescent="0.2">
      <c r="E15152" s="2"/>
    </row>
    <row r="15153" spans="5:5" x14ac:dyDescent="0.2">
      <c r="E15153" s="2"/>
    </row>
    <row r="15154" spans="5:5" x14ac:dyDescent="0.2">
      <c r="E15154" s="2"/>
    </row>
    <row r="15155" spans="5:5" x14ac:dyDescent="0.2">
      <c r="E15155" s="2"/>
    </row>
    <row r="15156" spans="5:5" x14ac:dyDescent="0.2">
      <c r="E15156" s="2"/>
    </row>
    <row r="15157" spans="5:5" x14ac:dyDescent="0.2">
      <c r="E15157" s="2"/>
    </row>
    <row r="15158" spans="5:5" x14ac:dyDescent="0.2">
      <c r="E15158" s="2"/>
    </row>
    <row r="15159" spans="5:5" x14ac:dyDescent="0.2">
      <c r="E15159" s="2"/>
    </row>
    <row r="15160" spans="5:5" x14ac:dyDescent="0.2">
      <c r="E15160" s="2"/>
    </row>
    <row r="15161" spans="5:5" x14ac:dyDescent="0.2">
      <c r="E15161" s="2"/>
    </row>
    <row r="15162" spans="5:5" x14ac:dyDescent="0.2">
      <c r="E15162" s="2"/>
    </row>
    <row r="15163" spans="5:5" x14ac:dyDescent="0.2">
      <c r="E15163" s="2"/>
    </row>
    <row r="15164" spans="5:5" x14ac:dyDescent="0.2">
      <c r="E15164" s="2"/>
    </row>
    <row r="15165" spans="5:5" x14ac:dyDescent="0.2">
      <c r="E15165" s="2"/>
    </row>
    <row r="15166" spans="5:5" x14ac:dyDescent="0.2">
      <c r="E15166" s="2"/>
    </row>
    <row r="15167" spans="5:5" x14ac:dyDescent="0.2">
      <c r="E15167" s="2"/>
    </row>
    <row r="15168" spans="5:5" x14ac:dyDescent="0.2">
      <c r="E15168" s="2"/>
    </row>
    <row r="15169" spans="5:5" x14ac:dyDescent="0.2">
      <c r="E15169" s="2"/>
    </row>
    <row r="15170" spans="5:5" x14ac:dyDescent="0.2">
      <c r="E15170" s="2"/>
    </row>
    <row r="15171" spans="5:5" x14ac:dyDescent="0.2">
      <c r="E15171" s="2"/>
    </row>
    <row r="15172" spans="5:5" x14ac:dyDescent="0.2">
      <c r="E15172" s="2"/>
    </row>
    <row r="15173" spans="5:5" x14ac:dyDescent="0.2">
      <c r="E15173" s="2"/>
    </row>
    <row r="15174" spans="5:5" x14ac:dyDescent="0.2">
      <c r="E15174" s="2"/>
    </row>
    <row r="15175" spans="5:5" x14ac:dyDescent="0.2">
      <c r="E15175" s="2"/>
    </row>
    <row r="15176" spans="5:5" x14ac:dyDescent="0.2">
      <c r="E15176" s="2"/>
    </row>
    <row r="15177" spans="5:5" x14ac:dyDescent="0.2">
      <c r="E15177" s="2"/>
    </row>
    <row r="15178" spans="5:5" x14ac:dyDescent="0.2">
      <c r="E15178" s="2"/>
    </row>
    <row r="15179" spans="5:5" x14ac:dyDescent="0.2">
      <c r="E15179" s="2"/>
    </row>
    <row r="15180" spans="5:5" x14ac:dyDescent="0.2">
      <c r="E15180" s="2"/>
    </row>
    <row r="15181" spans="5:5" x14ac:dyDescent="0.2">
      <c r="E15181" s="2"/>
    </row>
    <row r="15182" spans="5:5" x14ac:dyDescent="0.2">
      <c r="E15182" s="2"/>
    </row>
    <row r="15183" spans="5:5" x14ac:dyDescent="0.2">
      <c r="E15183" s="2"/>
    </row>
    <row r="15184" spans="5:5" x14ac:dyDescent="0.2">
      <c r="E15184" s="2"/>
    </row>
    <row r="15185" spans="5:5" x14ac:dyDescent="0.2">
      <c r="E15185" s="2"/>
    </row>
    <row r="15186" spans="5:5" x14ac:dyDescent="0.2">
      <c r="E15186" s="2"/>
    </row>
    <row r="15187" spans="5:5" x14ac:dyDescent="0.2">
      <c r="E15187" s="2"/>
    </row>
    <row r="15188" spans="5:5" x14ac:dyDescent="0.2">
      <c r="E15188" s="2"/>
    </row>
    <row r="15189" spans="5:5" x14ac:dyDescent="0.2">
      <c r="E15189" s="2"/>
    </row>
    <row r="15190" spans="5:5" x14ac:dyDescent="0.2">
      <c r="E15190" s="2"/>
    </row>
    <row r="15191" spans="5:5" x14ac:dyDescent="0.2">
      <c r="E15191" s="2"/>
    </row>
    <row r="15192" spans="5:5" x14ac:dyDescent="0.2">
      <c r="E15192" s="2"/>
    </row>
    <row r="15193" spans="5:5" x14ac:dyDescent="0.2">
      <c r="E15193" s="2"/>
    </row>
    <row r="15194" spans="5:5" x14ac:dyDescent="0.2">
      <c r="E15194" s="2"/>
    </row>
    <row r="15195" spans="5:5" x14ac:dyDescent="0.2">
      <c r="E15195" s="2"/>
    </row>
    <row r="15196" spans="5:5" x14ac:dyDescent="0.2">
      <c r="E15196" s="2"/>
    </row>
    <row r="15197" spans="5:5" x14ac:dyDescent="0.2">
      <c r="E15197" s="2"/>
    </row>
    <row r="15198" spans="5:5" x14ac:dyDescent="0.2">
      <c r="E15198" s="2"/>
    </row>
    <row r="15199" spans="5:5" x14ac:dyDescent="0.2">
      <c r="E15199" s="2"/>
    </row>
    <row r="15200" spans="5:5" x14ac:dyDescent="0.2">
      <c r="E15200" s="2"/>
    </row>
    <row r="15201" spans="5:5" x14ac:dyDescent="0.2">
      <c r="E15201" s="2"/>
    </row>
    <row r="15202" spans="5:5" x14ac:dyDescent="0.2">
      <c r="E15202" s="2"/>
    </row>
    <row r="15203" spans="5:5" x14ac:dyDescent="0.2">
      <c r="E15203" s="2"/>
    </row>
    <row r="15204" spans="5:5" x14ac:dyDescent="0.2">
      <c r="E15204" s="2"/>
    </row>
    <row r="15205" spans="5:5" x14ac:dyDescent="0.2">
      <c r="E15205" s="2"/>
    </row>
    <row r="15206" spans="5:5" x14ac:dyDescent="0.2">
      <c r="E15206" s="2"/>
    </row>
    <row r="15207" spans="5:5" x14ac:dyDescent="0.2">
      <c r="E15207" s="2"/>
    </row>
    <row r="15208" spans="5:5" x14ac:dyDescent="0.2">
      <c r="E15208" s="2"/>
    </row>
    <row r="15209" spans="5:5" x14ac:dyDescent="0.2">
      <c r="E15209" s="2"/>
    </row>
    <row r="15210" spans="5:5" x14ac:dyDescent="0.2">
      <c r="E15210" s="2"/>
    </row>
    <row r="15211" spans="5:5" x14ac:dyDescent="0.2">
      <c r="E15211" s="2"/>
    </row>
    <row r="15212" spans="5:5" x14ac:dyDescent="0.2">
      <c r="E15212" s="2"/>
    </row>
    <row r="15213" spans="5:5" x14ac:dyDescent="0.2">
      <c r="E15213" s="2"/>
    </row>
    <row r="15214" spans="5:5" x14ac:dyDescent="0.2">
      <c r="E15214" s="2"/>
    </row>
    <row r="15215" spans="5:5" x14ac:dyDescent="0.2">
      <c r="E15215" s="2"/>
    </row>
    <row r="15216" spans="5:5" x14ac:dyDescent="0.2">
      <c r="E15216" s="2"/>
    </row>
    <row r="15217" spans="5:5" x14ac:dyDescent="0.2">
      <c r="E15217" s="2"/>
    </row>
    <row r="15218" spans="5:5" x14ac:dyDescent="0.2">
      <c r="E15218" s="2"/>
    </row>
    <row r="15219" spans="5:5" x14ac:dyDescent="0.2">
      <c r="E15219" s="2"/>
    </row>
    <row r="15220" spans="5:5" x14ac:dyDescent="0.2">
      <c r="E15220" s="2"/>
    </row>
    <row r="15221" spans="5:5" x14ac:dyDescent="0.2">
      <c r="E15221" s="2"/>
    </row>
    <row r="15222" spans="5:5" x14ac:dyDescent="0.2">
      <c r="E15222" s="2"/>
    </row>
    <row r="15223" spans="5:5" x14ac:dyDescent="0.2">
      <c r="E15223" s="2"/>
    </row>
    <row r="15224" spans="5:5" x14ac:dyDescent="0.2">
      <c r="E15224" s="2"/>
    </row>
    <row r="15225" spans="5:5" x14ac:dyDescent="0.2">
      <c r="E15225" s="2"/>
    </row>
    <row r="15226" spans="5:5" x14ac:dyDescent="0.2">
      <c r="E15226" s="2"/>
    </row>
    <row r="15227" spans="5:5" x14ac:dyDescent="0.2">
      <c r="E15227" s="2"/>
    </row>
    <row r="15228" spans="5:5" x14ac:dyDescent="0.2">
      <c r="E15228" s="2"/>
    </row>
    <row r="15229" spans="5:5" x14ac:dyDescent="0.2">
      <c r="E15229" s="2"/>
    </row>
    <row r="15230" spans="5:5" x14ac:dyDescent="0.2">
      <c r="E15230" s="2"/>
    </row>
    <row r="15231" spans="5:5" x14ac:dyDescent="0.2">
      <c r="E15231" s="2"/>
    </row>
    <row r="15232" spans="5:5" x14ac:dyDescent="0.2">
      <c r="E15232" s="2"/>
    </row>
    <row r="15233" spans="5:5" x14ac:dyDescent="0.2">
      <c r="E15233" s="2"/>
    </row>
    <row r="15234" spans="5:5" x14ac:dyDescent="0.2">
      <c r="E15234" s="2"/>
    </row>
    <row r="15235" spans="5:5" x14ac:dyDescent="0.2">
      <c r="E15235" s="2"/>
    </row>
    <row r="15236" spans="5:5" x14ac:dyDescent="0.2">
      <c r="E15236" s="2"/>
    </row>
    <row r="15237" spans="5:5" x14ac:dyDescent="0.2">
      <c r="E15237" s="2"/>
    </row>
    <row r="15238" spans="5:5" x14ac:dyDescent="0.2">
      <c r="E15238" s="2"/>
    </row>
    <row r="15239" spans="5:5" x14ac:dyDescent="0.2">
      <c r="E15239" s="2"/>
    </row>
    <row r="15240" spans="5:5" x14ac:dyDescent="0.2">
      <c r="E15240" s="2"/>
    </row>
    <row r="15241" spans="5:5" x14ac:dyDescent="0.2">
      <c r="E15241" s="2"/>
    </row>
    <row r="15242" spans="5:5" x14ac:dyDescent="0.2">
      <c r="E15242" s="2"/>
    </row>
    <row r="15243" spans="5:5" x14ac:dyDescent="0.2">
      <c r="E15243" s="2"/>
    </row>
    <row r="15244" spans="5:5" x14ac:dyDescent="0.2">
      <c r="E15244" s="2"/>
    </row>
    <row r="15245" spans="5:5" x14ac:dyDescent="0.2">
      <c r="E15245" s="2"/>
    </row>
    <row r="15246" spans="5:5" x14ac:dyDescent="0.2">
      <c r="E15246" s="2"/>
    </row>
    <row r="15247" spans="5:5" x14ac:dyDescent="0.2">
      <c r="E15247" s="2"/>
    </row>
    <row r="15248" spans="5:5" x14ac:dyDescent="0.2">
      <c r="E15248" s="2"/>
    </row>
    <row r="15249" spans="5:5" x14ac:dyDescent="0.2">
      <c r="E15249" s="2"/>
    </row>
    <row r="15250" spans="5:5" x14ac:dyDescent="0.2">
      <c r="E15250" s="2"/>
    </row>
    <row r="15251" spans="5:5" x14ac:dyDescent="0.2">
      <c r="E15251" s="2"/>
    </row>
    <row r="15252" spans="5:5" x14ac:dyDescent="0.2">
      <c r="E15252" s="2"/>
    </row>
    <row r="15253" spans="5:5" x14ac:dyDescent="0.2">
      <c r="E15253" s="2"/>
    </row>
    <row r="15254" spans="5:5" x14ac:dyDescent="0.2">
      <c r="E15254" s="2"/>
    </row>
    <row r="15255" spans="5:5" x14ac:dyDescent="0.2">
      <c r="E15255" s="2"/>
    </row>
    <row r="15256" spans="5:5" x14ac:dyDescent="0.2">
      <c r="E15256" s="2"/>
    </row>
    <row r="15257" spans="5:5" x14ac:dyDescent="0.2">
      <c r="E15257" s="2"/>
    </row>
    <row r="15258" spans="5:5" x14ac:dyDescent="0.2">
      <c r="E15258" s="2"/>
    </row>
    <row r="15259" spans="5:5" x14ac:dyDescent="0.2">
      <c r="E15259" s="2"/>
    </row>
    <row r="15260" spans="5:5" x14ac:dyDescent="0.2">
      <c r="E15260" s="2"/>
    </row>
    <row r="15261" spans="5:5" x14ac:dyDescent="0.2">
      <c r="E15261" s="2"/>
    </row>
    <row r="15262" spans="5:5" x14ac:dyDescent="0.2">
      <c r="E15262" s="2"/>
    </row>
    <row r="15263" spans="5:5" x14ac:dyDescent="0.2">
      <c r="E15263" s="2"/>
    </row>
    <row r="15264" spans="5:5" x14ac:dyDescent="0.2">
      <c r="E15264" s="2"/>
    </row>
    <row r="15265" spans="5:5" x14ac:dyDescent="0.2">
      <c r="E15265" s="2"/>
    </row>
    <row r="15266" spans="5:5" x14ac:dyDescent="0.2">
      <c r="E15266" s="2"/>
    </row>
    <row r="15267" spans="5:5" x14ac:dyDescent="0.2">
      <c r="E15267" s="2"/>
    </row>
    <row r="15268" spans="5:5" x14ac:dyDescent="0.2">
      <c r="E15268" s="2"/>
    </row>
    <row r="15269" spans="5:5" x14ac:dyDescent="0.2">
      <c r="E15269" s="2"/>
    </row>
    <row r="15270" spans="5:5" x14ac:dyDescent="0.2">
      <c r="E15270" s="2"/>
    </row>
    <row r="15271" spans="5:5" x14ac:dyDescent="0.2">
      <c r="E15271" s="2"/>
    </row>
    <row r="15272" spans="5:5" x14ac:dyDescent="0.2">
      <c r="E15272" s="2"/>
    </row>
    <row r="15273" spans="5:5" x14ac:dyDescent="0.2">
      <c r="E15273" s="2"/>
    </row>
    <row r="15274" spans="5:5" x14ac:dyDescent="0.2">
      <c r="E15274" s="2"/>
    </row>
    <row r="15275" spans="5:5" x14ac:dyDescent="0.2">
      <c r="E15275" s="2"/>
    </row>
    <row r="15276" spans="5:5" x14ac:dyDescent="0.2">
      <c r="E15276" s="2"/>
    </row>
    <row r="15277" spans="5:5" x14ac:dyDescent="0.2">
      <c r="E15277" s="2"/>
    </row>
    <row r="15278" spans="5:5" x14ac:dyDescent="0.2">
      <c r="E15278" s="2"/>
    </row>
    <row r="15279" spans="5:5" x14ac:dyDescent="0.2">
      <c r="E15279" s="2"/>
    </row>
    <row r="15280" spans="5:5" x14ac:dyDescent="0.2">
      <c r="E15280" s="2"/>
    </row>
    <row r="15281" spans="5:5" x14ac:dyDescent="0.2">
      <c r="E15281" s="2"/>
    </row>
    <row r="15282" spans="5:5" x14ac:dyDescent="0.2">
      <c r="E15282" s="2"/>
    </row>
    <row r="15283" spans="5:5" x14ac:dyDescent="0.2">
      <c r="E15283" s="2"/>
    </row>
    <row r="15284" spans="5:5" x14ac:dyDescent="0.2">
      <c r="E15284" s="2"/>
    </row>
    <row r="15285" spans="5:5" x14ac:dyDescent="0.2">
      <c r="E15285" s="2"/>
    </row>
    <row r="15286" spans="5:5" x14ac:dyDescent="0.2">
      <c r="E15286" s="2"/>
    </row>
    <row r="15287" spans="5:5" x14ac:dyDescent="0.2">
      <c r="E15287" s="2"/>
    </row>
    <row r="15288" spans="5:5" x14ac:dyDescent="0.2">
      <c r="E15288" s="2"/>
    </row>
    <row r="15289" spans="5:5" x14ac:dyDescent="0.2">
      <c r="E15289" s="2"/>
    </row>
    <row r="15290" spans="5:5" x14ac:dyDescent="0.2">
      <c r="E15290" s="2"/>
    </row>
    <row r="15291" spans="5:5" x14ac:dyDescent="0.2">
      <c r="E15291" s="2"/>
    </row>
    <row r="15292" spans="5:5" x14ac:dyDescent="0.2">
      <c r="E15292" s="2"/>
    </row>
    <row r="15293" spans="5:5" x14ac:dyDescent="0.2">
      <c r="E15293" s="2"/>
    </row>
    <row r="15294" spans="5:5" x14ac:dyDescent="0.2">
      <c r="E15294" s="2"/>
    </row>
    <row r="15295" spans="5:5" x14ac:dyDescent="0.2">
      <c r="E15295" s="2"/>
    </row>
    <row r="15296" spans="5:5" x14ac:dyDescent="0.2">
      <c r="E15296" s="2"/>
    </row>
    <row r="15297" spans="5:5" x14ac:dyDescent="0.2">
      <c r="E15297" s="2"/>
    </row>
    <row r="15298" spans="5:5" x14ac:dyDescent="0.2">
      <c r="E15298" s="2"/>
    </row>
    <row r="15299" spans="5:5" x14ac:dyDescent="0.2">
      <c r="E15299" s="2"/>
    </row>
    <row r="15300" spans="5:5" x14ac:dyDescent="0.2">
      <c r="E15300" s="2"/>
    </row>
    <row r="15301" spans="5:5" x14ac:dyDescent="0.2">
      <c r="E15301" s="2"/>
    </row>
    <row r="15302" spans="5:5" x14ac:dyDescent="0.2">
      <c r="E15302" s="2"/>
    </row>
    <row r="15303" spans="5:5" x14ac:dyDescent="0.2">
      <c r="E15303" s="2"/>
    </row>
    <row r="15304" spans="5:5" x14ac:dyDescent="0.2">
      <c r="E15304" s="2"/>
    </row>
    <row r="15305" spans="5:5" x14ac:dyDescent="0.2">
      <c r="E15305" s="2"/>
    </row>
    <row r="15306" spans="5:5" x14ac:dyDescent="0.2">
      <c r="E15306" s="2"/>
    </row>
    <row r="15307" spans="5:5" x14ac:dyDescent="0.2">
      <c r="E15307" s="2"/>
    </row>
    <row r="15308" spans="5:5" x14ac:dyDescent="0.2">
      <c r="E15308" s="2"/>
    </row>
    <row r="15309" spans="5:5" x14ac:dyDescent="0.2">
      <c r="E15309" s="2"/>
    </row>
    <row r="15310" spans="5:5" x14ac:dyDescent="0.2">
      <c r="E15310" s="2"/>
    </row>
    <row r="15311" spans="5:5" x14ac:dyDescent="0.2">
      <c r="E15311" s="2"/>
    </row>
    <row r="15312" spans="5:5" x14ac:dyDescent="0.2">
      <c r="E15312" s="2"/>
    </row>
    <row r="15313" spans="5:5" x14ac:dyDescent="0.2">
      <c r="E15313" s="2"/>
    </row>
    <row r="15314" spans="5:5" x14ac:dyDescent="0.2">
      <c r="E15314" s="2"/>
    </row>
    <row r="15315" spans="5:5" x14ac:dyDescent="0.2">
      <c r="E15315" s="2"/>
    </row>
    <row r="15316" spans="5:5" x14ac:dyDescent="0.2">
      <c r="E15316" s="2"/>
    </row>
    <row r="15317" spans="5:5" x14ac:dyDescent="0.2">
      <c r="E15317" s="2"/>
    </row>
    <row r="15318" spans="5:5" x14ac:dyDescent="0.2">
      <c r="E15318" s="2"/>
    </row>
    <row r="15319" spans="5:5" x14ac:dyDescent="0.2">
      <c r="E15319" s="2"/>
    </row>
    <row r="15320" spans="5:5" x14ac:dyDescent="0.2">
      <c r="E15320" s="2"/>
    </row>
    <row r="15321" spans="5:5" x14ac:dyDescent="0.2">
      <c r="E15321" s="2"/>
    </row>
    <row r="15322" spans="5:5" x14ac:dyDescent="0.2">
      <c r="E15322" s="2"/>
    </row>
    <row r="15323" spans="5:5" x14ac:dyDescent="0.2">
      <c r="E15323" s="2"/>
    </row>
    <row r="15324" spans="5:5" x14ac:dyDescent="0.2">
      <c r="E15324" s="2"/>
    </row>
    <row r="15325" spans="5:5" x14ac:dyDescent="0.2">
      <c r="E15325" s="2"/>
    </row>
    <row r="15326" spans="5:5" x14ac:dyDescent="0.2">
      <c r="E15326" s="2"/>
    </row>
    <row r="15327" spans="5:5" x14ac:dyDescent="0.2">
      <c r="E15327" s="2"/>
    </row>
    <row r="15328" spans="5:5" x14ac:dyDescent="0.2">
      <c r="E15328" s="2"/>
    </row>
    <row r="15329" spans="5:5" x14ac:dyDescent="0.2">
      <c r="E15329" s="2"/>
    </row>
    <row r="15330" spans="5:5" x14ac:dyDescent="0.2">
      <c r="E15330" s="2"/>
    </row>
    <row r="15331" spans="5:5" x14ac:dyDescent="0.2">
      <c r="E15331" s="2"/>
    </row>
    <row r="15332" spans="5:5" x14ac:dyDescent="0.2">
      <c r="E15332" s="2"/>
    </row>
    <row r="15333" spans="5:5" x14ac:dyDescent="0.2">
      <c r="E15333" s="2"/>
    </row>
    <row r="15334" spans="5:5" x14ac:dyDescent="0.2">
      <c r="E15334" s="2"/>
    </row>
    <row r="15335" spans="5:5" x14ac:dyDescent="0.2">
      <c r="E15335" s="2"/>
    </row>
    <row r="15336" spans="5:5" x14ac:dyDescent="0.2">
      <c r="E15336" s="2"/>
    </row>
    <row r="15337" spans="5:5" x14ac:dyDescent="0.2">
      <c r="E15337" s="2"/>
    </row>
    <row r="15338" spans="5:5" x14ac:dyDescent="0.2">
      <c r="E15338" s="2"/>
    </row>
    <row r="15339" spans="5:5" x14ac:dyDescent="0.2">
      <c r="E15339" s="2"/>
    </row>
    <row r="15340" spans="5:5" x14ac:dyDescent="0.2">
      <c r="E15340" s="2"/>
    </row>
    <row r="15341" spans="5:5" x14ac:dyDescent="0.2">
      <c r="E15341" s="2"/>
    </row>
    <row r="15342" spans="5:5" x14ac:dyDescent="0.2">
      <c r="E15342" s="2"/>
    </row>
    <row r="15343" spans="5:5" x14ac:dyDescent="0.2">
      <c r="E15343" s="2"/>
    </row>
    <row r="15344" spans="5:5" x14ac:dyDescent="0.2">
      <c r="E15344" s="2"/>
    </row>
    <row r="15345" spans="5:5" x14ac:dyDescent="0.2">
      <c r="E15345" s="2"/>
    </row>
    <row r="15346" spans="5:5" x14ac:dyDescent="0.2">
      <c r="E15346" s="2"/>
    </row>
    <row r="15347" spans="5:5" x14ac:dyDescent="0.2">
      <c r="E15347" s="2"/>
    </row>
    <row r="15348" spans="5:5" x14ac:dyDescent="0.2">
      <c r="E15348" s="2"/>
    </row>
    <row r="15349" spans="5:5" x14ac:dyDescent="0.2">
      <c r="E15349" s="2"/>
    </row>
    <row r="15350" spans="5:5" x14ac:dyDescent="0.2">
      <c r="E15350" s="2"/>
    </row>
    <row r="15351" spans="5:5" x14ac:dyDescent="0.2">
      <c r="E15351" s="2"/>
    </row>
    <row r="15352" spans="5:5" x14ac:dyDescent="0.2">
      <c r="E15352" s="2"/>
    </row>
    <row r="15353" spans="5:5" x14ac:dyDescent="0.2">
      <c r="E15353" s="2"/>
    </row>
    <row r="15354" spans="5:5" x14ac:dyDescent="0.2">
      <c r="E15354" s="2"/>
    </row>
    <row r="15355" spans="5:5" x14ac:dyDescent="0.2">
      <c r="E15355" s="2"/>
    </row>
    <row r="15356" spans="5:5" x14ac:dyDescent="0.2">
      <c r="E15356" s="2"/>
    </row>
    <row r="15357" spans="5:5" x14ac:dyDescent="0.2">
      <c r="E15357" s="2"/>
    </row>
    <row r="15358" spans="5:5" x14ac:dyDescent="0.2">
      <c r="E15358" s="2"/>
    </row>
    <row r="15359" spans="5:5" x14ac:dyDescent="0.2">
      <c r="E15359" s="2"/>
    </row>
    <row r="15360" spans="5:5" x14ac:dyDescent="0.2">
      <c r="E15360" s="2"/>
    </row>
    <row r="15361" spans="5:5" x14ac:dyDescent="0.2">
      <c r="E15361" s="2"/>
    </row>
    <row r="15362" spans="5:5" x14ac:dyDescent="0.2">
      <c r="E15362" s="2"/>
    </row>
    <row r="15363" spans="5:5" x14ac:dyDescent="0.2">
      <c r="E15363" s="2"/>
    </row>
    <row r="15364" spans="5:5" x14ac:dyDescent="0.2">
      <c r="E15364" s="2"/>
    </row>
    <row r="15365" spans="5:5" x14ac:dyDescent="0.2">
      <c r="E15365" s="2"/>
    </row>
    <row r="15366" spans="5:5" x14ac:dyDescent="0.2">
      <c r="E15366" s="2"/>
    </row>
    <row r="15367" spans="5:5" x14ac:dyDescent="0.2">
      <c r="E15367" s="2"/>
    </row>
    <row r="15368" spans="5:5" x14ac:dyDescent="0.2">
      <c r="E15368" s="2"/>
    </row>
    <row r="15369" spans="5:5" x14ac:dyDescent="0.2">
      <c r="E15369" s="2"/>
    </row>
    <row r="15370" spans="5:5" x14ac:dyDescent="0.2">
      <c r="E15370" s="2"/>
    </row>
    <row r="15371" spans="5:5" x14ac:dyDescent="0.2">
      <c r="E15371" s="2"/>
    </row>
    <row r="15372" spans="5:5" x14ac:dyDescent="0.2">
      <c r="E15372" s="2"/>
    </row>
    <row r="15373" spans="5:5" x14ac:dyDescent="0.2">
      <c r="E15373" s="2"/>
    </row>
    <row r="15374" spans="5:5" x14ac:dyDescent="0.2">
      <c r="E15374" s="2"/>
    </row>
    <row r="15375" spans="5:5" x14ac:dyDescent="0.2">
      <c r="E15375" s="2"/>
    </row>
    <row r="15376" spans="5:5" x14ac:dyDescent="0.2">
      <c r="E15376" s="2"/>
    </row>
    <row r="15377" spans="5:5" x14ac:dyDescent="0.2">
      <c r="E15377" s="2"/>
    </row>
    <row r="15378" spans="5:5" x14ac:dyDescent="0.2">
      <c r="E15378" s="2"/>
    </row>
    <row r="15379" spans="5:5" x14ac:dyDescent="0.2">
      <c r="E15379" s="2"/>
    </row>
    <row r="15380" spans="5:5" x14ac:dyDescent="0.2">
      <c r="E15380" s="2"/>
    </row>
    <row r="15381" spans="5:5" x14ac:dyDescent="0.2">
      <c r="E15381" s="2"/>
    </row>
    <row r="15382" spans="5:5" x14ac:dyDescent="0.2">
      <c r="E15382" s="2"/>
    </row>
    <row r="15383" spans="5:5" x14ac:dyDescent="0.2">
      <c r="E15383" s="2"/>
    </row>
    <row r="15384" spans="5:5" x14ac:dyDescent="0.2">
      <c r="E15384" s="2"/>
    </row>
    <row r="15385" spans="5:5" x14ac:dyDescent="0.2">
      <c r="E15385" s="2"/>
    </row>
    <row r="15386" spans="5:5" x14ac:dyDescent="0.2">
      <c r="E15386" s="2"/>
    </row>
    <row r="15387" spans="5:5" x14ac:dyDescent="0.2">
      <c r="E15387" s="2"/>
    </row>
    <row r="15388" spans="5:5" x14ac:dyDescent="0.2">
      <c r="E15388" s="2"/>
    </row>
    <row r="15389" spans="5:5" x14ac:dyDescent="0.2">
      <c r="E15389" s="2"/>
    </row>
    <row r="15390" spans="5:5" x14ac:dyDescent="0.2">
      <c r="E15390" s="2"/>
    </row>
    <row r="15391" spans="5:5" x14ac:dyDescent="0.2">
      <c r="E15391" s="2"/>
    </row>
    <row r="15392" spans="5:5" x14ac:dyDescent="0.2">
      <c r="E15392" s="2"/>
    </row>
    <row r="15393" spans="5:5" x14ac:dyDescent="0.2">
      <c r="E15393" s="2"/>
    </row>
    <row r="15394" spans="5:5" x14ac:dyDescent="0.2">
      <c r="E15394" s="2"/>
    </row>
    <row r="15395" spans="5:5" x14ac:dyDescent="0.2">
      <c r="E15395" s="2"/>
    </row>
    <row r="15396" spans="5:5" x14ac:dyDescent="0.2">
      <c r="E15396" s="2"/>
    </row>
    <row r="15397" spans="5:5" x14ac:dyDescent="0.2">
      <c r="E15397" s="2"/>
    </row>
    <row r="15398" spans="5:5" x14ac:dyDescent="0.2">
      <c r="E15398" s="2"/>
    </row>
    <row r="15399" spans="5:5" x14ac:dyDescent="0.2">
      <c r="E15399" s="2"/>
    </row>
    <row r="15400" spans="5:5" x14ac:dyDescent="0.2">
      <c r="E15400" s="2"/>
    </row>
    <row r="15401" spans="5:5" x14ac:dyDescent="0.2">
      <c r="E15401" s="2"/>
    </row>
    <row r="15402" spans="5:5" x14ac:dyDescent="0.2">
      <c r="E15402" s="2"/>
    </row>
    <row r="15403" spans="5:5" x14ac:dyDescent="0.2">
      <c r="E15403" s="2"/>
    </row>
    <row r="15404" spans="5:5" x14ac:dyDescent="0.2">
      <c r="E15404" s="2"/>
    </row>
    <row r="15405" spans="5:5" x14ac:dyDescent="0.2">
      <c r="E15405" s="2"/>
    </row>
    <row r="15406" spans="5:5" x14ac:dyDescent="0.2">
      <c r="E15406" s="2"/>
    </row>
    <row r="15407" spans="5:5" x14ac:dyDescent="0.2">
      <c r="E15407" s="2"/>
    </row>
    <row r="15408" spans="5:5" x14ac:dyDescent="0.2">
      <c r="E15408" s="2"/>
    </row>
    <row r="15409" spans="5:5" x14ac:dyDescent="0.2">
      <c r="E15409" s="2"/>
    </row>
    <row r="15410" spans="5:5" x14ac:dyDescent="0.2">
      <c r="E15410" s="2"/>
    </row>
    <row r="15411" spans="5:5" x14ac:dyDescent="0.2">
      <c r="E15411" s="2"/>
    </row>
    <row r="15412" spans="5:5" x14ac:dyDescent="0.2">
      <c r="E15412" s="2"/>
    </row>
    <row r="15413" spans="5:5" x14ac:dyDescent="0.2">
      <c r="E15413" s="2"/>
    </row>
    <row r="15414" spans="5:5" x14ac:dyDescent="0.2">
      <c r="E15414" s="2"/>
    </row>
    <row r="15415" spans="5:5" x14ac:dyDescent="0.2">
      <c r="E15415" s="2"/>
    </row>
    <row r="15416" spans="5:5" x14ac:dyDescent="0.2">
      <c r="E15416" s="2"/>
    </row>
    <row r="15417" spans="5:5" x14ac:dyDescent="0.2">
      <c r="E15417" s="2"/>
    </row>
    <row r="15418" spans="5:5" x14ac:dyDescent="0.2">
      <c r="E15418" s="2"/>
    </row>
    <row r="15419" spans="5:5" x14ac:dyDescent="0.2">
      <c r="E15419" s="2"/>
    </row>
    <row r="15420" spans="5:5" x14ac:dyDescent="0.2">
      <c r="E15420" s="2"/>
    </row>
    <row r="15421" spans="5:5" x14ac:dyDescent="0.2">
      <c r="E15421" s="2"/>
    </row>
    <row r="15422" spans="5:5" x14ac:dyDescent="0.2">
      <c r="E15422" s="2"/>
    </row>
    <row r="15423" spans="5:5" x14ac:dyDescent="0.2">
      <c r="E15423" s="2"/>
    </row>
    <row r="15424" spans="5:5" x14ac:dyDescent="0.2">
      <c r="E15424" s="2"/>
    </row>
    <row r="15425" spans="5:5" x14ac:dyDescent="0.2">
      <c r="E15425" s="2"/>
    </row>
    <row r="15426" spans="5:5" x14ac:dyDescent="0.2">
      <c r="E15426" s="2"/>
    </row>
    <row r="15427" spans="5:5" x14ac:dyDescent="0.2">
      <c r="E15427" s="2"/>
    </row>
    <row r="15428" spans="5:5" x14ac:dyDescent="0.2">
      <c r="E15428" s="2"/>
    </row>
    <row r="15429" spans="5:5" x14ac:dyDescent="0.2">
      <c r="E15429" s="2"/>
    </row>
    <row r="15430" spans="5:5" x14ac:dyDescent="0.2">
      <c r="E15430" s="2"/>
    </row>
    <row r="15431" spans="5:5" x14ac:dyDescent="0.2">
      <c r="E15431" s="2"/>
    </row>
    <row r="15432" spans="5:5" x14ac:dyDescent="0.2">
      <c r="E15432" s="2"/>
    </row>
    <row r="15433" spans="5:5" x14ac:dyDescent="0.2">
      <c r="E15433" s="2"/>
    </row>
    <row r="15434" spans="5:5" x14ac:dyDescent="0.2">
      <c r="E15434" s="2"/>
    </row>
    <row r="15435" spans="5:5" x14ac:dyDescent="0.2">
      <c r="E15435" s="2"/>
    </row>
    <row r="15436" spans="5:5" x14ac:dyDescent="0.2">
      <c r="E15436" s="2"/>
    </row>
    <row r="15437" spans="5:5" x14ac:dyDescent="0.2">
      <c r="E15437" s="2"/>
    </row>
    <row r="15438" spans="5:5" x14ac:dyDescent="0.2">
      <c r="E15438" s="2"/>
    </row>
    <row r="15439" spans="5:5" x14ac:dyDescent="0.2">
      <c r="E15439" s="2"/>
    </row>
    <row r="15440" spans="5:5" x14ac:dyDescent="0.2">
      <c r="E15440" s="2"/>
    </row>
    <row r="15441" spans="5:5" x14ac:dyDescent="0.2">
      <c r="E15441" s="2"/>
    </row>
    <row r="15442" spans="5:5" x14ac:dyDescent="0.2">
      <c r="E15442" s="2"/>
    </row>
    <row r="15443" spans="5:5" x14ac:dyDescent="0.2">
      <c r="E15443" s="2"/>
    </row>
    <row r="15444" spans="5:5" x14ac:dyDescent="0.2">
      <c r="E15444" s="2"/>
    </row>
    <row r="15445" spans="5:5" x14ac:dyDescent="0.2">
      <c r="E15445" s="2"/>
    </row>
    <row r="15446" spans="5:5" x14ac:dyDescent="0.2">
      <c r="E15446" s="2"/>
    </row>
    <row r="15447" spans="5:5" x14ac:dyDescent="0.2">
      <c r="E15447" s="2"/>
    </row>
    <row r="15448" spans="5:5" x14ac:dyDescent="0.2">
      <c r="E15448" s="2"/>
    </row>
    <row r="15449" spans="5:5" x14ac:dyDescent="0.2">
      <c r="E15449" s="2"/>
    </row>
    <row r="15450" spans="5:5" x14ac:dyDescent="0.2">
      <c r="E15450" s="2"/>
    </row>
    <row r="15451" spans="5:5" x14ac:dyDescent="0.2">
      <c r="E15451" s="2"/>
    </row>
    <row r="15452" spans="5:5" x14ac:dyDescent="0.2">
      <c r="E15452" s="2"/>
    </row>
    <row r="15453" spans="5:5" x14ac:dyDescent="0.2">
      <c r="E15453" s="2"/>
    </row>
    <row r="15454" spans="5:5" x14ac:dyDescent="0.2">
      <c r="E15454" s="2"/>
    </row>
    <row r="15455" spans="5:5" x14ac:dyDescent="0.2">
      <c r="E15455" s="2"/>
    </row>
    <row r="15456" spans="5:5" x14ac:dyDescent="0.2">
      <c r="E15456" s="2"/>
    </row>
    <row r="15457" spans="5:5" x14ac:dyDescent="0.2">
      <c r="E15457" s="2"/>
    </row>
    <row r="15458" spans="5:5" x14ac:dyDescent="0.2">
      <c r="E15458" s="2"/>
    </row>
    <row r="15459" spans="5:5" x14ac:dyDescent="0.2">
      <c r="E15459" s="2"/>
    </row>
    <row r="15460" spans="5:5" x14ac:dyDescent="0.2">
      <c r="E15460" s="2"/>
    </row>
    <row r="15461" spans="5:5" x14ac:dyDescent="0.2">
      <c r="E15461" s="2"/>
    </row>
    <row r="15462" spans="5:5" x14ac:dyDescent="0.2">
      <c r="E15462" s="2"/>
    </row>
    <row r="15463" spans="5:5" x14ac:dyDescent="0.2">
      <c r="E15463" s="2"/>
    </row>
    <row r="15464" spans="5:5" x14ac:dyDescent="0.2">
      <c r="E15464" s="2"/>
    </row>
    <row r="15465" spans="5:5" x14ac:dyDescent="0.2">
      <c r="E15465" s="2"/>
    </row>
    <row r="15466" spans="5:5" x14ac:dyDescent="0.2">
      <c r="E15466" s="2"/>
    </row>
    <row r="15467" spans="5:5" x14ac:dyDescent="0.2">
      <c r="E15467" s="2"/>
    </row>
    <row r="15468" spans="5:5" x14ac:dyDescent="0.2">
      <c r="E15468" s="2"/>
    </row>
    <row r="15469" spans="5:5" x14ac:dyDescent="0.2">
      <c r="E15469" s="2"/>
    </row>
    <row r="15470" spans="5:5" x14ac:dyDescent="0.2">
      <c r="E15470" s="2"/>
    </row>
    <row r="15471" spans="5:5" x14ac:dyDescent="0.2">
      <c r="E15471" s="2"/>
    </row>
    <row r="15472" spans="5:5" x14ac:dyDescent="0.2">
      <c r="E15472" s="2"/>
    </row>
    <row r="15473" spans="5:5" x14ac:dyDescent="0.2">
      <c r="E15473" s="2"/>
    </row>
    <row r="15474" spans="5:5" x14ac:dyDescent="0.2">
      <c r="E15474" s="2"/>
    </row>
    <row r="15475" spans="5:5" x14ac:dyDescent="0.2">
      <c r="E15475" s="2"/>
    </row>
    <row r="15476" spans="5:5" x14ac:dyDescent="0.2">
      <c r="E15476" s="2"/>
    </row>
    <row r="15477" spans="5:5" x14ac:dyDescent="0.2">
      <c r="E15477" s="2"/>
    </row>
    <row r="15478" spans="5:5" x14ac:dyDescent="0.2">
      <c r="E15478" s="2"/>
    </row>
    <row r="15479" spans="5:5" x14ac:dyDescent="0.2">
      <c r="E15479" s="2"/>
    </row>
    <row r="15480" spans="5:5" x14ac:dyDescent="0.2">
      <c r="E15480" s="2"/>
    </row>
    <row r="15481" spans="5:5" x14ac:dyDescent="0.2">
      <c r="E15481" s="2"/>
    </row>
    <row r="15482" spans="5:5" x14ac:dyDescent="0.2">
      <c r="E15482" s="2"/>
    </row>
    <row r="15483" spans="5:5" x14ac:dyDescent="0.2">
      <c r="E15483" s="2"/>
    </row>
    <row r="15484" spans="5:5" x14ac:dyDescent="0.2">
      <c r="E15484" s="2"/>
    </row>
    <row r="15485" spans="5:5" x14ac:dyDescent="0.2">
      <c r="E15485" s="2"/>
    </row>
    <row r="15486" spans="5:5" x14ac:dyDescent="0.2">
      <c r="E15486" s="2"/>
    </row>
    <row r="15487" spans="5:5" x14ac:dyDescent="0.2">
      <c r="E15487" s="2"/>
    </row>
    <row r="15488" spans="5:5" x14ac:dyDescent="0.2">
      <c r="E15488" s="2"/>
    </row>
    <row r="15489" spans="5:5" x14ac:dyDescent="0.2">
      <c r="E15489" s="2"/>
    </row>
    <row r="15490" spans="5:5" x14ac:dyDescent="0.2">
      <c r="E15490" s="2"/>
    </row>
    <row r="15491" spans="5:5" x14ac:dyDescent="0.2">
      <c r="E15491" s="2"/>
    </row>
    <row r="15492" spans="5:5" x14ac:dyDescent="0.2">
      <c r="E15492" s="2"/>
    </row>
    <row r="15493" spans="5:5" x14ac:dyDescent="0.2">
      <c r="E15493" s="2"/>
    </row>
    <row r="15494" spans="5:5" x14ac:dyDescent="0.2">
      <c r="E15494" s="2"/>
    </row>
    <row r="15495" spans="5:5" x14ac:dyDescent="0.2">
      <c r="E15495" s="2"/>
    </row>
    <row r="15496" spans="5:5" x14ac:dyDescent="0.2">
      <c r="E15496" s="2"/>
    </row>
    <row r="15497" spans="5:5" x14ac:dyDescent="0.2">
      <c r="E15497" s="2"/>
    </row>
    <row r="15498" spans="5:5" x14ac:dyDescent="0.2">
      <c r="E15498" s="2"/>
    </row>
    <row r="15499" spans="5:5" x14ac:dyDescent="0.2">
      <c r="E15499" s="2"/>
    </row>
    <row r="15500" spans="5:5" x14ac:dyDescent="0.2">
      <c r="E15500" s="2"/>
    </row>
    <row r="15501" spans="5:5" x14ac:dyDescent="0.2">
      <c r="E15501" s="2"/>
    </row>
    <row r="15502" spans="5:5" x14ac:dyDescent="0.2">
      <c r="E15502" s="2"/>
    </row>
    <row r="15503" spans="5:5" x14ac:dyDescent="0.2">
      <c r="E15503" s="2"/>
    </row>
    <row r="15504" spans="5:5" x14ac:dyDescent="0.2">
      <c r="E15504" s="2"/>
    </row>
    <row r="15505" spans="5:5" x14ac:dyDescent="0.2">
      <c r="E15505" s="2"/>
    </row>
    <row r="15506" spans="5:5" x14ac:dyDescent="0.2">
      <c r="E15506" s="2"/>
    </row>
    <row r="15507" spans="5:5" x14ac:dyDescent="0.2">
      <c r="E15507" s="2"/>
    </row>
    <row r="15508" spans="5:5" x14ac:dyDescent="0.2">
      <c r="E15508" s="2"/>
    </row>
    <row r="15509" spans="5:5" x14ac:dyDescent="0.2">
      <c r="E15509" s="2"/>
    </row>
    <row r="15510" spans="5:5" x14ac:dyDescent="0.2">
      <c r="E15510" s="2"/>
    </row>
    <row r="15511" spans="5:5" x14ac:dyDescent="0.2">
      <c r="E15511" s="2"/>
    </row>
    <row r="15512" spans="5:5" x14ac:dyDescent="0.2">
      <c r="E15512" s="2"/>
    </row>
    <row r="15513" spans="5:5" x14ac:dyDescent="0.2">
      <c r="E15513" s="2"/>
    </row>
    <row r="15514" spans="5:5" x14ac:dyDescent="0.2">
      <c r="E15514" s="2"/>
    </row>
    <row r="15515" spans="5:5" x14ac:dyDescent="0.2">
      <c r="E15515" s="2"/>
    </row>
    <row r="15516" spans="5:5" x14ac:dyDescent="0.2">
      <c r="E15516" s="2"/>
    </row>
    <row r="15517" spans="5:5" x14ac:dyDescent="0.2">
      <c r="E15517" s="2"/>
    </row>
    <row r="15518" spans="5:5" x14ac:dyDescent="0.2">
      <c r="E15518" s="2"/>
    </row>
    <row r="15519" spans="5:5" x14ac:dyDescent="0.2">
      <c r="E15519" s="2"/>
    </row>
    <row r="15520" spans="5:5" x14ac:dyDescent="0.2">
      <c r="E15520" s="2"/>
    </row>
    <row r="15521" spans="5:5" x14ac:dyDescent="0.2">
      <c r="E15521" s="2"/>
    </row>
    <row r="15522" spans="5:5" x14ac:dyDescent="0.2">
      <c r="E15522" s="2"/>
    </row>
    <row r="15523" spans="5:5" x14ac:dyDescent="0.2">
      <c r="E15523" s="2"/>
    </row>
    <row r="15524" spans="5:5" x14ac:dyDescent="0.2">
      <c r="E15524" s="2"/>
    </row>
    <row r="15525" spans="5:5" x14ac:dyDescent="0.2">
      <c r="E15525" s="2"/>
    </row>
    <row r="15526" spans="5:5" x14ac:dyDescent="0.2">
      <c r="E15526" s="2"/>
    </row>
    <row r="15527" spans="5:5" x14ac:dyDescent="0.2">
      <c r="E15527" s="2"/>
    </row>
    <row r="15528" spans="5:5" x14ac:dyDescent="0.2">
      <c r="E15528" s="2"/>
    </row>
    <row r="15529" spans="5:5" x14ac:dyDescent="0.2">
      <c r="E15529" s="2"/>
    </row>
    <row r="15530" spans="5:5" x14ac:dyDescent="0.2">
      <c r="E15530" s="2"/>
    </row>
    <row r="15531" spans="5:5" x14ac:dyDescent="0.2">
      <c r="E15531" s="2"/>
    </row>
    <row r="15532" spans="5:5" x14ac:dyDescent="0.2">
      <c r="E15532" s="2"/>
    </row>
    <row r="15533" spans="5:5" x14ac:dyDescent="0.2">
      <c r="E15533" s="2"/>
    </row>
    <row r="15534" spans="5:5" x14ac:dyDescent="0.2">
      <c r="E15534" s="2"/>
    </row>
    <row r="15535" spans="5:5" x14ac:dyDescent="0.2">
      <c r="E15535" s="2"/>
    </row>
    <row r="15536" spans="5:5" x14ac:dyDescent="0.2">
      <c r="E15536" s="2"/>
    </row>
    <row r="15537" spans="5:5" x14ac:dyDescent="0.2">
      <c r="E15537" s="2"/>
    </row>
    <row r="15538" spans="5:5" x14ac:dyDescent="0.2">
      <c r="E15538" s="2"/>
    </row>
    <row r="15539" spans="5:5" x14ac:dyDescent="0.2">
      <c r="E15539" s="2"/>
    </row>
    <row r="15540" spans="5:5" x14ac:dyDescent="0.2">
      <c r="E15540" s="2"/>
    </row>
    <row r="15541" spans="5:5" x14ac:dyDescent="0.2">
      <c r="E15541" s="2"/>
    </row>
    <row r="15542" spans="5:5" x14ac:dyDescent="0.2">
      <c r="E15542" s="2"/>
    </row>
    <row r="15543" spans="5:5" x14ac:dyDescent="0.2">
      <c r="E15543" s="2"/>
    </row>
    <row r="15544" spans="5:5" x14ac:dyDescent="0.2">
      <c r="E15544" s="2"/>
    </row>
    <row r="15545" spans="5:5" x14ac:dyDescent="0.2">
      <c r="E15545" s="2"/>
    </row>
    <row r="15546" spans="5:5" x14ac:dyDescent="0.2">
      <c r="E15546" s="2"/>
    </row>
    <row r="15547" spans="5:5" x14ac:dyDescent="0.2">
      <c r="E15547" s="2"/>
    </row>
    <row r="15548" spans="5:5" x14ac:dyDescent="0.2">
      <c r="E15548" s="2"/>
    </row>
    <row r="15549" spans="5:5" x14ac:dyDescent="0.2">
      <c r="E15549" s="2"/>
    </row>
    <row r="15550" spans="5:5" x14ac:dyDescent="0.2">
      <c r="E15550" s="2"/>
    </row>
    <row r="15551" spans="5:5" x14ac:dyDescent="0.2">
      <c r="E15551" s="2"/>
    </row>
    <row r="15552" spans="5:5" x14ac:dyDescent="0.2">
      <c r="E15552" s="2"/>
    </row>
    <row r="15553" spans="5:5" x14ac:dyDescent="0.2">
      <c r="E15553" s="2"/>
    </row>
    <row r="15554" spans="5:5" x14ac:dyDescent="0.2">
      <c r="E15554" s="2"/>
    </row>
    <row r="15555" spans="5:5" x14ac:dyDescent="0.2">
      <c r="E15555" s="2"/>
    </row>
    <row r="15556" spans="5:5" x14ac:dyDescent="0.2">
      <c r="E15556" s="2"/>
    </row>
    <row r="15557" spans="5:5" x14ac:dyDescent="0.2">
      <c r="E15557" s="2"/>
    </row>
    <row r="15558" spans="5:5" x14ac:dyDescent="0.2">
      <c r="E15558" s="2"/>
    </row>
    <row r="15559" spans="5:5" x14ac:dyDescent="0.2">
      <c r="E15559" s="2"/>
    </row>
    <row r="15560" spans="5:5" x14ac:dyDescent="0.2">
      <c r="E15560" s="2"/>
    </row>
    <row r="15561" spans="5:5" x14ac:dyDescent="0.2">
      <c r="E15561" s="2"/>
    </row>
    <row r="15562" spans="5:5" x14ac:dyDescent="0.2">
      <c r="E15562" s="2"/>
    </row>
    <row r="15563" spans="5:5" x14ac:dyDescent="0.2">
      <c r="E15563" s="2"/>
    </row>
    <row r="15564" spans="5:5" x14ac:dyDescent="0.2">
      <c r="E15564" s="2"/>
    </row>
    <row r="15565" spans="5:5" x14ac:dyDescent="0.2">
      <c r="E15565" s="2"/>
    </row>
    <row r="15566" spans="5:5" x14ac:dyDescent="0.2">
      <c r="E15566" s="2"/>
    </row>
    <row r="15567" spans="5:5" x14ac:dyDescent="0.2">
      <c r="E15567" s="2"/>
    </row>
    <row r="15568" spans="5:5" x14ac:dyDescent="0.2">
      <c r="E15568" s="2"/>
    </row>
    <row r="15569" spans="5:5" x14ac:dyDescent="0.2">
      <c r="E15569" s="2"/>
    </row>
    <row r="15570" spans="5:5" x14ac:dyDescent="0.2">
      <c r="E15570" s="2"/>
    </row>
    <row r="15571" spans="5:5" x14ac:dyDescent="0.2">
      <c r="E15571" s="2"/>
    </row>
    <row r="15572" spans="5:5" x14ac:dyDescent="0.2">
      <c r="E15572" s="2"/>
    </row>
    <row r="15573" spans="5:5" x14ac:dyDescent="0.2">
      <c r="E15573" s="2"/>
    </row>
    <row r="15574" spans="5:5" x14ac:dyDescent="0.2">
      <c r="E15574" s="2"/>
    </row>
    <row r="15575" spans="5:5" x14ac:dyDescent="0.2">
      <c r="E15575" s="2"/>
    </row>
    <row r="15576" spans="5:5" x14ac:dyDescent="0.2">
      <c r="E15576" s="2"/>
    </row>
    <row r="15577" spans="5:5" x14ac:dyDescent="0.2">
      <c r="E15577" s="2"/>
    </row>
    <row r="15578" spans="5:5" x14ac:dyDescent="0.2">
      <c r="E15578" s="2"/>
    </row>
    <row r="15579" spans="5:5" x14ac:dyDescent="0.2">
      <c r="E15579" s="2"/>
    </row>
    <row r="15580" spans="5:5" x14ac:dyDescent="0.2">
      <c r="E15580" s="2"/>
    </row>
    <row r="15581" spans="5:5" x14ac:dyDescent="0.2">
      <c r="E15581" s="2"/>
    </row>
    <row r="15582" spans="5:5" x14ac:dyDescent="0.2">
      <c r="E15582" s="2"/>
    </row>
    <row r="15583" spans="5:5" x14ac:dyDescent="0.2">
      <c r="E15583" s="2"/>
    </row>
    <row r="15584" spans="5:5" x14ac:dyDescent="0.2">
      <c r="E15584" s="2"/>
    </row>
    <row r="15585" spans="5:5" x14ac:dyDescent="0.2">
      <c r="E15585" s="2"/>
    </row>
    <row r="15586" spans="5:5" x14ac:dyDescent="0.2">
      <c r="E15586" s="2"/>
    </row>
    <row r="15587" spans="5:5" x14ac:dyDescent="0.2">
      <c r="E15587" s="2"/>
    </row>
    <row r="15588" spans="5:5" x14ac:dyDescent="0.2">
      <c r="E15588" s="2"/>
    </row>
    <row r="15589" spans="5:5" x14ac:dyDescent="0.2">
      <c r="E15589" s="2"/>
    </row>
    <row r="15590" spans="5:5" x14ac:dyDescent="0.2">
      <c r="E15590" s="2"/>
    </row>
    <row r="15591" spans="5:5" x14ac:dyDescent="0.2">
      <c r="E15591" s="2"/>
    </row>
    <row r="15592" spans="5:5" x14ac:dyDescent="0.2">
      <c r="E15592" s="2"/>
    </row>
    <row r="15593" spans="5:5" x14ac:dyDescent="0.2">
      <c r="E15593" s="2"/>
    </row>
    <row r="15594" spans="5:5" x14ac:dyDescent="0.2">
      <c r="E15594" s="2"/>
    </row>
    <row r="15595" spans="5:5" x14ac:dyDescent="0.2">
      <c r="E15595" s="2"/>
    </row>
    <row r="15596" spans="5:5" x14ac:dyDescent="0.2">
      <c r="E15596" s="2"/>
    </row>
    <row r="15597" spans="5:5" x14ac:dyDescent="0.2">
      <c r="E15597" s="2"/>
    </row>
    <row r="15598" spans="5:5" x14ac:dyDescent="0.2">
      <c r="E15598" s="2"/>
    </row>
    <row r="15599" spans="5:5" x14ac:dyDescent="0.2">
      <c r="E15599" s="2"/>
    </row>
    <row r="15600" spans="5:5" x14ac:dyDescent="0.2">
      <c r="E15600" s="2"/>
    </row>
    <row r="15601" spans="5:5" x14ac:dyDescent="0.2">
      <c r="E15601" s="2"/>
    </row>
    <row r="15602" spans="5:5" x14ac:dyDescent="0.2">
      <c r="E15602" s="2"/>
    </row>
    <row r="15603" spans="5:5" x14ac:dyDescent="0.2">
      <c r="E15603" s="2"/>
    </row>
    <row r="15604" spans="5:5" x14ac:dyDescent="0.2">
      <c r="E15604" s="2"/>
    </row>
    <row r="15605" spans="5:5" x14ac:dyDescent="0.2">
      <c r="E15605" s="2"/>
    </row>
    <row r="15606" spans="5:5" x14ac:dyDescent="0.2">
      <c r="E15606" s="2"/>
    </row>
    <row r="15607" spans="5:5" x14ac:dyDescent="0.2">
      <c r="E15607" s="2"/>
    </row>
    <row r="15608" spans="5:5" x14ac:dyDescent="0.2">
      <c r="E15608" s="2"/>
    </row>
    <row r="15609" spans="5:5" x14ac:dyDescent="0.2">
      <c r="E15609" s="2"/>
    </row>
    <row r="15610" spans="5:5" x14ac:dyDescent="0.2">
      <c r="E15610" s="2"/>
    </row>
    <row r="15611" spans="5:5" x14ac:dyDescent="0.2">
      <c r="E15611" s="2"/>
    </row>
    <row r="15612" spans="5:5" x14ac:dyDescent="0.2">
      <c r="E15612" s="2"/>
    </row>
    <row r="15613" spans="5:5" x14ac:dyDescent="0.2">
      <c r="E15613" s="2"/>
    </row>
    <row r="15614" spans="5:5" x14ac:dyDescent="0.2">
      <c r="E15614" s="2"/>
    </row>
    <row r="15615" spans="5:5" x14ac:dyDescent="0.2">
      <c r="E15615" s="2"/>
    </row>
    <row r="15616" spans="5:5" x14ac:dyDescent="0.2">
      <c r="E15616" s="2"/>
    </row>
    <row r="15617" spans="5:5" x14ac:dyDescent="0.2">
      <c r="E15617" s="2"/>
    </row>
    <row r="15618" spans="5:5" x14ac:dyDescent="0.2">
      <c r="E15618" s="2"/>
    </row>
    <row r="15619" spans="5:5" x14ac:dyDescent="0.2">
      <c r="E15619" s="2"/>
    </row>
    <row r="15620" spans="5:5" x14ac:dyDescent="0.2">
      <c r="E15620" s="2"/>
    </row>
    <row r="15621" spans="5:5" x14ac:dyDescent="0.2">
      <c r="E15621" s="2"/>
    </row>
    <row r="15622" spans="5:5" x14ac:dyDescent="0.2">
      <c r="E15622" s="2"/>
    </row>
    <row r="15623" spans="5:5" x14ac:dyDescent="0.2">
      <c r="E15623" s="2"/>
    </row>
    <row r="15624" spans="5:5" x14ac:dyDescent="0.2">
      <c r="E15624" s="2"/>
    </row>
    <row r="15625" spans="5:5" x14ac:dyDescent="0.2">
      <c r="E15625" s="2"/>
    </row>
    <row r="15626" spans="5:5" x14ac:dyDescent="0.2">
      <c r="E15626" s="2"/>
    </row>
    <row r="15627" spans="5:5" x14ac:dyDescent="0.2">
      <c r="E15627" s="2"/>
    </row>
    <row r="15628" spans="5:5" x14ac:dyDescent="0.2">
      <c r="E15628" s="2"/>
    </row>
    <row r="15629" spans="5:5" x14ac:dyDescent="0.2">
      <c r="E15629" s="2"/>
    </row>
    <row r="15630" spans="5:5" x14ac:dyDescent="0.2">
      <c r="E15630" s="2"/>
    </row>
    <row r="15631" spans="5:5" x14ac:dyDescent="0.2">
      <c r="E15631" s="2"/>
    </row>
    <row r="15632" spans="5:5" x14ac:dyDescent="0.2">
      <c r="E15632" s="2"/>
    </row>
    <row r="15633" spans="5:5" x14ac:dyDescent="0.2">
      <c r="E15633" s="2"/>
    </row>
    <row r="15634" spans="5:5" x14ac:dyDescent="0.2">
      <c r="E15634" s="2"/>
    </row>
    <row r="15635" spans="5:5" x14ac:dyDescent="0.2">
      <c r="E15635" s="2"/>
    </row>
    <row r="15636" spans="5:5" x14ac:dyDescent="0.2">
      <c r="E15636" s="2"/>
    </row>
    <row r="15637" spans="5:5" x14ac:dyDescent="0.2">
      <c r="E15637" s="2"/>
    </row>
    <row r="15638" spans="5:5" x14ac:dyDescent="0.2">
      <c r="E15638" s="2"/>
    </row>
    <row r="15639" spans="5:5" x14ac:dyDescent="0.2">
      <c r="E15639" s="2"/>
    </row>
    <row r="15640" spans="5:5" x14ac:dyDescent="0.2">
      <c r="E15640" s="2"/>
    </row>
    <row r="15641" spans="5:5" x14ac:dyDescent="0.2">
      <c r="E15641" s="2"/>
    </row>
    <row r="15642" spans="5:5" x14ac:dyDescent="0.2">
      <c r="E15642" s="2"/>
    </row>
    <row r="15643" spans="5:5" x14ac:dyDescent="0.2">
      <c r="E15643" s="2"/>
    </row>
    <row r="15644" spans="5:5" x14ac:dyDescent="0.2">
      <c r="E15644" s="2"/>
    </row>
    <row r="15645" spans="5:5" x14ac:dyDescent="0.2">
      <c r="E15645" s="2"/>
    </row>
    <row r="15646" spans="5:5" x14ac:dyDescent="0.2">
      <c r="E15646" s="2"/>
    </row>
    <row r="15647" spans="5:5" x14ac:dyDescent="0.2">
      <c r="E15647" s="2"/>
    </row>
    <row r="15648" spans="5:5" x14ac:dyDescent="0.2">
      <c r="E15648" s="2"/>
    </row>
    <row r="15649" spans="5:5" x14ac:dyDescent="0.2">
      <c r="E15649" s="2"/>
    </row>
    <row r="15650" spans="5:5" x14ac:dyDescent="0.2">
      <c r="E15650" s="2"/>
    </row>
    <row r="15651" spans="5:5" x14ac:dyDescent="0.2">
      <c r="E15651" s="2"/>
    </row>
    <row r="15652" spans="5:5" x14ac:dyDescent="0.2">
      <c r="E15652" s="2"/>
    </row>
    <row r="15653" spans="5:5" x14ac:dyDescent="0.2">
      <c r="E15653" s="2"/>
    </row>
    <row r="15654" spans="5:5" x14ac:dyDescent="0.2">
      <c r="E15654" s="2"/>
    </row>
    <row r="15655" spans="5:5" x14ac:dyDescent="0.2">
      <c r="E15655" s="2"/>
    </row>
    <row r="15656" spans="5:5" x14ac:dyDescent="0.2">
      <c r="E15656" s="2"/>
    </row>
    <row r="15657" spans="5:5" x14ac:dyDescent="0.2">
      <c r="E15657" s="2"/>
    </row>
    <row r="15658" spans="5:5" x14ac:dyDescent="0.2">
      <c r="E15658" s="2"/>
    </row>
    <row r="15659" spans="5:5" x14ac:dyDescent="0.2">
      <c r="E15659" s="2"/>
    </row>
    <row r="15660" spans="5:5" x14ac:dyDescent="0.2">
      <c r="E15660" s="2"/>
    </row>
    <row r="15661" spans="5:5" x14ac:dyDescent="0.2">
      <c r="E15661" s="2"/>
    </row>
    <row r="15662" spans="5:5" x14ac:dyDescent="0.2">
      <c r="E15662" s="2"/>
    </row>
    <row r="15663" spans="5:5" x14ac:dyDescent="0.2">
      <c r="E15663" s="2"/>
    </row>
    <row r="15664" spans="5:5" x14ac:dyDescent="0.2">
      <c r="E15664" s="2"/>
    </row>
    <row r="15665" spans="5:5" x14ac:dyDescent="0.2">
      <c r="E15665" s="2"/>
    </row>
    <row r="15666" spans="5:5" x14ac:dyDescent="0.2">
      <c r="E15666" s="2"/>
    </row>
    <row r="15667" spans="5:5" x14ac:dyDescent="0.2">
      <c r="E15667" s="2"/>
    </row>
    <row r="15668" spans="5:5" x14ac:dyDescent="0.2">
      <c r="E15668" s="2"/>
    </row>
    <row r="15669" spans="5:5" x14ac:dyDescent="0.2">
      <c r="E15669" s="2"/>
    </row>
    <row r="15670" spans="5:5" x14ac:dyDescent="0.2">
      <c r="E15670" s="2"/>
    </row>
    <row r="15671" spans="5:5" x14ac:dyDescent="0.2">
      <c r="E15671" s="2"/>
    </row>
    <row r="15672" spans="5:5" x14ac:dyDescent="0.2">
      <c r="E15672" s="2"/>
    </row>
    <row r="15673" spans="5:5" x14ac:dyDescent="0.2">
      <c r="E15673" s="2"/>
    </row>
    <row r="15674" spans="5:5" x14ac:dyDescent="0.2">
      <c r="E15674" s="2"/>
    </row>
    <row r="15675" spans="5:5" x14ac:dyDescent="0.2">
      <c r="E15675" s="2"/>
    </row>
    <row r="15676" spans="5:5" x14ac:dyDescent="0.2">
      <c r="E15676" s="2"/>
    </row>
    <row r="15677" spans="5:5" x14ac:dyDescent="0.2">
      <c r="E15677" s="2"/>
    </row>
    <row r="15678" spans="5:5" x14ac:dyDescent="0.2">
      <c r="E15678" s="2"/>
    </row>
    <row r="15679" spans="5:5" x14ac:dyDescent="0.2">
      <c r="E15679" s="2"/>
    </row>
    <row r="15680" spans="5:5" x14ac:dyDescent="0.2">
      <c r="E15680" s="2"/>
    </row>
    <row r="15681" spans="5:5" x14ac:dyDescent="0.2">
      <c r="E15681" s="2"/>
    </row>
    <row r="15682" spans="5:5" x14ac:dyDescent="0.2">
      <c r="E15682" s="2"/>
    </row>
    <row r="15683" spans="5:5" x14ac:dyDescent="0.2">
      <c r="E15683" s="2"/>
    </row>
    <row r="15684" spans="5:5" x14ac:dyDescent="0.2">
      <c r="E15684" s="2"/>
    </row>
    <row r="15685" spans="5:5" x14ac:dyDescent="0.2">
      <c r="E15685" s="2"/>
    </row>
    <row r="15686" spans="5:5" x14ac:dyDescent="0.2">
      <c r="E15686" s="2"/>
    </row>
    <row r="15687" spans="5:5" x14ac:dyDescent="0.2">
      <c r="E15687" s="2"/>
    </row>
    <row r="15688" spans="5:5" x14ac:dyDescent="0.2">
      <c r="E15688" s="2"/>
    </row>
    <row r="15689" spans="5:5" x14ac:dyDescent="0.2">
      <c r="E15689" s="2"/>
    </row>
    <row r="15690" spans="5:5" x14ac:dyDescent="0.2">
      <c r="E15690" s="2"/>
    </row>
    <row r="15691" spans="5:5" x14ac:dyDescent="0.2">
      <c r="E15691" s="2"/>
    </row>
    <row r="15692" spans="5:5" x14ac:dyDescent="0.2">
      <c r="E15692" s="2"/>
    </row>
    <row r="15693" spans="5:5" x14ac:dyDescent="0.2">
      <c r="E15693" s="2"/>
    </row>
    <row r="15694" spans="5:5" x14ac:dyDescent="0.2">
      <c r="E15694" s="2"/>
    </row>
    <row r="15695" spans="5:5" x14ac:dyDescent="0.2">
      <c r="E15695" s="2"/>
    </row>
    <row r="15696" spans="5:5" x14ac:dyDescent="0.2">
      <c r="E15696" s="2"/>
    </row>
    <row r="15697" spans="5:5" x14ac:dyDescent="0.2">
      <c r="E15697" s="2"/>
    </row>
    <row r="15698" spans="5:5" x14ac:dyDescent="0.2">
      <c r="E15698" s="2"/>
    </row>
    <row r="15699" spans="5:5" x14ac:dyDescent="0.2">
      <c r="E15699" s="2"/>
    </row>
    <row r="15700" spans="5:5" x14ac:dyDescent="0.2">
      <c r="E15700" s="2"/>
    </row>
    <row r="15701" spans="5:5" x14ac:dyDescent="0.2">
      <c r="E15701" s="2"/>
    </row>
    <row r="15702" spans="5:5" x14ac:dyDescent="0.2">
      <c r="E15702" s="2"/>
    </row>
    <row r="15703" spans="5:5" x14ac:dyDescent="0.2">
      <c r="E15703" s="2"/>
    </row>
    <row r="15704" spans="5:5" x14ac:dyDescent="0.2">
      <c r="E15704" s="2"/>
    </row>
    <row r="15705" spans="5:5" x14ac:dyDescent="0.2">
      <c r="E15705" s="2"/>
    </row>
    <row r="15706" spans="5:5" x14ac:dyDescent="0.2">
      <c r="E15706" s="2"/>
    </row>
    <row r="15707" spans="5:5" x14ac:dyDescent="0.2">
      <c r="E15707" s="2"/>
    </row>
    <row r="15708" spans="5:5" x14ac:dyDescent="0.2">
      <c r="E15708" s="2"/>
    </row>
    <row r="15709" spans="5:5" x14ac:dyDescent="0.2">
      <c r="E15709" s="2"/>
    </row>
    <row r="15710" spans="5:5" x14ac:dyDescent="0.2">
      <c r="E15710" s="2"/>
    </row>
    <row r="15711" spans="5:5" x14ac:dyDescent="0.2">
      <c r="E15711" s="2"/>
    </row>
    <row r="15712" spans="5:5" x14ac:dyDescent="0.2">
      <c r="E15712" s="2"/>
    </row>
    <row r="15713" spans="5:5" x14ac:dyDescent="0.2">
      <c r="E15713" s="2"/>
    </row>
    <row r="15714" spans="5:5" x14ac:dyDescent="0.2">
      <c r="E15714" s="2"/>
    </row>
    <row r="15715" spans="5:5" x14ac:dyDescent="0.2">
      <c r="E15715" s="2"/>
    </row>
    <row r="15716" spans="5:5" x14ac:dyDescent="0.2">
      <c r="E15716" s="2"/>
    </row>
    <row r="15717" spans="5:5" x14ac:dyDescent="0.2">
      <c r="E15717" s="2"/>
    </row>
    <row r="15718" spans="5:5" x14ac:dyDescent="0.2">
      <c r="E15718" s="2"/>
    </row>
    <row r="15719" spans="5:5" x14ac:dyDescent="0.2">
      <c r="E15719" s="2"/>
    </row>
    <row r="15720" spans="5:5" x14ac:dyDescent="0.2">
      <c r="E15720" s="2"/>
    </row>
    <row r="15721" spans="5:5" x14ac:dyDescent="0.2">
      <c r="E15721" s="2"/>
    </row>
    <row r="15722" spans="5:5" x14ac:dyDescent="0.2">
      <c r="E15722" s="2"/>
    </row>
    <row r="15723" spans="5:5" x14ac:dyDescent="0.2">
      <c r="E15723" s="2"/>
    </row>
    <row r="15724" spans="5:5" x14ac:dyDescent="0.2">
      <c r="E15724" s="2"/>
    </row>
    <row r="15725" spans="5:5" x14ac:dyDescent="0.2">
      <c r="E15725" s="2"/>
    </row>
    <row r="15726" spans="5:5" x14ac:dyDescent="0.2">
      <c r="E15726" s="2"/>
    </row>
    <row r="15727" spans="5:5" x14ac:dyDescent="0.2">
      <c r="E15727" s="2"/>
    </row>
    <row r="15728" spans="5:5" x14ac:dyDescent="0.2">
      <c r="E15728" s="2"/>
    </row>
    <row r="15729" spans="5:5" x14ac:dyDescent="0.2">
      <c r="E15729" s="2"/>
    </row>
    <row r="15730" spans="5:5" x14ac:dyDescent="0.2">
      <c r="E15730" s="2"/>
    </row>
    <row r="15731" spans="5:5" x14ac:dyDescent="0.2">
      <c r="E15731" s="2"/>
    </row>
    <row r="15732" spans="5:5" x14ac:dyDescent="0.2">
      <c r="E15732" s="2"/>
    </row>
    <row r="15733" spans="5:5" x14ac:dyDescent="0.2">
      <c r="E15733" s="2"/>
    </row>
    <row r="15734" spans="5:5" x14ac:dyDescent="0.2">
      <c r="E15734" s="2"/>
    </row>
    <row r="15735" spans="5:5" x14ac:dyDescent="0.2">
      <c r="E15735" s="2"/>
    </row>
    <row r="15736" spans="5:5" x14ac:dyDescent="0.2">
      <c r="E15736" s="2"/>
    </row>
    <row r="15737" spans="5:5" x14ac:dyDescent="0.2">
      <c r="E15737" s="2"/>
    </row>
    <row r="15738" spans="5:5" x14ac:dyDescent="0.2">
      <c r="E15738" s="2"/>
    </row>
    <row r="15739" spans="5:5" x14ac:dyDescent="0.2">
      <c r="E15739" s="2"/>
    </row>
    <row r="15740" spans="5:5" x14ac:dyDescent="0.2">
      <c r="E15740" s="2"/>
    </row>
    <row r="15741" spans="5:5" x14ac:dyDescent="0.2">
      <c r="E15741" s="2"/>
    </row>
    <row r="15742" spans="5:5" x14ac:dyDescent="0.2">
      <c r="E15742" s="2"/>
    </row>
    <row r="15743" spans="5:5" x14ac:dyDescent="0.2">
      <c r="E15743" s="2"/>
    </row>
    <row r="15744" spans="5:5" x14ac:dyDescent="0.2">
      <c r="E15744" s="2"/>
    </row>
    <row r="15745" spans="5:5" x14ac:dyDescent="0.2">
      <c r="E15745" s="2"/>
    </row>
    <row r="15746" spans="5:5" x14ac:dyDescent="0.2">
      <c r="E15746" s="2"/>
    </row>
    <row r="15747" spans="5:5" x14ac:dyDescent="0.2">
      <c r="E15747" s="2"/>
    </row>
    <row r="15748" spans="5:5" x14ac:dyDescent="0.2">
      <c r="E15748" s="2"/>
    </row>
    <row r="15749" spans="5:5" x14ac:dyDescent="0.2">
      <c r="E15749" s="2"/>
    </row>
    <row r="15750" spans="5:5" x14ac:dyDescent="0.2">
      <c r="E15750" s="2"/>
    </row>
    <row r="15751" spans="5:5" x14ac:dyDescent="0.2">
      <c r="E15751" s="2"/>
    </row>
    <row r="15752" spans="5:5" x14ac:dyDescent="0.2">
      <c r="E15752" s="2"/>
    </row>
    <row r="15753" spans="5:5" x14ac:dyDescent="0.2">
      <c r="E15753" s="2"/>
    </row>
    <row r="15754" spans="5:5" x14ac:dyDescent="0.2">
      <c r="E15754" s="2"/>
    </row>
    <row r="15755" spans="5:5" x14ac:dyDescent="0.2">
      <c r="E15755" s="2"/>
    </row>
    <row r="15756" spans="5:5" x14ac:dyDescent="0.2">
      <c r="E15756" s="2"/>
    </row>
    <row r="15757" spans="5:5" x14ac:dyDescent="0.2">
      <c r="E15757" s="2"/>
    </row>
    <row r="15758" spans="5:5" x14ac:dyDescent="0.2">
      <c r="E15758" s="2"/>
    </row>
    <row r="15759" spans="5:5" x14ac:dyDescent="0.2">
      <c r="E15759" s="2"/>
    </row>
    <row r="15760" spans="5:5" x14ac:dyDescent="0.2">
      <c r="E15760" s="2"/>
    </row>
    <row r="15761" spans="5:5" x14ac:dyDescent="0.2">
      <c r="E15761" s="2"/>
    </row>
    <row r="15762" spans="5:5" x14ac:dyDescent="0.2">
      <c r="E15762" s="2"/>
    </row>
    <row r="15763" spans="5:5" x14ac:dyDescent="0.2">
      <c r="E15763" s="2"/>
    </row>
    <row r="15764" spans="5:5" x14ac:dyDescent="0.2">
      <c r="E15764" s="2"/>
    </row>
    <row r="15765" spans="5:5" x14ac:dyDescent="0.2">
      <c r="E15765" s="2"/>
    </row>
    <row r="15766" spans="5:5" x14ac:dyDescent="0.2">
      <c r="E15766" s="2"/>
    </row>
    <row r="15767" spans="5:5" x14ac:dyDescent="0.2">
      <c r="E15767" s="2"/>
    </row>
    <row r="15768" spans="5:5" x14ac:dyDescent="0.2">
      <c r="E15768" s="2"/>
    </row>
    <row r="15769" spans="5:5" x14ac:dyDescent="0.2">
      <c r="E15769" s="2"/>
    </row>
    <row r="15770" spans="5:5" x14ac:dyDescent="0.2">
      <c r="E15770" s="2"/>
    </row>
    <row r="15771" spans="5:5" x14ac:dyDescent="0.2">
      <c r="E15771" s="2"/>
    </row>
    <row r="15772" spans="5:5" x14ac:dyDescent="0.2">
      <c r="E15772" s="2"/>
    </row>
    <row r="15773" spans="5:5" x14ac:dyDescent="0.2">
      <c r="E15773" s="2"/>
    </row>
    <row r="15774" spans="5:5" x14ac:dyDescent="0.2">
      <c r="E15774" s="2"/>
    </row>
    <row r="15775" spans="5:5" x14ac:dyDescent="0.2">
      <c r="E15775" s="2"/>
    </row>
    <row r="15776" spans="5:5" x14ac:dyDescent="0.2">
      <c r="E15776" s="2"/>
    </row>
    <row r="15777" spans="5:5" x14ac:dyDescent="0.2">
      <c r="E15777" s="2"/>
    </row>
    <row r="15778" spans="5:5" x14ac:dyDescent="0.2">
      <c r="E15778" s="2"/>
    </row>
    <row r="15779" spans="5:5" x14ac:dyDescent="0.2">
      <c r="E15779" s="2"/>
    </row>
    <row r="15780" spans="5:5" x14ac:dyDescent="0.2">
      <c r="E15780" s="2"/>
    </row>
    <row r="15781" spans="5:5" x14ac:dyDescent="0.2">
      <c r="E15781" s="2"/>
    </row>
    <row r="15782" spans="5:5" x14ac:dyDescent="0.2">
      <c r="E15782" s="2"/>
    </row>
    <row r="15783" spans="5:5" x14ac:dyDescent="0.2">
      <c r="E15783" s="2"/>
    </row>
    <row r="15784" spans="5:5" x14ac:dyDescent="0.2">
      <c r="E15784" s="2"/>
    </row>
    <row r="15785" spans="5:5" x14ac:dyDescent="0.2">
      <c r="E15785" s="2"/>
    </row>
    <row r="15786" spans="5:5" x14ac:dyDescent="0.2">
      <c r="E15786" s="2"/>
    </row>
    <row r="15787" spans="5:5" x14ac:dyDescent="0.2">
      <c r="E15787" s="2"/>
    </row>
    <row r="15788" spans="5:5" x14ac:dyDescent="0.2">
      <c r="E15788" s="2"/>
    </row>
    <row r="15789" spans="5:5" x14ac:dyDescent="0.2">
      <c r="E15789" s="2"/>
    </row>
    <row r="15790" spans="5:5" x14ac:dyDescent="0.2">
      <c r="E15790" s="2"/>
    </row>
    <row r="15791" spans="5:5" x14ac:dyDescent="0.2">
      <c r="E15791" s="2"/>
    </row>
    <row r="15792" spans="5:5" x14ac:dyDescent="0.2">
      <c r="E15792" s="2"/>
    </row>
    <row r="15793" spans="5:5" x14ac:dyDescent="0.2">
      <c r="E15793" s="2"/>
    </row>
    <row r="15794" spans="5:5" x14ac:dyDescent="0.2">
      <c r="E15794" s="2"/>
    </row>
    <row r="15795" spans="5:5" x14ac:dyDescent="0.2">
      <c r="E15795" s="2"/>
    </row>
    <row r="15796" spans="5:5" x14ac:dyDescent="0.2">
      <c r="E15796" s="2"/>
    </row>
    <row r="15797" spans="5:5" x14ac:dyDescent="0.2">
      <c r="E15797" s="2"/>
    </row>
    <row r="15798" spans="5:5" x14ac:dyDescent="0.2">
      <c r="E15798" s="2"/>
    </row>
    <row r="15799" spans="5:5" x14ac:dyDescent="0.2">
      <c r="E15799" s="2"/>
    </row>
    <row r="15800" spans="5:5" x14ac:dyDescent="0.2">
      <c r="E15800" s="2"/>
    </row>
    <row r="15801" spans="5:5" x14ac:dyDescent="0.2">
      <c r="E15801" s="2"/>
    </row>
    <row r="15802" spans="5:5" x14ac:dyDescent="0.2">
      <c r="E15802" s="2"/>
    </row>
    <row r="15803" spans="5:5" x14ac:dyDescent="0.2">
      <c r="E15803" s="2"/>
    </row>
    <row r="15804" spans="5:5" x14ac:dyDescent="0.2">
      <c r="E15804" s="2"/>
    </row>
    <row r="15805" spans="5:5" x14ac:dyDescent="0.2">
      <c r="E15805" s="2"/>
    </row>
    <row r="15806" spans="5:5" x14ac:dyDescent="0.2">
      <c r="E15806" s="2"/>
    </row>
    <row r="15807" spans="5:5" x14ac:dyDescent="0.2">
      <c r="E15807" s="2"/>
    </row>
    <row r="15808" spans="5:5" x14ac:dyDescent="0.2">
      <c r="E15808" s="2"/>
    </row>
    <row r="15809" spans="5:5" x14ac:dyDescent="0.2">
      <c r="E15809" s="2"/>
    </row>
    <row r="15810" spans="5:5" x14ac:dyDescent="0.2">
      <c r="E15810" s="2"/>
    </row>
    <row r="15811" spans="5:5" x14ac:dyDescent="0.2">
      <c r="E15811" s="2"/>
    </row>
    <row r="15812" spans="5:5" x14ac:dyDescent="0.2">
      <c r="E15812" s="2"/>
    </row>
    <row r="15813" spans="5:5" x14ac:dyDescent="0.2">
      <c r="E15813" s="2"/>
    </row>
    <row r="15814" spans="5:5" x14ac:dyDescent="0.2">
      <c r="E15814" s="2"/>
    </row>
    <row r="15815" spans="5:5" x14ac:dyDescent="0.2">
      <c r="E15815" s="2"/>
    </row>
    <row r="15816" spans="5:5" x14ac:dyDescent="0.2">
      <c r="E15816" s="2"/>
    </row>
    <row r="15817" spans="5:5" x14ac:dyDescent="0.2">
      <c r="E15817" s="2"/>
    </row>
    <row r="15818" spans="5:5" x14ac:dyDescent="0.2">
      <c r="E15818" s="2"/>
    </row>
    <row r="15819" spans="5:5" x14ac:dyDescent="0.2">
      <c r="E15819" s="2"/>
    </row>
    <row r="15820" spans="5:5" x14ac:dyDescent="0.2">
      <c r="E15820" s="2"/>
    </row>
    <row r="15821" spans="5:5" x14ac:dyDescent="0.2">
      <c r="E15821" s="2"/>
    </row>
    <row r="15822" spans="5:5" x14ac:dyDescent="0.2">
      <c r="E15822" s="2"/>
    </row>
    <row r="15823" spans="5:5" x14ac:dyDescent="0.2">
      <c r="E15823" s="2"/>
    </row>
    <row r="15824" spans="5:5" x14ac:dyDescent="0.2">
      <c r="E15824" s="2"/>
    </row>
    <row r="15825" spans="5:5" x14ac:dyDescent="0.2">
      <c r="E15825" s="2"/>
    </row>
    <row r="15826" spans="5:5" x14ac:dyDescent="0.2">
      <c r="E15826" s="2"/>
    </row>
    <row r="15827" spans="5:5" x14ac:dyDescent="0.2">
      <c r="E15827" s="2"/>
    </row>
    <row r="15828" spans="5:5" x14ac:dyDescent="0.2">
      <c r="E15828" s="2"/>
    </row>
    <row r="15829" spans="5:5" x14ac:dyDescent="0.2">
      <c r="E15829" s="2"/>
    </row>
    <row r="15830" spans="5:5" x14ac:dyDescent="0.2">
      <c r="E15830" s="2"/>
    </row>
    <row r="15831" spans="5:5" x14ac:dyDescent="0.2">
      <c r="E15831" s="2"/>
    </row>
    <row r="15832" spans="5:5" x14ac:dyDescent="0.2">
      <c r="E15832" s="2"/>
    </row>
    <row r="15833" spans="5:5" x14ac:dyDescent="0.2">
      <c r="E15833" s="2"/>
    </row>
    <row r="15834" spans="5:5" x14ac:dyDescent="0.2">
      <c r="E15834" s="2"/>
    </row>
    <row r="15835" spans="5:5" x14ac:dyDescent="0.2">
      <c r="E15835" s="2"/>
    </row>
    <row r="15836" spans="5:5" x14ac:dyDescent="0.2">
      <c r="E15836" s="2"/>
    </row>
    <row r="15837" spans="5:5" x14ac:dyDescent="0.2">
      <c r="E15837" s="2"/>
    </row>
    <row r="15838" spans="5:5" x14ac:dyDescent="0.2">
      <c r="E15838" s="2"/>
    </row>
    <row r="15839" spans="5:5" x14ac:dyDescent="0.2">
      <c r="E15839" s="2"/>
    </row>
    <row r="15840" spans="5:5" x14ac:dyDescent="0.2">
      <c r="E15840" s="2"/>
    </row>
    <row r="15841" spans="5:5" x14ac:dyDescent="0.2">
      <c r="E15841" s="2"/>
    </row>
    <row r="15842" spans="5:5" x14ac:dyDescent="0.2">
      <c r="E15842" s="2"/>
    </row>
    <row r="15843" spans="5:5" x14ac:dyDescent="0.2">
      <c r="E15843" s="2"/>
    </row>
    <row r="15844" spans="5:5" x14ac:dyDescent="0.2">
      <c r="E15844" s="2"/>
    </row>
    <row r="15845" spans="5:5" x14ac:dyDescent="0.2">
      <c r="E15845" s="2"/>
    </row>
    <row r="15846" spans="5:5" x14ac:dyDescent="0.2">
      <c r="E15846" s="2"/>
    </row>
    <row r="15847" spans="5:5" x14ac:dyDescent="0.2">
      <c r="E15847" s="2"/>
    </row>
    <row r="15848" spans="5:5" x14ac:dyDescent="0.2">
      <c r="E15848" s="2"/>
    </row>
    <row r="15849" spans="5:5" x14ac:dyDescent="0.2">
      <c r="E15849" s="2"/>
    </row>
    <row r="15850" spans="5:5" x14ac:dyDescent="0.2">
      <c r="E15850" s="2"/>
    </row>
    <row r="15851" spans="5:5" x14ac:dyDescent="0.2">
      <c r="E15851" s="2"/>
    </row>
    <row r="15852" spans="5:5" x14ac:dyDescent="0.2">
      <c r="E15852" s="2"/>
    </row>
    <row r="15853" spans="5:5" x14ac:dyDescent="0.2">
      <c r="E15853" s="2"/>
    </row>
    <row r="15854" spans="5:5" x14ac:dyDescent="0.2">
      <c r="E15854" s="2"/>
    </row>
    <row r="15855" spans="5:5" x14ac:dyDescent="0.2">
      <c r="E15855" s="2"/>
    </row>
    <row r="15856" spans="5:5" x14ac:dyDescent="0.2">
      <c r="E15856" s="2"/>
    </row>
    <row r="15857" spans="5:5" x14ac:dyDescent="0.2">
      <c r="E15857" s="2"/>
    </row>
    <row r="15858" spans="5:5" x14ac:dyDescent="0.2">
      <c r="E15858" s="2"/>
    </row>
    <row r="15859" spans="5:5" x14ac:dyDescent="0.2">
      <c r="E15859" s="2"/>
    </row>
    <row r="15860" spans="5:5" x14ac:dyDescent="0.2">
      <c r="E15860" s="2"/>
    </row>
    <row r="15861" spans="5:5" x14ac:dyDescent="0.2">
      <c r="E15861" s="2"/>
    </row>
    <row r="15862" spans="5:5" x14ac:dyDescent="0.2">
      <c r="E15862" s="2"/>
    </row>
    <row r="15863" spans="5:5" x14ac:dyDescent="0.2">
      <c r="E15863" s="2"/>
    </row>
    <row r="15864" spans="5:5" x14ac:dyDescent="0.2">
      <c r="E15864" s="2"/>
    </row>
    <row r="15865" spans="5:5" x14ac:dyDescent="0.2">
      <c r="E15865" s="2"/>
    </row>
    <row r="15866" spans="5:5" x14ac:dyDescent="0.2">
      <c r="E15866" s="2"/>
    </row>
    <row r="15867" spans="5:5" x14ac:dyDescent="0.2">
      <c r="E15867" s="2"/>
    </row>
    <row r="15868" spans="5:5" x14ac:dyDescent="0.2">
      <c r="E15868" s="2"/>
    </row>
    <row r="15869" spans="5:5" x14ac:dyDescent="0.2">
      <c r="E15869" s="2"/>
    </row>
    <row r="15870" spans="5:5" x14ac:dyDescent="0.2">
      <c r="E15870" s="2"/>
    </row>
    <row r="15871" spans="5:5" x14ac:dyDescent="0.2">
      <c r="E15871" s="2"/>
    </row>
    <row r="15872" spans="5:5" x14ac:dyDescent="0.2">
      <c r="E15872" s="2"/>
    </row>
    <row r="15873" spans="5:5" x14ac:dyDescent="0.2">
      <c r="E15873" s="2"/>
    </row>
    <row r="15874" spans="5:5" x14ac:dyDescent="0.2">
      <c r="E15874" s="2"/>
    </row>
    <row r="15875" spans="5:5" x14ac:dyDescent="0.2">
      <c r="E15875" s="2"/>
    </row>
    <row r="15876" spans="5:5" x14ac:dyDescent="0.2">
      <c r="E15876" s="2"/>
    </row>
    <row r="15877" spans="5:5" x14ac:dyDescent="0.2">
      <c r="E15877" s="2"/>
    </row>
    <row r="15878" spans="5:5" x14ac:dyDescent="0.2">
      <c r="E15878" s="2"/>
    </row>
    <row r="15879" spans="5:5" x14ac:dyDescent="0.2">
      <c r="E15879" s="2"/>
    </row>
    <row r="15880" spans="5:5" x14ac:dyDescent="0.2">
      <c r="E15880" s="2"/>
    </row>
    <row r="15881" spans="5:5" x14ac:dyDescent="0.2">
      <c r="E15881" s="2"/>
    </row>
    <row r="15882" spans="5:5" x14ac:dyDescent="0.2">
      <c r="E15882" s="2"/>
    </row>
    <row r="15883" spans="5:5" x14ac:dyDescent="0.2">
      <c r="E15883" s="2"/>
    </row>
    <row r="15884" spans="5:5" x14ac:dyDescent="0.2">
      <c r="E15884" s="2"/>
    </row>
    <row r="15885" spans="5:5" x14ac:dyDescent="0.2">
      <c r="E15885" s="2"/>
    </row>
    <row r="15886" spans="5:5" x14ac:dyDescent="0.2">
      <c r="E15886" s="2"/>
    </row>
    <row r="15887" spans="5:5" x14ac:dyDescent="0.2">
      <c r="E15887" s="2"/>
    </row>
    <row r="15888" spans="5:5" x14ac:dyDescent="0.2">
      <c r="E15888" s="2"/>
    </row>
    <row r="15889" spans="5:5" x14ac:dyDescent="0.2">
      <c r="E15889" s="2"/>
    </row>
    <row r="15890" spans="5:5" x14ac:dyDescent="0.2">
      <c r="E15890" s="2"/>
    </row>
    <row r="15891" spans="5:5" x14ac:dyDescent="0.2">
      <c r="E15891" s="2"/>
    </row>
    <row r="15892" spans="5:5" x14ac:dyDescent="0.2">
      <c r="E15892" s="2"/>
    </row>
    <row r="15893" spans="5:5" x14ac:dyDescent="0.2">
      <c r="E15893" s="2"/>
    </row>
    <row r="15894" spans="5:5" x14ac:dyDescent="0.2">
      <c r="E15894" s="2"/>
    </row>
    <row r="15895" spans="5:5" x14ac:dyDescent="0.2">
      <c r="E15895" s="2"/>
    </row>
    <row r="15896" spans="5:5" x14ac:dyDescent="0.2">
      <c r="E15896" s="2"/>
    </row>
    <row r="15897" spans="5:5" x14ac:dyDescent="0.2">
      <c r="E15897" s="2"/>
    </row>
    <row r="15898" spans="5:5" x14ac:dyDescent="0.2">
      <c r="E15898" s="2"/>
    </row>
    <row r="15899" spans="5:5" x14ac:dyDescent="0.2">
      <c r="E15899" s="2"/>
    </row>
    <row r="15900" spans="5:5" x14ac:dyDescent="0.2">
      <c r="E15900" s="2"/>
    </row>
    <row r="15901" spans="5:5" x14ac:dyDescent="0.2">
      <c r="E15901" s="2"/>
    </row>
    <row r="15902" spans="5:5" x14ac:dyDescent="0.2">
      <c r="E15902" s="2"/>
    </row>
    <row r="15903" spans="5:5" x14ac:dyDescent="0.2">
      <c r="E15903" s="2"/>
    </row>
    <row r="15904" spans="5:5" x14ac:dyDescent="0.2">
      <c r="E15904" s="2"/>
    </row>
    <row r="15905" spans="5:5" x14ac:dyDescent="0.2">
      <c r="E15905" s="2"/>
    </row>
    <row r="15906" spans="5:5" x14ac:dyDescent="0.2">
      <c r="E15906" s="2"/>
    </row>
    <row r="15907" spans="5:5" x14ac:dyDescent="0.2">
      <c r="E15907" s="2"/>
    </row>
    <row r="15908" spans="5:5" x14ac:dyDescent="0.2">
      <c r="E15908" s="2"/>
    </row>
    <row r="15909" spans="5:5" x14ac:dyDescent="0.2">
      <c r="E15909" s="2"/>
    </row>
    <row r="15910" spans="5:5" x14ac:dyDescent="0.2">
      <c r="E15910" s="2"/>
    </row>
    <row r="15911" spans="5:5" x14ac:dyDescent="0.2">
      <c r="E15911" s="2"/>
    </row>
    <row r="15912" spans="5:5" x14ac:dyDescent="0.2">
      <c r="E15912" s="2"/>
    </row>
    <row r="15913" spans="5:5" x14ac:dyDescent="0.2">
      <c r="E15913" s="2"/>
    </row>
    <row r="15914" spans="5:5" x14ac:dyDescent="0.2">
      <c r="E15914" s="2"/>
    </row>
    <row r="15915" spans="5:5" x14ac:dyDescent="0.2">
      <c r="E15915" s="2"/>
    </row>
    <row r="15916" spans="5:5" x14ac:dyDescent="0.2">
      <c r="E15916" s="2"/>
    </row>
    <row r="15917" spans="5:5" x14ac:dyDescent="0.2">
      <c r="E15917" s="2"/>
    </row>
    <row r="15918" spans="5:5" x14ac:dyDescent="0.2">
      <c r="E15918" s="2"/>
    </row>
    <row r="15919" spans="5:5" x14ac:dyDescent="0.2">
      <c r="E15919" s="2"/>
    </row>
    <row r="15920" spans="5:5" x14ac:dyDescent="0.2">
      <c r="E15920" s="2"/>
    </row>
    <row r="15921" spans="5:5" x14ac:dyDescent="0.2">
      <c r="E15921" s="2"/>
    </row>
    <row r="15922" spans="5:5" x14ac:dyDescent="0.2">
      <c r="E15922" s="2"/>
    </row>
    <row r="15923" spans="5:5" x14ac:dyDescent="0.2">
      <c r="E15923" s="2"/>
    </row>
    <row r="15924" spans="5:5" x14ac:dyDescent="0.2">
      <c r="E15924" s="2"/>
    </row>
    <row r="15925" spans="5:5" x14ac:dyDescent="0.2">
      <c r="E15925" s="2"/>
    </row>
    <row r="15926" spans="5:5" x14ac:dyDescent="0.2">
      <c r="E15926" s="2"/>
    </row>
    <row r="15927" spans="5:5" x14ac:dyDescent="0.2">
      <c r="E15927" s="2"/>
    </row>
    <row r="15928" spans="5:5" x14ac:dyDescent="0.2">
      <c r="E15928" s="2"/>
    </row>
    <row r="15929" spans="5:5" x14ac:dyDescent="0.2">
      <c r="E15929" s="2"/>
    </row>
    <row r="15930" spans="5:5" x14ac:dyDescent="0.2">
      <c r="E15930" s="2"/>
    </row>
    <row r="15931" spans="5:5" x14ac:dyDescent="0.2">
      <c r="E15931" s="2"/>
    </row>
    <row r="15932" spans="5:5" x14ac:dyDescent="0.2">
      <c r="E15932" s="2"/>
    </row>
    <row r="15933" spans="5:5" x14ac:dyDescent="0.2">
      <c r="E15933" s="2"/>
    </row>
    <row r="15934" spans="5:5" x14ac:dyDescent="0.2">
      <c r="E15934" s="2"/>
    </row>
    <row r="15935" spans="5:5" x14ac:dyDescent="0.2">
      <c r="E15935" s="2"/>
    </row>
    <row r="15936" spans="5:5" x14ac:dyDescent="0.2">
      <c r="E15936" s="2"/>
    </row>
    <row r="15937" spans="5:5" x14ac:dyDescent="0.2">
      <c r="E15937" s="2"/>
    </row>
    <row r="15938" spans="5:5" x14ac:dyDescent="0.2">
      <c r="E15938" s="2"/>
    </row>
    <row r="15939" spans="5:5" x14ac:dyDescent="0.2">
      <c r="E15939" s="2"/>
    </row>
    <row r="15940" spans="5:5" x14ac:dyDescent="0.2">
      <c r="E15940" s="2"/>
    </row>
    <row r="15941" spans="5:5" x14ac:dyDescent="0.2">
      <c r="E15941" s="2"/>
    </row>
    <row r="15942" spans="5:5" x14ac:dyDescent="0.2">
      <c r="E15942" s="2"/>
    </row>
    <row r="15943" spans="5:5" x14ac:dyDescent="0.2">
      <c r="E15943" s="2"/>
    </row>
    <row r="15944" spans="5:5" x14ac:dyDescent="0.2">
      <c r="E15944" s="2"/>
    </row>
    <row r="15945" spans="5:5" x14ac:dyDescent="0.2">
      <c r="E15945" s="2"/>
    </row>
    <row r="15946" spans="5:5" x14ac:dyDescent="0.2">
      <c r="E15946" s="2"/>
    </row>
    <row r="15947" spans="5:5" x14ac:dyDescent="0.2">
      <c r="E15947" s="2"/>
    </row>
    <row r="15948" spans="5:5" x14ac:dyDescent="0.2">
      <c r="E15948" s="2"/>
    </row>
    <row r="15949" spans="5:5" x14ac:dyDescent="0.2">
      <c r="E15949" s="2"/>
    </row>
    <row r="15950" spans="5:5" x14ac:dyDescent="0.2">
      <c r="E15950" s="2"/>
    </row>
    <row r="15951" spans="5:5" x14ac:dyDescent="0.2">
      <c r="E15951" s="2"/>
    </row>
    <row r="15952" spans="5:5" x14ac:dyDescent="0.2">
      <c r="E15952" s="2"/>
    </row>
    <row r="15953" spans="5:5" x14ac:dyDescent="0.2">
      <c r="E15953" s="2"/>
    </row>
    <row r="15954" spans="5:5" x14ac:dyDescent="0.2">
      <c r="E15954" s="2"/>
    </row>
    <row r="15955" spans="5:5" x14ac:dyDescent="0.2">
      <c r="E15955" s="2"/>
    </row>
    <row r="15956" spans="5:5" x14ac:dyDescent="0.2">
      <c r="E15956" s="2"/>
    </row>
    <row r="15957" spans="5:5" x14ac:dyDescent="0.2">
      <c r="E15957" s="2"/>
    </row>
    <row r="15958" spans="5:5" x14ac:dyDescent="0.2">
      <c r="E15958" s="2"/>
    </row>
    <row r="15959" spans="5:5" x14ac:dyDescent="0.2">
      <c r="E15959" s="2"/>
    </row>
    <row r="15960" spans="5:5" x14ac:dyDescent="0.2">
      <c r="E15960" s="2"/>
    </row>
    <row r="15961" spans="5:5" x14ac:dyDescent="0.2">
      <c r="E15961" s="2"/>
    </row>
    <row r="15962" spans="5:5" x14ac:dyDescent="0.2">
      <c r="E15962" s="2"/>
    </row>
    <row r="15963" spans="5:5" x14ac:dyDescent="0.2">
      <c r="E15963" s="2"/>
    </row>
    <row r="15964" spans="5:5" x14ac:dyDescent="0.2">
      <c r="E15964" s="2"/>
    </row>
    <row r="15965" spans="5:5" x14ac:dyDescent="0.2">
      <c r="E15965" s="2"/>
    </row>
    <row r="15966" spans="5:5" x14ac:dyDescent="0.2">
      <c r="E15966" s="2"/>
    </row>
    <row r="15967" spans="5:5" x14ac:dyDescent="0.2">
      <c r="E15967" s="2"/>
    </row>
    <row r="15968" spans="5:5" x14ac:dyDescent="0.2">
      <c r="E15968" s="2"/>
    </row>
    <row r="15969" spans="5:5" x14ac:dyDescent="0.2">
      <c r="E15969" s="2"/>
    </row>
    <row r="15970" spans="5:5" x14ac:dyDescent="0.2">
      <c r="E15970" s="2"/>
    </row>
    <row r="15971" spans="5:5" x14ac:dyDescent="0.2">
      <c r="E15971" s="2"/>
    </row>
    <row r="15972" spans="5:5" x14ac:dyDescent="0.2">
      <c r="E15972" s="2"/>
    </row>
    <row r="15973" spans="5:5" x14ac:dyDescent="0.2">
      <c r="E15973" s="2"/>
    </row>
    <row r="15974" spans="5:5" x14ac:dyDescent="0.2">
      <c r="E15974" s="2"/>
    </row>
    <row r="15975" spans="5:5" x14ac:dyDescent="0.2">
      <c r="E15975" s="2"/>
    </row>
    <row r="15976" spans="5:5" x14ac:dyDescent="0.2">
      <c r="E15976" s="2"/>
    </row>
    <row r="15977" spans="5:5" x14ac:dyDescent="0.2">
      <c r="E15977" s="2"/>
    </row>
    <row r="15978" spans="5:5" x14ac:dyDescent="0.2">
      <c r="E15978" s="2"/>
    </row>
    <row r="15979" spans="5:5" x14ac:dyDescent="0.2">
      <c r="E15979" s="2"/>
    </row>
    <row r="15980" spans="5:5" x14ac:dyDescent="0.2">
      <c r="E15980" s="2"/>
    </row>
    <row r="15981" spans="5:5" x14ac:dyDescent="0.2">
      <c r="E15981" s="2"/>
    </row>
    <row r="15982" spans="5:5" x14ac:dyDescent="0.2">
      <c r="E15982" s="2"/>
    </row>
    <row r="15983" spans="5:5" x14ac:dyDescent="0.2">
      <c r="E15983" s="2"/>
    </row>
    <row r="15984" spans="5:5" x14ac:dyDescent="0.2">
      <c r="E15984" s="2"/>
    </row>
    <row r="15985" spans="5:5" x14ac:dyDescent="0.2">
      <c r="E15985" s="2"/>
    </row>
    <row r="15986" spans="5:5" x14ac:dyDescent="0.2">
      <c r="E15986" s="2"/>
    </row>
    <row r="15987" spans="5:5" x14ac:dyDescent="0.2">
      <c r="E15987" s="2"/>
    </row>
    <row r="15988" spans="5:5" x14ac:dyDescent="0.2">
      <c r="E15988" s="2"/>
    </row>
    <row r="15989" spans="5:5" x14ac:dyDescent="0.2">
      <c r="E15989" s="2"/>
    </row>
    <row r="15990" spans="5:5" x14ac:dyDescent="0.2">
      <c r="E15990" s="2"/>
    </row>
    <row r="15991" spans="5:5" x14ac:dyDescent="0.2">
      <c r="E15991" s="2"/>
    </row>
    <row r="15992" spans="5:5" x14ac:dyDescent="0.2">
      <c r="E15992" s="2"/>
    </row>
    <row r="15993" spans="5:5" x14ac:dyDescent="0.2">
      <c r="E15993" s="2"/>
    </row>
    <row r="15994" spans="5:5" x14ac:dyDescent="0.2">
      <c r="E15994" s="2"/>
    </row>
    <row r="15995" spans="5:5" x14ac:dyDescent="0.2">
      <c r="E15995" s="2"/>
    </row>
    <row r="15996" spans="5:5" x14ac:dyDescent="0.2">
      <c r="E15996" s="2"/>
    </row>
    <row r="15997" spans="5:5" x14ac:dyDescent="0.2">
      <c r="E15997" s="2"/>
    </row>
    <row r="15998" spans="5:5" x14ac:dyDescent="0.2">
      <c r="E15998" s="2"/>
    </row>
    <row r="15999" spans="5:5" x14ac:dyDescent="0.2">
      <c r="E15999" s="2"/>
    </row>
    <row r="16000" spans="5:5" x14ac:dyDescent="0.2">
      <c r="E16000" s="2"/>
    </row>
    <row r="16001" spans="5:5" x14ac:dyDescent="0.2">
      <c r="E16001" s="2"/>
    </row>
    <row r="16002" spans="5:5" x14ac:dyDescent="0.2">
      <c r="E16002" s="2"/>
    </row>
    <row r="16003" spans="5:5" x14ac:dyDescent="0.2">
      <c r="E16003" s="2"/>
    </row>
    <row r="16004" spans="5:5" x14ac:dyDescent="0.2">
      <c r="E16004" s="2"/>
    </row>
    <row r="16005" spans="5:5" x14ac:dyDescent="0.2">
      <c r="E16005" s="2"/>
    </row>
    <row r="16006" spans="5:5" x14ac:dyDescent="0.2">
      <c r="E16006" s="2"/>
    </row>
    <row r="16007" spans="5:5" x14ac:dyDescent="0.2">
      <c r="E16007" s="2"/>
    </row>
    <row r="16008" spans="5:5" x14ac:dyDescent="0.2">
      <c r="E16008" s="2"/>
    </row>
    <row r="16009" spans="5:5" x14ac:dyDescent="0.2">
      <c r="E16009" s="2"/>
    </row>
    <row r="16010" spans="5:5" x14ac:dyDescent="0.2">
      <c r="E16010" s="2"/>
    </row>
    <row r="16011" spans="5:5" x14ac:dyDescent="0.2">
      <c r="E16011" s="2"/>
    </row>
    <row r="16012" spans="5:5" x14ac:dyDescent="0.2">
      <c r="E16012" s="2"/>
    </row>
    <row r="16013" spans="5:5" x14ac:dyDescent="0.2">
      <c r="E16013" s="2"/>
    </row>
    <row r="16014" spans="5:5" x14ac:dyDescent="0.2">
      <c r="E16014" s="2"/>
    </row>
    <row r="16015" spans="5:5" x14ac:dyDescent="0.2">
      <c r="E16015" s="2"/>
    </row>
    <row r="16016" spans="5:5" x14ac:dyDescent="0.2">
      <c r="E16016" s="2"/>
    </row>
    <row r="16017" spans="5:5" x14ac:dyDescent="0.2">
      <c r="E16017" s="2"/>
    </row>
    <row r="16018" spans="5:5" x14ac:dyDescent="0.2">
      <c r="E16018" s="2"/>
    </row>
    <row r="16019" spans="5:5" x14ac:dyDescent="0.2">
      <c r="E16019" s="2"/>
    </row>
    <row r="16020" spans="5:5" x14ac:dyDescent="0.2">
      <c r="E16020" s="2"/>
    </row>
    <row r="16021" spans="5:5" x14ac:dyDescent="0.2">
      <c r="E16021" s="2"/>
    </row>
    <row r="16022" spans="5:5" x14ac:dyDescent="0.2">
      <c r="E16022" s="2"/>
    </row>
    <row r="16023" spans="5:5" x14ac:dyDescent="0.2">
      <c r="E16023" s="2"/>
    </row>
    <row r="16024" spans="5:5" x14ac:dyDescent="0.2">
      <c r="E16024" s="2"/>
    </row>
    <row r="16025" spans="5:5" x14ac:dyDescent="0.2">
      <c r="E16025" s="2"/>
    </row>
    <row r="16026" spans="5:5" x14ac:dyDescent="0.2">
      <c r="E16026" s="2"/>
    </row>
    <row r="16027" spans="5:5" x14ac:dyDescent="0.2">
      <c r="E16027" s="2"/>
    </row>
    <row r="16028" spans="5:5" x14ac:dyDescent="0.2">
      <c r="E16028" s="2"/>
    </row>
    <row r="16029" spans="5:5" x14ac:dyDescent="0.2">
      <c r="E16029" s="2"/>
    </row>
    <row r="16030" spans="5:5" x14ac:dyDescent="0.2">
      <c r="E16030" s="2"/>
    </row>
    <row r="16031" spans="5:5" x14ac:dyDescent="0.2">
      <c r="E16031" s="2"/>
    </row>
    <row r="16032" spans="5:5" x14ac:dyDescent="0.2">
      <c r="E16032" s="2"/>
    </row>
    <row r="16033" spans="5:5" x14ac:dyDescent="0.2">
      <c r="E16033" s="2"/>
    </row>
    <row r="16034" spans="5:5" x14ac:dyDescent="0.2">
      <c r="E16034" s="2"/>
    </row>
    <row r="16035" spans="5:5" x14ac:dyDescent="0.2">
      <c r="E16035" s="2"/>
    </row>
    <row r="16036" spans="5:5" x14ac:dyDescent="0.2">
      <c r="E16036" s="2"/>
    </row>
    <row r="16037" spans="5:5" x14ac:dyDescent="0.2">
      <c r="E16037" s="2"/>
    </row>
    <row r="16038" spans="5:5" x14ac:dyDescent="0.2">
      <c r="E16038" s="2"/>
    </row>
    <row r="16039" spans="5:5" x14ac:dyDescent="0.2">
      <c r="E16039" s="2"/>
    </row>
    <row r="16040" spans="5:5" x14ac:dyDescent="0.2">
      <c r="E16040" s="2"/>
    </row>
    <row r="16041" spans="5:5" x14ac:dyDescent="0.2">
      <c r="E16041" s="2"/>
    </row>
    <row r="16042" spans="5:5" x14ac:dyDescent="0.2">
      <c r="E16042" s="2"/>
    </row>
    <row r="16043" spans="5:5" x14ac:dyDescent="0.2">
      <c r="E16043" s="2"/>
    </row>
    <row r="16044" spans="5:5" x14ac:dyDescent="0.2">
      <c r="E16044" s="2"/>
    </row>
    <row r="16045" spans="5:5" x14ac:dyDescent="0.2">
      <c r="E16045" s="2"/>
    </row>
    <row r="16046" spans="5:5" x14ac:dyDescent="0.2">
      <c r="E16046" s="2"/>
    </row>
    <row r="16047" spans="5:5" x14ac:dyDescent="0.2">
      <c r="E16047" s="2"/>
    </row>
    <row r="16048" spans="5:5" x14ac:dyDescent="0.2">
      <c r="E16048" s="2"/>
    </row>
    <row r="16049" spans="5:5" x14ac:dyDescent="0.2">
      <c r="E16049" s="2"/>
    </row>
    <row r="16050" spans="5:5" x14ac:dyDescent="0.2">
      <c r="E16050" s="2"/>
    </row>
    <row r="16051" spans="5:5" x14ac:dyDescent="0.2">
      <c r="E16051" s="2"/>
    </row>
    <row r="16052" spans="5:5" x14ac:dyDescent="0.2">
      <c r="E16052" s="2"/>
    </row>
    <row r="16053" spans="5:5" x14ac:dyDescent="0.2">
      <c r="E16053" s="2"/>
    </row>
    <row r="16054" spans="5:5" x14ac:dyDescent="0.2">
      <c r="E16054" s="2"/>
    </row>
    <row r="16055" spans="5:5" x14ac:dyDescent="0.2">
      <c r="E16055" s="2"/>
    </row>
    <row r="16056" spans="5:5" x14ac:dyDescent="0.2">
      <c r="E16056" s="2"/>
    </row>
    <row r="16057" spans="5:5" x14ac:dyDescent="0.2">
      <c r="E16057" s="2"/>
    </row>
    <row r="16058" spans="5:5" x14ac:dyDescent="0.2">
      <c r="E16058" s="2"/>
    </row>
    <row r="16059" spans="5:5" x14ac:dyDescent="0.2">
      <c r="E16059" s="2"/>
    </row>
    <row r="16060" spans="5:5" x14ac:dyDescent="0.2">
      <c r="E16060" s="2"/>
    </row>
    <row r="16061" spans="5:5" x14ac:dyDescent="0.2">
      <c r="E16061" s="2"/>
    </row>
    <row r="16062" spans="5:5" x14ac:dyDescent="0.2">
      <c r="E16062" s="2"/>
    </row>
    <row r="16063" spans="5:5" x14ac:dyDescent="0.2">
      <c r="E16063" s="2"/>
    </row>
    <row r="16064" spans="5:5" x14ac:dyDescent="0.2">
      <c r="E16064" s="2"/>
    </row>
    <row r="16065" spans="5:5" x14ac:dyDescent="0.2">
      <c r="E16065" s="2"/>
    </row>
    <row r="16066" spans="5:5" x14ac:dyDescent="0.2">
      <c r="E16066" s="2"/>
    </row>
    <row r="16067" spans="5:5" x14ac:dyDescent="0.2">
      <c r="E16067" s="2"/>
    </row>
    <row r="16068" spans="5:5" x14ac:dyDescent="0.2">
      <c r="E16068" s="2"/>
    </row>
    <row r="16069" spans="5:5" x14ac:dyDescent="0.2">
      <c r="E16069" s="2"/>
    </row>
    <row r="16070" spans="5:5" x14ac:dyDescent="0.2">
      <c r="E16070" s="2"/>
    </row>
    <row r="16071" spans="5:5" x14ac:dyDescent="0.2">
      <c r="E16071" s="2"/>
    </row>
    <row r="16072" spans="5:5" x14ac:dyDescent="0.2">
      <c r="E16072" s="2"/>
    </row>
    <row r="16073" spans="5:5" x14ac:dyDescent="0.2">
      <c r="E16073" s="2"/>
    </row>
    <row r="16074" spans="5:5" x14ac:dyDescent="0.2">
      <c r="E16074" s="2"/>
    </row>
    <row r="16075" spans="5:5" x14ac:dyDescent="0.2">
      <c r="E16075" s="2"/>
    </row>
    <row r="16076" spans="5:5" x14ac:dyDescent="0.2">
      <c r="E16076" s="2"/>
    </row>
    <row r="16077" spans="5:5" x14ac:dyDescent="0.2">
      <c r="E16077" s="2"/>
    </row>
    <row r="16078" spans="5:5" x14ac:dyDescent="0.2">
      <c r="E16078" s="2"/>
    </row>
    <row r="16079" spans="5:5" x14ac:dyDescent="0.2">
      <c r="E16079" s="2"/>
    </row>
    <row r="16080" spans="5:5" x14ac:dyDescent="0.2">
      <c r="E16080" s="2"/>
    </row>
    <row r="16081" spans="5:5" x14ac:dyDescent="0.2">
      <c r="E16081" s="2"/>
    </row>
    <row r="16082" spans="5:5" x14ac:dyDescent="0.2">
      <c r="E16082" s="2"/>
    </row>
    <row r="16083" spans="5:5" x14ac:dyDescent="0.2">
      <c r="E16083" s="2"/>
    </row>
    <row r="16084" spans="5:5" x14ac:dyDescent="0.2">
      <c r="E16084" s="2"/>
    </row>
    <row r="16085" spans="5:5" x14ac:dyDescent="0.2">
      <c r="E16085" s="2"/>
    </row>
    <row r="16086" spans="5:5" x14ac:dyDescent="0.2">
      <c r="E16086" s="2"/>
    </row>
    <row r="16087" spans="5:5" x14ac:dyDescent="0.2">
      <c r="E16087" s="2"/>
    </row>
    <row r="16088" spans="5:5" x14ac:dyDescent="0.2">
      <c r="E16088" s="2"/>
    </row>
    <row r="16089" spans="5:5" x14ac:dyDescent="0.2">
      <c r="E16089" s="2"/>
    </row>
    <row r="16090" spans="5:5" x14ac:dyDescent="0.2">
      <c r="E16090" s="2"/>
    </row>
    <row r="16091" spans="5:5" x14ac:dyDescent="0.2">
      <c r="E16091" s="2"/>
    </row>
    <row r="16092" spans="5:5" x14ac:dyDescent="0.2">
      <c r="E16092" s="2"/>
    </row>
    <row r="16093" spans="5:5" x14ac:dyDescent="0.2">
      <c r="E16093" s="2"/>
    </row>
    <row r="16094" spans="5:5" x14ac:dyDescent="0.2">
      <c r="E16094" s="2"/>
    </row>
    <row r="16095" spans="5:5" x14ac:dyDescent="0.2">
      <c r="E16095" s="2"/>
    </row>
    <row r="16096" spans="5:5" x14ac:dyDescent="0.2">
      <c r="E16096" s="2"/>
    </row>
    <row r="16097" spans="5:5" x14ac:dyDescent="0.2">
      <c r="E16097" s="2"/>
    </row>
    <row r="16098" spans="5:5" x14ac:dyDescent="0.2">
      <c r="E16098" s="2"/>
    </row>
    <row r="16099" spans="5:5" x14ac:dyDescent="0.2">
      <c r="E16099" s="2"/>
    </row>
    <row r="16100" spans="5:5" x14ac:dyDescent="0.2">
      <c r="E16100" s="2"/>
    </row>
    <row r="16101" spans="5:5" x14ac:dyDescent="0.2">
      <c r="E16101" s="2"/>
    </row>
    <row r="16102" spans="5:5" x14ac:dyDescent="0.2">
      <c r="E16102" s="2"/>
    </row>
    <row r="16103" spans="5:5" x14ac:dyDescent="0.2">
      <c r="E16103" s="2"/>
    </row>
    <row r="16104" spans="5:5" x14ac:dyDescent="0.2">
      <c r="E16104" s="2"/>
    </row>
    <row r="16105" spans="5:5" x14ac:dyDescent="0.2">
      <c r="E16105" s="2"/>
    </row>
    <row r="16106" spans="5:5" x14ac:dyDescent="0.2">
      <c r="E16106" s="2"/>
    </row>
    <row r="16107" spans="5:5" x14ac:dyDescent="0.2">
      <c r="E16107" s="2"/>
    </row>
    <row r="16108" spans="5:5" x14ac:dyDescent="0.2">
      <c r="E16108" s="2"/>
    </row>
    <row r="16109" spans="5:5" x14ac:dyDescent="0.2">
      <c r="E16109" s="2"/>
    </row>
    <row r="16110" spans="5:5" x14ac:dyDescent="0.2">
      <c r="E16110" s="2"/>
    </row>
    <row r="16111" spans="5:5" x14ac:dyDescent="0.2">
      <c r="E16111" s="2"/>
    </row>
    <row r="16112" spans="5:5" x14ac:dyDescent="0.2">
      <c r="E16112" s="2"/>
    </row>
    <row r="16113" spans="5:5" x14ac:dyDescent="0.2">
      <c r="E16113" s="2"/>
    </row>
    <row r="16114" spans="5:5" x14ac:dyDescent="0.2">
      <c r="E16114" s="2"/>
    </row>
    <row r="16115" spans="5:5" x14ac:dyDescent="0.2">
      <c r="E16115" s="2"/>
    </row>
    <row r="16116" spans="5:5" x14ac:dyDescent="0.2">
      <c r="E16116" s="2"/>
    </row>
    <row r="16117" spans="5:5" x14ac:dyDescent="0.2">
      <c r="E16117" s="2"/>
    </row>
    <row r="16118" spans="5:5" x14ac:dyDescent="0.2">
      <c r="E16118" s="2"/>
    </row>
    <row r="16119" spans="5:5" x14ac:dyDescent="0.2">
      <c r="E16119" s="2"/>
    </row>
    <row r="16120" spans="5:5" x14ac:dyDescent="0.2">
      <c r="E16120" s="2"/>
    </row>
    <row r="16121" spans="5:5" x14ac:dyDescent="0.2">
      <c r="E16121" s="2"/>
    </row>
    <row r="16122" spans="5:5" x14ac:dyDescent="0.2">
      <c r="E16122" s="2"/>
    </row>
    <row r="16123" spans="5:5" x14ac:dyDescent="0.2">
      <c r="E16123" s="2"/>
    </row>
    <row r="16124" spans="5:5" x14ac:dyDescent="0.2">
      <c r="E16124" s="2"/>
    </row>
    <row r="16125" spans="5:5" x14ac:dyDescent="0.2">
      <c r="E16125" s="2"/>
    </row>
    <row r="16126" spans="5:5" x14ac:dyDescent="0.2">
      <c r="E16126" s="2"/>
    </row>
    <row r="16127" spans="5:5" x14ac:dyDescent="0.2">
      <c r="E16127" s="2"/>
    </row>
    <row r="16128" spans="5:5" x14ac:dyDescent="0.2">
      <c r="E16128" s="2"/>
    </row>
    <row r="16129" spans="5:5" x14ac:dyDescent="0.2">
      <c r="E16129" s="2"/>
    </row>
    <row r="16130" spans="5:5" x14ac:dyDescent="0.2">
      <c r="E16130" s="2"/>
    </row>
    <row r="16131" spans="5:5" x14ac:dyDescent="0.2">
      <c r="E16131" s="2"/>
    </row>
    <row r="16132" spans="5:5" x14ac:dyDescent="0.2">
      <c r="E16132" s="2"/>
    </row>
    <row r="16133" spans="5:5" x14ac:dyDescent="0.2">
      <c r="E16133" s="2"/>
    </row>
    <row r="16134" spans="5:5" x14ac:dyDescent="0.2">
      <c r="E16134" s="2"/>
    </row>
    <row r="16135" spans="5:5" x14ac:dyDescent="0.2">
      <c r="E16135" s="2"/>
    </row>
    <row r="16136" spans="5:5" x14ac:dyDescent="0.2">
      <c r="E16136" s="2"/>
    </row>
    <row r="16137" spans="5:5" x14ac:dyDescent="0.2">
      <c r="E16137" s="2"/>
    </row>
    <row r="16138" spans="5:5" x14ac:dyDescent="0.2">
      <c r="E16138" s="2"/>
    </row>
    <row r="16139" spans="5:5" x14ac:dyDescent="0.2">
      <c r="E16139" s="2"/>
    </row>
    <row r="16140" spans="5:5" x14ac:dyDescent="0.2">
      <c r="E16140" s="2"/>
    </row>
    <row r="16141" spans="5:5" x14ac:dyDescent="0.2">
      <c r="E16141" s="2"/>
    </row>
    <row r="16142" spans="5:5" x14ac:dyDescent="0.2">
      <c r="E16142" s="2"/>
    </row>
    <row r="16143" spans="5:5" x14ac:dyDescent="0.2">
      <c r="E16143" s="2"/>
    </row>
    <row r="16144" spans="5:5" x14ac:dyDescent="0.2">
      <c r="E16144" s="2"/>
    </row>
    <row r="16145" spans="5:5" x14ac:dyDescent="0.2">
      <c r="E16145" s="2"/>
    </row>
    <row r="16146" spans="5:5" x14ac:dyDescent="0.2">
      <c r="E16146" s="2"/>
    </row>
    <row r="16147" spans="5:5" x14ac:dyDescent="0.2">
      <c r="E16147" s="2"/>
    </row>
    <row r="16148" spans="5:5" x14ac:dyDescent="0.2">
      <c r="E16148" s="2"/>
    </row>
    <row r="16149" spans="5:5" x14ac:dyDescent="0.2">
      <c r="E16149" s="2"/>
    </row>
    <row r="16150" spans="5:5" x14ac:dyDescent="0.2">
      <c r="E16150" s="2"/>
    </row>
    <row r="16151" spans="5:5" x14ac:dyDescent="0.2">
      <c r="E16151" s="2"/>
    </row>
    <row r="16152" spans="5:5" x14ac:dyDescent="0.2">
      <c r="E16152" s="2"/>
    </row>
    <row r="16153" spans="5:5" x14ac:dyDescent="0.2">
      <c r="E16153" s="2"/>
    </row>
    <row r="16154" spans="5:5" x14ac:dyDescent="0.2">
      <c r="E16154" s="2"/>
    </row>
    <row r="16155" spans="5:5" x14ac:dyDescent="0.2">
      <c r="E16155" s="2"/>
    </row>
    <row r="16156" spans="5:5" x14ac:dyDescent="0.2">
      <c r="E16156" s="2"/>
    </row>
    <row r="16157" spans="5:5" x14ac:dyDescent="0.2">
      <c r="E16157" s="2"/>
    </row>
    <row r="16158" spans="5:5" x14ac:dyDescent="0.2">
      <c r="E16158" s="2"/>
    </row>
    <row r="16159" spans="5:5" x14ac:dyDescent="0.2">
      <c r="E16159" s="2"/>
    </row>
    <row r="16160" spans="5:5" x14ac:dyDescent="0.2">
      <c r="E16160" s="2"/>
    </row>
    <row r="16161" spans="5:5" x14ac:dyDescent="0.2">
      <c r="E16161" s="2"/>
    </row>
    <row r="16162" spans="5:5" x14ac:dyDescent="0.2">
      <c r="E16162" s="2"/>
    </row>
    <row r="16163" spans="5:5" x14ac:dyDescent="0.2">
      <c r="E16163" s="2"/>
    </row>
    <row r="16164" spans="5:5" x14ac:dyDescent="0.2">
      <c r="E16164" s="2"/>
    </row>
    <row r="16165" spans="5:5" x14ac:dyDescent="0.2">
      <c r="E16165" s="2"/>
    </row>
    <row r="16166" spans="5:5" x14ac:dyDescent="0.2">
      <c r="E16166" s="2"/>
    </row>
    <row r="16167" spans="5:5" x14ac:dyDescent="0.2">
      <c r="E16167" s="2"/>
    </row>
    <row r="16168" spans="5:5" x14ac:dyDescent="0.2">
      <c r="E16168" s="2"/>
    </row>
    <row r="16169" spans="5:5" x14ac:dyDescent="0.2">
      <c r="E16169" s="2"/>
    </row>
    <row r="16170" spans="5:5" x14ac:dyDescent="0.2">
      <c r="E16170" s="2"/>
    </row>
    <row r="16171" spans="5:5" x14ac:dyDescent="0.2">
      <c r="E16171" s="2"/>
    </row>
    <row r="16172" spans="5:5" x14ac:dyDescent="0.2">
      <c r="E16172" s="2"/>
    </row>
    <row r="16173" spans="5:5" x14ac:dyDescent="0.2">
      <c r="E16173" s="2"/>
    </row>
    <row r="16174" spans="5:5" x14ac:dyDescent="0.2">
      <c r="E16174" s="2"/>
    </row>
    <row r="16175" spans="5:5" x14ac:dyDescent="0.2">
      <c r="E16175" s="2"/>
    </row>
    <row r="16176" spans="5:5" x14ac:dyDescent="0.2">
      <c r="E16176" s="2"/>
    </row>
    <row r="16177" spans="5:5" x14ac:dyDescent="0.2">
      <c r="E16177" s="2"/>
    </row>
    <row r="16178" spans="5:5" x14ac:dyDescent="0.2">
      <c r="E16178" s="2"/>
    </row>
    <row r="16179" spans="5:5" x14ac:dyDescent="0.2">
      <c r="E16179" s="2"/>
    </row>
    <row r="16180" spans="5:5" x14ac:dyDescent="0.2">
      <c r="E16180" s="2"/>
    </row>
    <row r="16181" spans="5:5" x14ac:dyDescent="0.2">
      <c r="E16181" s="2"/>
    </row>
    <row r="16182" spans="5:5" x14ac:dyDescent="0.2">
      <c r="E16182" s="2"/>
    </row>
    <row r="16183" spans="5:5" x14ac:dyDescent="0.2">
      <c r="E16183" s="2"/>
    </row>
    <row r="16184" spans="5:5" x14ac:dyDescent="0.2">
      <c r="E16184" s="2"/>
    </row>
    <row r="16185" spans="5:5" x14ac:dyDescent="0.2">
      <c r="E16185" s="2"/>
    </row>
    <row r="16186" spans="5:5" x14ac:dyDescent="0.2">
      <c r="E16186" s="2"/>
    </row>
    <row r="16187" spans="5:5" x14ac:dyDescent="0.2">
      <c r="E16187" s="2"/>
    </row>
    <row r="16188" spans="5:5" x14ac:dyDescent="0.2">
      <c r="E16188" s="2"/>
    </row>
    <row r="16189" spans="5:5" x14ac:dyDescent="0.2">
      <c r="E16189" s="2"/>
    </row>
    <row r="16190" spans="5:5" x14ac:dyDescent="0.2">
      <c r="E16190" s="2"/>
    </row>
    <row r="16191" spans="5:5" x14ac:dyDescent="0.2">
      <c r="E16191" s="2"/>
    </row>
    <row r="16192" spans="5:5" x14ac:dyDescent="0.2">
      <c r="E16192" s="2"/>
    </row>
    <row r="16193" spans="5:5" x14ac:dyDescent="0.2">
      <c r="E16193" s="2"/>
    </row>
    <row r="16194" spans="5:5" x14ac:dyDescent="0.2">
      <c r="E16194" s="2"/>
    </row>
    <row r="16195" spans="5:5" x14ac:dyDescent="0.2">
      <c r="E16195" s="2"/>
    </row>
    <row r="16196" spans="5:5" x14ac:dyDescent="0.2">
      <c r="E16196" s="2"/>
    </row>
    <row r="16197" spans="5:5" x14ac:dyDescent="0.2">
      <c r="E16197" s="2"/>
    </row>
    <row r="16198" spans="5:5" x14ac:dyDescent="0.2">
      <c r="E16198" s="2"/>
    </row>
    <row r="16199" spans="5:5" x14ac:dyDescent="0.2">
      <c r="E16199" s="2"/>
    </row>
    <row r="16200" spans="5:5" x14ac:dyDescent="0.2">
      <c r="E16200" s="2"/>
    </row>
    <row r="16201" spans="5:5" x14ac:dyDescent="0.2">
      <c r="E16201" s="2"/>
    </row>
    <row r="16202" spans="5:5" x14ac:dyDescent="0.2">
      <c r="E16202" s="2"/>
    </row>
    <row r="16203" spans="5:5" x14ac:dyDescent="0.2">
      <c r="E16203" s="2"/>
    </row>
    <row r="16204" spans="5:5" x14ac:dyDescent="0.2">
      <c r="E16204" s="2"/>
    </row>
    <row r="16205" spans="5:5" x14ac:dyDescent="0.2">
      <c r="E16205" s="2"/>
    </row>
    <row r="16206" spans="5:5" x14ac:dyDescent="0.2">
      <c r="E16206" s="2"/>
    </row>
    <row r="16207" spans="5:5" x14ac:dyDescent="0.2">
      <c r="E16207" s="2"/>
    </row>
    <row r="16208" spans="5:5" x14ac:dyDescent="0.2">
      <c r="E16208" s="2"/>
    </row>
    <row r="16209" spans="5:5" x14ac:dyDescent="0.2">
      <c r="E16209" s="2"/>
    </row>
    <row r="16210" spans="5:5" x14ac:dyDescent="0.2">
      <c r="E16210" s="2"/>
    </row>
    <row r="16211" spans="5:5" x14ac:dyDescent="0.2">
      <c r="E16211" s="2"/>
    </row>
    <row r="16212" spans="5:5" x14ac:dyDescent="0.2">
      <c r="E16212" s="2"/>
    </row>
    <row r="16213" spans="5:5" x14ac:dyDescent="0.2">
      <c r="E16213" s="2"/>
    </row>
    <row r="16214" spans="5:5" x14ac:dyDescent="0.2">
      <c r="E16214" s="2"/>
    </row>
    <row r="16215" spans="5:5" x14ac:dyDescent="0.2">
      <c r="E16215" s="2"/>
    </row>
    <row r="16216" spans="5:5" x14ac:dyDescent="0.2">
      <c r="E16216" s="2"/>
    </row>
    <row r="16217" spans="5:5" x14ac:dyDescent="0.2">
      <c r="E16217" s="2"/>
    </row>
    <row r="16218" spans="5:5" x14ac:dyDescent="0.2">
      <c r="E16218" s="2"/>
    </row>
    <row r="16219" spans="5:5" x14ac:dyDescent="0.2">
      <c r="E16219" s="2"/>
    </row>
    <row r="16220" spans="5:5" x14ac:dyDescent="0.2">
      <c r="E16220" s="2"/>
    </row>
    <row r="16221" spans="5:5" x14ac:dyDescent="0.2">
      <c r="E16221" s="2"/>
    </row>
    <row r="16222" spans="5:5" x14ac:dyDescent="0.2">
      <c r="E16222" s="2"/>
    </row>
    <row r="16223" spans="5:5" x14ac:dyDescent="0.2">
      <c r="E16223" s="2"/>
    </row>
    <row r="16224" spans="5:5" x14ac:dyDescent="0.2">
      <c r="E16224" s="2"/>
    </row>
    <row r="16225" spans="5:5" x14ac:dyDescent="0.2">
      <c r="E16225" s="2"/>
    </row>
    <row r="16226" spans="5:5" x14ac:dyDescent="0.2">
      <c r="E16226" s="2"/>
    </row>
    <row r="16227" spans="5:5" x14ac:dyDescent="0.2">
      <c r="E16227" s="2"/>
    </row>
    <row r="16228" spans="5:5" x14ac:dyDescent="0.2">
      <c r="E16228" s="2"/>
    </row>
    <row r="16229" spans="5:5" x14ac:dyDescent="0.2">
      <c r="E16229" s="2"/>
    </row>
    <row r="16230" spans="5:5" x14ac:dyDescent="0.2">
      <c r="E16230" s="2"/>
    </row>
    <row r="16231" spans="5:5" x14ac:dyDescent="0.2">
      <c r="E16231" s="2"/>
    </row>
    <row r="16232" spans="5:5" x14ac:dyDescent="0.2">
      <c r="E16232" s="2"/>
    </row>
    <row r="16233" spans="5:5" x14ac:dyDescent="0.2">
      <c r="E16233" s="2"/>
    </row>
    <row r="16234" spans="5:5" x14ac:dyDescent="0.2">
      <c r="E16234" s="2"/>
    </row>
    <row r="16235" spans="5:5" x14ac:dyDescent="0.2">
      <c r="E16235" s="2"/>
    </row>
    <row r="16236" spans="5:5" x14ac:dyDescent="0.2">
      <c r="E16236" s="2"/>
    </row>
    <row r="16237" spans="5:5" x14ac:dyDescent="0.2">
      <c r="E16237" s="2"/>
    </row>
    <row r="16238" spans="5:5" x14ac:dyDescent="0.2">
      <c r="E16238" s="2"/>
    </row>
    <row r="16239" spans="5:5" x14ac:dyDescent="0.2">
      <c r="E16239" s="2"/>
    </row>
    <row r="16240" spans="5:5" x14ac:dyDescent="0.2">
      <c r="E16240" s="2"/>
    </row>
    <row r="16241" spans="5:5" x14ac:dyDescent="0.2">
      <c r="E16241" s="2"/>
    </row>
    <row r="16242" spans="5:5" x14ac:dyDescent="0.2">
      <c r="E16242" s="2"/>
    </row>
    <row r="16243" spans="5:5" x14ac:dyDescent="0.2">
      <c r="E16243" s="2"/>
    </row>
    <row r="16244" spans="5:5" x14ac:dyDescent="0.2">
      <c r="E16244" s="2"/>
    </row>
    <row r="16245" spans="5:5" x14ac:dyDescent="0.2">
      <c r="E16245" s="2"/>
    </row>
    <row r="16246" spans="5:5" x14ac:dyDescent="0.2">
      <c r="E16246" s="2"/>
    </row>
    <row r="16247" spans="5:5" x14ac:dyDescent="0.2">
      <c r="E16247" s="2"/>
    </row>
    <row r="16248" spans="5:5" x14ac:dyDescent="0.2">
      <c r="E16248" s="2"/>
    </row>
    <row r="16249" spans="5:5" x14ac:dyDescent="0.2">
      <c r="E16249" s="2"/>
    </row>
    <row r="16250" spans="5:5" x14ac:dyDescent="0.2">
      <c r="E16250" s="2"/>
    </row>
    <row r="16251" spans="5:5" x14ac:dyDescent="0.2">
      <c r="E16251" s="2"/>
    </row>
    <row r="16252" spans="5:5" x14ac:dyDescent="0.2">
      <c r="E16252" s="2"/>
    </row>
    <row r="16253" spans="5:5" x14ac:dyDescent="0.2">
      <c r="E16253" s="2"/>
    </row>
    <row r="16254" spans="5:5" x14ac:dyDescent="0.2">
      <c r="E16254" s="2"/>
    </row>
    <row r="16255" spans="5:5" x14ac:dyDescent="0.2">
      <c r="E16255" s="2"/>
    </row>
    <row r="16256" spans="5:5" x14ac:dyDescent="0.2">
      <c r="E16256" s="2"/>
    </row>
    <row r="16257" spans="5:5" x14ac:dyDescent="0.2">
      <c r="E16257" s="2"/>
    </row>
    <row r="16258" spans="5:5" x14ac:dyDescent="0.2">
      <c r="E16258" s="2"/>
    </row>
    <row r="16259" spans="5:5" x14ac:dyDescent="0.2">
      <c r="E16259" s="2"/>
    </row>
    <row r="16260" spans="5:5" x14ac:dyDescent="0.2">
      <c r="E16260" s="2"/>
    </row>
    <row r="16261" spans="5:5" x14ac:dyDescent="0.2">
      <c r="E16261" s="2"/>
    </row>
    <row r="16262" spans="5:5" x14ac:dyDescent="0.2">
      <c r="E16262" s="2"/>
    </row>
    <row r="16263" spans="5:5" x14ac:dyDescent="0.2">
      <c r="E16263" s="2"/>
    </row>
    <row r="16264" spans="5:5" x14ac:dyDescent="0.2">
      <c r="E16264" s="2"/>
    </row>
    <row r="16265" spans="5:5" x14ac:dyDescent="0.2">
      <c r="E16265" s="2"/>
    </row>
    <row r="16266" spans="5:5" x14ac:dyDescent="0.2">
      <c r="E16266" s="2"/>
    </row>
    <row r="16267" spans="5:5" x14ac:dyDescent="0.2">
      <c r="E16267" s="2"/>
    </row>
    <row r="16268" spans="5:5" x14ac:dyDescent="0.2">
      <c r="E16268" s="2"/>
    </row>
    <row r="16269" spans="5:5" x14ac:dyDescent="0.2">
      <c r="E16269" s="2"/>
    </row>
    <row r="16270" spans="5:5" x14ac:dyDescent="0.2">
      <c r="E16270" s="2"/>
    </row>
    <row r="16271" spans="5:5" x14ac:dyDescent="0.2">
      <c r="E16271" s="2"/>
    </row>
    <row r="16272" spans="5:5" x14ac:dyDescent="0.2">
      <c r="E16272" s="2"/>
    </row>
    <row r="16273" spans="5:5" x14ac:dyDescent="0.2">
      <c r="E16273" s="2"/>
    </row>
    <row r="16274" spans="5:5" x14ac:dyDescent="0.2">
      <c r="E16274" s="2"/>
    </row>
    <row r="16275" spans="5:5" x14ac:dyDescent="0.2">
      <c r="E16275" s="2"/>
    </row>
    <row r="16276" spans="5:5" x14ac:dyDescent="0.2">
      <c r="E16276" s="2"/>
    </row>
    <row r="16277" spans="5:5" x14ac:dyDescent="0.2">
      <c r="E16277" s="2"/>
    </row>
    <row r="16278" spans="5:5" x14ac:dyDescent="0.2">
      <c r="E16278" s="2"/>
    </row>
    <row r="16279" spans="5:5" x14ac:dyDescent="0.2">
      <c r="E16279" s="2"/>
    </row>
    <row r="16280" spans="5:5" x14ac:dyDescent="0.2">
      <c r="E16280" s="2"/>
    </row>
    <row r="16281" spans="5:5" x14ac:dyDescent="0.2">
      <c r="E16281" s="2"/>
    </row>
    <row r="16282" spans="5:5" x14ac:dyDescent="0.2">
      <c r="E16282" s="2"/>
    </row>
    <row r="16283" spans="5:5" x14ac:dyDescent="0.2">
      <c r="E16283" s="2"/>
    </row>
    <row r="16284" spans="5:5" x14ac:dyDescent="0.2">
      <c r="E16284" s="2"/>
    </row>
    <row r="16285" spans="5:5" x14ac:dyDescent="0.2">
      <c r="E16285" s="2"/>
    </row>
    <row r="16286" spans="5:5" x14ac:dyDescent="0.2">
      <c r="E16286" s="2"/>
    </row>
    <row r="16287" spans="5:5" x14ac:dyDescent="0.2">
      <c r="E16287" s="2"/>
    </row>
    <row r="16288" spans="5:5" x14ac:dyDescent="0.2">
      <c r="E16288" s="2"/>
    </row>
    <row r="16289" spans="5:5" x14ac:dyDescent="0.2">
      <c r="E16289" s="2"/>
    </row>
    <row r="16290" spans="5:5" x14ac:dyDescent="0.2">
      <c r="E16290" s="2"/>
    </row>
    <row r="16291" spans="5:5" x14ac:dyDescent="0.2">
      <c r="E16291" s="2"/>
    </row>
    <row r="16292" spans="5:5" x14ac:dyDescent="0.2">
      <c r="E16292" s="2"/>
    </row>
    <row r="16293" spans="5:5" x14ac:dyDescent="0.2">
      <c r="E16293" s="2"/>
    </row>
    <row r="16294" spans="5:5" x14ac:dyDescent="0.2">
      <c r="E16294" s="2"/>
    </row>
    <row r="16295" spans="5:5" x14ac:dyDescent="0.2">
      <c r="E16295" s="2"/>
    </row>
    <row r="16296" spans="5:5" x14ac:dyDescent="0.2">
      <c r="E16296" s="2"/>
    </row>
    <row r="16297" spans="5:5" x14ac:dyDescent="0.2">
      <c r="E16297" s="2"/>
    </row>
    <row r="16298" spans="5:5" x14ac:dyDescent="0.2">
      <c r="E16298" s="2"/>
    </row>
    <row r="16299" spans="5:5" x14ac:dyDescent="0.2">
      <c r="E16299" s="2"/>
    </row>
    <row r="16300" spans="5:5" x14ac:dyDescent="0.2">
      <c r="E16300" s="2"/>
    </row>
    <row r="16301" spans="5:5" x14ac:dyDescent="0.2">
      <c r="E16301" s="2"/>
    </row>
    <row r="16302" spans="5:5" x14ac:dyDescent="0.2">
      <c r="E16302" s="2"/>
    </row>
    <row r="16303" spans="5:5" x14ac:dyDescent="0.2">
      <c r="E16303" s="2"/>
    </row>
    <row r="16304" spans="5:5" x14ac:dyDescent="0.2">
      <c r="E16304" s="2"/>
    </row>
    <row r="16305" spans="5:5" x14ac:dyDescent="0.2">
      <c r="E16305" s="2"/>
    </row>
    <row r="16306" spans="5:5" x14ac:dyDescent="0.2">
      <c r="E16306" s="2"/>
    </row>
    <row r="16307" spans="5:5" x14ac:dyDescent="0.2">
      <c r="E16307" s="2"/>
    </row>
    <row r="16308" spans="5:5" x14ac:dyDescent="0.2">
      <c r="E16308" s="2"/>
    </row>
    <row r="16309" spans="5:5" x14ac:dyDescent="0.2">
      <c r="E16309" s="2"/>
    </row>
    <row r="16310" spans="5:5" x14ac:dyDescent="0.2">
      <c r="E16310" s="2"/>
    </row>
    <row r="16311" spans="5:5" x14ac:dyDescent="0.2">
      <c r="E16311" s="2"/>
    </row>
    <row r="16312" spans="5:5" x14ac:dyDescent="0.2">
      <c r="E16312" s="2"/>
    </row>
    <row r="16313" spans="5:5" x14ac:dyDescent="0.2">
      <c r="E16313" s="2"/>
    </row>
    <row r="16314" spans="5:5" x14ac:dyDescent="0.2">
      <c r="E16314" s="2"/>
    </row>
    <row r="16315" spans="5:5" x14ac:dyDescent="0.2">
      <c r="E16315" s="2"/>
    </row>
    <row r="16316" spans="5:5" x14ac:dyDescent="0.2">
      <c r="E16316" s="2"/>
    </row>
    <row r="16317" spans="5:5" x14ac:dyDescent="0.2">
      <c r="E16317" s="2"/>
    </row>
    <row r="16318" spans="5:5" x14ac:dyDescent="0.2">
      <c r="E16318" s="2"/>
    </row>
    <row r="16319" spans="5:5" x14ac:dyDescent="0.2">
      <c r="E16319" s="2"/>
    </row>
    <row r="16320" spans="5:5" x14ac:dyDescent="0.2">
      <c r="E16320" s="2"/>
    </row>
    <row r="16321" spans="5:5" x14ac:dyDescent="0.2">
      <c r="E16321" s="2"/>
    </row>
    <row r="16322" spans="5:5" x14ac:dyDescent="0.2">
      <c r="E16322" s="2"/>
    </row>
    <row r="16323" spans="5:5" x14ac:dyDescent="0.2">
      <c r="E16323" s="2"/>
    </row>
    <row r="16324" spans="5:5" x14ac:dyDescent="0.2">
      <c r="E16324" s="2"/>
    </row>
    <row r="16325" spans="5:5" x14ac:dyDescent="0.2">
      <c r="E16325" s="2"/>
    </row>
    <row r="16326" spans="5:5" x14ac:dyDescent="0.2">
      <c r="E16326" s="2"/>
    </row>
    <row r="16327" spans="5:5" x14ac:dyDescent="0.2">
      <c r="E16327" s="2"/>
    </row>
    <row r="16328" spans="5:5" x14ac:dyDescent="0.2">
      <c r="E16328" s="2"/>
    </row>
    <row r="16329" spans="5:5" x14ac:dyDescent="0.2">
      <c r="E16329" s="2"/>
    </row>
    <row r="16330" spans="5:5" x14ac:dyDescent="0.2">
      <c r="E16330" s="2"/>
    </row>
    <row r="16331" spans="5:5" x14ac:dyDescent="0.2">
      <c r="E16331" s="2"/>
    </row>
    <row r="16332" spans="5:5" x14ac:dyDescent="0.2">
      <c r="E16332" s="2"/>
    </row>
    <row r="16333" spans="5:5" x14ac:dyDescent="0.2">
      <c r="E16333" s="2"/>
    </row>
    <row r="16334" spans="5:5" x14ac:dyDescent="0.2">
      <c r="E16334" s="2"/>
    </row>
    <row r="16335" spans="5:5" x14ac:dyDescent="0.2">
      <c r="E16335" s="2"/>
    </row>
    <row r="16336" spans="5:5" x14ac:dyDescent="0.2">
      <c r="E16336" s="2"/>
    </row>
    <row r="16337" spans="5:5" x14ac:dyDescent="0.2">
      <c r="E16337" s="2"/>
    </row>
    <row r="16338" spans="5:5" x14ac:dyDescent="0.2">
      <c r="E16338" s="2"/>
    </row>
    <row r="16339" spans="5:5" x14ac:dyDescent="0.2">
      <c r="E16339" s="2"/>
    </row>
    <row r="16340" spans="5:5" x14ac:dyDescent="0.2">
      <c r="E16340" s="2"/>
    </row>
    <row r="16341" spans="5:5" x14ac:dyDescent="0.2">
      <c r="E16341" s="2"/>
    </row>
    <row r="16342" spans="5:5" x14ac:dyDescent="0.2">
      <c r="E16342" s="2"/>
    </row>
    <row r="16343" spans="5:5" x14ac:dyDescent="0.2">
      <c r="E16343" s="2"/>
    </row>
    <row r="16344" spans="5:5" x14ac:dyDescent="0.2">
      <c r="E16344" s="2"/>
    </row>
    <row r="16345" spans="5:5" x14ac:dyDescent="0.2">
      <c r="E16345" s="2"/>
    </row>
    <row r="16346" spans="5:5" x14ac:dyDescent="0.2">
      <c r="E16346" s="2"/>
    </row>
    <row r="16347" spans="5:5" x14ac:dyDescent="0.2">
      <c r="E16347" s="2"/>
    </row>
    <row r="16348" spans="5:5" x14ac:dyDescent="0.2">
      <c r="E16348" s="2"/>
    </row>
    <row r="16349" spans="5:5" x14ac:dyDescent="0.2">
      <c r="E16349" s="2"/>
    </row>
    <row r="16350" spans="5:5" x14ac:dyDescent="0.2">
      <c r="E16350" s="2"/>
    </row>
    <row r="16351" spans="5:5" x14ac:dyDescent="0.2">
      <c r="E16351" s="2"/>
    </row>
    <row r="16352" spans="5:5" x14ac:dyDescent="0.2">
      <c r="E16352" s="2"/>
    </row>
    <row r="16353" spans="5:5" x14ac:dyDescent="0.2">
      <c r="E16353" s="2"/>
    </row>
    <row r="16354" spans="5:5" x14ac:dyDescent="0.2">
      <c r="E16354" s="2"/>
    </row>
    <row r="16355" spans="5:5" x14ac:dyDescent="0.2">
      <c r="E16355" s="2"/>
    </row>
    <row r="16356" spans="5:5" x14ac:dyDescent="0.2">
      <c r="E16356" s="2"/>
    </row>
    <row r="16357" spans="5:5" x14ac:dyDescent="0.2">
      <c r="E16357" s="2"/>
    </row>
    <row r="16358" spans="5:5" x14ac:dyDescent="0.2">
      <c r="E16358" s="2"/>
    </row>
    <row r="16359" spans="5:5" x14ac:dyDescent="0.2">
      <c r="E16359" s="2"/>
    </row>
    <row r="16360" spans="5:5" x14ac:dyDescent="0.2">
      <c r="E16360" s="2"/>
    </row>
    <row r="16361" spans="5:5" x14ac:dyDescent="0.2">
      <c r="E16361" s="2"/>
    </row>
    <row r="16362" spans="5:5" x14ac:dyDescent="0.2">
      <c r="E16362" s="2"/>
    </row>
    <row r="16363" spans="5:5" x14ac:dyDescent="0.2">
      <c r="E16363" s="2"/>
    </row>
    <row r="16364" spans="5:5" x14ac:dyDescent="0.2">
      <c r="E16364" s="2"/>
    </row>
    <row r="16365" spans="5:5" x14ac:dyDescent="0.2">
      <c r="E16365" s="2"/>
    </row>
    <row r="16366" spans="5:5" x14ac:dyDescent="0.2">
      <c r="E16366" s="2"/>
    </row>
    <row r="16367" spans="5:5" x14ac:dyDescent="0.2">
      <c r="E16367" s="2"/>
    </row>
    <row r="16368" spans="5:5" x14ac:dyDescent="0.2">
      <c r="E16368" s="2"/>
    </row>
    <row r="16369" spans="5:5" x14ac:dyDescent="0.2">
      <c r="E16369" s="2"/>
    </row>
    <row r="16370" spans="5:5" x14ac:dyDescent="0.2">
      <c r="E16370" s="2"/>
    </row>
    <row r="16371" spans="5:5" x14ac:dyDescent="0.2">
      <c r="E16371" s="2"/>
    </row>
    <row r="16372" spans="5:5" x14ac:dyDescent="0.2">
      <c r="E16372" s="2"/>
    </row>
    <row r="16373" spans="5:5" x14ac:dyDescent="0.2">
      <c r="E16373" s="2"/>
    </row>
    <row r="16374" spans="5:5" x14ac:dyDescent="0.2">
      <c r="E16374" s="2"/>
    </row>
    <row r="16375" spans="5:5" x14ac:dyDescent="0.2">
      <c r="E16375" s="2"/>
    </row>
    <row r="16376" spans="5:5" x14ac:dyDescent="0.2">
      <c r="E16376" s="2"/>
    </row>
    <row r="16377" spans="5:5" x14ac:dyDescent="0.2">
      <c r="E16377" s="2"/>
    </row>
    <row r="16378" spans="5:5" x14ac:dyDescent="0.2">
      <c r="E16378" s="2"/>
    </row>
    <row r="16379" spans="5:5" x14ac:dyDescent="0.2">
      <c r="E16379" s="2"/>
    </row>
    <row r="16380" spans="5:5" x14ac:dyDescent="0.2">
      <c r="E16380" s="2"/>
    </row>
    <row r="16381" spans="5:5" x14ac:dyDescent="0.2">
      <c r="E16381" s="2"/>
    </row>
    <row r="16382" spans="5:5" x14ac:dyDescent="0.2">
      <c r="E16382" s="2"/>
    </row>
    <row r="16383" spans="5:5" x14ac:dyDescent="0.2">
      <c r="E16383" s="2"/>
    </row>
    <row r="16384" spans="5:5" x14ac:dyDescent="0.2">
      <c r="E16384" s="2"/>
    </row>
    <row r="16385" spans="5:5" x14ac:dyDescent="0.2">
      <c r="E16385" s="2"/>
    </row>
  </sheetData>
  <sheetProtection selectLockedCells="1" selectUnlockedCells="1"/>
  <sortState ref="A3:A240">
    <sortCondition ref="A3"/>
  </sortState>
  <customSheetViews>
    <customSheetView guid="{15592DE5-C7FF-4B56-A77E-D45893415718}">
      <selection activeCell="G16" sqref="G16"/>
      <pageMargins left="0.7" right="0.7" top="0.75" bottom="0.75" header="0.3" footer="0.3"/>
      <pageSetup paperSize="9" orientation="portrait" r:id="rId1"/>
    </customSheetView>
    <customSheetView guid="{434B6855-F13B-4702-8F4C-6D02421A3BDD}">
      <selection activeCell="H21" sqref="H21"/>
      <pageMargins left="0.7" right="0.7" top="0.75" bottom="0.75" header="0.3" footer="0.3"/>
      <pageSetup paperSize="9" orientation="portrait" r:id="rId2"/>
    </customSheetView>
    <customSheetView guid="{3ED02DA8-0013-4C86-B822-FF604B55B0EE}">
      <selection activeCell="H21" sqref="H21"/>
      <pageMargins left="0.7" right="0.7" top="0.75" bottom="0.75" header="0.3" footer="0.3"/>
      <pageSetup paperSize="9" orientation="portrait" r:id="rId3"/>
    </customSheetView>
    <customSheetView guid="{A0EEC314-16F1-4DF3-8165-656D359AD9BA}">
      <selection activeCell="S36" sqref="S36"/>
      <pageMargins left="0.7" right="0.7" top="0.75" bottom="0.75" header="0.3" footer="0.3"/>
      <pageSetup paperSize="9" orientation="portrait" r:id="rId4"/>
    </customSheetView>
    <customSheetView guid="{16A98541-5EA7-4645-8B9E-63DA44C6390C}">
      <selection activeCell="S36" sqref="S36"/>
      <pageMargins left="0.7" right="0.7" top="0.75" bottom="0.75" header="0.3" footer="0.3"/>
      <pageSetup paperSize="9" orientation="portrait" r:id="rId5"/>
    </customSheetView>
    <customSheetView guid="{AC76C8A2-0565-4A7F-A8B3-3D24073F25D1}">
      <selection activeCell="H21" sqref="H21"/>
      <pageMargins left="0.7" right="0.7" top="0.75" bottom="0.75" header="0.3" footer="0.3"/>
      <pageSetup paperSize="9" orientation="portrait" r:id="rId6"/>
    </customSheetView>
    <customSheetView guid="{4FF0261A-279D-430C-B2DD-E54ED988E313}">
      <selection activeCell="G16" sqref="G16"/>
      <pageMargins left="0.7" right="0.7" top="0.75" bottom="0.75" header="0.3" footer="0.3"/>
      <pageSetup paperSize="9" orientation="portrait" r:id="rId7"/>
    </customSheetView>
  </customSheetViews>
  <mergeCells count="1">
    <mergeCell ref="C15:E15"/>
  </mergeCells>
  <pageMargins left="0.7" right="0.7" top="0.75" bottom="0.75" header="0.3" footer="0.3"/>
  <pageSetup paperSize="9" orientation="portrait" r:id="rId8"/>
  <legacyDrawing r:id="rId9"/>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tabColor theme="0" tint="-0.499984740745262"/>
    <pageSetUpPr fitToPage="1"/>
  </sheetPr>
  <dimension ref="A1:E63"/>
  <sheetViews>
    <sheetView zoomScaleNormal="100" workbookViewId="0">
      <pane ySplit="1" topLeftCell="A2" activePane="bottomLeft" state="frozen"/>
      <selection pane="bottomLeft" activeCell="B64" sqref="B64"/>
    </sheetView>
  </sheetViews>
  <sheetFormatPr baseColWidth="10" defaultColWidth="11.42578125" defaultRowHeight="12.75" x14ac:dyDescent="0.2"/>
  <cols>
    <col min="1" max="1" width="14.28515625" style="80" customWidth="1"/>
    <col min="2" max="2" width="29.5703125" style="80" customWidth="1"/>
    <col min="3" max="3" width="11.28515625" style="80" customWidth="1"/>
    <col min="4" max="4" width="7.7109375" style="80" customWidth="1"/>
    <col min="5" max="5" width="64.42578125" style="80" customWidth="1"/>
    <col min="6" max="16384" width="11.42578125" style="80"/>
  </cols>
  <sheetData>
    <row r="1" spans="1:5" s="87" customFormat="1" ht="56.25" customHeight="1" x14ac:dyDescent="0.2">
      <c r="A1" s="118" t="s">
        <v>498</v>
      </c>
      <c r="B1" s="118" t="s">
        <v>499</v>
      </c>
      <c r="C1" s="118" t="s">
        <v>693</v>
      </c>
      <c r="D1" s="118"/>
      <c r="E1" s="118" t="s">
        <v>720</v>
      </c>
    </row>
    <row r="2" spans="1:5" ht="12.75" customHeight="1" x14ac:dyDescent="0.2">
      <c r="A2" s="196" t="s">
        <v>159</v>
      </c>
      <c r="B2" s="80" t="s">
        <v>160</v>
      </c>
      <c r="C2" s="80">
        <v>12</v>
      </c>
      <c r="E2" s="80" t="s">
        <v>721</v>
      </c>
    </row>
    <row r="3" spans="1:5" x14ac:dyDescent="0.2">
      <c r="A3" s="197" t="s">
        <v>159</v>
      </c>
      <c r="B3" s="80" t="s">
        <v>722</v>
      </c>
      <c r="C3" s="80">
        <v>12</v>
      </c>
      <c r="E3" s="80" t="s">
        <v>721</v>
      </c>
    </row>
    <row r="4" spans="1:5" x14ac:dyDescent="0.2">
      <c r="A4" s="198" t="s">
        <v>159</v>
      </c>
      <c r="B4" s="199" t="s">
        <v>186</v>
      </c>
      <c r="C4" s="199"/>
      <c r="D4" s="199"/>
      <c r="E4" s="199"/>
    </row>
    <row r="5" spans="1:5" x14ac:dyDescent="0.2">
      <c r="A5" s="200" t="s">
        <v>159</v>
      </c>
      <c r="B5" s="199" t="s">
        <v>566</v>
      </c>
      <c r="C5" s="199"/>
      <c r="D5" s="199"/>
      <c r="E5" s="199"/>
    </row>
    <row r="6" spans="1:5" x14ac:dyDescent="0.2">
      <c r="A6" s="196" t="s">
        <v>519</v>
      </c>
      <c r="B6" s="80" t="s">
        <v>305</v>
      </c>
      <c r="C6" s="80">
        <v>8</v>
      </c>
      <c r="E6" s="80" t="s">
        <v>723</v>
      </c>
    </row>
    <row r="7" spans="1:5" x14ac:dyDescent="0.2">
      <c r="A7" s="197" t="s">
        <v>519</v>
      </c>
      <c r="B7" s="80" t="s">
        <v>521</v>
      </c>
      <c r="C7" s="80">
        <v>12</v>
      </c>
      <c r="E7" s="80" t="s">
        <v>724</v>
      </c>
    </row>
    <row r="8" spans="1:5" x14ac:dyDescent="0.2">
      <c r="A8" s="197" t="s">
        <v>519</v>
      </c>
      <c r="B8" s="80" t="s">
        <v>526</v>
      </c>
      <c r="C8" s="80">
        <v>12</v>
      </c>
      <c r="E8" s="80" t="s">
        <v>725</v>
      </c>
    </row>
    <row r="9" spans="1:5" x14ac:dyDescent="0.2">
      <c r="A9" s="197" t="s">
        <v>519</v>
      </c>
      <c r="B9" s="80" t="s">
        <v>531</v>
      </c>
      <c r="C9" s="80">
        <v>14</v>
      </c>
      <c r="E9" s="80" t="s">
        <v>726</v>
      </c>
    </row>
    <row r="10" spans="1:5" x14ac:dyDescent="0.2">
      <c r="A10" s="201" t="s">
        <v>519</v>
      </c>
      <c r="B10" s="88" t="s">
        <v>309</v>
      </c>
      <c r="C10" s="88"/>
      <c r="D10" s="88"/>
      <c r="E10" s="88"/>
    </row>
    <row r="11" spans="1:5" x14ac:dyDescent="0.2">
      <c r="A11" s="202" t="s">
        <v>519</v>
      </c>
      <c r="B11" s="88" t="s">
        <v>547</v>
      </c>
      <c r="C11" s="88"/>
      <c r="D11" s="88"/>
      <c r="E11" s="88"/>
    </row>
    <row r="12" spans="1:5" x14ac:dyDescent="0.2">
      <c r="A12" s="196" t="s">
        <v>130</v>
      </c>
      <c r="B12" s="80" t="s">
        <v>153</v>
      </c>
      <c r="C12" s="80">
        <v>4</v>
      </c>
      <c r="E12" s="80" t="s">
        <v>727</v>
      </c>
    </row>
    <row r="13" spans="1:5" x14ac:dyDescent="0.2">
      <c r="A13" s="197" t="s">
        <v>130</v>
      </c>
      <c r="B13" s="80" t="s">
        <v>244</v>
      </c>
      <c r="C13" s="80">
        <v>12</v>
      </c>
      <c r="E13" s="80" t="s">
        <v>721</v>
      </c>
    </row>
    <row r="14" spans="1:5" x14ac:dyDescent="0.2">
      <c r="A14" s="197" t="s">
        <v>130</v>
      </c>
      <c r="B14" s="80" t="s">
        <v>144</v>
      </c>
      <c r="E14" s="203" t="s">
        <v>728</v>
      </c>
    </row>
    <row r="15" spans="1:5" x14ac:dyDescent="0.2">
      <c r="A15" s="197" t="s">
        <v>130</v>
      </c>
      <c r="B15" s="80" t="s">
        <v>147</v>
      </c>
      <c r="E15" s="203" t="s">
        <v>728</v>
      </c>
    </row>
    <row r="16" spans="1:5" x14ac:dyDescent="0.2">
      <c r="A16" s="197" t="s">
        <v>130</v>
      </c>
      <c r="B16" s="80" t="s">
        <v>694</v>
      </c>
      <c r="C16" s="80">
        <v>16</v>
      </c>
      <c r="E16" s="80" t="s">
        <v>729</v>
      </c>
    </row>
    <row r="17" spans="1:5" x14ac:dyDescent="0.2">
      <c r="A17" s="197" t="s">
        <v>130</v>
      </c>
      <c r="B17" s="80" t="s">
        <v>162</v>
      </c>
      <c r="C17" s="80">
        <v>10</v>
      </c>
      <c r="E17" s="80" t="s">
        <v>730</v>
      </c>
    </row>
    <row r="18" spans="1:5" x14ac:dyDescent="0.2">
      <c r="A18" s="197" t="s">
        <v>130</v>
      </c>
      <c r="B18" s="80" t="s">
        <v>135</v>
      </c>
      <c r="C18" s="80">
        <v>12</v>
      </c>
      <c r="E18" s="80" t="s">
        <v>721</v>
      </c>
    </row>
    <row r="19" spans="1:5" x14ac:dyDescent="0.2">
      <c r="A19" s="201" t="s">
        <v>130</v>
      </c>
      <c r="B19" s="88" t="s">
        <v>249</v>
      </c>
      <c r="C19" s="88"/>
      <c r="D19" s="88"/>
      <c r="E19" s="88"/>
    </row>
    <row r="20" spans="1:5" x14ac:dyDescent="0.2">
      <c r="A20" s="202" t="s">
        <v>130</v>
      </c>
      <c r="B20" s="88" t="s">
        <v>563</v>
      </c>
      <c r="C20" s="88"/>
      <c r="D20" s="88"/>
      <c r="E20" s="88"/>
    </row>
    <row r="21" spans="1:5" x14ac:dyDescent="0.2">
      <c r="A21" s="196" t="s">
        <v>138</v>
      </c>
      <c r="B21" s="80" t="s">
        <v>294</v>
      </c>
      <c r="C21" s="80">
        <v>1</v>
      </c>
      <c r="E21" s="80" t="s">
        <v>731</v>
      </c>
    </row>
    <row r="22" spans="1:5" x14ac:dyDescent="0.2">
      <c r="A22" s="197" t="s">
        <v>138</v>
      </c>
      <c r="B22" s="80" t="s">
        <v>142</v>
      </c>
      <c r="C22" s="80">
        <v>4</v>
      </c>
      <c r="E22" s="80" t="s">
        <v>727</v>
      </c>
    </row>
    <row r="23" spans="1:5" x14ac:dyDescent="0.2">
      <c r="A23" s="197" t="s">
        <v>138</v>
      </c>
      <c r="B23" s="80" t="s">
        <v>295</v>
      </c>
      <c r="C23" s="80">
        <v>12</v>
      </c>
      <c r="E23" s="80" t="s">
        <v>732</v>
      </c>
    </row>
    <row r="24" spans="1:5" x14ac:dyDescent="0.2">
      <c r="A24" s="197" t="s">
        <v>138</v>
      </c>
      <c r="B24" s="80" t="s">
        <v>165</v>
      </c>
      <c r="C24" s="80">
        <v>12</v>
      </c>
      <c r="E24" s="80" t="s">
        <v>721</v>
      </c>
    </row>
    <row r="25" spans="1:5" x14ac:dyDescent="0.2">
      <c r="A25" s="197" t="s">
        <v>138</v>
      </c>
      <c r="B25" s="80" t="s">
        <v>539</v>
      </c>
      <c r="C25" s="80">
        <v>8</v>
      </c>
      <c r="E25" s="80" t="s">
        <v>733</v>
      </c>
    </row>
    <row r="26" spans="1:5" x14ac:dyDescent="0.2">
      <c r="A26" s="197" t="s">
        <v>138</v>
      </c>
      <c r="B26" s="80" t="s">
        <v>548</v>
      </c>
      <c r="C26" s="80">
        <v>16</v>
      </c>
      <c r="E26" s="80" t="s">
        <v>734</v>
      </c>
    </row>
    <row r="27" spans="1:5" x14ac:dyDescent="0.2">
      <c r="A27" s="197" t="s">
        <v>138</v>
      </c>
      <c r="B27" s="80" t="s">
        <v>552</v>
      </c>
      <c r="C27" s="80">
        <v>8</v>
      </c>
      <c r="E27" s="80" t="s">
        <v>735</v>
      </c>
    </row>
    <row r="28" spans="1:5" x14ac:dyDescent="0.2">
      <c r="A28" s="197" t="s">
        <v>138</v>
      </c>
      <c r="B28" s="80" t="s">
        <v>558</v>
      </c>
      <c r="C28" s="80">
        <v>12</v>
      </c>
      <c r="E28" s="80" t="s">
        <v>736</v>
      </c>
    </row>
    <row r="29" spans="1:5" x14ac:dyDescent="0.2">
      <c r="A29" s="201" t="s">
        <v>138</v>
      </c>
      <c r="B29" s="88" t="s">
        <v>301</v>
      </c>
      <c r="C29" s="88"/>
      <c r="D29" s="88"/>
      <c r="E29" s="88"/>
    </row>
    <row r="30" spans="1:5" x14ac:dyDescent="0.2">
      <c r="A30" s="202" t="s">
        <v>138</v>
      </c>
      <c r="B30" s="88" t="s">
        <v>564</v>
      </c>
      <c r="C30" s="88"/>
      <c r="D30" s="88"/>
      <c r="E30" s="88"/>
    </row>
    <row r="31" spans="1:5" x14ac:dyDescent="0.2">
      <c r="A31" s="196" t="s">
        <v>150</v>
      </c>
      <c r="B31" s="80" t="s">
        <v>322</v>
      </c>
      <c r="C31" s="80">
        <v>2</v>
      </c>
      <c r="E31" s="80" t="s">
        <v>737</v>
      </c>
    </row>
    <row r="32" spans="1:5" x14ac:dyDescent="0.2">
      <c r="A32" s="197" t="s">
        <v>150</v>
      </c>
      <c r="B32" s="80" t="s">
        <v>323</v>
      </c>
      <c r="C32" s="80">
        <v>4</v>
      </c>
      <c r="E32" s="80" t="s">
        <v>738</v>
      </c>
    </row>
    <row r="33" spans="1:5" x14ac:dyDescent="0.2">
      <c r="A33" s="197" t="s">
        <v>150</v>
      </c>
      <c r="B33" s="80" t="s">
        <v>324</v>
      </c>
      <c r="C33" s="80">
        <v>12</v>
      </c>
      <c r="E33" s="80" t="s">
        <v>739</v>
      </c>
    </row>
    <row r="34" spans="1:5" x14ac:dyDescent="0.2">
      <c r="A34" s="197" t="s">
        <v>150</v>
      </c>
      <c r="B34" s="80" t="s">
        <v>532</v>
      </c>
      <c r="C34" s="80">
        <v>12</v>
      </c>
      <c r="E34" s="80" t="s">
        <v>740</v>
      </c>
    </row>
    <row r="35" spans="1:5" x14ac:dyDescent="0.2">
      <c r="A35" s="197" t="s">
        <v>150</v>
      </c>
      <c r="B35" s="80" t="s">
        <v>540</v>
      </c>
      <c r="C35" s="80">
        <v>8</v>
      </c>
      <c r="E35" s="80" t="s">
        <v>733</v>
      </c>
    </row>
    <row r="36" spans="1:5" x14ac:dyDescent="0.2">
      <c r="A36" s="197" t="s">
        <v>150</v>
      </c>
      <c r="B36" s="80" t="s">
        <v>151</v>
      </c>
      <c r="C36" s="80">
        <v>16</v>
      </c>
      <c r="E36" s="80" t="s">
        <v>734</v>
      </c>
    </row>
    <row r="37" spans="1:5" x14ac:dyDescent="0.2">
      <c r="A37" s="197" t="s">
        <v>150</v>
      </c>
      <c r="B37" s="80" t="s">
        <v>553</v>
      </c>
      <c r="C37" s="80">
        <v>12</v>
      </c>
      <c r="E37" s="80" t="s">
        <v>721</v>
      </c>
    </row>
    <row r="38" spans="1:5" x14ac:dyDescent="0.2">
      <c r="A38" s="197" t="s">
        <v>150</v>
      </c>
      <c r="B38" s="80" t="s">
        <v>559</v>
      </c>
      <c r="C38" s="80">
        <v>8</v>
      </c>
      <c r="E38" s="80" t="s">
        <v>733</v>
      </c>
    </row>
    <row r="39" spans="1:5" x14ac:dyDescent="0.2">
      <c r="A39" s="201" t="s">
        <v>150</v>
      </c>
      <c r="B39" s="88" t="s">
        <v>330</v>
      </c>
      <c r="C39" s="88"/>
      <c r="D39" s="88"/>
      <c r="E39" s="88"/>
    </row>
    <row r="40" spans="1:5" x14ac:dyDescent="0.2">
      <c r="A40" s="202" t="s">
        <v>150</v>
      </c>
      <c r="B40" s="88" t="s">
        <v>565</v>
      </c>
      <c r="C40" s="88"/>
      <c r="D40" s="88"/>
      <c r="E40" s="88"/>
    </row>
    <row r="41" spans="1:5" x14ac:dyDescent="0.2">
      <c r="A41" s="196" t="s">
        <v>146</v>
      </c>
      <c r="B41" s="80" t="s">
        <v>355</v>
      </c>
      <c r="C41" s="80">
        <v>8</v>
      </c>
      <c r="E41" s="80" t="s">
        <v>733</v>
      </c>
    </row>
    <row r="42" spans="1:5" x14ac:dyDescent="0.2">
      <c r="A42" s="197" t="s">
        <v>146</v>
      </c>
      <c r="B42" s="80" t="s">
        <v>356</v>
      </c>
      <c r="C42" s="80">
        <v>12</v>
      </c>
      <c r="E42" s="80" t="s">
        <v>741</v>
      </c>
    </row>
    <row r="43" spans="1:5" x14ac:dyDescent="0.2">
      <c r="A43" s="197" t="s">
        <v>146</v>
      </c>
      <c r="B43" s="80" t="s">
        <v>527</v>
      </c>
      <c r="C43" s="80">
        <v>8</v>
      </c>
      <c r="E43" s="80" t="s">
        <v>735</v>
      </c>
    </row>
    <row r="44" spans="1:5" x14ac:dyDescent="0.2">
      <c r="A44" s="197" t="s">
        <v>146</v>
      </c>
      <c r="B44" s="80" t="s">
        <v>533</v>
      </c>
      <c r="C44" s="80">
        <v>16</v>
      </c>
      <c r="E44" s="80" t="s">
        <v>734</v>
      </c>
    </row>
    <row r="45" spans="1:5" x14ac:dyDescent="0.2">
      <c r="A45" s="197" t="s">
        <v>146</v>
      </c>
      <c r="B45" s="80" t="s">
        <v>541</v>
      </c>
      <c r="C45" s="80">
        <v>16</v>
      </c>
      <c r="E45" s="80" t="s">
        <v>734</v>
      </c>
    </row>
    <row r="46" spans="1:5" x14ac:dyDescent="0.2">
      <c r="A46" s="197" t="s">
        <v>146</v>
      </c>
      <c r="B46" s="80" t="s">
        <v>549</v>
      </c>
      <c r="C46" s="80">
        <v>12</v>
      </c>
      <c r="E46" s="80" t="s">
        <v>741</v>
      </c>
    </row>
    <row r="47" spans="1:5" x14ac:dyDescent="0.2">
      <c r="A47" s="201" t="s">
        <v>146</v>
      </c>
      <c r="B47" s="88" t="s">
        <v>554</v>
      </c>
      <c r="C47" s="88"/>
      <c r="D47" s="88"/>
      <c r="E47" s="88"/>
    </row>
    <row r="48" spans="1:5" x14ac:dyDescent="0.2">
      <c r="A48" s="202" t="s">
        <v>146</v>
      </c>
      <c r="B48" s="88" t="s">
        <v>560</v>
      </c>
      <c r="C48" s="88"/>
      <c r="D48" s="88"/>
      <c r="E48" s="88"/>
    </row>
    <row r="49" spans="1:5" x14ac:dyDescent="0.2">
      <c r="A49" s="196" t="s">
        <v>550</v>
      </c>
      <c r="B49" s="80" t="s">
        <v>315</v>
      </c>
      <c r="C49" s="80">
        <v>12</v>
      </c>
      <c r="E49" s="80" t="s">
        <v>740</v>
      </c>
    </row>
    <row r="50" spans="1:5" x14ac:dyDescent="0.2">
      <c r="A50" s="197" t="s">
        <v>550</v>
      </c>
      <c r="B50" s="80" t="s">
        <v>522</v>
      </c>
      <c r="C50" s="80">
        <v>16</v>
      </c>
      <c r="E50" s="80" t="s">
        <v>742</v>
      </c>
    </row>
    <row r="51" spans="1:5" x14ac:dyDescent="0.2">
      <c r="A51" s="197" t="s">
        <v>550</v>
      </c>
      <c r="B51" s="80" t="s">
        <v>317</v>
      </c>
      <c r="C51" s="80">
        <v>16</v>
      </c>
      <c r="E51" s="80" t="s">
        <v>742</v>
      </c>
    </row>
    <row r="52" spans="1:5" x14ac:dyDescent="0.2">
      <c r="A52" s="197" t="s">
        <v>550</v>
      </c>
      <c r="B52" s="80" t="s">
        <v>534</v>
      </c>
      <c r="E52" s="80" t="s">
        <v>743</v>
      </c>
    </row>
    <row r="53" spans="1:5" x14ac:dyDescent="0.2">
      <c r="A53" s="197" t="s">
        <v>550</v>
      </c>
      <c r="B53" s="80" t="s">
        <v>542</v>
      </c>
      <c r="C53" s="80">
        <v>16</v>
      </c>
      <c r="E53" s="80" t="s">
        <v>744</v>
      </c>
    </row>
    <row r="54" spans="1:5" x14ac:dyDescent="0.2">
      <c r="A54" s="201" t="s">
        <v>550</v>
      </c>
      <c r="B54" s="88" t="s">
        <v>320</v>
      </c>
      <c r="C54" s="88"/>
      <c r="D54" s="88"/>
      <c r="E54" s="88"/>
    </row>
    <row r="55" spans="1:5" x14ac:dyDescent="0.2">
      <c r="A55" s="202" t="s">
        <v>550</v>
      </c>
      <c r="B55" s="88" t="s">
        <v>555</v>
      </c>
      <c r="C55" s="88"/>
      <c r="D55" s="88"/>
      <c r="E55" s="88"/>
    </row>
    <row r="56" spans="1:5" x14ac:dyDescent="0.2">
      <c r="A56" s="204" t="s">
        <v>556</v>
      </c>
      <c r="B56" s="205" t="s">
        <v>745</v>
      </c>
      <c r="C56" s="205">
        <v>12</v>
      </c>
      <c r="D56" s="205"/>
      <c r="E56" s="205" t="s">
        <v>746</v>
      </c>
    </row>
    <row r="57" spans="1:5" x14ac:dyDescent="0.2">
      <c r="A57" s="196" t="s">
        <v>561</v>
      </c>
      <c r="B57" s="80" t="s">
        <v>517</v>
      </c>
      <c r="C57" s="80">
        <v>8</v>
      </c>
      <c r="E57" s="80" t="s">
        <v>747</v>
      </c>
    </row>
    <row r="58" spans="1:5" x14ac:dyDescent="0.2">
      <c r="A58" s="197" t="s">
        <v>561</v>
      </c>
      <c r="B58" s="80" t="s">
        <v>524</v>
      </c>
      <c r="C58" s="80">
        <v>4</v>
      </c>
      <c r="E58" s="80" t="s">
        <v>738</v>
      </c>
    </row>
    <row r="59" spans="1:5" x14ac:dyDescent="0.2">
      <c r="A59" s="201" t="s">
        <v>561</v>
      </c>
      <c r="B59" s="88" t="s">
        <v>381</v>
      </c>
      <c r="C59" s="88"/>
      <c r="D59" s="88"/>
      <c r="E59" s="88"/>
    </row>
    <row r="60" spans="1:5" x14ac:dyDescent="0.2">
      <c r="A60" s="202" t="s">
        <v>561</v>
      </c>
      <c r="B60" s="88" t="s">
        <v>535</v>
      </c>
      <c r="C60" s="88"/>
      <c r="D60" s="88"/>
      <c r="E60" s="88"/>
    </row>
    <row r="61" spans="1:5" x14ac:dyDescent="0.2">
      <c r="A61" s="80" t="s">
        <v>809</v>
      </c>
      <c r="B61" s="80" t="s">
        <v>804</v>
      </c>
    </row>
    <row r="62" spans="1:5" x14ac:dyDescent="0.2">
      <c r="A62" s="80" t="s">
        <v>810</v>
      </c>
      <c r="B62" s="80" t="s">
        <v>805</v>
      </c>
    </row>
    <row r="63" spans="1:5" x14ac:dyDescent="0.2">
      <c r="A63" s="80" t="s">
        <v>811</v>
      </c>
      <c r="B63" s="80" t="s">
        <v>806</v>
      </c>
    </row>
  </sheetData>
  <sheetProtection selectLockedCells="1" selectUnlockedCells="1"/>
  <customSheetViews>
    <customSheetView guid="{15592DE5-C7FF-4B56-A77E-D45893415718}" fitToPage="1">
      <selection activeCell="B64" sqref="B64"/>
      <pageMargins left="0.7" right="0.7" top="0.75" bottom="0.75" header="0.3" footer="0.3"/>
      <pageSetup paperSize="9" scale="68" orientation="portrait" r:id="rId1"/>
    </customSheetView>
    <customSheetView guid="{434B6855-F13B-4702-8F4C-6D02421A3BDD}">
      <pane ySplit="1" topLeftCell="A41" activePane="bottomLeft" state="frozen"/>
      <selection pane="bottomLeft" activeCell="I22" sqref="I22"/>
      <pageMargins left="0.7" right="0.7" top="0.75" bottom="0.75" header="0.3" footer="0.3"/>
    </customSheetView>
    <customSheetView guid="{3ED02DA8-0013-4C86-B822-FF604B55B0EE}">
      <pane ySplit="1" topLeftCell="A41" activePane="bottomLeft" state="frozen"/>
      <selection pane="bottomLeft" activeCell="I22" sqref="I22"/>
      <pageMargins left="0.7" right="0.7" top="0.75" bottom="0.75" header="0.3" footer="0.3"/>
    </customSheetView>
    <customSheetView guid="{A0EEC314-16F1-4DF3-8165-656D359AD9BA}">
      <pane ySplit="1" topLeftCell="A2" activePane="bottomLeft" state="frozen"/>
      <selection pane="bottomLeft" activeCell="E17" sqref="E17"/>
      <pageMargins left="0.7" right="0.7" top="0.75" bottom="0.75" header="0.3" footer="0.3"/>
    </customSheetView>
    <customSheetView guid="{16A98541-5EA7-4645-8B9E-63DA44C6390C}">
      <pane ySplit="1" topLeftCell="A2" activePane="bottomLeft" state="frozen"/>
      <selection pane="bottomLeft" activeCell="E17" sqref="E17"/>
      <pageMargins left="0.7" right="0.7" top="0.75" bottom="0.75" header="0.3" footer="0.3"/>
    </customSheetView>
    <customSheetView guid="{AC76C8A2-0565-4A7F-A8B3-3D24073F25D1}">
      <pane ySplit="1" topLeftCell="A2" activePane="bottomLeft" state="frozen"/>
      <selection pane="bottomLeft" activeCell="E17" sqref="E17"/>
      <pageMargins left="0.7" right="0.7" top="0.75" bottom="0.75" header="0.3" footer="0.3"/>
    </customSheetView>
    <customSheetView guid="{4FF0261A-279D-430C-B2DD-E54ED988E313}" fitToPage="1">
      <pane ySplit="1" topLeftCell="A38" activePane="bottomLeft" state="frozen"/>
      <selection pane="bottomLeft" activeCell="B64" sqref="B64"/>
      <pageMargins left="0.7" right="0.7" top="0.75" bottom="0.75" header="0.3" footer="0.3"/>
      <pageSetup paperSize="9" scale="68" orientation="portrait" r:id="rId2"/>
    </customSheetView>
  </customSheetViews>
  <pageMargins left="0.7" right="0.7" top="0.75" bottom="0.75" header="0.3" footer="0.3"/>
  <pageSetup paperSize="9" scale="68" orientation="portrait" r:id="rId3"/>
</worksheet>
</file>

<file path=xl/worksheets/sheet2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9">
    <tabColor rgb="FFFFFF00"/>
  </sheetPr>
  <dimension ref="A2:R33"/>
  <sheetViews>
    <sheetView workbookViewId="0">
      <selection activeCell="B9" sqref="B9"/>
    </sheetView>
  </sheetViews>
  <sheetFormatPr baseColWidth="10" defaultColWidth="11.42578125" defaultRowHeight="15" x14ac:dyDescent="0.25"/>
  <cols>
    <col min="1" max="1" width="22.42578125" customWidth="1"/>
    <col min="2" max="2" width="20.28515625" customWidth="1"/>
    <col min="3" max="6" width="2" customWidth="1"/>
    <col min="7" max="7" width="12.5703125" bestFit="1" customWidth="1"/>
    <col min="8" max="8" width="15.28515625" customWidth="1"/>
    <col min="13" max="13" width="37.28515625" customWidth="1"/>
    <col min="14" max="14" width="11.42578125" customWidth="1"/>
  </cols>
  <sheetData>
    <row r="2" spans="1:18" x14ac:dyDescent="0.25">
      <c r="A2" s="126" t="s">
        <v>120</v>
      </c>
      <c r="B2" t="s">
        <v>339</v>
      </c>
    </row>
    <row r="3" spans="1:18" x14ac:dyDescent="0.25">
      <c r="A3" s="126" t="s">
        <v>118</v>
      </c>
      <c r="B3" t="s">
        <v>785</v>
      </c>
    </row>
    <row r="5" spans="1:18" x14ac:dyDescent="0.25">
      <c r="A5" s="126" t="s">
        <v>695</v>
      </c>
      <c r="B5" t="s">
        <v>696</v>
      </c>
    </row>
    <row r="6" spans="1:18" x14ac:dyDescent="0.25">
      <c r="A6" s="127" t="s">
        <v>330</v>
      </c>
      <c r="B6" s="128">
        <v>1</v>
      </c>
    </row>
    <row r="7" spans="1:18" x14ac:dyDescent="0.25">
      <c r="A7" s="127" t="s">
        <v>697</v>
      </c>
      <c r="B7" s="128">
        <v>1</v>
      </c>
    </row>
    <row r="16" spans="1:18" x14ac:dyDescent="0.25">
      <c r="B16" s="81"/>
      <c r="C16" s="81"/>
      <c r="D16" s="81"/>
      <c r="E16" s="81"/>
      <c r="F16" s="81"/>
      <c r="G16" s="81"/>
      <c r="H16" s="81"/>
      <c r="I16" s="81"/>
      <c r="J16" s="81"/>
      <c r="K16" s="81"/>
      <c r="L16" s="81"/>
      <c r="M16" s="81"/>
      <c r="N16" s="81"/>
      <c r="O16" s="81"/>
      <c r="P16" s="81"/>
      <c r="Q16" s="81"/>
      <c r="R16" s="81"/>
    </row>
    <row r="17" spans="2:18" x14ac:dyDescent="0.25">
      <c r="B17" s="81"/>
      <c r="C17" s="81"/>
      <c r="D17" s="81"/>
      <c r="E17" s="81"/>
      <c r="F17" s="81"/>
      <c r="G17" s="81"/>
      <c r="H17" s="81"/>
      <c r="I17" s="81"/>
      <c r="J17" s="81"/>
      <c r="K17" s="81"/>
      <c r="L17" s="81"/>
      <c r="M17" s="81"/>
      <c r="N17" s="81"/>
      <c r="O17" s="81"/>
      <c r="P17" s="81"/>
      <c r="Q17" s="81"/>
      <c r="R17" s="81"/>
    </row>
    <row r="18" spans="2:18" x14ac:dyDescent="0.25">
      <c r="B18" s="81"/>
      <c r="C18" s="129"/>
      <c r="D18" s="130"/>
      <c r="E18" s="129"/>
      <c r="F18" s="131"/>
      <c r="G18" s="91"/>
      <c r="H18" s="91"/>
      <c r="I18" s="91"/>
      <c r="J18" s="91"/>
      <c r="K18" s="91"/>
      <c r="L18" s="132"/>
      <c r="M18" s="91"/>
      <c r="N18" s="132"/>
      <c r="O18" s="91"/>
      <c r="P18" s="91"/>
      <c r="Q18" s="81"/>
      <c r="R18" s="81"/>
    </row>
    <row r="19" spans="2:18" x14ac:dyDescent="0.25">
      <c r="B19" s="81"/>
      <c r="C19" s="129"/>
      <c r="D19" s="130"/>
      <c r="E19" s="129"/>
      <c r="F19" s="131"/>
      <c r="G19" s="91"/>
      <c r="H19" s="91"/>
      <c r="I19" s="91"/>
      <c r="J19" s="91"/>
      <c r="K19" s="91"/>
      <c r="L19" s="132"/>
      <c r="M19" s="91"/>
      <c r="N19" s="132"/>
      <c r="O19" s="91"/>
      <c r="P19" s="91"/>
      <c r="Q19" s="81"/>
      <c r="R19" s="81"/>
    </row>
    <row r="20" spans="2:18" x14ac:dyDescent="0.25">
      <c r="B20" s="81"/>
      <c r="C20" s="129"/>
      <c r="D20" s="130"/>
      <c r="E20" s="129"/>
      <c r="F20" s="131"/>
      <c r="G20" s="91"/>
      <c r="H20" s="91"/>
      <c r="I20" s="91"/>
      <c r="J20" s="91"/>
      <c r="K20" s="91"/>
      <c r="L20" s="132"/>
      <c r="M20" s="91"/>
      <c r="N20" s="132"/>
      <c r="O20" s="91"/>
      <c r="P20" s="91"/>
      <c r="Q20" s="81"/>
      <c r="R20" s="81"/>
    </row>
    <row r="21" spans="2:18" x14ac:dyDescent="0.25">
      <c r="B21" s="81"/>
      <c r="C21" s="129"/>
      <c r="D21" s="130"/>
      <c r="E21" s="129"/>
      <c r="F21" s="131"/>
      <c r="G21" s="91"/>
      <c r="H21" s="91"/>
      <c r="I21" s="91"/>
      <c r="J21" s="91"/>
      <c r="K21" s="91"/>
      <c r="L21" s="132"/>
      <c r="M21" s="91"/>
      <c r="N21" s="132"/>
      <c r="O21" s="91"/>
      <c r="P21" s="91"/>
      <c r="Q21" s="81"/>
      <c r="R21" s="81"/>
    </row>
    <row r="22" spans="2:18" x14ac:dyDescent="0.25">
      <c r="B22" s="81"/>
      <c r="C22" s="129"/>
      <c r="D22" s="130"/>
      <c r="E22" s="129"/>
      <c r="F22" s="131"/>
      <c r="G22" s="91"/>
      <c r="H22" s="91"/>
      <c r="I22" s="91"/>
      <c r="J22" s="91"/>
      <c r="K22" s="91"/>
      <c r="L22" s="132"/>
      <c r="M22" s="91"/>
      <c r="N22" s="132"/>
      <c r="O22" s="91"/>
      <c r="P22" s="91"/>
      <c r="Q22" s="81"/>
      <c r="R22" s="81"/>
    </row>
    <row r="23" spans="2:18" x14ac:dyDescent="0.25">
      <c r="B23" s="81"/>
      <c r="C23" s="129"/>
      <c r="D23" s="130"/>
      <c r="E23" s="129"/>
      <c r="F23" s="131"/>
      <c r="G23" s="91"/>
      <c r="H23" s="91"/>
      <c r="I23" s="91"/>
      <c r="J23" s="91"/>
      <c r="K23" s="91"/>
      <c r="L23" s="132"/>
      <c r="M23" s="91"/>
      <c r="N23" s="132"/>
      <c r="O23" s="91"/>
      <c r="P23" s="91"/>
      <c r="Q23" s="81"/>
      <c r="R23" s="81"/>
    </row>
    <row r="24" spans="2:18" x14ac:dyDescent="0.25">
      <c r="B24" s="81"/>
      <c r="C24" s="129"/>
      <c r="D24" s="130"/>
      <c r="E24" s="129"/>
      <c r="F24" s="131"/>
      <c r="G24" s="91"/>
      <c r="H24" s="91"/>
      <c r="I24" s="91"/>
      <c r="J24" s="91"/>
      <c r="K24" s="91"/>
      <c r="L24" s="132"/>
      <c r="M24" s="91"/>
      <c r="N24" s="132"/>
      <c r="O24" s="91"/>
      <c r="P24" s="91"/>
      <c r="Q24" s="81"/>
      <c r="R24" s="81"/>
    </row>
    <row r="25" spans="2:18" x14ac:dyDescent="0.25">
      <c r="B25" s="81"/>
      <c r="C25" s="129"/>
      <c r="D25" s="130"/>
      <c r="E25" s="129"/>
      <c r="F25" s="131"/>
      <c r="G25" s="91"/>
      <c r="H25" s="91"/>
      <c r="I25" s="91"/>
      <c r="J25" s="91"/>
      <c r="K25" s="91"/>
      <c r="L25" s="132"/>
      <c r="M25" s="91"/>
      <c r="N25" s="132"/>
      <c r="O25" s="91"/>
      <c r="P25" s="91"/>
      <c r="Q25" s="81"/>
      <c r="R25" s="81"/>
    </row>
    <row r="26" spans="2:18" x14ac:dyDescent="0.25">
      <c r="B26" s="81"/>
      <c r="C26" s="129"/>
      <c r="D26" s="130"/>
      <c r="E26" s="129"/>
      <c r="F26" s="131"/>
      <c r="G26" s="91"/>
      <c r="H26" s="91"/>
      <c r="I26" s="91"/>
      <c r="J26" s="91"/>
      <c r="K26" s="91"/>
      <c r="L26" s="132"/>
      <c r="M26" s="91"/>
      <c r="N26" s="132"/>
      <c r="O26" s="91"/>
      <c r="P26" s="91"/>
      <c r="Q26" s="81"/>
      <c r="R26" s="81"/>
    </row>
    <row r="27" spans="2:18" x14ac:dyDescent="0.25">
      <c r="B27" s="81"/>
      <c r="C27" s="129"/>
      <c r="D27" s="130"/>
      <c r="E27" s="129"/>
      <c r="F27" s="131"/>
      <c r="G27" s="91"/>
      <c r="H27" s="91"/>
      <c r="I27" s="91"/>
      <c r="J27" s="91"/>
      <c r="K27" s="91"/>
      <c r="L27" s="132"/>
      <c r="M27" s="91"/>
      <c r="N27" s="132"/>
      <c r="O27" s="91"/>
      <c r="P27" s="91"/>
      <c r="Q27" s="81"/>
      <c r="R27" s="81"/>
    </row>
    <row r="28" spans="2:18" x14ac:dyDescent="0.25">
      <c r="B28" s="81"/>
      <c r="C28" s="129"/>
      <c r="D28" s="130"/>
      <c r="E28" s="129"/>
      <c r="F28" s="131"/>
      <c r="G28" s="91"/>
      <c r="H28" s="91"/>
      <c r="I28" s="91"/>
      <c r="J28" s="91"/>
      <c r="K28" s="91"/>
      <c r="L28" s="132"/>
      <c r="M28" s="91"/>
      <c r="N28" s="132"/>
      <c r="O28" s="91"/>
      <c r="P28" s="91"/>
      <c r="Q28" s="81"/>
      <c r="R28" s="81"/>
    </row>
    <row r="29" spans="2:18" x14ac:dyDescent="0.25">
      <c r="B29" s="81"/>
      <c r="C29" s="129"/>
      <c r="D29" s="130"/>
      <c r="E29" s="129"/>
      <c r="F29" s="131"/>
      <c r="G29" s="91"/>
      <c r="H29" s="91"/>
      <c r="I29" s="91"/>
      <c r="J29" s="91"/>
      <c r="K29" s="91"/>
      <c r="L29" s="132"/>
      <c r="M29" s="91"/>
      <c r="N29" s="132"/>
      <c r="O29" s="91"/>
      <c r="P29" s="91"/>
      <c r="Q29" s="81"/>
      <c r="R29" s="81"/>
    </row>
    <row r="30" spans="2:18" x14ac:dyDescent="0.25">
      <c r="B30" s="81"/>
      <c r="C30" s="129"/>
      <c r="D30" s="130"/>
      <c r="E30" s="129"/>
      <c r="F30" s="131"/>
      <c r="G30" s="91"/>
      <c r="H30" s="91"/>
      <c r="I30" s="91"/>
      <c r="J30" s="91"/>
      <c r="K30" s="91"/>
      <c r="L30" s="132"/>
      <c r="M30" s="91"/>
      <c r="N30" s="132"/>
      <c r="O30" s="91"/>
      <c r="P30" s="91"/>
      <c r="Q30" s="81"/>
      <c r="R30" s="81"/>
    </row>
    <row r="31" spans="2:18" x14ac:dyDescent="0.25">
      <c r="B31" s="81"/>
      <c r="C31" s="81"/>
      <c r="D31" s="81"/>
      <c r="E31" s="81"/>
      <c r="F31" s="81"/>
      <c r="G31" s="81"/>
      <c r="H31" s="81"/>
      <c r="I31" s="81"/>
      <c r="J31" s="81"/>
      <c r="K31" s="81"/>
      <c r="L31" s="81"/>
      <c r="M31" s="81"/>
      <c r="N31" s="81"/>
      <c r="O31" s="81"/>
      <c r="P31" s="81"/>
      <c r="Q31" s="81"/>
      <c r="R31" s="81"/>
    </row>
    <row r="32" spans="2:18" x14ac:dyDescent="0.25">
      <c r="B32" s="81"/>
      <c r="C32" s="81"/>
      <c r="D32" s="81"/>
      <c r="E32" s="81"/>
      <c r="F32" s="81"/>
      <c r="G32" s="81"/>
      <c r="H32" s="81"/>
      <c r="I32" s="81"/>
      <c r="J32" s="81"/>
      <c r="K32" s="81"/>
      <c r="L32" s="81"/>
      <c r="M32" s="81"/>
      <c r="N32" s="81"/>
      <c r="O32" s="81"/>
      <c r="P32" s="81"/>
      <c r="Q32" s="81"/>
      <c r="R32" s="81"/>
    </row>
    <row r="33" spans="2:18" x14ac:dyDescent="0.25">
      <c r="B33" s="81"/>
      <c r="C33" s="81"/>
      <c r="D33" s="81"/>
      <c r="E33" s="81"/>
      <c r="F33" s="81"/>
      <c r="G33" s="81"/>
      <c r="H33" s="81"/>
      <c r="I33" s="81"/>
      <c r="J33" s="81"/>
      <c r="K33" s="81"/>
      <c r="L33" s="81"/>
      <c r="M33" s="81"/>
      <c r="N33" s="81"/>
      <c r="O33" s="81"/>
      <c r="P33" s="81"/>
      <c r="Q33" s="81"/>
      <c r="R33" s="81"/>
    </row>
  </sheetData>
  <sortState ref="C18:P30">
    <sortCondition ref="M18:M30"/>
  </sortState>
  <customSheetViews>
    <customSheetView guid="{15592DE5-C7FF-4B56-A77E-D45893415718}">
      <selection activeCell="G13" sqref="G13"/>
      <pageMargins left="0.7" right="0.7" top="0.75" bottom="0.75" header="0.3" footer="0.3"/>
    </customSheetView>
    <customSheetView guid="{434B6855-F13B-4702-8F4C-6D02421A3BDD}">
      <selection activeCell="J18" sqref="J18"/>
      <pageMargins left="0.7" right="0.7" top="0.75" bottom="0.75" header="0.3" footer="0.3"/>
    </customSheetView>
    <customSheetView guid="{3ED02DA8-0013-4C86-B822-FF604B55B0EE}">
      <selection activeCell="J18" sqref="J18"/>
      <pageMargins left="0.7" right="0.7" top="0.75" bottom="0.75" header="0.3" footer="0.3"/>
    </customSheetView>
    <customSheetView guid="{A0EEC314-16F1-4DF3-8165-656D359AD9BA}">
      <selection activeCell="P32" sqref="P32"/>
      <pageMargins left="0.7" right="0.7" top="0.75" bottom="0.75" header="0.3" footer="0.3"/>
    </customSheetView>
    <customSheetView guid="{16A98541-5EA7-4645-8B9E-63DA44C6390C}">
      <selection activeCell="P32" sqref="P32"/>
      <pageMargins left="0.7" right="0.7" top="0.75" bottom="0.75" header="0.3" footer="0.3"/>
    </customSheetView>
    <customSheetView guid="{AC76C8A2-0565-4A7F-A8B3-3D24073F25D1}">
      <selection activeCell="K5" sqref="K5"/>
      <pageMargins left="0.7" right="0.7" top="0.75" bottom="0.75" header="0.3" footer="0.3"/>
    </customSheetView>
    <customSheetView guid="{4FF0261A-279D-430C-B2DD-E54ED988E313}">
      <selection activeCell="G13" sqref="G13"/>
      <pageMargins left="0.7" right="0.7" top="0.75" bottom="0.75" header="0.3" footer="0.3"/>
    </customSheetView>
  </customSheetViews>
  <dataValidations count="9">
    <dataValidation type="list" allowBlank="1" showInputMessage="1" showErrorMessage="1" sqref="P18:P30">
      <formula1>INDIRECT(N18)</formula1>
    </dataValidation>
    <dataValidation type="list" allowBlank="1" showInputMessage="1" showErrorMessage="1" sqref="O18:O30 M18:M30">
      <formula1>INDIRECT(L18)</formula1>
    </dataValidation>
    <dataValidation type="date" operator="notEqual" allowBlank="1" showInputMessage="1" showErrorMessage="1" sqref="D18:D30">
      <formula1>36526</formula1>
    </dataValidation>
    <dataValidation type="list" errorStyle="warning" allowBlank="1" showInputMessage="1" showErrorMessage="1" errorTitle="Attention donnée non valide" error="Le nom que vous essayez d'enter ne figure pas dans la liste des personnels. Utilisez la liste déroulante ou contacter l'administrateur pour mettre à jour le document." sqref="G18:G30">
      <formula1>Personnel_PF</formula1>
    </dataValidation>
    <dataValidation type="list" allowBlank="1" showInputMessage="1" showErrorMessage="1" sqref="H18:H30">
      <formula1>Contrats</formula1>
    </dataValidation>
    <dataValidation type="list" allowBlank="1" showInputMessage="1" showErrorMessage="1" sqref="K18:K30">
      <formula1>Personnel_PF</formula1>
    </dataValidation>
    <dataValidation type="list" errorStyle="warning" allowBlank="1" showInputMessage="1" showErrorMessage="1" errorTitle="Avertiseement" sqref="C18:C30">
      <formula1>Lignes</formula1>
    </dataValidation>
    <dataValidation type="list" allowBlank="1" showInputMessage="1" showErrorMessage="1" sqref="J18:J30">
      <formula1>Superviseurs_Prod</formula1>
    </dataValidation>
    <dataValidation type="list" allowBlank="1" showInputMessage="1" showErrorMessage="1" sqref="I18:I30">
      <formula1>Fonction</formula1>
    </dataValidation>
  </dataValidations>
  <pageMargins left="0.7" right="0.7" top="0.75" bottom="0.75" header="0.3" footer="0.3"/>
  <legacy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20</vt:i4>
      </vt:variant>
      <vt:variant>
        <vt:lpstr>Plages nommées</vt:lpstr>
      </vt:variant>
      <vt:variant>
        <vt:i4>31</vt:i4>
      </vt:variant>
    </vt:vector>
  </HeadingPairs>
  <TitlesOfParts>
    <vt:vector size="51" baseType="lpstr">
      <vt:lpstr>ACCUEIL</vt:lpstr>
      <vt:lpstr>AIDE</vt:lpstr>
      <vt:lpstr>SUIVIPROD</vt:lpstr>
      <vt:lpstr>Ligne 41</vt:lpstr>
      <vt:lpstr>Ligne 31</vt:lpstr>
      <vt:lpstr>Ligne 02</vt:lpstr>
      <vt:lpstr>Ligne 21</vt:lpstr>
      <vt:lpstr>Ligne 11</vt:lpstr>
      <vt:lpstr>Ligne 12</vt:lpstr>
      <vt:lpstr>Ligne 03</vt:lpstr>
      <vt:lpstr>Ligne 15</vt:lpstr>
      <vt:lpstr>Ligne 13</vt:lpstr>
      <vt:lpstr>Ligne 14</vt:lpstr>
      <vt:lpstr>Ligne 16</vt:lpstr>
      <vt:lpstr>EvalOP</vt:lpstr>
      <vt:lpstr>SUIVIQUALITE</vt:lpstr>
      <vt:lpstr>TABLEQUALITE</vt:lpstr>
      <vt:lpstr>TABLE</vt:lpstr>
      <vt:lpstr>TABLEDUREES</vt:lpstr>
      <vt:lpstr>Recherche</vt:lpstr>
      <vt:lpstr>Contrats</vt:lpstr>
      <vt:lpstr>Controleurs_Qualite</vt:lpstr>
      <vt:lpstr>Fonction</vt:lpstr>
      <vt:lpstr>LISTE0</vt:lpstr>
      <vt:lpstr>LISTE1</vt:lpstr>
      <vt:lpstr>LISTE2</vt:lpstr>
      <vt:lpstr>Modules_02</vt:lpstr>
      <vt:lpstr>Modules_03</vt:lpstr>
      <vt:lpstr>Modules_11</vt:lpstr>
      <vt:lpstr>Modules_12</vt:lpstr>
      <vt:lpstr>Modules_13</vt:lpstr>
      <vt:lpstr>Modules_14</vt:lpstr>
      <vt:lpstr>Modules_15</vt:lpstr>
      <vt:lpstr>Modules_16</vt:lpstr>
      <vt:lpstr>Modules_21</vt:lpstr>
      <vt:lpstr>Modules_31</vt:lpstr>
      <vt:lpstr>Modules_41</vt:lpstr>
      <vt:lpstr>Modules_Qualite</vt:lpstr>
      <vt:lpstr>Notions_Qualite</vt:lpstr>
      <vt:lpstr>Produits_02</vt:lpstr>
      <vt:lpstr>Produits_03</vt:lpstr>
      <vt:lpstr>Produits_11</vt:lpstr>
      <vt:lpstr>Produits_12</vt:lpstr>
      <vt:lpstr>Produits_13</vt:lpstr>
      <vt:lpstr>Produits_14</vt:lpstr>
      <vt:lpstr>Produits_15</vt:lpstr>
      <vt:lpstr>Produits_16</vt:lpstr>
      <vt:lpstr>Produits_21</vt:lpstr>
      <vt:lpstr>Produits_31</vt:lpstr>
      <vt:lpstr>Validations_modules</vt:lpstr>
      <vt:lpstr>SUIVIPROD!Zone_d_impression</vt:lpstr>
    </vt:vector>
  </TitlesOfParts>
  <Manager/>
  <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FIDJI Suivi des formations</dc:title>
  <dc:subject/>
  <dc:creator>Nicolas TODOROVIC</dc:creator>
  <cp:keywords/>
  <dc:description>Fichier de suivi des formations au poste. Résultat d'un stage ingénieur de 6 mois d'avril à septembre 2016 - Nicolas TODOROVIC</dc:description>
  <cp:lastModifiedBy>Shakki</cp:lastModifiedBy>
  <cp:revision/>
  <cp:lastPrinted>2016-10-06T12:15:01Z</cp:lastPrinted>
  <dcterms:created xsi:type="dcterms:W3CDTF">2006-09-16T00:00:00Z</dcterms:created>
  <dcterms:modified xsi:type="dcterms:W3CDTF">2017-04-27T19:39:07Z</dcterms:modified>
  <cp:category/>
  <cp:contentStatus/>
</cp:coreProperties>
</file>