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440" windowHeight="10545"/>
  </bookViews>
  <sheets>
    <sheet name="A" sheetId="1" r:id="rId1"/>
    <sheet name="B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8" i="1" l="1" a="1"/>
  <c r="G58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9" i="1" a="1"/>
  <c r="G59" i="1" s="1"/>
  <c r="G60" i="1" a="1"/>
  <c r="G60" i="1" s="1"/>
  <c r="G3" i="1" a="1"/>
  <c r="G3" i="1" s="1"/>
  <c r="R3" i="1" s="1"/>
  <c r="G4" i="1" a="1"/>
  <c r="G4" i="1" s="1"/>
  <c r="G5" i="1" a="1"/>
  <c r="G5" i="1" s="1"/>
  <c r="G6" i="1" a="1"/>
  <c r="G6" i="1" s="1"/>
  <c r="G2" i="1" a="1"/>
  <c r="G2" i="1" s="1"/>
  <c r="Q2" i="1" s="1"/>
  <c r="K2" i="1" l="1"/>
  <c r="O2" i="1"/>
  <c r="S2" i="1"/>
  <c r="L3" i="1"/>
  <c r="P3" i="1"/>
  <c r="J2" i="1"/>
  <c r="N2" i="1"/>
  <c r="R2" i="1"/>
  <c r="K3" i="1"/>
  <c r="O3" i="1"/>
  <c r="S3" i="1"/>
  <c r="L2" i="1"/>
  <c r="P2" i="1"/>
  <c r="I3" i="1"/>
  <c r="M3" i="1"/>
  <c r="Q3" i="1"/>
  <c r="I2" i="1"/>
  <c r="M2" i="1"/>
  <c r="J3" i="1"/>
  <c r="N3" i="1"/>
</calcChain>
</file>

<file path=xl/sharedStrings.xml><?xml version="1.0" encoding="utf-8"?>
<sst xmlns="http://schemas.openxmlformats.org/spreadsheetml/2006/main" count="477" uniqueCount="104">
  <si>
    <t>Début</t>
  </si>
  <si>
    <t>Fin</t>
  </si>
  <si>
    <t>Compte</t>
  </si>
  <si>
    <t>code</t>
  </si>
  <si>
    <t>Poste</t>
  </si>
  <si>
    <t>D60000000</t>
  </si>
  <si>
    <t>D60100000</t>
  </si>
  <si>
    <t>DC</t>
  </si>
  <si>
    <t>D60110000</t>
  </si>
  <si>
    <t>D60111000</t>
  </si>
  <si>
    <t>D60112000</t>
  </si>
  <si>
    <t>D60120000</t>
  </si>
  <si>
    <t>D60130000</t>
  </si>
  <si>
    <t>D60150000</t>
  </si>
  <si>
    <t>D60170000</t>
  </si>
  <si>
    <t>D60180000</t>
  </si>
  <si>
    <t>D60181000</t>
  </si>
  <si>
    <t>D60190000</t>
  </si>
  <si>
    <t>D60191000</t>
  </si>
  <si>
    <t>D60200000</t>
  </si>
  <si>
    <t>D60210000</t>
  </si>
  <si>
    <t>D60211000</t>
  </si>
  <si>
    <t>D60212000</t>
  </si>
  <si>
    <t>D60213000</t>
  </si>
  <si>
    <t>D60220000</t>
  </si>
  <si>
    <t>D60221000</t>
  </si>
  <si>
    <t>D60222000</t>
  </si>
  <si>
    <t>D60223000</t>
  </si>
  <si>
    <t>D60224000</t>
  </si>
  <si>
    <t>D60225000</t>
  </si>
  <si>
    <t>D60260000</t>
  </si>
  <si>
    <t>D60261000</t>
  </si>
  <si>
    <t>D60265000</t>
  </si>
  <si>
    <t>D60267000</t>
  </si>
  <si>
    <t>D60400000</t>
  </si>
  <si>
    <t>D60450000</t>
  </si>
  <si>
    <t>D60500000</t>
  </si>
  <si>
    <t>D60600000</t>
  </si>
  <si>
    <t>D60610000</t>
  </si>
  <si>
    <t>D60611000</t>
  </si>
  <si>
    <t>D60615000</t>
  </si>
  <si>
    <t>D60615500</t>
  </si>
  <si>
    <t>D60620000</t>
  </si>
  <si>
    <t>D60625000</t>
  </si>
  <si>
    <t>D60630000</t>
  </si>
  <si>
    <t>D60632000</t>
  </si>
  <si>
    <t>D60635000</t>
  </si>
  <si>
    <t>D60640000</t>
  </si>
  <si>
    <t>D60680000</t>
  </si>
  <si>
    <t>D60700000</t>
  </si>
  <si>
    <t>D60710000</t>
  </si>
  <si>
    <t>D60720000</t>
  </si>
  <si>
    <t>D60800000</t>
  </si>
  <si>
    <t>D60810000</t>
  </si>
  <si>
    <t>D60870000</t>
  </si>
  <si>
    <t>FU</t>
  </si>
  <si>
    <t>FW</t>
  </si>
  <si>
    <t>C60970000</t>
  </si>
  <si>
    <t>C60979999</t>
  </si>
  <si>
    <t>FS</t>
  </si>
  <si>
    <t>D60299999</t>
  </si>
  <si>
    <t>D60499999</t>
  </si>
  <si>
    <t>D60599999</t>
  </si>
  <si>
    <t>D60699999</t>
  </si>
  <si>
    <t>D60899999</t>
  </si>
  <si>
    <t>DC60300000</t>
  </si>
  <si>
    <t>DC60369999</t>
  </si>
  <si>
    <t>FV</t>
  </si>
  <si>
    <t>DC60370000</t>
  </si>
  <si>
    <t>FT</t>
  </si>
  <si>
    <t>DC60310000</t>
  </si>
  <si>
    <t>Origine</t>
  </si>
  <si>
    <t>PTSIG</t>
  </si>
  <si>
    <t>PTréso</t>
  </si>
  <si>
    <t>PTVA</t>
  </si>
  <si>
    <t>PBILAN</t>
  </si>
  <si>
    <t>PPDF</t>
  </si>
  <si>
    <t>CONCATENER</t>
  </si>
  <si>
    <t>Sens</t>
  </si>
  <si>
    <t>N°FN</t>
  </si>
  <si>
    <t>LFN</t>
  </si>
  <si>
    <t>CpteDébut</t>
  </si>
  <si>
    <t>CpteFin</t>
  </si>
  <si>
    <t>Numéro</t>
  </si>
  <si>
    <t>IntituléCompte</t>
  </si>
  <si>
    <t>N°FS</t>
  </si>
  <si>
    <t>LFS</t>
  </si>
  <si>
    <t>D</t>
  </si>
  <si>
    <t>D60140000</t>
  </si>
  <si>
    <t>D60160000</t>
  </si>
  <si>
    <t>D60410000</t>
  </si>
  <si>
    <t>D60420000</t>
  </si>
  <si>
    <t>D60430000</t>
  </si>
  <si>
    <t>D60612000</t>
  </si>
  <si>
    <t>D60613000</t>
  </si>
  <si>
    <t>D60621000</t>
  </si>
  <si>
    <t>D60622000</t>
  </si>
  <si>
    <t>D60631000</t>
  </si>
  <si>
    <t>D60730000</t>
  </si>
  <si>
    <t>D60871000</t>
  </si>
  <si>
    <t>D60872000</t>
  </si>
  <si>
    <t>D60873000</t>
  </si>
  <si>
    <t>C</t>
  </si>
  <si>
    <t>D60121000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</si>
</sst>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0" xfId="1" applyFont="1" applyFill="1"/>
    <xf numFmtId="0" fontId="3" fillId="0" borderId="0" xfId="1" applyFont="1" applyFill="1"/>
    <xf numFmtId="0" fontId="2" fillId="2" borderId="0" xfId="1" applyFont="1" applyFill="1"/>
    <xf numFmtId="0" fontId="3" fillId="2" borderId="0" xfId="1" applyFont="1" applyFill="1"/>
    <xf numFmtId="0" fontId="2" fillId="3" borderId="0" xfId="1" applyFont="1" applyFill="1"/>
    <xf numFmtId="0" fontId="3" fillId="3" borderId="0" xfId="1" applyFont="1" applyFill="1"/>
    <xf numFmtId="0" fontId="4" fillId="3" borderId="0" xfId="0" applyFont="1" applyFill="1"/>
    <xf numFmtId="0" fontId="0" fillId="3" borderId="0" xfId="0" applyFill="1"/>
    <xf numFmtId="164" fontId="3" fillId="3" borderId="0" xfId="1" applyNumberFormat="1" applyFont="1" applyFill="1"/>
    <xf numFmtId="164" fontId="3" fillId="0" borderId="0" xfId="1" applyNumberFormat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autoPageBreaks="0" fitToPage="1"/>
  </sheetPr>
  <dimension ref="A1:S233"/>
  <sheetViews>
    <sheetView tabSelected="1" workbookViewId="0">
      <pane ySplit="1" topLeftCell="A35" activePane="bottomLeft" state="frozen"/>
      <selection pane="bottomLeft" activeCell="I2" sqref="I2"/>
    </sheetView>
  </sheetViews>
  <sheetFormatPr baseColWidth="10" defaultColWidth="11.42578125" defaultRowHeight="15.75" x14ac:dyDescent="0.25"/>
  <cols>
    <col min="1" max="3" width="11.42578125" style="2"/>
    <col min="4" max="4" width="5.140625" style="2" bestFit="1" customWidth="1"/>
    <col min="5" max="5" width="5.85546875" style="2" bestFit="1" customWidth="1"/>
    <col min="6" max="6" width="5.85546875" style="2" customWidth="1"/>
    <col min="7" max="7" width="10.140625" style="2" bestFit="1" customWidth="1"/>
    <col min="8" max="8" width="11.42578125" style="2"/>
    <col min="9" max="9" width="6" style="2" bestFit="1" customWidth="1"/>
    <col min="10" max="10" width="7.140625" style="2" bestFit="1" customWidth="1"/>
    <col min="11" max="11" width="5.7109375" style="2" bestFit="1" customWidth="1"/>
    <col min="12" max="12" width="7.42578125" style="2" bestFit="1" customWidth="1"/>
    <col min="13" max="13" width="5.5703125" style="2" bestFit="1" customWidth="1"/>
    <col min="14" max="14" width="13.42578125" style="2" bestFit="1" customWidth="1"/>
    <col min="15" max="16" width="5" style="2" bestFit="1" customWidth="1"/>
    <col min="17" max="17" width="3.7109375" style="2" bestFit="1" customWidth="1"/>
    <col min="18" max="16384" width="11.42578125" style="2"/>
  </cols>
  <sheetData>
    <row r="1" spans="1:19" s="1" customFormat="1" x14ac:dyDescent="0.25">
      <c r="A1" s="3" t="s">
        <v>2</v>
      </c>
      <c r="B1" s="3" t="s">
        <v>0</v>
      </c>
      <c r="C1" s="3" t="s">
        <v>1</v>
      </c>
      <c r="D1" s="3" t="s">
        <v>3</v>
      </c>
      <c r="E1" s="3" t="s">
        <v>4</v>
      </c>
      <c r="F1" s="5"/>
      <c r="G1" s="5" t="s">
        <v>83</v>
      </c>
      <c r="H1" s="5"/>
      <c r="I1" s="5" t="s">
        <v>72</v>
      </c>
      <c r="J1" s="5" t="s">
        <v>73</v>
      </c>
      <c r="K1" s="5" t="s">
        <v>74</v>
      </c>
      <c r="L1" s="5" t="s">
        <v>75</v>
      </c>
      <c r="M1" s="5" t="s">
        <v>76</v>
      </c>
      <c r="N1" s="5" t="s">
        <v>77</v>
      </c>
      <c r="O1" s="5" t="s">
        <v>78</v>
      </c>
      <c r="P1" s="5" t="s">
        <v>85</v>
      </c>
      <c r="Q1" s="5" t="s">
        <v>86</v>
      </c>
      <c r="R1" s="5" t="s">
        <v>81</v>
      </c>
      <c r="S1" s="5" t="s">
        <v>82</v>
      </c>
    </row>
    <row r="2" spans="1:19" x14ac:dyDescent="0.25">
      <c r="A2" s="4" t="s">
        <v>5</v>
      </c>
      <c r="B2" s="4" t="s">
        <v>5</v>
      </c>
      <c r="C2" s="4" t="s">
        <v>60</v>
      </c>
      <c r="D2" s="4" t="s">
        <v>55</v>
      </c>
      <c r="E2" s="4">
        <v>229</v>
      </c>
      <c r="F2" s="6"/>
      <c r="G2" s="9">
        <f t="array" ref="G2">MIN(IF(ABS(B!$B$2:$B$40-RIGHT(A2,8))=MIN(ABS(B!$B$2:$B$40-RIGHT(A2,8))),B!$B$2:$B$40))</f>
        <v>60100000</v>
      </c>
      <c r="H2" s="6"/>
      <c r="I2" s="6">
        <f>VLOOKUP($G2,B!$B$2:$N$40,3,0)</f>
        <v>8</v>
      </c>
      <c r="J2" s="6">
        <f>VLOOKUP($G2,B!$B$2:$N$40,4,0)</f>
        <v>11</v>
      </c>
      <c r="K2" s="6">
        <f>VLOOKUP($G2,B!$B$2:$N$40,5,0)</f>
        <v>11</v>
      </c>
      <c r="L2" s="6">
        <f>VLOOKUP($G2,B!$B$2:$N$40,6,0)</f>
        <v>0</v>
      </c>
      <c r="M2" s="6">
        <f>VLOOKUP($G2,B!$B$2:$N$40,7,0)</f>
        <v>0</v>
      </c>
      <c r="N2" s="6" t="str">
        <f>VLOOKUP($G2,B!$B$2:$N$40,8,0)</f>
        <v>D60100000</v>
      </c>
      <c r="O2" s="6" t="str">
        <f>VLOOKUP($G2,B!$B$2:$N$40,9,0)</f>
        <v>D</v>
      </c>
      <c r="P2" s="6">
        <f>VLOOKUP($G2,B!$B$2:$N$40,10,0)</f>
        <v>229</v>
      </c>
      <c r="Q2" s="6" t="str">
        <f>VLOOKUP($G2,B!$B$2:$N$40,11,0)</f>
        <v>FU</v>
      </c>
      <c r="R2" s="6" t="str">
        <f>VLOOKUP($G2,B!$B$2:$N$40,12,0)</f>
        <v>D60000000</v>
      </c>
      <c r="S2" s="6" t="str">
        <f>VLOOKUP($G2,B!$B$2:$N$40,13,0)</f>
        <v>D60299999</v>
      </c>
    </row>
    <row r="3" spans="1:19" x14ac:dyDescent="0.25">
      <c r="A3" s="4" t="s">
        <v>6</v>
      </c>
      <c r="B3" s="4" t="s">
        <v>5</v>
      </c>
      <c r="C3" s="4" t="s">
        <v>60</v>
      </c>
      <c r="D3" s="4" t="s">
        <v>55</v>
      </c>
      <c r="E3" s="4">
        <v>229</v>
      </c>
      <c r="F3" s="6"/>
      <c r="G3" s="9">
        <f t="array" ref="G3">MIN(IF(ABS(B!$B$2:$B$40-RIGHT(A3,8))=MIN(ABS(B!$B$2:$B$40-RIGHT(A3,8))),B!$B$2:$B$40))</f>
        <v>60100000</v>
      </c>
      <c r="H3" s="6"/>
      <c r="I3" s="6">
        <f>VLOOKUP($G3,B!$B$2:$N$40,3,0)</f>
        <v>8</v>
      </c>
      <c r="J3" s="6">
        <f>VLOOKUP($G3,B!$B$2:$N$40,4,0)</f>
        <v>11</v>
      </c>
      <c r="K3" s="6">
        <f>VLOOKUP($G3,B!$B$2:$N$40,5,0)</f>
        <v>11</v>
      </c>
      <c r="L3" s="6">
        <f>VLOOKUP($G3,B!$B$2:$N$40,6,0)</f>
        <v>0</v>
      </c>
      <c r="M3" s="6">
        <f>VLOOKUP($G3,B!$B$2:$N$40,7,0)</f>
        <v>0</v>
      </c>
      <c r="N3" s="6" t="str">
        <f>VLOOKUP($G3,B!$B$2:$N$40,8,0)</f>
        <v>D60100000</v>
      </c>
      <c r="O3" s="6" t="str">
        <f>VLOOKUP($G3,B!$B$2:$N$40,9,0)</f>
        <v>D</v>
      </c>
      <c r="P3" s="6">
        <f>VLOOKUP($G3,B!$B$2:$N$40,10,0)</f>
        <v>229</v>
      </c>
      <c r="Q3" s="6" t="str">
        <f>VLOOKUP($G3,B!$B$2:$N$40,11,0)</f>
        <v>FU</v>
      </c>
      <c r="R3" s="6" t="str">
        <f>VLOOKUP($G3,B!$B$2:$N$40,12,0)</f>
        <v>D60000000</v>
      </c>
      <c r="S3" s="6" t="str">
        <f>VLOOKUP($G3,B!$B$2:$N$40,13,0)</f>
        <v>D60299999</v>
      </c>
    </row>
    <row r="4" spans="1:19" x14ac:dyDescent="0.25">
      <c r="A4" s="4" t="s">
        <v>6</v>
      </c>
      <c r="B4" s="4" t="s">
        <v>5</v>
      </c>
      <c r="C4" s="4" t="s">
        <v>60</v>
      </c>
      <c r="D4" s="4" t="s">
        <v>55</v>
      </c>
      <c r="E4" s="4">
        <v>229</v>
      </c>
      <c r="F4" s="6"/>
      <c r="G4" s="9">
        <f t="array" ref="G4">MIN(IF(ABS(B!$B$2:$B$40-RIGHT(A4,8))=MIN(ABS(B!$B$2:$B$40-RIGHT(A4,8))),B!$B$2:$B$40))</f>
        <v>60100000</v>
      </c>
      <c r="H4" s="6"/>
      <c r="I4" s="6"/>
      <c r="J4" s="6"/>
      <c r="K4" s="6"/>
      <c r="L4" s="6"/>
      <c r="M4" s="6"/>
      <c r="N4" s="6" t="s">
        <v>6</v>
      </c>
      <c r="O4" s="6"/>
      <c r="P4" s="6"/>
      <c r="Q4" s="6"/>
      <c r="R4" s="6"/>
      <c r="S4" s="6"/>
    </row>
    <row r="5" spans="1:19" x14ac:dyDescent="0.25">
      <c r="A5" s="4" t="s">
        <v>8</v>
      </c>
      <c r="B5" s="4" t="s">
        <v>5</v>
      </c>
      <c r="C5" s="4" t="s">
        <v>60</v>
      </c>
      <c r="D5" s="4" t="s">
        <v>55</v>
      </c>
      <c r="E5" s="4">
        <v>229</v>
      </c>
      <c r="F5" s="6"/>
      <c r="G5" s="9">
        <f t="array" ref="G5">MIN(IF(ABS(B!$B$2:$B$40-RIGHT(A5,8))=MIN(ABS(B!$B$2:$B$40-RIGHT(A5,8))),B!$B$2:$B$40))</f>
        <v>60110000</v>
      </c>
      <c r="H5" s="6"/>
      <c r="I5" s="6"/>
      <c r="J5" s="6"/>
      <c r="K5" s="6"/>
      <c r="L5" s="6"/>
      <c r="M5" s="6"/>
      <c r="N5" s="6" t="s">
        <v>8</v>
      </c>
      <c r="O5" s="6"/>
      <c r="P5" s="6"/>
      <c r="Q5" s="6"/>
      <c r="R5" s="6"/>
      <c r="S5" s="6"/>
    </row>
    <row r="6" spans="1:19" x14ac:dyDescent="0.25">
      <c r="A6" s="4" t="s">
        <v>9</v>
      </c>
      <c r="B6" s="4" t="s">
        <v>5</v>
      </c>
      <c r="C6" s="4" t="s">
        <v>60</v>
      </c>
      <c r="D6" s="4" t="s">
        <v>55</v>
      </c>
      <c r="E6" s="4">
        <v>229</v>
      </c>
      <c r="F6" s="6"/>
      <c r="G6" s="9">
        <f t="array" ref="G6">MIN(IF(ABS(B!$B$2:$B$40-RIGHT(A6,8))=MIN(ABS(B!$B$2:$B$40-RIGHT(A6,8))),B!$B$2:$B$40))</f>
        <v>60110000</v>
      </c>
      <c r="H6" s="6"/>
      <c r="I6" s="6"/>
      <c r="J6" s="6"/>
      <c r="K6" s="6"/>
      <c r="L6" s="6"/>
      <c r="M6" s="6"/>
      <c r="N6" s="6" t="s">
        <v>8</v>
      </c>
      <c r="O6" s="6"/>
      <c r="P6" s="6"/>
      <c r="Q6" s="6"/>
      <c r="R6" s="6"/>
      <c r="S6" s="6"/>
    </row>
    <row r="7" spans="1:19" x14ac:dyDescent="0.25">
      <c r="A7" s="4" t="s">
        <v>10</v>
      </c>
      <c r="B7" s="4" t="s">
        <v>5</v>
      </c>
      <c r="C7" s="4" t="s">
        <v>60</v>
      </c>
      <c r="D7" s="4" t="s">
        <v>55</v>
      </c>
      <c r="E7" s="4">
        <v>229</v>
      </c>
      <c r="F7" s="6"/>
      <c r="G7" s="9">
        <f t="array" ref="G7">MIN(IF(ABS(B!$B$2:$B$40-RIGHT(A7,8))=MIN(ABS(B!$B$2:$B$40-RIGHT(A7,8))),B!$B$2:$B$40))</f>
        <v>60110000</v>
      </c>
      <c r="H7" s="6"/>
      <c r="I7" s="6"/>
      <c r="J7" s="6"/>
      <c r="K7" s="6"/>
      <c r="L7" s="6"/>
      <c r="M7" s="6"/>
      <c r="N7" s="6" t="s">
        <v>8</v>
      </c>
      <c r="O7" s="6"/>
      <c r="P7" s="6"/>
      <c r="Q7" s="6"/>
      <c r="R7" s="6"/>
      <c r="S7" s="6"/>
    </row>
    <row r="8" spans="1:19" x14ac:dyDescent="0.25">
      <c r="A8" s="4" t="s">
        <v>11</v>
      </c>
      <c r="B8" s="4" t="s">
        <v>5</v>
      </c>
      <c r="C8" s="4" t="s">
        <v>60</v>
      </c>
      <c r="D8" s="4" t="s">
        <v>55</v>
      </c>
      <c r="E8" s="4">
        <v>229</v>
      </c>
      <c r="F8" s="6"/>
      <c r="G8" s="9">
        <f t="array" ref="G8">MIN(IF(ABS(B!$B$2:$B$40-RIGHT(A8,8))=MIN(ABS(B!$B$2:$B$40-RIGHT(A8,8))),B!$B$2:$B$40))</f>
        <v>60120000</v>
      </c>
      <c r="H8" s="6"/>
      <c r="I8" s="6"/>
      <c r="J8" s="6"/>
      <c r="K8" s="6"/>
      <c r="L8" s="6"/>
      <c r="M8" s="6"/>
      <c r="N8" s="6" t="s">
        <v>11</v>
      </c>
      <c r="O8" s="6"/>
      <c r="P8" s="6"/>
      <c r="Q8" s="6"/>
      <c r="R8" s="6"/>
      <c r="S8" s="6"/>
    </row>
    <row r="9" spans="1:19" x14ac:dyDescent="0.25">
      <c r="A9" s="4" t="s">
        <v>103</v>
      </c>
      <c r="B9" s="4" t="s">
        <v>5</v>
      </c>
      <c r="C9" s="4" t="s">
        <v>60</v>
      </c>
      <c r="D9" s="4" t="s">
        <v>55</v>
      </c>
      <c r="E9" s="4">
        <v>229</v>
      </c>
      <c r="F9" s="6"/>
      <c r="G9" s="9">
        <f t="array" ref="G9">MIN(IF(ABS(B!$B$2:$B$40-RIGHT(A9,8))=MIN(ABS(B!$B$2:$B$40-RIGHT(A9,8))),B!$B$2:$B$40))</f>
        <v>60120000</v>
      </c>
      <c r="H9" s="6"/>
      <c r="I9" s="6"/>
      <c r="J9" s="6"/>
      <c r="K9" s="6"/>
      <c r="L9" s="6"/>
      <c r="M9" s="6"/>
      <c r="N9" s="6" t="s">
        <v>11</v>
      </c>
      <c r="O9" s="6"/>
      <c r="P9" s="6"/>
      <c r="Q9" s="6"/>
      <c r="R9" s="6"/>
      <c r="S9" s="6"/>
    </row>
    <row r="10" spans="1:19" x14ac:dyDescent="0.25">
      <c r="A10" s="4" t="s">
        <v>12</v>
      </c>
      <c r="B10" s="4" t="s">
        <v>5</v>
      </c>
      <c r="C10" s="4" t="s">
        <v>60</v>
      </c>
      <c r="D10" s="4" t="s">
        <v>55</v>
      </c>
      <c r="E10" s="4">
        <v>229</v>
      </c>
      <c r="F10" s="6"/>
      <c r="G10" s="9">
        <f t="array" ref="G10">MIN(IF(ABS(B!$B$2:$B$40-RIGHT(A10,8))=MIN(ABS(B!$B$2:$B$40-RIGHT(A10,8))),B!$B$2:$B$40))</f>
        <v>60130000</v>
      </c>
      <c r="H10" s="6"/>
      <c r="I10" s="6"/>
      <c r="J10" s="6"/>
      <c r="K10" s="6"/>
      <c r="L10" s="6"/>
      <c r="M10" s="6"/>
      <c r="N10" s="6" t="s">
        <v>12</v>
      </c>
      <c r="O10" s="6"/>
      <c r="P10" s="6"/>
      <c r="Q10" s="6"/>
      <c r="R10" s="6"/>
      <c r="S10" s="6"/>
    </row>
    <row r="11" spans="1:19" x14ac:dyDescent="0.25">
      <c r="A11" s="4" t="s">
        <v>13</v>
      </c>
      <c r="B11" s="4" t="s">
        <v>5</v>
      </c>
      <c r="C11" s="4" t="s">
        <v>60</v>
      </c>
      <c r="D11" s="4" t="s">
        <v>55</v>
      </c>
      <c r="E11" s="4">
        <v>229</v>
      </c>
      <c r="F11" s="6"/>
      <c r="G11" s="9">
        <f t="array" ref="G11">MIN(IF(ABS(B!$B$2:$B$40-RIGHT(A11,8))=MIN(ABS(B!$B$2:$B$40-RIGHT(A11,8))),B!$B$2:$B$40))</f>
        <v>60150000</v>
      </c>
      <c r="H11" s="6"/>
      <c r="I11" s="6"/>
      <c r="J11" s="6"/>
      <c r="K11" s="6"/>
      <c r="L11" s="6"/>
      <c r="M11" s="6"/>
      <c r="N11" s="6" t="s">
        <v>13</v>
      </c>
      <c r="O11" s="6"/>
      <c r="P11" s="6"/>
      <c r="Q11" s="6"/>
      <c r="R11" s="6"/>
      <c r="S11" s="6"/>
    </row>
    <row r="12" spans="1:19" x14ac:dyDescent="0.25">
      <c r="A12" s="4" t="s">
        <v>14</v>
      </c>
      <c r="B12" s="4" t="s">
        <v>5</v>
      </c>
      <c r="C12" s="4" t="s">
        <v>60</v>
      </c>
      <c r="D12" s="4" t="s">
        <v>55</v>
      </c>
      <c r="E12" s="4">
        <v>229</v>
      </c>
      <c r="F12" s="6"/>
      <c r="G12" s="9">
        <f t="array" ref="G12">MIN(IF(ABS(B!$B$2:$B$40-RIGHT(A12,8))=MIN(ABS(B!$B$2:$B$40-RIGHT(A12,8))),B!$B$2:$B$40))</f>
        <v>60170000</v>
      </c>
      <c r="H12" s="6"/>
      <c r="I12" s="6"/>
      <c r="J12" s="6"/>
      <c r="K12" s="6"/>
      <c r="L12" s="6"/>
      <c r="M12" s="6"/>
      <c r="N12" s="6" t="s">
        <v>14</v>
      </c>
      <c r="O12" s="6"/>
      <c r="P12" s="6"/>
      <c r="Q12" s="6"/>
      <c r="R12" s="6"/>
      <c r="S12" s="6"/>
    </row>
    <row r="13" spans="1:19" x14ac:dyDescent="0.25">
      <c r="A13" s="4" t="s">
        <v>15</v>
      </c>
      <c r="B13" s="4" t="s">
        <v>5</v>
      </c>
      <c r="C13" s="4" t="s">
        <v>60</v>
      </c>
      <c r="D13" s="4" t="s">
        <v>55</v>
      </c>
      <c r="E13" s="4">
        <v>229</v>
      </c>
      <c r="F13" s="6"/>
      <c r="G13" s="9">
        <f t="array" ref="G13">MIN(IF(ABS(B!$B$2:$B$40-RIGHT(A13,8))=MIN(ABS(B!$B$2:$B$40-RIGHT(A13,8))),B!$B$2:$B$40))</f>
        <v>60180000</v>
      </c>
      <c r="H13" s="6"/>
      <c r="I13" s="6"/>
      <c r="J13" s="6"/>
      <c r="K13" s="6"/>
      <c r="L13" s="6"/>
      <c r="M13" s="6"/>
      <c r="N13" s="7" t="s">
        <v>15</v>
      </c>
      <c r="O13" s="6"/>
      <c r="P13" s="6"/>
      <c r="Q13" s="6"/>
      <c r="R13" s="6"/>
      <c r="S13" s="6"/>
    </row>
    <row r="14" spans="1:19" x14ac:dyDescent="0.25">
      <c r="A14" s="4" t="s">
        <v>16</v>
      </c>
      <c r="B14" s="4" t="s">
        <v>5</v>
      </c>
      <c r="C14" s="4" t="s">
        <v>60</v>
      </c>
      <c r="D14" s="4" t="s">
        <v>55</v>
      </c>
      <c r="E14" s="4">
        <v>229</v>
      </c>
      <c r="F14" s="6"/>
      <c r="G14" s="9">
        <f t="array" ref="G14">MIN(IF(ABS(B!$B$2:$B$40-RIGHT(A14,8))=MIN(ABS(B!$B$2:$B$40-RIGHT(A14,8))),B!$B$2:$B$40))</f>
        <v>60180000</v>
      </c>
      <c r="H14" s="6"/>
      <c r="I14" s="6"/>
      <c r="J14" s="6"/>
      <c r="K14" s="6"/>
      <c r="L14" s="6"/>
      <c r="M14" s="6"/>
      <c r="N14" s="7" t="s">
        <v>15</v>
      </c>
      <c r="O14" s="6"/>
      <c r="P14" s="6"/>
      <c r="Q14" s="6"/>
      <c r="R14" s="6"/>
      <c r="S14" s="6"/>
    </row>
    <row r="15" spans="1:19" x14ac:dyDescent="0.25">
      <c r="A15" s="4" t="s">
        <v>17</v>
      </c>
      <c r="B15" s="4" t="s">
        <v>5</v>
      </c>
      <c r="C15" s="4" t="s">
        <v>60</v>
      </c>
      <c r="D15" s="4" t="s">
        <v>55</v>
      </c>
      <c r="E15" s="4">
        <v>229</v>
      </c>
      <c r="F15" s="6"/>
      <c r="G15" s="9">
        <f t="array" ref="G15">MIN(IF(ABS(B!$B$2:$B$40-RIGHT(A15,8))=MIN(ABS(B!$B$2:$B$40-RIGHT(A15,8))),B!$B$2:$B$40))</f>
        <v>60190000</v>
      </c>
      <c r="H15" s="6"/>
      <c r="I15" s="6"/>
      <c r="J15" s="6"/>
      <c r="K15" s="6"/>
      <c r="L15" s="6"/>
      <c r="M15" s="6"/>
      <c r="N15" s="7"/>
      <c r="O15" s="6"/>
      <c r="P15" s="6"/>
      <c r="Q15" s="6"/>
      <c r="R15" s="6"/>
      <c r="S15" s="6"/>
    </row>
    <row r="16" spans="1:19" x14ac:dyDescent="0.25">
      <c r="A16" s="4" t="s">
        <v>18</v>
      </c>
      <c r="B16" s="4" t="s">
        <v>5</v>
      </c>
      <c r="C16" s="4" t="s">
        <v>60</v>
      </c>
      <c r="D16" s="4" t="s">
        <v>55</v>
      </c>
      <c r="E16" s="4">
        <v>229</v>
      </c>
      <c r="F16" s="6"/>
      <c r="G16" s="9">
        <f t="array" ref="G16">MIN(IF(ABS(B!$B$2:$B$40-RIGHT(A16,8))=MIN(ABS(B!$B$2:$B$40-RIGHT(A16,8))),B!$B$2:$B$40))</f>
        <v>60190000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</row>
    <row r="17" spans="1:19" x14ac:dyDescent="0.25">
      <c r="A17" s="4" t="s">
        <v>19</v>
      </c>
      <c r="B17" s="4" t="s">
        <v>5</v>
      </c>
      <c r="C17" s="4" t="s">
        <v>60</v>
      </c>
      <c r="D17" s="4" t="s">
        <v>55</v>
      </c>
      <c r="E17" s="4">
        <v>229</v>
      </c>
      <c r="F17" s="6"/>
      <c r="G17" s="9">
        <f t="array" ref="G17">MIN(IF(ABS(B!$B$2:$B$40-RIGHT(A17,8))=MIN(ABS(B!$B$2:$B$40-RIGHT(A17,8))),B!$B$2:$B$40))</f>
        <v>60190000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</row>
    <row r="18" spans="1:19" x14ac:dyDescent="0.25">
      <c r="A18" s="4" t="s">
        <v>20</v>
      </c>
      <c r="B18" s="4" t="s">
        <v>5</v>
      </c>
      <c r="C18" s="4" t="s">
        <v>60</v>
      </c>
      <c r="D18" s="4" t="s">
        <v>55</v>
      </c>
      <c r="E18" s="4">
        <v>229</v>
      </c>
      <c r="F18" s="6"/>
      <c r="G18" s="9">
        <f t="array" ref="G18">MIN(IF(ABS(B!$B$2:$B$40-RIGHT(A18,8))=MIN(ABS(B!$B$2:$B$40-RIGHT(A18,8))),B!$B$2:$B$40))</f>
        <v>60210000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x14ac:dyDescent="0.25">
      <c r="A19" s="4" t="s">
        <v>20</v>
      </c>
      <c r="B19" s="4" t="s">
        <v>5</v>
      </c>
      <c r="C19" s="4" t="s">
        <v>60</v>
      </c>
      <c r="D19" s="4" t="s">
        <v>55</v>
      </c>
      <c r="E19" s="4">
        <v>229</v>
      </c>
      <c r="F19" s="6"/>
      <c r="G19" s="9">
        <f t="array" ref="G19">MIN(IF(ABS(B!$B$2:$B$40-RIGHT(A19,8))=MIN(ABS(B!$B$2:$B$40-RIGHT(A19,8))),B!$B$2:$B$40))</f>
        <v>60210000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</row>
    <row r="20" spans="1:19" x14ac:dyDescent="0.25">
      <c r="A20" s="4" t="s">
        <v>21</v>
      </c>
      <c r="B20" s="4" t="s">
        <v>5</v>
      </c>
      <c r="C20" s="4" t="s">
        <v>60</v>
      </c>
      <c r="D20" s="4" t="s">
        <v>55</v>
      </c>
      <c r="E20" s="4">
        <v>229</v>
      </c>
      <c r="F20" s="6"/>
      <c r="G20" s="9">
        <f t="array" ref="G20">MIN(IF(ABS(B!$B$2:$B$40-RIGHT(A20,8))=MIN(ABS(B!$B$2:$B$40-RIGHT(A20,8))),B!$B$2:$B$40))</f>
        <v>60210000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x14ac:dyDescent="0.25">
      <c r="A21" s="4" t="s">
        <v>22</v>
      </c>
      <c r="B21" s="4" t="s">
        <v>5</v>
      </c>
      <c r="C21" s="4" t="s">
        <v>60</v>
      </c>
      <c r="D21" s="4" t="s">
        <v>55</v>
      </c>
      <c r="E21" s="4">
        <v>229</v>
      </c>
      <c r="F21" s="6"/>
      <c r="G21" s="9">
        <f t="array" ref="G21">MIN(IF(ABS(B!$B$2:$B$40-RIGHT(A21,8))=MIN(ABS(B!$B$2:$B$40-RIGHT(A21,8))),B!$B$2:$B$40))</f>
        <v>60210000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</row>
    <row r="22" spans="1:19" x14ac:dyDescent="0.25">
      <c r="A22" s="4" t="s">
        <v>23</v>
      </c>
      <c r="B22" s="4" t="s">
        <v>5</v>
      </c>
      <c r="C22" s="4" t="s">
        <v>60</v>
      </c>
      <c r="D22" s="4" t="s">
        <v>55</v>
      </c>
      <c r="E22" s="4">
        <v>229</v>
      </c>
      <c r="F22" s="6"/>
      <c r="G22" s="9">
        <f t="array" ref="G22">MIN(IF(ABS(B!$B$2:$B$40-RIGHT(A22,8))=MIN(ABS(B!$B$2:$B$40-RIGHT(A22,8))),B!$B$2:$B$40))</f>
        <v>60210000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x14ac:dyDescent="0.25">
      <c r="A23" s="4" t="s">
        <v>24</v>
      </c>
      <c r="B23" s="4" t="s">
        <v>5</v>
      </c>
      <c r="C23" s="4" t="s">
        <v>60</v>
      </c>
      <c r="D23" s="4" t="s">
        <v>55</v>
      </c>
      <c r="E23" s="4">
        <v>229</v>
      </c>
      <c r="F23" s="6"/>
      <c r="G23" s="9">
        <f t="array" ref="G23">MIN(IF(ABS(B!$B$2:$B$40-RIGHT(A23,8))=MIN(ABS(B!$B$2:$B$40-RIGHT(A23,8))),B!$B$2:$B$40))</f>
        <v>60220000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</row>
    <row r="24" spans="1:19" x14ac:dyDescent="0.25">
      <c r="A24" s="4" t="s">
        <v>25</v>
      </c>
      <c r="B24" s="4" t="s">
        <v>5</v>
      </c>
      <c r="C24" s="4" t="s">
        <v>60</v>
      </c>
      <c r="D24" s="4" t="s">
        <v>55</v>
      </c>
      <c r="E24" s="4">
        <v>229</v>
      </c>
      <c r="F24" s="6"/>
      <c r="G24" s="9">
        <f t="array" ref="G24">MIN(IF(ABS(B!$B$2:$B$40-RIGHT(A24,8))=MIN(ABS(B!$B$2:$B$40-RIGHT(A24,8))),B!$B$2:$B$40))</f>
        <v>60220000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x14ac:dyDescent="0.25">
      <c r="A25" s="4" t="s">
        <v>26</v>
      </c>
      <c r="B25" s="4" t="s">
        <v>5</v>
      </c>
      <c r="C25" s="4" t="s">
        <v>60</v>
      </c>
      <c r="D25" s="4" t="s">
        <v>55</v>
      </c>
      <c r="E25" s="4">
        <v>229</v>
      </c>
      <c r="F25" s="6"/>
      <c r="G25" s="9">
        <f t="array" ref="G25">MIN(IF(ABS(B!$B$2:$B$40-RIGHT(A25,8))=MIN(ABS(B!$B$2:$B$40-RIGHT(A25,8))),B!$B$2:$B$40))</f>
        <v>60220000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 x14ac:dyDescent="0.25">
      <c r="A26" s="4" t="s">
        <v>27</v>
      </c>
      <c r="B26" s="4" t="s">
        <v>5</v>
      </c>
      <c r="C26" s="4" t="s">
        <v>60</v>
      </c>
      <c r="D26" s="4" t="s">
        <v>55</v>
      </c>
      <c r="E26" s="4">
        <v>229</v>
      </c>
      <c r="F26" s="6"/>
      <c r="G26" s="9">
        <f t="array" ref="G26">MIN(IF(ABS(B!$B$2:$B$40-RIGHT(A26,8))=MIN(ABS(B!$B$2:$B$40-RIGHT(A26,8))),B!$B$2:$B$40))</f>
        <v>60220000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x14ac:dyDescent="0.25">
      <c r="A27" s="4" t="s">
        <v>28</v>
      </c>
      <c r="B27" s="4" t="s">
        <v>5</v>
      </c>
      <c r="C27" s="4" t="s">
        <v>60</v>
      </c>
      <c r="D27" s="4" t="s">
        <v>55</v>
      </c>
      <c r="E27" s="4">
        <v>229</v>
      </c>
      <c r="F27" s="6"/>
      <c r="G27" s="9">
        <f t="array" ref="G27">MIN(IF(ABS(B!$B$2:$B$40-RIGHT(A27,8))=MIN(ABS(B!$B$2:$B$40-RIGHT(A27,8))),B!$B$2:$B$40))</f>
        <v>60220000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</row>
    <row r="28" spans="1:19" x14ac:dyDescent="0.25">
      <c r="A28" s="4" t="s">
        <v>29</v>
      </c>
      <c r="B28" s="4" t="s">
        <v>5</v>
      </c>
      <c r="C28" s="4" t="s">
        <v>60</v>
      </c>
      <c r="D28" s="4" t="s">
        <v>55</v>
      </c>
      <c r="E28" s="4">
        <v>229</v>
      </c>
      <c r="F28" s="6"/>
      <c r="G28" s="9">
        <f t="array" ref="G28">MIN(IF(ABS(B!$B$2:$B$40-RIGHT(A28,8))=MIN(ABS(B!$B$2:$B$40-RIGHT(A28,8))),B!$B$2:$B$40))</f>
        <v>60220000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1:19" x14ac:dyDescent="0.25">
      <c r="A29" s="4" t="s">
        <v>30</v>
      </c>
      <c r="B29" s="4" t="s">
        <v>5</v>
      </c>
      <c r="C29" s="4" t="s">
        <v>60</v>
      </c>
      <c r="D29" s="4" t="s">
        <v>55</v>
      </c>
      <c r="E29" s="4">
        <v>229</v>
      </c>
      <c r="F29" s="6"/>
      <c r="G29" s="9">
        <f t="array" ref="G29">MIN(IF(ABS(B!$B$2:$B$40-RIGHT(A29,8))=MIN(ABS(B!$B$2:$B$40-RIGHT(A29,8))),B!$B$2:$B$40))</f>
        <v>60260000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</row>
    <row r="30" spans="1:19" x14ac:dyDescent="0.25">
      <c r="A30" s="4" t="s">
        <v>30</v>
      </c>
      <c r="B30" s="4" t="s">
        <v>5</v>
      </c>
      <c r="C30" s="4" t="s">
        <v>60</v>
      </c>
      <c r="D30" s="4" t="s">
        <v>55</v>
      </c>
      <c r="E30" s="4">
        <v>229</v>
      </c>
      <c r="F30" s="6"/>
      <c r="G30" s="9">
        <f t="array" ref="G30">MIN(IF(ABS(B!$B$2:$B$40-RIGHT(A30,8))=MIN(ABS(B!$B$2:$B$40-RIGHT(A30,8))),B!$B$2:$B$40))</f>
        <v>60260000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</row>
    <row r="31" spans="1:19" x14ac:dyDescent="0.25">
      <c r="A31" s="4" t="s">
        <v>31</v>
      </c>
      <c r="B31" s="4" t="s">
        <v>5</v>
      </c>
      <c r="C31" s="4" t="s">
        <v>60</v>
      </c>
      <c r="D31" s="4" t="s">
        <v>55</v>
      </c>
      <c r="E31" s="4">
        <v>229</v>
      </c>
      <c r="F31" s="6"/>
      <c r="G31" s="9">
        <f t="array" ref="G31">MIN(IF(ABS(B!$B$2:$B$40-RIGHT(A31,8))=MIN(ABS(B!$B$2:$B$40-RIGHT(A31,8))),B!$B$2:$B$40))</f>
        <v>60260000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</row>
    <row r="32" spans="1:19" x14ac:dyDescent="0.25">
      <c r="A32" s="4" t="s">
        <v>32</v>
      </c>
      <c r="B32" s="4" t="s">
        <v>5</v>
      </c>
      <c r="C32" s="4" t="s">
        <v>60</v>
      </c>
      <c r="D32" s="4" t="s">
        <v>55</v>
      </c>
      <c r="E32" s="4">
        <v>229</v>
      </c>
      <c r="F32" s="6"/>
      <c r="G32" s="9">
        <f t="array" ref="G32">MIN(IF(ABS(B!$B$2:$B$40-RIGHT(A32,8))=MIN(ABS(B!$B$2:$B$40-RIGHT(A32,8))),B!$B$2:$B$40))</f>
        <v>60260000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</row>
    <row r="33" spans="1:19" x14ac:dyDescent="0.25">
      <c r="A33" s="4" t="s">
        <v>33</v>
      </c>
      <c r="B33" s="4" t="s">
        <v>5</v>
      </c>
      <c r="C33" s="4" t="s">
        <v>60</v>
      </c>
      <c r="D33" s="4" t="s">
        <v>55</v>
      </c>
      <c r="E33" s="4">
        <v>229</v>
      </c>
      <c r="F33" s="6"/>
      <c r="G33" s="9">
        <f t="array" ref="G33">MIN(IF(ABS(B!$B$2:$B$40-RIGHT(A33,8))=MIN(ABS(B!$B$2:$B$40-RIGHT(A33,8))),B!$B$2:$B$40))</f>
        <v>60260000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</row>
    <row r="34" spans="1:19" x14ac:dyDescent="0.25">
      <c r="A34" s="4" t="s">
        <v>70</v>
      </c>
      <c r="B34" s="4" t="s">
        <v>65</v>
      </c>
      <c r="C34" s="4" t="s">
        <v>66</v>
      </c>
      <c r="D34" s="4" t="s">
        <v>67</v>
      </c>
      <c r="E34" s="4">
        <v>273</v>
      </c>
      <c r="F34" s="6"/>
      <c r="G34" s="9">
        <f t="array" ref="G34">MIN(IF(ABS(B!$B$2:$B$40-RIGHT(A34,8))=MIN(ABS(B!$B$2:$B$40-RIGHT(A34,8))),B!$B$2:$B$40))</f>
        <v>60310000</v>
      </c>
      <c r="H34" s="6"/>
      <c r="I34" s="6"/>
      <c r="J34" s="6"/>
      <c r="K34" s="6"/>
      <c r="L34" s="6"/>
      <c r="M34" s="6"/>
      <c r="N34" s="6" t="s">
        <v>70</v>
      </c>
      <c r="O34" s="6"/>
      <c r="P34" s="6"/>
      <c r="Q34" s="6"/>
      <c r="R34" s="6"/>
      <c r="S34" s="6"/>
    </row>
    <row r="35" spans="1:19" x14ac:dyDescent="0.25">
      <c r="A35" s="4" t="s">
        <v>34</v>
      </c>
      <c r="B35" s="4" t="s">
        <v>34</v>
      </c>
      <c r="C35" s="4" t="s">
        <v>61</v>
      </c>
      <c r="D35" s="4" t="s">
        <v>56</v>
      </c>
      <c r="E35" s="4">
        <v>230</v>
      </c>
      <c r="F35" s="6"/>
      <c r="G35" s="9">
        <f t="array" ref="G35">MIN(IF(ABS(B!$B$2:$B$40-RIGHT(A35,8))=MIN(ABS(B!$B$2:$B$40-RIGHT(A35,8))),B!$B$2:$B$40))</f>
        <v>60400000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</row>
    <row r="36" spans="1:19" x14ac:dyDescent="0.25">
      <c r="A36" s="4" t="s">
        <v>34</v>
      </c>
      <c r="B36" s="4" t="s">
        <v>34</v>
      </c>
      <c r="C36" s="4" t="s">
        <v>61</v>
      </c>
      <c r="D36" s="4" t="s">
        <v>56</v>
      </c>
      <c r="E36" s="4">
        <v>230</v>
      </c>
      <c r="F36" s="6"/>
      <c r="G36" s="9">
        <f t="array" ref="G36">MIN(IF(ABS(B!$B$2:$B$40-RIGHT(A36,8))=MIN(ABS(B!$B$2:$B$40-RIGHT(A36,8))),B!$B$2:$B$40))</f>
        <v>60400000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</row>
    <row r="37" spans="1:19" x14ac:dyDescent="0.25">
      <c r="A37" s="4" t="s">
        <v>35</v>
      </c>
      <c r="B37" s="4" t="s">
        <v>34</v>
      </c>
      <c r="C37" s="4" t="s">
        <v>61</v>
      </c>
      <c r="D37" s="4" t="s">
        <v>56</v>
      </c>
      <c r="E37" s="4">
        <v>230</v>
      </c>
      <c r="F37" s="6"/>
      <c r="G37" s="9">
        <f t="array" ref="G37">MIN(IF(ABS(B!$B$2:$B$40-RIGHT(A37,8))=MIN(ABS(B!$B$2:$B$40-RIGHT(A37,8))),B!$B$2:$B$40))</f>
        <v>60430000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</row>
    <row r="38" spans="1:19" x14ac:dyDescent="0.25">
      <c r="A38" s="4" t="s">
        <v>36</v>
      </c>
      <c r="B38" s="4" t="s">
        <v>36</v>
      </c>
      <c r="C38" s="4" t="s">
        <v>62</v>
      </c>
      <c r="D38" s="4" t="s">
        <v>56</v>
      </c>
      <c r="E38" s="4">
        <v>231</v>
      </c>
      <c r="F38" s="6"/>
      <c r="G38" s="9">
        <f t="array" ref="G38">MIN(IF(ABS(B!$B$2:$B$40-RIGHT(A38,8))=MIN(ABS(B!$B$2:$B$40-RIGHT(A38,8))),B!$B$2:$B$40))</f>
        <v>60430000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</row>
    <row r="39" spans="1:19" x14ac:dyDescent="0.25">
      <c r="A39" s="4" t="s">
        <v>37</v>
      </c>
      <c r="B39" s="4" t="s">
        <v>37</v>
      </c>
      <c r="C39" s="4" t="s">
        <v>63</v>
      </c>
      <c r="D39" s="4" t="s">
        <v>56</v>
      </c>
      <c r="E39" s="4">
        <v>232</v>
      </c>
      <c r="F39" s="6"/>
      <c r="G39" s="9">
        <f t="array" ref="G39">MIN(IF(ABS(B!$B$2:$B$40-RIGHT(A39,8))=MIN(ABS(B!$B$2:$B$40-RIGHT(A39,8))),B!$B$2:$B$40))</f>
        <v>60610000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</row>
    <row r="40" spans="1:19" x14ac:dyDescent="0.25">
      <c r="A40" s="4" t="s">
        <v>37</v>
      </c>
      <c r="B40" s="4" t="s">
        <v>37</v>
      </c>
      <c r="C40" s="4" t="s">
        <v>63</v>
      </c>
      <c r="D40" s="4" t="s">
        <v>56</v>
      </c>
      <c r="E40" s="4">
        <v>232</v>
      </c>
      <c r="F40" s="6"/>
      <c r="G40" s="9">
        <f t="array" ref="G40">MIN(IF(ABS(B!$B$2:$B$40-RIGHT(A40,8))=MIN(ABS(B!$B$2:$B$40-RIGHT(A40,8))),B!$B$2:$B$40))</f>
        <v>60610000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</row>
    <row r="41" spans="1:19" x14ac:dyDescent="0.25">
      <c r="A41" s="4" t="s">
        <v>38</v>
      </c>
      <c r="B41" s="4" t="s">
        <v>37</v>
      </c>
      <c r="C41" s="4" t="s">
        <v>63</v>
      </c>
      <c r="D41" s="4" t="s">
        <v>56</v>
      </c>
      <c r="E41" s="4">
        <v>232</v>
      </c>
      <c r="F41" s="6"/>
      <c r="G41" s="9">
        <f t="array" ref="G41">MIN(IF(ABS(B!$B$2:$B$40-RIGHT(A41,8))=MIN(ABS(B!$B$2:$B$40-RIGHT(A41,8))),B!$B$2:$B$40))</f>
        <v>60610000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</row>
    <row r="42" spans="1:19" x14ac:dyDescent="0.25">
      <c r="A42" s="4" t="s">
        <v>38</v>
      </c>
      <c r="B42" s="4" t="s">
        <v>37</v>
      </c>
      <c r="C42" s="4" t="s">
        <v>63</v>
      </c>
      <c r="D42" s="4" t="s">
        <v>56</v>
      </c>
      <c r="E42" s="4">
        <v>232</v>
      </c>
      <c r="F42" s="6"/>
      <c r="G42" s="9">
        <f t="array" ref="G42">MIN(IF(ABS(B!$B$2:$B$40-RIGHT(A42,8))=MIN(ABS(B!$B$2:$B$40-RIGHT(A42,8))),B!$B$2:$B$40))</f>
        <v>60610000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19" x14ac:dyDescent="0.25">
      <c r="A43" s="4" t="s">
        <v>39</v>
      </c>
      <c r="B43" s="4" t="s">
        <v>37</v>
      </c>
      <c r="C43" s="4" t="s">
        <v>63</v>
      </c>
      <c r="D43" s="4" t="s">
        <v>56</v>
      </c>
      <c r="E43" s="4">
        <v>232</v>
      </c>
      <c r="F43" s="6"/>
      <c r="G43" s="9">
        <f t="array" ref="G43">MIN(IF(ABS(B!$B$2:$B$40-RIGHT(A43,8))=MIN(ABS(B!$B$2:$B$40-RIGHT(A43,8))),B!$B$2:$B$40))</f>
        <v>60611000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</row>
    <row r="44" spans="1:19" x14ac:dyDescent="0.25">
      <c r="A44" s="4" t="s">
        <v>40</v>
      </c>
      <c r="B44" s="4" t="s">
        <v>37</v>
      </c>
      <c r="C44" s="4" t="s">
        <v>63</v>
      </c>
      <c r="D44" s="4" t="s">
        <v>56</v>
      </c>
      <c r="E44" s="4">
        <v>232</v>
      </c>
      <c r="F44" s="6"/>
      <c r="G44" s="9">
        <f t="array" ref="G44">MIN(IF(ABS(B!$B$2:$B$40-RIGHT(A44,8))=MIN(ABS(B!$B$2:$B$40-RIGHT(A44,8))),B!$B$2:$B$40))</f>
        <v>60613000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  <row r="45" spans="1:19" x14ac:dyDescent="0.25">
      <c r="A45" s="4" t="s">
        <v>41</v>
      </c>
      <c r="B45" s="4" t="s">
        <v>37</v>
      </c>
      <c r="C45" s="4" t="s">
        <v>63</v>
      </c>
      <c r="D45" s="4" t="s">
        <v>56</v>
      </c>
      <c r="E45" s="4">
        <v>232</v>
      </c>
      <c r="F45" s="6"/>
      <c r="G45" s="9">
        <f t="array" ref="G45">MIN(IF(ABS(B!$B$2:$B$40-RIGHT(A45,8))=MIN(ABS(B!$B$2:$B$40-RIGHT(A45,8))),B!$B$2:$B$40))</f>
        <v>60613000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</row>
    <row r="46" spans="1:19" x14ac:dyDescent="0.25">
      <c r="A46" s="4" t="s">
        <v>42</v>
      </c>
      <c r="B46" s="4" t="s">
        <v>37</v>
      </c>
      <c r="C46" s="4" t="s">
        <v>63</v>
      </c>
      <c r="D46" s="4" t="s">
        <v>56</v>
      </c>
      <c r="E46" s="4">
        <v>232</v>
      </c>
      <c r="F46" s="6"/>
      <c r="G46" s="9">
        <f t="array" ref="G46">MIN(IF(ABS(B!$B$2:$B$40-RIGHT(A46,8))=MIN(ABS(B!$B$2:$B$40-RIGHT(A46,8))),B!$B$2:$B$40))</f>
        <v>60620000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</row>
    <row r="47" spans="1:19" x14ac:dyDescent="0.25">
      <c r="A47" s="4" t="s">
        <v>43</v>
      </c>
      <c r="B47" s="4" t="s">
        <v>37</v>
      </c>
      <c r="C47" s="4" t="s">
        <v>63</v>
      </c>
      <c r="D47" s="4" t="s">
        <v>56</v>
      </c>
      <c r="E47" s="4">
        <v>232</v>
      </c>
      <c r="F47" s="6"/>
      <c r="G47" s="9">
        <f t="array" ref="G47">MIN(IF(ABS(B!$B$2:$B$40-RIGHT(A47,8))=MIN(ABS(B!$B$2:$B$40-RIGHT(A47,8))),B!$B$2:$B$40))</f>
        <v>60622000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x14ac:dyDescent="0.25">
      <c r="A48" s="4" t="s">
        <v>44</v>
      </c>
      <c r="B48" s="4" t="s">
        <v>37</v>
      </c>
      <c r="C48" s="4" t="s">
        <v>63</v>
      </c>
      <c r="D48" s="4" t="s">
        <v>56</v>
      </c>
      <c r="E48" s="4">
        <v>232</v>
      </c>
      <c r="F48" s="6"/>
      <c r="G48" s="9">
        <f t="array" ref="G48">MIN(IF(ABS(B!$B$2:$B$40-RIGHT(A48,8))=MIN(ABS(B!$B$2:$B$40-RIGHT(A48,8))),B!$B$2:$B$40))</f>
        <v>60630000</v>
      </c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</row>
    <row r="49" spans="1:19" x14ac:dyDescent="0.25">
      <c r="A49" s="4" t="s">
        <v>45</v>
      </c>
      <c r="B49" s="4" t="s">
        <v>37</v>
      </c>
      <c r="C49" s="4" t="s">
        <v>63</v>
      </c>
      <c r="D49" s="4" t="s">
        <v>56</v>
      </c>
      <c r="E49" s="4">
        <v>232</v>
      </c>
      <c r="F49" s="6"/>
      <c r="G49" s="9">
        <f t="array" ref="G49">MIN(IF(ABS(B!$B$2:$B$40-RIGHT(A49,8))=MIN(ABS(B!$B$2:$B$40-RIGHT(A49,8))),B!$B$2:$B$40))</f>
        <v>60631000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</row>
    <row r="50" spans="1:19" x14ac:dyDescent="0.25">
      <c r="A50" s="4" t="s">
        <v>46</v>
      </c>
      <c r="B50" s="4" t="s">
        <v>37</v>
      </c>
      <c r="C50" s="4" t="s">
        <v>63</v>
      </c>
      <c r="D50" s="4" t="s">
        <v>56</v>
      </c>
      <c r="E50" s="4">
        <v>232</v>
      </c>
      <c r="F50" s="6"/>
      <c r="G50" s="9">
        <f t="array" ref="G50">MIN(IF(ABS(B!$B$2:$B$40-RIGHT(A50,8))=MIN(ABS(B!$B$2:$B$40-RIGHT(A50,8))),B!$B$2:$B$40))</f>
        <v>60631000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x14ac:dyDescent="0.25">
      <c r="A51" s="4" t="s">
        <v>47</v>
      </c>
      <c r="B51" s="4" t="s">
        <v>37</v>
      </c>
      <c r="C51" s="4" t="s">
        <v>63</v>
      </c>
      <c r="D51" s="4" t="s">
        <v>56</v>
      </c>
      <c r="E51" s="4">
        <v>232</v>
      </c>
      <c r="F51" s="6"/>
      <c r="G51" s="9">
        <f t="array" ref="G51">MIN(IF(ABS(B!$B$2:$B$40-RIGHT(A51,8))=MIN(ABS(B!$B$2:$B$40-RIGHT(A51,8))),B!$B$2:$B$40))</f>
        <v>60640000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 x14ac:dyDescent="0.25">
      <c r="A52" s="4" t="s">
        <v>47</v>
      </c>
      <c r="B52" s="4" t="s">
        <v>37</v>
      </c>
      <c r="C52" s="4" t="s">
        <v>63</v>
      </c>
      <c r="D52" s="4" t="s">
        <v>56</v>
      </c>
      <c r="E52" s="4">
        <v>232</v>
      </c>
      <c r="F52" s="6"/>
      <c r="G52" s="9">
        <f t="array" ref="G52">MIN(IF(ABS(B!$B$2:$B$40-RIGHT(A52,8))=MIN(ABS(B!$B$2:$B$40-RIGHT(A52,8))),B!$B$2:$B$40))</f>
        <v>60640000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x14ac:dyDescent="0.25">
      <c r="A53" s="4" t="s">
        <v>48</v>
      </c>
      <c r="B53" s="4" t="s">
        <v>37</v>
      </c>
      <c r="C53" s="4" t="s">
        <v>63</v>
      </c>
      <c r="D53" s="4" t="s">
        <v>56</v>
      </c>
      <c r="E53" s="4">
        <v>232</v>
      </c>
      <c r="F53" s="6"/>
      <c r="G53" s="9">
        <f t="array" ref="G53">MIN(IF(ABS(B!$B$2:$B$40-RIGHT(A53,8))=MIN(ABS(B!$B$2:$B$40-RIGHT(A53,8))),B!$B$2:$B$40))</f>
        <v>60680000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x14ac:dyDescent="0.25">
      <c r="A54" s="4" t="s">
        <v>48</v>
      </c>
      <c r="B54" s="4" t="s">
        <v>37</v>
      </c>
      <c r="C54" s="4" t="s">
        <v>63</v>
      </c>
      <c r="D54" s="4" t="s">
        <v>56</v>
      </c>
      <c r="E54" s="4">
        <v>232</v>
      </c>
      <c r="F54" s="6"/>
      <c r="G54" s="9">
        <f t="array" ref="G54">MIN(IF(ABS(B!$B$2:$B$40-RIGHT(A54,8))=MIN(ABS(B!$B$2:$B$40-RIGHT(A54,8))),B!$B$2:$B$40))</f>
        <v>60680000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</row>
    <row r="55" spans="1:19" x14ac:dyDescent="0.25">
      <c r="A55" s="4" t="s">
        <v>49</v>
      </c>
      <c r="B55" s="4" t="s">
        <v>49</v>
      </c>
      <c r="C55" s="4" t="s">
        <v>64</v>
      </c>
      <c r="D55" s="4" t="s">
        <v>59</v>
      </c>
      <c r="E55" s="4">
        <v>233</v>
      </c>
      <c r="F55" s="6"/>
      <c r="G55" s="9">
        <f t="array" ref="G55">MIN(IF(ABS(B!$B$2:$B$40-RIGHT(A55,8))=MIN(ABS(B!$B$2:$B$40-RIGHT(A55,8))),B!$B$2:$B$40))</f>
        <v>60700000</v>
      </c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</row>
    <row r="56" spans="1:19" x14ac:dyDescent="0.25">
      <c r="A56" s="4" t="s">
        <v>50</v>
      </c>
      <c r="B56" s="4" t="s">
        <v>49</v>
      </c>
      <c r="C56" s="4" t="s">
        <v>64</v>
      </c>
      <c r="D56" s="4" t="s">
        <v>59</v>
      </c>
      <c r="E56" s="4">
        <v>233</v>
      </c>
      <c r="F56" s="6"/>
      <c r="G56" s="9">
        <f t="array" ref="G56">MIN(IF(ABS(B!$B$2:$B$40-RIGHT(A56,8))=MIN(ABS(B!$B$2:$B$40-RIGHT(A56,8))),B!$B$2:$B$40))</f>
        <v>60710000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x14ac:dyDescent="0.25">
      <c r="A57" s="4" t="s">
        <v>51</v>
      </c>
      <c r="B57" s="4" t="s">
        <v>49</v>
      </c>
      <c r="C57" s="4" t="s">
        <v>64</v>
      </c>
      <c r="D57" s="4" t="s">
        <v>59</v>
      </c>
      <c r="E57" s="4">
        <v>233</v>
      </c>
      <c r="F57" s="6"/>
      <c r="G57" s="9">
        <f t="array" ref="G57">MIN(IF(ABS(B!$B$2:$B$40-RIGHT(A57,8))=MIN(ABS(B!$B$2:$B$40-RIGHT(A57,8))),B!$B$2:$B$40))</f>
        <v>60720000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</row>
    <row r="58" spans="1:19" x14ac:dyDescent="0.25">
      <c r="A58" s="4" t="s">
        <v>52</v>
      </c>
      <c r="B58" s="4" t="s">
        <v>49</v>
      </c>
      <c r="C58" s="4" t="s">
        <v>64</v>
      </c>
      <c r="D58" s="4" t="s">
        <v>59</v>
      </c>
      <c r="E58" s="4">
        <v>233</v>
      </c>
      <c r="F58" s="6"/>
      <c r="G58" s="9">
        <f t="array" ref="G58">MIN(IF(ABS(B!$B$2:$B$40-RIGHT(A58,8))=MIN(ABS(B!$B$2:$B$40-RIGHT(A58,8))),B!$B$2:$B$40))</f>
        <v>60730000</v>
      </c>
      <c r="H58" s="6"/>
      <c r="I58" s="6"/>
      <c r="J58" s="6"/>
      <c r="K58" s="6"/>
      <c r="L58" s="6"/>
      <c r="M58" s="6"/>
      <c r="N58" s="6" t="s">
        <v>54</v>
      </c>
      <c r="O58" s="6"/>
      <c r="P58" s="6"/>
      <c r="Q58" s="6"/>
      <c r="R58" s="6"/>
      <c r="S58" s="6"/>
    </row>
    <row r="59" spans="1:19" x14ac:dyDescent="0.25">
      <c r="A59" s="4" t="s">
        <v>53</v>
      </c>
      <c r="B59" s="4" t="s">
        <v>49</v>
      </c>
      <c r="C59" s="4" t="s">
        <v>64</v>
      </c>
      <c r="D59" s="4" t="s">
        <v>59</v>
      </c>
      <c r="E59" s="4">
        <v>233</v>
      </c>
      <c r="F59" s="6"/>
      <c r="G59" s="9">
        <f t="array" ref="G59">MIN(IF(ABS(B!$B$2:$B$40-RIGHT(A59,8))=MIN(ABS(B!$B$2:$B$40-RIGHT(A59,8))),B!$B$2:$B$40))</f>
        <v>60870000</v>
      </c>
      <c r="H59" s="6"/>
      <c r="I59" s="6"/>
      <c r="J59" s="6"/>
      <c r="K59" s="6"/>
      <c r="L59" s="6"/>
      <c r="M59" s="6"/>
      <c r="N59" s="6" t="s">
        <v>54</v>
      </c>
      <c r="O59" s="6"/>
      <c r="P59" s="6"/>
      <c r="Q59" s="6"/>
      <c r="R59" s="6"/>
      <c r="S59" s="6"/>
    </row>
    <row r="60" spans="1:19" x14ac:dyDescent="0.25">
      <c r="A60" s="4" t="s">
        <v>54</v>
      </c>
      <c r="B60" s="4" t="s">
        <v>49</v>
      </c>
      <c r="C60" s="4" t="s">
        <v>64</v>
      </c>
      <c r="D60" s="4" t="s">
        <v>59</v>
      </c>
      <c r="E60" s="4">
        <v>233</v>
      </c>
      <c r="F60" s="6"/>
      <c r="G60" s="9">
        <f t="array" ref="G60">MIN(IF(ABS(B!$B$2:$B$40-RIGHT(A60,8))=MIN(ABS(B!$B$2:$B$40-RIGHT(A60,8))),B!$B$2:$B$40))</f>
        <v>60870000</v>
      </c>
      <c r="H60" s="6"/>
      <c r="I60" s="6"/>
      <c r="J60" s="6"/>
      <c r="K60" s="6"/>
      <c r="L60" s="6"/>
      <c r="M60" s="6"/>
      <c r="N60" s="6" t="s">
        <v>101</v>
      </c>
      <c r="O60" s="6"/>
      <c r="P60" s="6"/>
      <c r="Q60" s="6"/>
      <c r="R60" s="6"/>
      <c r="S60" s="6"/>
    </row>
    <row r="63" spans="1:19" x14ac:dyDescent="0.25">
      <c r="G63" s="10"/>
    </row>
    <row r="66" spans="7:7" x14ac:dyDescent="0.25">
      <c r="G66" s="10"/>
    </row>
    <row r="67" spans="7:7" x14ac:dyDescent="0.25">
      <c r="G67" s="10"/>
    </row>
    <row r="232" ht="15.75" customHeight="1" x14ac:dyDescent="0.25"/>
    <row r="233" ht="15.75" customHeight="1" x14ac:dyDescent="0.25"/>
  </sheetData>
  <pageMargins left="0.25" right="0.25" top="0.75" bottom="0.75" header="0.3" footer="0.3"/>
  <pageSetup paperSize="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workbookViewId="0">
      <pane xSplit="9" ySplit="1" topLeftCell="J4" activePane="bottomRight" state="frozen"/>
      <selection pane="topRight" activeCell="J1" sqref="J1"/>
      <selection pane="bottomLeft" activeCell="A2" sqref="A2"/>
      <selection pane="bottomRight" activeCell="G25" sqref="G25"/>
    </sheetView>
  </sheetViews>
  <sheetFormatPr baseColWidth="10" defaultRowHeight="15" x14ac:dyDescent="0.25"/>
  <cols>
    <col min="1" max="1" width="6.85546875" bestFit="1" customWidth="1"/>
    <col min="2" max="2" width="8.85546875" bestFit="1" customWidth="1"/>
    <col min="3" max="3" width="13.28515625" bestFit="1" customWidth="1"/>
    <col min="4" max="4" width="5.5703125" bestFit="1" customWidth="1"/>
    <col min="5" max="5" width="6.42578125" bestFit="1" customWidth="1"/>
    <col min="6" max="6" width="5.140625" bestFit="1" customWidth="1"/>
    <col min="7" max="7" width="6.7109375" bestFit="1" customWidth="1"/>
    <col min="8" max="8" width="5" bestFit="1" customWidth="1"/>
    <col min="9" max="9" width="12.140625" bestFit="1" customWidth="1"/>
    <col min="10" max="11" width="4.5703125" bestFit="1" customWidth="1"/>
    <col min="12" max="12" width="4.85546875" bestFit="1" customWidth="1"/>
    <col min="13" max="14" width="11.140625" bestFit="1" customWidth="1"/>
  </cols>
  <sheetData>
    <row r="1" spans="1:14" x14ac:dyDescent="0.25">
      <c r="A1" s="8" t="s">
        <v>71</v>
      </c>
      <c r="B1" s="8" t="s">
        <v>83</v>
      </c>
      <c r="C1" s="8" t="s">
        <v>84</v>
      </c>
      <c r="D1" s="8" t="s">
        <v>72</v>
      </c>
      <c r="E1" s="8" t="s">
        <v>73</v>
      </c>
      <c r="F1" s="8" t="s">
        <v>74</v>
      </c>
      <c r="G1" s="8" t="s">
        <v>75</v>
      </c>
      <c r="H1" s="8" t="s">
        <v>76</v>
      </c>
      <c r="I1" s="8" t="s">
        <v>77</v>
      </c>
      <c r="J1" s="8" t="s">
        <v>78</v>
      </c>
      <c r="K1" s="8" t="s">
        <v>79</v>
      </c>
      <c r="L1" s="8" t="s">
        <v>80</v>
      </c>
      <c r="M1" s="8" t="s">
        <v>81</v>
      </c>
      <c r="N1" s="8" t="s">
        <v>82</v>
      </c>
    </row>
    <row r="2" spans="1:14" ht="14.45" x14ac:dyDescent="0.35">
      <c r="A2" s="8"/>
      <c r="B2" s="8">
        <v>60100000</v>
      </c>
      <c r="C2" s="8"/>
      <c r="D2" s="8">
        <v>8</v>
      </c>
      <c r="E2" s="8">
        <v>11</v>
      </c>
      <c r="F2" s="8">
        <v>11</v>
      </c>
      <c r="G2" s="8">
        <v>0</v>
      </c>
      <c r="H2" s="8">
        <v>0</v>
      </c>
      <c r="I2" s="8" t="s">
        <v>6</v>
      </c>
      <c r="J2" s="8" t="s">
        <v>87</v>
      </c>
      <c r="K2" s="8">
        <v>229</v>
      </c>
      <c r="L2" s="8" t="s">
        <v>55</v>
      </c>
      <c r="M2" s="8" t="s">
        <v>5</v>
      </c>
      <c r="N2" s="8" t="s">
        <v>60</v>
      </c>
    </row>
    <row r="3" spans="1:14" ht="14.45" x14ac:dyDescent="0.35">
      <c r="A3" s="8"/>
      <c r="B3" s="8">
        <v>60110000</v>
      </c>
      <c r="C3" s="8"/>
      <c r="D3" s="8">
        <v>8</v>
      </c>
      <c r="E3" s="8">
        <v>11</v>
      </c>
      <c r="F3" s="8">
        <v>11</v>
      </c>
      <c r="G3" s="8">
        <v>0</v>
      </c>
      <c r="H3" s="8">
        <v>0</v>
      </c>
      <c r="I3" s="8" t="s">
        <v>8</v>
      </c>
      <c r="J3" s="8" t="s">
        <v>87</v>
      </c>
      <c r="K3" s="8">
        <v>229</v>
      </c>
      <c r="L3" s="8" t="s">
        <v>55</v>
      </c>
      <c r="M3" s="8" t="s">
        <v>5</v>
      </c>
      <c r="N3" s="8" t="s">
        <v>60</v>
      </c>
    </row>
    <row r="4" spans="1:14" ht="14.45" x14ac:dyDescent="0.35">
      <c r="A4" s="8"/>
      <c r="B4" s="8">
        <v>60120000</v>
      </c>
      <c r="C4" s="8"/>
      <c r="D4" s="8">
        <v>8</v>
      </c>
      <c r="E4" s="8">
        <v>11</v>
      </c>
      <c r="F4" s="8">
        <v>11</v>
      </c>
      <c r="G4" s="8">
        <v>0</v>
      </c>
      <c r="H4" s="8">
        <v>0</v>
      </c>
      <c r="I4" s="8" t="s">
        <v>11</v>
      </c>
      <c r="J4" s="8" t="s">
        <v>87</v>
      </c>
      <c r="K4" s="8">
        <v>229</v>
      </c>
      <c r="L4" s="8" t="s">
        <v>55</v>
      </c>
      <c r="M4" s="8" t="s">
        <v>5</v>
      </c>
      <c r="N4" s="8" t="s">
        <v>60</v>
      </c>
    </row>
    <row r="5" spans="1:14" ht="14.45" x14ac:dyDescent="0.35">
      <c r="A5" s="8"/>
      <c r="B5" s="8">
        <v>60130000</v>
      </c>
      <c r="C5" s="8"/>
      <c r="D5" s="8">
        <v>8</v>
      </c>
      <c r="E5" s="8">
        <v>11</v>
      </c>
      <c r="F5" s="8">
        <v>11</v>
      </c>
      <c r="G5" s="8">
        <v>0</v>
      </c>
      <c r="H5" s="8">
        <v>0</v>
      </c>
      <c r="I5" s="8" t="s">
        <v>12</v>
      </c>
      <c r="J5" s="8" t="s">
        <v>87</v>
      </c>
      <c r="K5" s="8">
        <v>229</v>
      </c>
      <c r="L5" s="8" t="s">
        <v>55</v>
      </c>
      <c r="M5" s="8" t="s">
        <v>5</v>
      </c>
      <c r="N5" s="8" t="s">
        <v>60</v>
      </c>
    </row>
    <row r="6" spans="1:14" ht="14.45" x14ac:dyDescent="0.35">
      <c r="A6" s="8"/>
      <c r="B6" s="8">
        <v>60140000</v>
      </c>
      <c r="C6" s="8"/>
      <c r="D6" s="8">
        <v>8</v>
      </c>
      <c r="E6" s="8">
        <v>11</v>
      </c>
      <c r="F6" s="8">
        <v>11</v>
      </c>
      <c r="G6" s="8">
        <v>0</v>
      </c>
      <c r="H6" s="8">
        <v>0</v>
      </c>
      <c r="I6" s="8" t="s">
        <v>88</v>
      </c>
      <c r="J6" s="8" t="s">
        <v>87</v>
      </c>
      <c r="K6" s="8">
        <v>229</v>
      </c>
      <c r="L6" s="8" t="s">
        <v>55</v>
      </c>
      <c r="M6" s="8" t="s">
        <v>5</v>
      </c>
      <c r="N6" s="8" t="s">
        <v>60</v>
      </c>
    </row>
    <row r="7" spans="1:14" ht="14.45" x14ac:dyDescent="0.35">
      <c r="A7" s="8"/>
      <c r="B7" s="8">
        <v>60150000</v>
      </c>
      <c r="C7" s="8"/>
      <c r="D7" s="8">
        <v>8</v>
      </c>
      <c r="E7" s="8">
        <v>11</v>
      </c>
      <c r="F7" s="8">
        <v>11</v>
      </c>
      <c r="G7" s="8">
        <v>0</v>
      </c>
      <c r="H7" s="8">
        <v>0</v>
      </c>
      <c r="I7" s="8" t="s">
        <v>13</v>
      </c>
      <c r="J7" s="8" t="s">
        <v>87</v>
      </c>
      <c r="K7" s="8">
        <v>229</v>
      </c>
      <c r="L7" s="8" t="s">
        <v>55</v>
      </c>
      <c r="M7" s="8" t="s">
        <v>5</v>
      </c>
      <c r="N7" s="8" t="s">
        <v>60</v>
      </c>
    </row>
    <row r="8" spans="1:14" ht="14.45" x14ac:dyDescent="0.35">
      <c r="A8" s="8"/>
      <c r="B8" s="8">
        <v>60160000</v>
      </c>
      <c r="C8" s="8"/>
      <c r="D8" s="8">
        <v>8</v>
      </c>
      <c r="E8" s="8">
        <v>11</v>
      </c>
      <c r="F8" s="8">
        <v>11</v>
      </c>
      <c r="G8" s="8">
        <v>0</v>
      </c>
      <c r="H8" s="8">
        <v>0</v>
      </c>
      <c r="I8" s="8" t="s">
        <v>89</v>
      </c>
      <c r="J8" s="8" t="s">
        <v>87</v>
      </c>
      <c r="K8" s="8">
        <v>229</v>
      </c>
      <c r="L8" s="8" t="s">
        <v>55</v>
      </c>
      <c r="M8" s="8" t="s">
        <v>5</v>
      </c>
      <c r="N8" s="8" t="s">
        <v>60</v>
      </c>
    </row>
    <row r="9" spans="1:14" ht="14.45" x14ac:dyDescent="0.35">
      <c r="A9" s="8"/>
      <c r="B9" s="8">
        <v>60170000</v>
      </c>
      <c r="C9" s="8"/>
      <c r="D9" s="8">
        <v>8</v>
      </c>
      <c r="E9" s="8">
        <v>11</v>
      </c>
      <c r="F9" s="8">
        <v>11</v>
      </c>
      <c r="G9" s="8">
        <v>0</v>
      </c>
      <c r="H9" s="8">
        <v>0</v>
      </c>
      <c r="I9" s="8" t="s">
        <v>14</v>
      </c>
      <c r="J9" s="8" t="s">
        <v>87</v>
      </c>
      <c r="K9" s="8">
        <v>229</v>
      </c>
      <c r="L9" s="8" t="s">
        <v>55</v>
      </c>
      <c r="M9" s="8" t="s">
        <v>5</v>
      </c>
      <c r="N9" s="8" t="s">
        <v>60</v>
      </c>
    </row>
    <row r="10" spans="1:14" ht="14.45" x14ac:dyDescent="0.35">
      <c r="A10" s="8"/>
      <c r="B10" s="8">
        <v>60180000</v>
      </c>
      <c r="C10" s="8"/>
      <c r="D10" s="8">
        <v>8</v>
      </c>
      <c r="E10" s="8">
        <v>11</v>
      </c>
      <c r="F10" s="8">
        <v>11</v>
      </c>
      <c r="G10" s="8">
        <v>0</v>
      </c>
      <c r="H10" s="8">
        <v>0</v>
      </c>
      <c r="I10" s="8" t="s">
        <v>15</v>
      </c>
      <c r="J10" s="8" t="s">
        <v>87</v>
      </c>
      <c r="K10" s="8">
        <v>229</v>
      </c>
      <c r="L10" s="8" t="s">
        <v>55</v>
      </c>
      <c r="M10" s="8" t="s">
        <v>5</v>
      </c>
      <c r="N10" s="8" t="s">
        <v>60</v>
      </c>
    </row>
    <row r="11" spans="1:14" ht="14.45" x14ac:dyDescent="0.35">
      <c r="A11" s="8"/>
      <c r="B11" s="8">
        <v>60190000</v>
      </c>
      <c r="C11" s="8"/>
      <c r="D11" s="8">
        <v>8</v>
      </c>
      <c r="E11" s="8">
        <v>11</v>
      </c>
      <c r="F11" s="8">
        <v>11</v>
      </c>
      <c r="G11" s="8">
        <v>0</v>
      </c>
      <c r="H11" s="8">
        <v>0</v>
      </c>
      <c r="I11" s="8" t="s">
        <v>17</v>
      </c>
      <c r="J11" s="8" t="s">
        <v>87</v>
      </c>
      <c r="K11" s="8">
        <v>229</v>
      </c>
      <c r="L11" s="8" t="s">
        <v>55</v>
      </c>
      <c r="M11" s="8" t="s">
        <v>5</v>
      </c>
      <c r="N11" s="8" t="s">
        <v>60</v>
      </c>
    </row>
    <row r="12" spans="1:14" ht="14.45" x14ac:dyDescent="0.35">
      <c r="A12" s="8"/>
      <c r="B12" s="8">
        <v>60210000</v>
      </c>
      <c r="C12" s="8"/>
      <c r="D12" s="8">
        <v>8</v>
      </c>
      <c r="E12" s="8">
        <v>11</v>
      </c>
      <c r="F12" s="8">
        <v>11</v>
      </c>
      <c r="G12" s="8">
        <v>0</v>
      </c>
      <c r="H12" s="8">
        <v>0</v>
      </c>
      <c r="I12" s="8" t="s">
        <v>20</v>
      </c>
      <c r="J12" s="8" t="s">
        <v>87</v>
      </c>
      <c r="K12" s="8">
        <v>229</v>
      </c>
      <c r="L12" s="8" t="s">
        <v>55</v>
      </c>
      <c r="M12" s="8" t="s">
        <v>5</v>
      </c>
      <c r="N12" s="8" t="s">
        <v>60</v>
      </c>
    </row>
    <row r="13" spans="1:14" ht="14.45" x14ac:dyDescent="0.35">
      <c r="A13" s="8"/>
      <c r="B13" s="8">
        <v>60220000</v>
      </c>
      <c r="C13" s="8"/>
      <c r="D13" s="8">
        <v>8</v>
      </c>
      <c r="E13" s="8">
        <v>11</v>
      </c>
      <c r="F13" s="8">
        <v>11</v>
      </c>
      <c r="G13" s="8">
        <v>0</v>
      </c>
      <c r="H13" s="8">
        <v>0</v>
      </c>
      <c r="I13" s="8" t="s">
        <v>24</v>
      </c>
      <c r="J13" s="8" t="s">
        <v>87</v>
      </c>
      <c r="K13" s="8">
        <v>229</v>
      </c>
      <c r="L13" s="8" t="s">
        <v>55</v>
      </c>
      <c r="M13" s="8" t="s">
        <v>5</v>
      </c>
      <c r="N13" s="8" t="s">
        <v>60</v>
      </c>
    </row>
    <row r="14" spans="1:14" ht="14.45" x14ac:dyDescent="0.35">
      <c r="A14" s="8"/>
      <c r="B14" s="8">
        <v>60260000</v>
      </c>
      <c r="C14" s="8"/>
      <c r="D14" s="8">
        <v>8</v>
      </c>
      <c r="E14" s="8">
        <v>11</v>
      </c>
      <c r="F14" s="8">
        <v>11</v>
      </c>
      <c r="G14" s="8">
        <v>0</v>
      </c>
      <c r="H14" s="8">
        <v>0</v>
      </c>
      <c r="I14" s="8" t="s">
        <v>30</v>
      </c>
      <c r="J14" s="8" t="s">
        <v>87</v>
      </c>
      <c r="K14" s="8">
        <v>229</v>
      </c>
      <c r="L14" s="8" t="s">
        <v>55</v>
      </c>
      <c r="M14" s="8" t="s">
        <v>5</v>
      </c>
      <c r="N14" s="8" t="s">
        <v>60</v>
      </c>
    </row>
    <row r="15" spans="1:14" ht="14.45" x14ac:dyDescent="0.35">
      <c r="A15" s="8"/>
      <c r="B15" s="8">
        <v>60310000</v>
      </c>
      <c r="C15" s="8"/>
      <c r="D15" s="8">
        <v>8</v>
      </c>
      <c r="E15" s="8">
        <v>0</v>
      </c>
      <c r="F15" s="8">
        <v>0</v>
      </c>
      <c r="G15" s="8">
        <v>0</v>
      </c>
      <c r="H15" s="8">
        <v>0</v>
      </c>
      <c r="I15" s="8" t="s">
        <v>70</v>
      </c>
      <c r="J15" s="8" t="s">
        <v>7</v>
      </c>
      <c r="K15" s="8">
        <v>272</v>
      </c>
      <c r="L15" s="8" t="s">
        <v>67</v>
      </c>
      <c r="M15" s="8" t="s">
        <v>65</v>
      </c>
      <c r="N15" s="8" t="s">
        <v>66</v>
      </c>
    </row>
    <row r="16" spans="1:14" ht="14.45" x14ac:dyDescent="0.35">
      <c r="A16" s="8"/>
      <c r="B16" s="8">
        <v>60370000</v>
      </c>
      <c r="C16" s="8"/>
      <c r="D16" s="8">
        <v>2</v>
      </c>
      <c r="E16" s="8">
        <v>0</v>
      </c>
      <c r="F16" s="8">
        <v>0</v>
      </c>
      <c r="G16" s="8">
        <v>0</v>
      </c>
      <c r="H16" s="8">
        <v>0</v>
      </c>
      <c r="I16" s="8" t="s">
        <v>68</v>
      </c>
      <c r="J16" s="8" t="s">
        <v>7</v>
      </c>
      <c r="K16" s="8">
        <v>272</v>
      </c>
      <c r="L16" s="8" t="s">
        <v>69</v>
      </c>
      <c r="M16" s="8" t="s">
        <v>68</v>
      </c>
      <c r="N16" s="8" t="s">
        <v>66</v>
      </c>
    </row>
    <row r="17" spans="1:14" ht="14.45" x14ac:dyDescent="0.35">
      <c r="A17" s="8"/>
      <c r="B17" s="8">
        <v>60400000</v>
      </c>
      <c r="C17" s="8"/>
      <c r="D17" s="8">
        <v>8</v>
      </c>
      <c r="E17" s="8">
        <v>11</v>
      </c>
      <c r="F17" s="8">
        <v>11</v>
      </c>
      <c r="G17" s="8">
        <v>0</v>
      </c>
      <c r="H17" s="8">
        <v>0</v>
      </c>
      <c r="I17" s="8" t="s">
        <v>34</v>
      </c>
      <c r="J17" s="8" t="s">
        <v>87</v>
      </c>
      <c r="K17" s="8">
        <v>230</v>
      </c>
      <c r="L17" s="8" t="s">
        <v>56</v>
      </c>
      <c r="M17" s="8" t="s">
        <v>34</v>
      </c>
      <c r="N17" s="8" t="s">
        <v>61</v>
      </c>
    </row>
    <row r="18" spans="1:14" ht="14.45" x14ac:dyDescent="0.35">
      <c r="A18" s="8"/>
      <c r="B18" s="8">
        <v>60410000</v>
      </c>
      <c r="C18" s="8"/>
      <c r="D18" s="8">
        <v>8</v>
      </c>
      <c r="E18" s="8">
        <v>11</v>
      </c>
      <c r="F18" s="8">
        <v>11</v>
      </c>
      <c r="G18" s="8">
        <v>0</v>
      </c>
      <c r="H18" s="8">
        <v>0</v>
      </c>
      <c r="I18" s="8" t="s">
        <v>90</v>
      </c>
      <c r="J18" s="8" t="s">
        <v>87</v>
      </c>
      <c r="K18" s="8">
        <v>230</v>
      </c>
      <c r="L18" s="8" t="s">
        <v>56</v>
      </c>
      <c r="M18" s="8" t="s">
        <v>34</v>
      </c>
      <c r="N18" s="8" t="s">
        <v>61</v>
      </c>
    </row>
    <row r="19" spans="1:14" ht="14.45" x14ac:dyDescent="0.35">
      <c r="A19" s="8"/>
      <c r="B19" s="8">
        <v>60420000</v>
      </c>
      <c r="C19" s="8"/>
      <c r="D19" s="8">
        <v>8</v>
      </c>
      <c r="E19" s="8">
        <v>11</v>
      </c>
      <c r="F19" s="8">
        <v>11</v>
      </c>
      <c r="G19" s="8">
        <v>0</v>
      </c>
      <c r="H19" s="8">
        <v>0</v>
      </c>
      <c r="I19" s="8" t="s">
        <v>91</v>
      </c>
      <c r="J19" s="8" t="s">
        <v>87</v>
      </c>
      <c r="K19" s="8">
        <v>230</v>
      </c>
      <c r="L19" s="8" t="s">
        <v>56</v>
      </c>
      <c r="M19" s="8" t="s">
        <v>34</v>
      </c>
      <c r="N19" s="8" t="s">
        <v>61</v>
      </c>
    </row>
    <row r="20" spans="1:14" ht="14.45" x14ac:dyDescent="0.35">
      <c r="A20" s="8"/>
      <c r="B20" s="8">
        <v>60430000</v>
      </c>
      <c r="C20" s="8"/>
      <c r="D20" s="8">
        <v>8</v>
      </c>
      <c r="E20" s="8">
        <v>11</v>
      </c>
      <c r="F20" s="8">
        <v>11</v>
      </c>
      <c r="G20" s="8">
        <v>0</v>
      </c>
      <c r="H20" s="8">
        <v>0</v>
      </c>
      <c r="I20" s="8" t="s">
        <v>92</v>
      </c>
      <c r="J20" s="8" t="s">
        <v>87</v>
      </c>
      <c r="K20" s="8">
        <v>230</v>
      </c>
      <c r="L20" s="8" t="s">
        <v>56</v>
      </c>
      <c r="M20" s="8" t="s">
        <v>34</v>
      </c>
      <c r="N20" s="8" t="s">
        <v>61</v>
      </c>
    </row>
    <row r="21" spans="1:14" ht="14.45" x14ac:dyDescent="0.35">
      <c r="A21" s="8"/>
      <c r="B21" s="8">
        <v>60610000</v>
      </c>
      <c r="C21" s="8"/>
      <c r="D21" s="8">
        <v>8</v>
      </c>
      <c r="E21" s="8">
        <v>13</v>
      </c>
      <c r="F21" s="8">
        <v>13</v>
      </c>
      <c r="G21" s="8">
        <v>0</v>
      </c>
      <c r="H21" s="8">
        <v>0</v>
      </c>
      <c r="I21" s="8" t="s">
        <v>38</v>
      </c>
      <c r="J21" s="8" t="s">
        <v>87</v>
      </c>
      <c r="K21" s="8">
        <v>232</v>
      </c>
      <c r="L21" s="8" t="s">
        <v>56</v>
      </c>
      <c r="M21" s="8" t="s">
        <v>37</v>
      </c>
      <c r="N21" s="8" t="s">
        <v>63</v>
      </c>
    </row>
    <row r="22" spans="1:14" ht="14.45" x14ac:dyDescent="0.35">
      <c r="A22" s="8"/>
      <c r="B22" s="8">
        <v>60611000</v>
      </c>
      <c r="C22" s="8"/>
      <c r="D22" s="8">
        <v>8</v>
      </c>
      <c r="E22" s="8">
        <v>13</v>
      </c>
      <c r="F22" s="8">
        <v>13</v>
      </c>
      <c r="G22" s="8">
        <v>0</v>
      </c>
      <c r="H22" s="8">
        <v>0</v>
      </c>
      <c r="I22" s="8" t="s">
        <v>39</v>
      </c>
      <c r="J22" s="8" t="s">
        <v>87</v>
      </c>
      <c r="K22" s="8">
        <v>232</v>
      </c>
      <c r="L22" s="8" t="s">
        <v>56</v>
      </c>
      <c r="M22" s="8" t="s">
        <v>37</v>
      </c>
      <c r="N22" s="8" t="s">
        <v>63</v>
      </c>
    </row>
    <row r="23" spans="1:14" ht="14.45" x14ac:dyDescent="0.35">
      <c r="A23" s="8"/>
      <c r="B23" s="8">
        <v>60612000</v>
      </c>
      <c r="C23" s="8"/>
      <c r="D23" s="8">
        <v>8</v>
      </c>
      <c r="E23" s="8">
        <v>13</v>
      </c>
      <c r="F23" s="8">
        <v>13</v>
      </c>
      <c r="G23" s="8">
        <v>0</v>
      </c>
      <c r="H23" s="8">
        <v>0</v>
      </c>
      <c r="I23" s="8" t="s">
        <v>93</v>
      </c>
      <c r="J23" s="8" t="s">
        <v>87</v>
      </c>
      <c r="K23" s="8">
        <v>232</v>
      </c>
      <c r="L23" s="8" t="s">
        <v>56</v>
      </c>
      <c r="M23" s="8" t="s">
        <v>37</v>
      </c>
      <c r="N23" s="8" t="s">
        <v>63</v>
      </c>
    </row>
    <row r="24" spans="1:14" ht="14.45" x14ac:dyDescent="0.35">
      <c r="A24" s="8"/>
      <c r="B24" s="8">
        <v>60613000</v>
      </c>
      <c r="C24" s="8"/>
      <c r="D24" s="8">
        <v>8</v>
      </c>
      <c r="E24" s="8">
        <v>13</v>
      </c>
      <c r="F24" s="8">
        <v>13</v>
      </c>
      <c r="G24" s="8">
        <v>0</v>
      </c>
      <c r="H24" s="8">
        <v>0</v>
      </c>
      <c r="I24" s="8" t="s">
        <v>94</v>
      </c>
      <c r="J24" s="8" t="s">
        <v>87</v>
      </c>
      <c r="K24" s="8">
        <v>232</v>
      </c>
      <c r="L24" s="8" t="s">
        <v>56</v>
      </c>
      <c r="M24" s="8" t="s">
        <v>37</v>
      </c>
      <c r="N24" s="8" t="s">
        <v>63</v>
      </c>
    </row>
    <row r="25" spans="1:14" ht="14.45" x14ac:dyDescent="0.35">
      <c r="A25" s="8"/>
      <c r="B25" s="8">
        <v>60620000</v>
      </c>
      <c r="C25" s="8"/>
      <c r="D25" s="8">
        <v>8</v>
      </c>
      <c r="E25" s="8">
        <v>13</v>
      </c>
      <c r="F25" s="8">
        <v>13</v>
      </c>
      <c r="G25" s="8">
        <v>0</v>
      </c>
      <c r="H25" s="8">
        <v>0</v>
      </c>
      <c r="I25" s="8" t="s">
        <v>42</v>
      </c>
      <c r="J25" s="8" t="s">
        <v>87</v>
      </c>
      <c r="K25" s="8">
        <v>232</v>
      </c>
      <c r="L25" s="8" t="s">
        <v>56</v>
      </c>
      <c r="M25" s="8" t="s">
        <v>37</v>
      </c>
      <c r="N25" s="8" t="s">
        <v>63</v>
      </c>
    </row>
    <row r="26" spans="1:14" ht="14.45" x14ac:dyDescent="0.35">
      <c r="A26" s="8"/>
      <c r="B26" s="8">
        <v>60621000</v>
      </c>
      <c r="C26" s="8"/>
      <c r="D26" s="8">
        <v>8</v>
      </c>
      <c r="E26" s="8">
        <v>13</v>
      </c>
      <c r="F26" s="8">
        <v>13</v>
      </c>
      <c r="G26" s="8">
        <v>0</v>
      </c>
      <c r="H26" s="8">
        <v>0</v>
      </c>
      <c r="I26" s="8" t="s">
        <v>95</v>
      </c>
      <c r="J26" s="8" t="s">
        <v>87</v>
      </c>
      <c r="K26" s="8">
        <v>232</v>
      </c>
      <c r="L26" s="8" t="s">
        <v>56</v>
      </c>
      <c r="M26" s="8" t="s">
        <v>37</v>
      </c>
      <c r="N26" s="8" t="s">
        <v>63</v>
      </c>
    </row>
    <row r="27" spans="1:14" ht="14.45" x14ac:dyDescent="0.35">
      <c r="A27" s="8"/>
      <c r="B27" s="8">
        <v>60622000</v>
      </c>
      <c r="C27" s="8"/>
      <c r="D27" s="8">
        <v>8</v>
      </c>
      <c r="E27" s="8">
        <v>13</v>
      </c>
      <c r="F27" s="8">
        <v>13</v>
      </c>
      <c r="G27" s="8">
        <v>0</v>
      </c>
      <c r="H27" s="8">
        <v>0</v>
      </c>
      <c r="I27" s="8" t="s">
        <v>96</v>
      </c>
      <c r="J27" s="8" t="s">
        <v>87</v>
      </c>
      <c r="K27" s="8">
        <v>232</v>
      </c>
      <c r="L27" s="8" t="s">
        <v>56</v>
      </c>
      <c r="M27" s="8" t="s">
        <v>37</v>
      </c>
      <c r="N27" s="8" t="s">
        <v>63</v>
      </c>
    </row>
    <row r="28" spans="1:14" ht="14.45" x14ac:dyDescent="0.35">
      <c r="A28" s="8"/>
      <c r="B28" s="8">
        <v>60630000</v>
      </c>
      <c r="C28" s="8"/>
      <c r="D28" s="8">
        <v>8</v>
      </c>
      <c r="E28" s="8">
        <v>13</v>
      </c>
      <c r="F28" s="8">
        <v>13</v>
      </c>
      <c r="G28" s="8">
        <v>0</v>
      </c>
      <c r="H28" s="8">
        <v>0</v>
      </c>
      <c r="I28" s="8" t="s">
        <v>44</v>
      </c>
      <c r="J28" s="8" t="s">
        <v>87</v>
      </c>
      <c r="K28" s="8">
        <v>232</v>
      </c>
      <c r="L28" s="8" t="s">
        <v>56</v>
      </c>
      <c r="M28" s="8" t="s">
        <v>37</v>
      </c>
      <c r="N28" s="8" t="s">
        <v>63</v>
      </c>
    </row>
    <row r="29" spans="1:14" ht="14.45" x14ac:dyDescent="0.35">
      <c r="A29" s="8"/>
      <c r="B29" s="8">
        <v>60631000</v>
      </c>
      <c r="C29" s="8"/>
      <c r="D29" s="8">
        <v>8</v>
      </c>
      <c r="E29" s="8">
        <v>13</v>
      </c>
      <c r="F29" s="8">
        <v>13</v>
      </c>
      <c r="G29" s="8">
        <v>0</v>
      </c>
      <c r="H29" s="8">
        <v>0</v>
      </c>
      <c r="I29" s="8" t="s">
        <v>97</v>
      </c>
      <c r="J29" s="8" t="s">
        <v>87</v>
      </c>
      <c r="K29" s="8">
        <v>232</v>
      </c>
      <c r="L29" s="8" t="s">
        <v>56</v>
      </c>
      <c r="M29" s="8" t="s">
        <v>37</v>
      </c>
      <c r="N29" s="8" t="s">
        <v>63</v>
      </c>
    </row>
    <row r="30" spans="1:14" ht="14.45" x14ac:dyDescent="0.35">
      <c r="A30" s="8"/>
      <c r="B30" s="8">
        <v>60640000</v>
      </c>
      <c r="C30" s="8"/>
      <c r="D30" s="8">
        <v>8</v>
      </c>
      <c r="E30" s="8">
        <v>13</v>
      </c>
      <c r="F30" s="8">
        <v>13</v>
      </c>
      <c r="G30" s="8">
        <v>0</v>
      </c>
      <c r="H30" s="8">
        <v>0</v>
      </c>
      <c r="I30" s="8" t="s">
        <v>47</v>
      </c>
      <c r="J30" s="8" t="s">
        <v>87</v>
      </c>
      <c r="K30" s="8">
        <v>232</v>
      </c>
      <c r="L30" s="8" t="s">
        <v>56</v>
      </c>
      <c r="M30" s="8" t="s">
        <v>37</v>
      </c>
      <c r="N30" s="8" t="s">
        <v>63</v>
      </c>
    </row>
    <row r="31" spans="1:14" ht="14.45" x14ac:dyDescent="0.35">
      <c r="A31" s="8"/>
      <c r="B31" s="8">
        <v>60680000</v>
      </c>
      <c r="C31" s="8"/>
      <c r="D31" s="8">
        <v>8</v>
      </c>
      <c r="E31" s="8">
        <v>13</v>
      </c>
      <c r="F31" s="8">
        <v>13</v>
      </c>
      <c r="G31" s="8">
        <v>0</v>
      </c>
      <c r="H31" s="8">
        <v>0</v>
      </c>
      <c r="I31" s="8" t="s">
        <v>48</v>
      </c>
      <c r="J31" s="8" t="s">
        <v>87</v>
      </c>
      <c r="K31" s="8">
        <v>232</v>
      </c>
      <c r="L31" s="8" t="s">
        <v>56</v>
      </c>
      <c r="M31" s="8" t="s">
        <v>37</v>
      </c>
      <c r="N31" s="8" t="s">
        <v>63</v>
      </c>
    </row>
    <row r="32" spans="1:14" ht="14.45" x14ac:dyDescent="0.35">
      <c r="A32" s="8"/>
      <c r="B32" s="8">
        <v>60700000</v>
      </c>
      <c r="C32" s="8"/>
      <c r="D32" s="8">
        <v>2</v>
      </c>
      <c r="E32" s="8">
        <v>10</v>
      </c>
      <c r="F32" s="8">
        <v>10</v>
      </c>
      <c r="G32" s="8">
        <v>0</v>
      </c>
      <c r="H32" s="8">
        <v>0</v>
      </c>
      <c r="I32" s="8" t="s">
        <v>49</v>
      </c>
      <c r="J32" s="8" t="s">
        <v>87</v>
      </c>
      <c r="K32" s="8">
        <v>233</v>
      </c>
      <c r="L32" s="8" t="s">
        <v>59</v>
      </c>
      <c r="M32" s="8" t="s">
        <v>49</v>
      </c>
      <c r="N32" s="8" t="s">
        <v>64</v>
      </c>
    </row>
    <row r="33" spans="1:14" ht="14.45" x14ac:dyDescent="0.35">
      <c r="A33" s="8"/>
      <c r="B33" s="8">
        <v>60710000</v>
      </c>
      <c r="C33" s="8"/>
      <c r="D33" s="8">
        <v>2</v>
      </c>
      <c r="E33" s="8">
        <v>10</v>
      </c>
      <c r="F33" s="8">
        <v>10</v>
      </c>
      <c r="G33" s="8">
        <v>0</v>
      </c>
      <c r="H33" s="8">
        <v>0</v>
      </c>
      <c r="I33" s="8" t="s">
        <v>50</v>
      </c>
      <c r="J33" s="8" t="s">
        <v>87</v>
      </c>
      <c r="K33" s="8">
        <v>233</v>
      </c>
      <c r="L33" s="8" t="s">
        <v>59</v>
      </c>
      <c r="M33" s="8" t="s">
        <v>49</v>
      </c>
      <c r="N33" s="8" t="s">
        <v>64</v>
      </c>
    </row>
    <row r="34" spans="1:14" x14ac:dyDescent="0.25">
      <c r="A34" s="8"/>
      <c r="B34" s="8">
        <v>60720000</v>
      </c>
      <c r="C34" s="8"/>
      <c r="D34" s="8">
        <v>2</v>
      </c>
      <c r="E34" s="8">
        <v>10</v>
      </c>
      <c r="F34" s="8">
        <v>10</v>
      </c>
      <c r="G34" s="8">
        <v>0</v>
      </c>
      <c r="H34" s="8">
        <v>0</v>
      </c>
      <c r="I34" s="8" t="s">
        <v>51</v>
      </c>
      <c r="J34" s="8" t="s">
        <v>87</v>
      </c>
      <c r="K34" s="8">
        <v>233</v>
      </c>
      <c r="L34" s="8" t="s">
        <v>59</v>
      </c>
      <c r="M34" s="8" t="s">
        <v>49</v>
      </c>
      <c r="N34" s="8" t="s">
        <v>64</v>
      </c>
    </row>
    <row r="35" spans="1:14" x14ac:dyDescent="0.25">
      <c r="A35" s="8"/>
      <c r="B35" s="8">
        <v>60730000</v>
      </c>
      <c r="C35" s="8"/>
      <c r="D35" s="8">
        <v>2</v>
      </c>
      <c r="E35" s="8">
        <v>10</v>
      </c>
      <c r="F35" s="8">
        <v>10</v>
      </c>
      <c r="G35" s="8">
        <v>0</v>
      </c>
      <c r="H35" s="8">
        <v>0</v>
      </c>
      <c r="I35" s="8" t="s">
        <v>98</v>
      </c>
      <c r="J35" s="8" t="s">
        <v>87</v>
      </c>
      <c r="K35" s="8">
        <v>233</v>
      </c>
      <c r="L35" s="8" t="s">
        <v>59</v>
      </c>
      <c r="M35" s="8" t="s">
        <v>49</v>
      </c>
      <c r="N35" s="8" t="s">
        <v>64</v>
      </c>
    </row>
    <row r="36" spans="1:14" x14ac:dyDescent="0.25">
      <c r="A36" s="8"/>
      <c r="B36" s="8">
        <v>60870000</v>
      </c>
      <c r="C36" s="8"/>
      <c r="D36" s="8">
        <v>2</v>
      </c>
      <c r="E36" s="8">
        <v>10</v>
      </c>
      <c r="F36" s="8">
        <v>10</v>
      </c>
      <c r="G36" s="8">
        <v>0</v>
      </c>
      <c r="H36" s="8">
        <v>0</v>
      </c>
      <c r="I36" s="8" t="s">
        <v>54</v>
      </c>
      <c r="J36" s="8" t="s">
        <v>87</v>
      </c>
      <c r="K36" s="8">
        <v>233</v>
      </c>
      <c r="L36" s="8" t="s">
        <v>59</v>
      </c>
      <c r="M36" s="8" t="s">
        <v>49</v>
      </c>
      <c r="N36" s="8" t="s">
        <v>64</v>
      </c>
    </row>
    <row r="37" spans="1:14" x14ac:dyDescent="0.25">
      <c r="A37" s="8"/>
      <c r="B37" s="8">
        <v>60871000</v>
      </c>
      <c r="C37" s="8"/>
      <c r="D37" s="8">
        <v>2</v>
      </c>
      <c r="E37" s="8">
        <v>10</v>
      </c>
      <c r="F37" s="8">
        <v>10</v>
      </c>
      <c r="G37" s="8">
        <v>0</v>
      </c>
      <c r="H37" s="8">
        <v>0</v>
      </c>
      <c r="I37" s="8" t="s">
        <v>99</v>
      </c>
      <c r="J37" s="8" t="s">
        <v>87</v>
      </c>
      <c r="K37" s="8">
        <v>233</v>
      </c>
      <c r="L37" s="8" t="s">
        <v>59</v>
      </c>
      <c r="M37" s="8" t="s">
        <v>49</v>
      </c>
      <c r="N37" s="8" t="s">
        <v>64</v>
      </c>
    </row>
    <row r="38" spans="1:14" x14ac:dyDescent="0.25">
      <c r="A38" s="8"/>
      <c r="B38" s="8">
        <v>60872000</v>
      </c>
      <c r="C38" s="8"/>
      <c r="D38" s="8">
        <v>2</v>
      </c>
      <c r="E38" s="8">
        <v>10</v>
      </c>
      <c r="F38" s="8">
        <v>10</v>
      </c>
      <c r="G38" s="8">
        <v>0</v>
      </c>
      <c r="H38" s="8">
        <v>0</v>
      </c>
      <c r="I38" s="8" t="s">
        <v>100</v>
      </c>
      <c r="J38" s="8" t="s">
        <v>87</v>
      </c>
      <c r="K38" s="8">
        <v>233</v>
      </c>
      <c r="L38" s="8" t="s">
        <v>59</v>
      </c>
      <c r="M38" s="8" t="s">
        <v>49</v>
      </c>
      <c r="N38" s="8" t="s">
        <v>64</v>
      </c>
    </row>
    <row r="39" spans="1:14" x14ac:dyDescent="0.25">
      <c r="A39" s="8"/>
      <c r="B39" s="8">
        <v>60873000</v>
      </c>
      <c r="C39" s="8"/>
      <c r="D39" s="8">
        <v>2</v>
      </c>
      <c r="E39" s="8">
        <v>10</v>
      </c>
      <c r="F39" s="8">
        <v>10</v>
      </c>
      <c r="G39" s="8">
        <v>0</v>
      </c>
      <c r="H39" s="8">
        <v>0</v>
      </c>
      <c r="I39" s="8" t="s">
        <v>101</v>
      </c>
      <c r="J39" s="8" t="s">
        <v>87</v>
      </c>
      <c r="K39" s="8">
        <v>233</v>
      </c>
      <c r="L39" s="8" t="s">
        <v>59</v>
      </c>
      <c r="M39" s="8" t="s">
        <v>49</v>
      </c>
      <c r="N39" s="8" t="s">
        <v>64</v>
      </c>
    </row>
    <row r="40" spans="1:14" x14ac:dyDescent="0.25">
      <c r="A40" s="8"/>
      <c r="B40" s="8">
        <v>60970000</v>
      </c>
      <c r="C40" s="8"/>
      <c r="D40" s="8">
        <v>2</v>
      </c>
      <c r="E40" s="8">
        <v>10</v>
      </c>
      <c r="F40" s="8">
        <v>10</v>
      </c>
      <c r="G40" s="8">
        <v>0</v>
      </c>
      <c r="H40" s="8">
        <v>0</v>
      </c>
      <c r="I40" s="8" t="s">
        <v>57</v>
      </c>
      <c r="J40" s="8" t="s">
        <v>102</v>
      </c>
      <c r="K40" s="8">
        <v>97</v>
      </c>
      <c r="L40" s="8" t="s">
        <v>59</v>
      </c>
      <c r="M40" s="8" t="s">
        <v>57</v>
      </c>
      <c r="N40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CESBRON</dc:creator>
  <cp:lastModifiedBy>Shakki</cp:lastModifiedBy>
  <dcterms:created xsi:type="dcterms:W3CDTF">2016-12-10T14:15:13Z</dcterms:created>
  <dcterms:modified xsi:type="dcterms:W3CDTF">2016-12-11T17:48:44Z</dcterms:modified>
</cp:coreProperties>
</file>