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Y:\BREDECHE Cédric\fichier assistantes\ExcelWord\"/>
    </mc:Choice>
  </mc:AlternateContent>
  <bookViews>
    <workbookView xWindow="0" yWindow="0" windowWidth="25200" windowHeight="10956"/>
  </bookViews>
  <sheets>
    <sheet name="TABLEAU CONTRAT SOUS-TRAITANCE" sheetId="1" r:id="rId1"/>
    <sheet name="LISTE" sheetId="2" r:id="rId2"/>
    <sheet name="Typologie" sheetId="3" r:id="rId3"/>
    <sheet name="STAT" sheetId="4" r:id="rId4"/>
    <sheet name="Accueil" sheetId="5" r:id="rId5"/>
  </sheets>
  <definedNames>
    <definedName name="AdresseENTREPRISE">'TABLEAU CONTRAT SOUS-TRAITANCE'!$M$6</definedName>
    <definedName name="CODEIMPUTATION">'TABLEAU CONTRAT SOUS-TRAITANCE'!$D$6</definedName>
    <definedName name="CODEPOSTAL">'TABLEAU CONTRAT SOUS-TRAITANCE'!$N$6</definedName>
    <definedName name="DATE">'TABLEAU CONTRAT SOUS-TRAITANCE'!$H$6</definedName>
    <definedName name="Entreprise">'TABLEAU CONTRAT SOUS-TRAITANCE'!$L$6</definedName>
    <definedName name="fichier">Accueil!$A$7</definedName>
    <definedName name="INTITULECONTRAT">'TABLEAU CONTRAT SOUS-TRAITANCE'!$O$6</definedName>
    <definedName name="NOMPRENOM">'TABLEAU CONTRAT SOUS-TRAITANCE'!$R$6</definedName>
    <definedName name="PAIEMENTS">'TABLEAU CONTRAT SOUS-TRAITANCE'!$U$6</definedName>
    <definedName name="PRIX">'TABLEAU CONTRAT SOUS-TRAITANCE'!$S$6</definedName>
    <definedName name="PRIXENLETTRE">'TABLEAU CONTRAT SOUS-TRAITANCE'!$T$6</definedName>
    <definedName name="SITESEXECUTIONS">'TABLEAU CONTRAT SOUS-TRAITANCE'!$Q$6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l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D11" i="1"/>
  <c r="E11" i="1"/>
  <c r="D12" i="1"/>
  <c r="E12" i="1"/>
  <c r="D13" i="1"/>
  <c r="E13" i="1"/>
  <c r="D14" i="1"/>
  <c r="E14" i="1"/>
  <c r="D15" i="1"/>
  <c r="E15" i="1"/>
  <c r="F15" i="1" s="1"/>
  <c r="D16" i="1"/>
  <c r="E16" i="1"/>
  <c r="F16" i="1" s="1"/>
  <c r="D17" i="1"/>
  <c r="E17" i="1"/>
  <c r="F17" i="1" s="1"/>
  <c r="D18" i="1"/>
  <c r="E18" i="1"/>
  <c r="F18" i="1" s="1"/>
  <c r="D19" i="1"/>
  <c r="E19" i="1"/>
  <c r="F19" i="1" s="1"/>
  <c r="D20" i="1"/>
  <c r="E20" i="1"/>
  <c r="F20" i="1" s="1"/>
  <c r="D21" i="1"/>
  <c r="E21" i="1"/>
  <c r="F21" i="1" s="1"/>
  <c r="D22" i="1"/>
  <c r="E22" i="1"/>
  <c r="F22" i="1" s="1"/>
  <c r="D23" i="1"/>
  <c r="E23" i="1"/>
  <c r="F23" i="1" s="1"/>
  <c r="D24" i="1"/>
  <c r="E24" i="1"/>
  <c r="F24" i="1" s="1"/>
  <c r="D25" i="1"/>
  <c r="E25" i="1"/>
  <c r="F25" i="1" s="1"/>
  <c r="D26" i="1"/>
  <c r="E26" i="1"/>
  <c r="F26" i="1" s="1"/>
  <c r="D27" i="1"/>
  <c r="E27" i="1"/>
  <c r="F27" i="1" s="1"/>
  <c r="D28" i="1"/>
  <c r="E28" i="1"/>
  <c r="F28" i="1" s="1"/>
  <c r="D29" i="1"/>
  <c r="E29" i="1"/>
  <c r="F29" i="1" s="1"/>
  <c r="G29" i="1"/>
  <c r="D30" i="1"/>
  <c r="E30" i="1"/>
  <c r="F30" i="1" s="1"/>
  <c r="G30" i="1"/>
  <c r="D31" i="1"/>
  <c r="E31" i="1"/>
  <c r="F31" i="1" s="1"/>
  <c r="G31" i="1"/>
  <c r="D32" i="1"/>
  <c r="E32" i="1"/>
  <c r="F32" i="1" s="1"/>
  <c r="G32" i="1"/>
  <c r="D33" i="1"/>
  <c r="E33" i="1"/>
  <c r="F33" i="1" s="1"/>
  <c r="G33" i="1"/>
  <c r="D34" i="1"/>
  <c r="E34" i="1"/>
  <c r="F34" i="1" s="1"/>
  <c r="G34" i="1"/>
  <c r="D35" i="1"/>
  <c r="E35" i="1"/>
  <c r="F35" i="1" s="1"/>
  <c r="G35" i="1"/>
  <c r="D36" i="1"/>
  <c r="E36" i="1"/>
  <c r="F36" i="1" s="1"/>
  <c r="G36" i="1"/>
  <c r="D37" i="1"/>
  <c r="E37" i="1"/>
  <c r="F37" i="1" s="1"/>
  <c r="G37" i="1"/>
  <c r="D38" i="1"/>
  <c r="E38" i="1"/>
  <c r="F38" i="1" s="1"/>
  <c r="G38" i="1"/>
  <c r="D39" i="1"/>
  <c r="E39" i="1"/>
  <c r="F39" i="1" s="1"/>
  <c r="G39" i="1"/>
  <c r="D40" i="1"/>
  <c r="E40" i="1"/>
  <c r="F40" i="1" s="1"/>
  <c r="G40" i="1"/>
  <c r="D41" i="1"/>
  <c r="E41" i="1"/>
  <c r="F41" i="1" s="1"/>
  <c r="G41" i="1"/>
  <c r="D42" i="1"/>
  <c r="E42" i="1"/>
  <c r="F42" i="1" s="1"/>
  <c r="G42" i="1"/>
  <c r="D43" i="1"/>
  <c r="E43" i="1"/>
  <c r="F43" i="1" s="1"/>
  <c r="G43" i="1"/>
  <c r="D44" i="1"/>
  <c r="E44" i="1"/>
  <c r="F44" i="1" s="1"/>
  <c r="G44" i="1"/>
  <c r="D45" i="1"/>
  <c r="E45" i="1"/>
  <c r="F45" i="1" s="1"/>
  <c r="G45" i="1"/>
  <c r="D46" i="1"/>
  <c r="E46" i="1"/>
  <c r="F46" i="1" s="1"/>
  <c r="G46" i="1"/>
  <c r="D47" i="1"/>
  <c r="E47" i="1"/>
  <c r="F47" i="1" s="1"/>
  <c r="G47" i="1"/>
  <c r="D48" i="1"/>
  <c r="E48" i="1"/>
  <c r="F48" i="1" s="1"/>
  <c r="G48" i="1"/>
  <c r="D49" i="1"/>
  <c r="E49" i="1"/>
  <c r="F49" i="1" s="1"/>
  <c r="G49" i="1"/>
  <c r="D50" i="1"/>
  <c r="E50" i="1"/>
  <c r="F50" i="1" s="1"/>
  <c r="G50" i="1"/>
  <c r="D51" i="1"/>
  <c r="E51" i="1"/>
  <c r="F51" i="1" s="1"/>
  <c r="G51" i="1"/>
  <c r="D52" i="1"/>
  <c r="E52" i="1"/>
  <c r="F52" i="1" s="1"/>
  <c r="G52" i="1"/>
  <c r="D53" i="1"/>
  <c r="E53" i="1"/>
  <c r="F53" i="1" s="1"/>
  <c r="G53" i="1"/>
  <c r="D54" i="1"/>
  <c r="E54" i="1"/>
  <c r="F54" i="1" s="1"/>
  <c r="G54" i="1"/>
  <c r="D55" i="1"/>
  <c r="E55" i="1"/>
  <c r="F55" i="1" s="1"/>
  <c r="G55" i="1"/>
  <c r="D56" i="1"/>
  <c r="E56" i="1"/>
  <c r="F56" i="1" s="1"/>
  <c r="G56" i="1"/>
  <c r="D57" i="1"/>
  <c r="E57" i="1"/>
  <c r="F57" i="1" s="1"/>
  <c r="G57" i="1"/>
  <c r="D58" i="1"/>
  <c r="E58" i="1"/>
  <c r="F58" i="1" s="1"/>
  <c r="G58" i="1"/>
  <c r="D59" i="1"/>
  <c r="E59" i="1"/>
  <c r="F59" i="1" s="1"/>
  <c r="G59" i="1"/>
  <c r="D60" i="1"/>
  <c r="E60" i="1"/>
  <c r="F60" i="1" s="1"/>
  <c r="G60" i="1"/>
  <c r="D61" i="1"/>
  <c r="E61" i="1"/>
  <c r="F61" i="1" s="1"/>
  <c r="G61" i="1"/>
  <c r="D62" i="1"/>
  <c r="E62" i="1"/>
  <c r="F62" i="1" s="1"/>
  <c r="G62" i="1"/>
  <c r="D63" i="1"/>
  <c r="E63" i="1"/>
  <c r="F63" i="1" s="1"/>
  <c r="G63" i="1"/>
  <c r="D64" i="1"/>
  <c r="E64" i="1"/>
  <c r="F64" i="1" s="1"/>
  <c r="G64" i="1"/>
  <c r="D65" i="1"/>
  <c r="E65" i="1"/>
  <c r="F65" i="1" s="1"/>
  <c r="G65" i="1"/>
  <c r="D66" i="1"/>
  <c r="E66" i="1"/>
  <c r="F66" i="1" s="1"/>
  <c r="G66" i="1"/>
  <c r="D67" i="1"/>
  <c r="E67" i="1"/>
  <c r="F67" i="1" s="1"/>
  <c r="G67" i="1"/>
  <c r="D68" i="1"/>
  <c r="E68" i="1"/>
  <c r="F68" i="1" s="1"/>
  <c r="G68" i="1"/>
  <c r="D69" i="1"/>
  <c r="E69" i="1"/>
  <c r="F69" i="1" s="1"/>
  <c r="G69" i="1"/>
  <c r="D70" i="1"/>
  <c r="E70" i="1"/>
  <c r="F70" i="1" s="1"/>
  <c r="G70" i="1"/>
  <c r="D71" i="1"/>
  <c r="E71" i="1"/>
  <c r="F71" i="1" s="1"/>
  <c r="G71" i="1"/>
  <c r="D72" i="1"/>
  <c r="E72" i="1"/>
  <c r="F72" i="1" s="1"/>
  <c r="G72" i="1"/>
  <c r="D73" i="1"/>
  <c r="E73" i="1"/>
  <c r="F73" i="1" s="1"/>
  <c r="G73" i="1"/>
  <c r="D74" i="1"/>
  <c r="E74" i="1"/>
  <c r="F74" i="1" s="1"/>
  <c r="G74" i="1"/>
  <c r="D75" i="1"/>
  <c r="E75" i="1"/>
  <c r="F75" i="1" s="1"/>
  <c r="G75" i="1"/>
  <c r="D76" i="1"/>
  <c r="E76" i="1"/>
  <c r="F76" i="1" s="1"/>
  <c r="G76" i="1"/>
  <c r="D77" i="1"/>
  <c r="E77" i="1"/>
  <c r="F77" i="1" s="1"/>
  <c r="G77" i="1"/>
  <c r="D78" i="1"/>
  <c r="E78" i="1"/>
  <c r="F78" i="1" s="1"/>
  <c r="G78" i="1"/>
  <c r="D79" i="1"/>
  <c r="E79" i="1"/>
  <c r="F79" i="1" s="1"/>
  <c r="G79" i="1"/>
  <c r="D80" i="1"/>
  <c r="E80" i="1"/>
  <c r="F80" i="1" s="1"/>
  <c r="G80" i="1"/>
  <c r="D81" i="1"/>
  <c r="E81" i="1"/>
  <c r="F81" i="1" s="1"/>
  <c r="G81" i="1"/>
  <c r="D82" i="1"/>
  <c r="E82" i="1"/>
  <c r="F82" i="1" s="1"/>
  <c r="G82" i="1"/>
  <c r="D83" i="1"/>
  <c r="E83" i="1"/>
  <c r="F83" i="1" s="1"/>
  <c r="G83" i="1"/>
  <c r="D84" i="1"/>
  <c r="E84" i="1"/>
  <c r="F84" i="1" s="1"/>
  <c r="G84" i="1"/>
  <c r="D85" i="1"/>
  <c r="E85" i="1"/>
  <c r="F85" i="1" s="1"/>
  <c r="G85" i="1"/>
  <c r="D86" i="1"/>
  <c r="E86" i="1"/>
  <c r="F86" i="1" s="1"/>
  <c r="G86" i="1"/>
  <c r="D87" i="1"/>
  <c r="E87" i="1"/>
  <c r="F87" i="1" s="1"/>
  <c r="G87" i="1"/>
  <c r="D88" i="1"/>
  <c r="E88" i="1"/>
  <c r="F88" i="1" s="1"/>
  <c r="G88" i="1"/>
  <c r="D89" i="1"/>
  <c r="E89" i="1"/>
  <c r="F89" i="1" s="1"/>
  <c r="G89" i="1"/>
  <c r="D90" i="1"/>
  <c r="E90" i="1"/>
  <c r="F90" i="1" s="1"/>
  <c r="G90" i="1"/>
  <c r="D91" i="1"/>
  <c r="E91" i="1"/>
  <c r="F91" i="1" s="1"/>
  <c r="G91" i="1"/>
  <c r="D92" i="1"/>
  <c r="E92" i="1"/>
  <c r="F92" i="1" s="1"/>
  <c r="G92" i="1"/>
  <c r="D93" i="1"/>
  <c r="E93" i="1"/>
  <c r="F93" i="1" s="1"/>
  <c r="G93" i="1"/>
  <c r="G94" i="1" l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C14" i="3"/>
  <c r="C13" i="3"/>
  <c r="C12" i="3"/>
  <c r="C11" i="3"/>
  <c r="C10" i="3"/>
  <c r="C9" i="3"/>
  <c r="C8" i="3"/>
  <c r="C7" i="3"/>
  <c r="C6" i="3"/>
  <c r="C5" i="3"/>
  <c r="C4" i="3"/>
  <c r="C3" i="3"/>
  <c r="AT10" i="1" l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2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T507" i="1"/>
  <c r="AT508" i="1"/>
  <c r="AT509" i="1"/>
  <c r="AT510" i="1"/>
  <c r="AT511" i="1"/>
  <c r="AT512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41" i="1"/>
  <c r="AT542" i="1"/>
  <c r="AT543" i="1"/>
  <c r="AT544" i="1"/>
  <c r="AT545" i="1"/>
  <c r="AT546" i="1"/>
  <c r="AT547" i="1"/>
  <c r="AT548" i="1"/>
  <c r="AT549" i="1"/>
  <c r="AT550" i="1"/>
  <c r="AT551" i="1"/>
  <c r="AT552" i="1"/>
  <c r="AT553" i="1"/>
  <c r="AT554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79" i="1"/>
  <c r="AT580" i="1"/>
  <c r="AT581" i="1"/>
  <c r="AT582" i="1"/>
  <c r="AT583" i="1"/>
  <c r="AT584" i="1"/>
  <c r="AT585" i="1"/>
  <c r="AT586" i="1"/>
  <c r="AT587" i="1"/>
  <c r="AT588" i="1"/>
  <c r="AT589" i="1"/>
  <c r="AT590" i="1"/>
  <c r="AT591" i="1"/>
  <c r="AT592" i="1"/>
  <c r="AT593" i="1"/>
  <c r="AT594" i="1"/>
  <c r="AT595" i="1"/>
  <c r="AT596" i="1"/>
  <c r="AT597" i="1"/>
  <c r="AT598" i="1"/>
  <c r="AT599" i="1"/>
  <c r="AT600" i="1"/>
  <c r="AT601" i="1"/>
  <c r="AT602" i="1"/>
  <c r="AT603" i="1"/>
  <c r="AT604" i="1"/>
  <c r="AT605" i="1"/>
  <c r="AT606" i="1"/>
  <c r="AT607" i="1"/>
  <c r="AT608" i="1"/>
  <c r="AT609" i="1"/>
  <c r="AT610" i="1"/>
  <c r="AT611" i="1"/>
  <c r="AT612" i="1"/>
  <c r="AT613" i="1"/>
  <c r="AT614" i="1"/>
  <c r="AT615" i="1"/>
  <c r="AT616" i="1"/>
  <c r="AT617" i="1"/>
  <c r="AT618" i="1"/>
  <c r="AT619" i="1"/>
  <c r="AT620" i="1"/>
  <c r="AT621" i="1"/>
  <c r="AT622" i="1"/>
  <c r="AT623" i="1"/>
  <c r="AT624" i="1"/>
  <c r="AT625" i="1"/>
  <c r="AT626" i="1"/>
  <c r="AT627" i="1"/>
  <c r="AT628" i="1"/>
  <c r="AT629" i="1"/>
  <c r="AT630" i="1"/>
  <c r="AT631" i="1"/>
  <c r="AT632" i="1"/>
  <c r="AT633" i="1"/>
  <c r="AT634" i="1"/>
  <c r="AT635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59" i="1"/>
  <c r="AT660" i="1"/>
  <c r="AT661" i="1"/>
  <c r="AT662" i="1"/>
  <c r="AT663" i="1"/>
  <c r="AT664" i="1"/>
  <c r="AT665" i="1"/>
  <c r="AT666" i="1"/>
  <c r="AT667" i="1"/>
  <c r="AT668" i="1"/>
  <c r="AT669" i="1"/>
  <c r="AT670" i="1"/>
  <c r="AT671" i="1"/>
  <c r="AT672" i="1"/>
  <c r="AT673" i="1"/>
  <c r="AT674" i="1"/>
  <c r="AT675" i="1"/>
  <c r="AT676" i="1"/>
  <c r="AT677" i="1"/>
  <c r="AT678" i="1"/>
  <c r="AT679" i="1"/>
  <c r="AT680" i="1"/>
  <c r="AT681" i="1"/>
  <c r="AT682" i="1"/>
  <c r="AT683" i="1"/>
  <c r="AT684" i="1"/>
  <c r="AT685" i="1"/>
  <c r="AT686" i="1"/>
  <c r="AT687" i="1"/>
  <c r="AT688" i="1"/>
  <c r="AT689" i="1"/>
  <c r="AT690" i="1"/>
  <c r="AT691" i="1"/>
  <c r="AT692" i="1"/>
  <c r="AT693" i="1"/>
  <c r="AT694" i="1"/>
  <c r="AT695" i="1"/>
  <c r="AT696" i="1"/>
  <c r="AT697" i="1"/>
  <c r="AT698" i="1"/>
  <c r="AT699" i="1"/>
  <c r="AT700" i="1"/>
  <c r="AT701" i="1"/>
  <c r="AT702" i="1"/>
  <c r="AT703" i="1"/>
  <c r="AT704" i="1"/>
  <c r="AT705" i="1"/>
  <c r="AT706" i="1"/>
  <c r="AT707" i="1"/>
  <c r="AT708" i="1"/>
  <c r="AT709" i="1"/>
  <c r="AT710" i="1"/>
  <c r="AT711" i="1"/>
  <c r="AT712" i="1"/>
  <c r="AT713" i="1"/>
  <c r="AT714" i="1"/>
  <c r="AT715" i="1"/>
  <c r="AT716" i="1"/>
  <c r="AT717" i="1"/>
  <c r="AT718" i="1"/>
  <c r="AT719" i="1"/>
  <c r="AT720" i="1"/>
  <c r="AT721" i="1"/>
  <c r="AT722" i="1"/>
  <c r="AT723" i="1"/>
  <c r="AT724" i="1"/>
  <c r="AT725" i="1"/>
  <c r="AT726" i="1"/>
  <c r="AT727" i="1"/>
  <c r="AT728" i="1"/>
  <c r="AT729" i="1"/>
  <c r="AT730" i="1"/>
  <c r="AT731" i="1"/>
  <c r="AT732" i="1"/>
  <c r="AT733" i="1"/>
  <c r="AT734" i="1"/>
  <c r="AT735" i="1"/>
  <c r="AT736" i="1"/>
  <c r="AT737" i="1"/>
  <c r="AT738" i="1"/>
  <c r="AT739" i="1"/>
  <c r="AT740" i="1"/>
  <c r="AT741" i="1"/>
  <c r="AT742" i="1"/>
  <c r="AT743" i="1"/>
  <c r="AT744" i="1"/>
  <c r="AT745" i="1"/>
  <c r="AT746" i="1"/>
  <c r="AT747" i="1"/>
  <c r="AT748" i="1"/>
  <c r="AT749" i="1"/>
  <c r="AT750" i="1"/>
  <c r="AT751" i="1"/>
  <c r="AT752" i="1"/>
  <c r="AT753" i="1"/>
  <c r="AT754" i="1"/>
  <c r="AT755" i="1"/>
  <c r="AT756" i="1"/>
  <c r="AT757" i="1"/>
  <c r="AT758" i="1"/>
  <c r="AT759" i="1"/>
  <c r="AT760" i="1"/>
  <c r="AT761" i="1"/>
  <c r="AT762" i="1"/>
  <c r="AT763" i="1"/>
  <c r="AT764" i="1"/>
  <c r="AT765" i="1"/>
  <c r="AT766" i="1"/>
  <c r="AT767" i="1"/>
  <c r="AT768" i="1"/>
  <c r="AT769" i="1"/>
  <c r="AT770" i="1"/>
  <c r="AT771" i="1"/>
  <c r="AT772" i="1"/>
  <c r="AT773" i="1"/>
  <c r="AT774" i="1"/>
  <c r="AT775" i="1"/>
  <c r="AT776" i="1"/>
  <c r="AT777" i="1"/>
  <c r="AT778" i="1"/>
  <c r="AT779" i="1"/>
  <c r="AT780" i="1"/>
  <c r="AT781" i="1"/>
  <c r="AT782" i="1"/>
  <c r="AT783" i="1"/>
  <c r="AT784" i="1"/>
  <c r="AT785" i="1"/>
  <c r="AT786" i="1"/>
  <c r="AT787" i="1"/>
  <c r="AT788" i="1"/>
  <c r="AT789" i="1"/>
  <c r="AT790" i="1"/>
  <c r="AT791" i="1"/>
  <c r="AT792" i="1"/>
  <c r="AT793" i="1"/>
  <c r="AT794" i="1"/>
  <c r="AT795" i="1"/>
  <c r="AT796" i="1"/>
  <c r="AT797" i="1"/>
  <c r="AT798" i="1"/>
  <c r="AT799" i="1"/>
  <c r="AT800" i="1"/>
  <c r="AT801" i="1"/>
  <c r="AT802" i="1"/>
  <c r="AT803" i="1"/>
  <c r="AT804" i="1"/>
  <c r="AT805" i="1"/>
  <c r="AT806" i="1"/>
  <c r="AT807" i="1"/>
  <c r="AT808" i="1"/>
  <c r="AT809" i="1"/>
  <c r="AT810" i="1"/>
  <c r="AT811" i="1"/>
  <c r="AT812" i="1"/>
  <c r="AT813" i="1"/>
  <c r="AT814" i="1"/>
  <c r="AT815" i="1"/>
  <c r="AT816" i="1"/>
  <c r="AT817" i="1"/>
  <c r="AT818" i="1"/>
  <c r="AT819" i="1"/>
  <c r="AT820" i="1"/>
  <c r="AT821" i="1"/>
  <c r="AT822" i="1"/>
  <c r="AT823" i="1"/>
  <c r="AT824" i="1"/>
  <c r="AT825" i="1"/>
  <c r="AT826" i="1"/>
  <c r="AT827" i="1"/>
  <c r="AT828" i="1"/>
  <c r="AT829" i="1"/>
  <c r="AT830" i="1"/>
  <c r="AT831" i="1"/>
  <c r="AT832" i="1"/>
  <c r="AT833" i="1"/>
  <c r="AT834" i="1"/>
  <c r="AT835" i="1"/>
  <c r="AT836" i="1"/>
  <c r="AT837" i="1"/>
  <c r="AT838" i="1"/>
  <c r="AT839" i="1"/>
  <c r="AT840" i="1"/>
  <c r="AT841" i="1"/>
  <c r="AT842" i="1"/>
  <c r="AT843" i="1"/>
  <c r="AT844" i="1"/>
  <c r="AT845" i="1"/>
  <c r="AT846" i="1"/>
  <c r="AT847" i="1"/>
  <c r="AT848" i="1"/>
  <c r="AT849" i="1"/>
  <c r="AT850" i="1"/>
  <c r="AT851" i="1"/>
  <c r="AT852" i="1"/>
  <c r="AT853" i="1"/>
  <c r="AT854" i="1"/>
  <c r="AT855" i="1"/>
  <c r="AT856" i="1"/>
  <c r="AT857" i="1"/>
  <c r="AT858" i="1"/>
  <c r="AT859" i="1"/>
  <c r="AT860" i="1"/>
  <c r="AT861" i="1"/>
  <c r="AT862" i="1"/>
  <c r="AT863" i="1"/>
  <c r="AT864" i="1"/>
  <c r="AT865" i="1"/>
  <c r="AT866" i="1"/>
  <c r="AT867" i="1"/>
  <c r="AT868" i="1"/>
  <c r="AT869" i="1"/>
  <c r="AT870" i="1"/>
  <c r="AT871" i="1"/>
  <c r="AT872" i="1"/>
  <c r="AT873" i="1"/>
  <c r="AT874" i="1"/>
  <c r="AT875" i="1"/>
  <c r="AT876" i="1"/>
  <c r="AT877" i="1"/>
  <c r="AT878" i="1"/>
  <c r="AT879" i="1"/>
  <c r="AT880" i="1"/>
  <c r="AT881" i="1"/>
  <c r="AT882" i="1"/>
  <c r="AT883" i="1"/>
  <c r="AT884" i="1"/>
  <c r="AT885" i="1"/>
  <c r="AT886" i="1"/>
  <c r="AT887" i="1"/>
  <c r="AT888" i="1"/>
  <c r="AT889" i="1"/>
  <c r="AT890" i="1"/>
  <c r="AT891" i="1"/>
  <c r="AT892" i="1"/>
  <c r="AT893" i="1"/>
  <c r="AT894" i="1"/>
  <c r="AT895" i="1"/>
  <c r="AT896" i="1"/>
  <c r="AT897" i="1"/>
  <c r="AT898" i="1"/>
  <c r="AT899" i="1"/>
  <c r="AT900" i="1"/>
  <c r="AT901" i="1"/>
  <c r="AT902" i="1"/>
  <c r="AP11" i="1" l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3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6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1" i="1"/>
  <c r="AP842" i="1"/>
  <c r="AP843" i="1"/>
  <c r="AP844" i="1"/>
  <c r="AP845" i="1"/>
  <c r="AP846" i="1"/>
  <c r="AP847" i="1"/>
  <c r="AP848" i="1"/>
  <c r="AP849" i="1"/>
  <c r="AP850" i="1"/>
  <c r="AP851" i="1"/>
  <c r="AP852" i="1"/>
  <c r="AP853" i="1"/>
  <c r="AP854" i="1"/>
  <c r="AP855" i="1"/>
  <c r="AP856" i="1"/>
  <c r="AP857" i="1"/>
  <c r="AP858" i="1"/>
  <c r="AP859" i="1"/>
  <c r="AP860" i="1"/>
  <c r="AP861" i="1"/>
  <c r="AP862" i="1"/>
  <c r="AP863" i="1"/>
  <c r="AP864" i="1"/>
  <c r="AP865" i="1"/>
  <c r="AP866" i="1"/>
  <c r="AP867" i="1"/>
  <c r="AP868" i="1"/>
  <c r="AP869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2" i="1"/>
  <c r="AP883" i="1"/>
  <c r="AP884" i="1"/>
  <c r="AP885" i="1"/>
  <c r="AP886" i="1"/>
  <c r="AP887" i="1"/>
  <c r="AP888" i="1"/>
  <c r="AP889" i="1"/>
  <c r="AP890" i="1"/>
  <c r="AP891" i="1"/>
  <c r="AP892" i="1"/>
  <c r="AP893" i="1"/>
  <c r="AP894" i="1"/>
  <c r="AP895" i="1"/>
  <c r="AP896" i="1"/>
  <c r="AP897" i="1"/>
  <c r="AP898" i="1"/>
  <c r="AP899" i="1"/>
  <c r="AP900" i="1"/>
  <c r="AP901" i="1"/>
  <c r="AP902" i="1"/>
  <c r="D10" i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 s="1"/>
  <c r="D204" i="1" a="1"/>
  <c r="D204" i="1" s="1"/>
  <c r="D205" i="1" a="1"/>
  <c r="D205" i="1" s="1"/>
  <c r="D206" i="1" a="1"/>
  <c r="D206" i="1" s="1"/>
  <c r="D207" i="1" a="1"/>
  <c r="D207" i="1" s="1"/>
  <c r="D208" i="1" a="1"/>
  <c r="D208" i="1" s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 s="1"/>
  <c r="D219" i="1" a="1"/>
  <c r="D219" i="1" s="1"/>
  <c r="D220" i="1" a="1"/>
  <c r="D220" i="1" s="1"/>
  <c r="D221" i="1" a="1"/>
  <c r="D221" i="1" s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 s="1"/>
  <c r="D228" i="1" a="1"/>
  <c r="D228" i="1" s="1"/>
  <c r="D229" i="1" a="1"/>
  <c r="D229" i="1" s="1"/>
  <c r="D230" i="1" a="1"/>
  <c r="D230" i="1" s="1"/>
  <c r="D231" i="1" a="1"/>
  <c r="D231" i="1" s="1"/>
  <c r="D232" i="1" a="1"/>
  <c r="D232" i="1" s="1"/>
  <c r="D233" i="1" a="1"/>
  <c r="D233" i="1" s="1"/>
  <c r="D234" i="1" a="1"/>
  <c r="D234" i="1" s="1"/>
  <c r="D235" i="1" a="1"/>
  <c r="D235" i="1" s="1"/>
  <c r="D236" i="1" a="1"/>
  <c r="D236" i="1" s="1"/>
  <c r="D237" i="1" a="1"/>
  <c r="D237" i="1" s="1"/>
  <c r="D238" i="1" a="1"/>
  <c r="D238" i="1" s="1"/>
  <c r="D239" i="1" a="1"/>
  <c r="D239" i="1" s="1"/>
  <c r="D240" i="1" a="1"/>
  <c r="D240" i="1" s="1"/>
  <c r="D241" i="1" a="1"/>
  <c r="D241" i="1" s="1"/>
  <c r="D242" i="1" a="1"/>
  <c r="D242" i="1" s="1"/>
  <c r="D243" i="1" a="1"/>
  <c r="D243" i="1" s="1"/>
  <c r="D244" i="1" a="1"/>
  <c r="D244" i="1" s="1"/>
  <c r="D245" i="1" a="1"/>
  <c r="D245" i="1" s="1"/>
  <c r="D246" i="1" a="1"/>
  <c r="D246" i="1" s="1"/>
  <c r="D247" i="1" a="1"/>
  <c r="D247" i="1" s="1"/>
  <c r="D248" i="1" a="1"/>
  <c r="D248" i="1" s="1"/>
  <c r="D249" i="1" a="1"/>
  <c r="D249" i="1" s="1"/>
  <c r="D250" i="1" a="1"/>
  <c r="D250" i="1" s="1"/>
  <c r="D251" i="1" a="1"/>
  <c r="D251" i="1" s="1"/>
  <c r="D252" i="1" a="1"/>
  <c r="D252" i="1" s="1"/>
  <c r="D253" i="1" a="1"/>
  <c r="D253" i="1" s="1"/>
  <c r="D254" i="1" a="1"/>
  <c r="D254" i="1" s="1"/>
  <c r="D255" i="1" a="1"/>
  <c r="D255" i="1" s="1"/>
  <c r="D256" i="1" a="1"/>
  <c r="D256" i="1" s="1"/>
  <c r="D257" i="1" a="1"/>
  <c r="D257" i="1" s="1"/>
  <c r="D258" i="1" a="1"/>
  <c r="D258" i="1" s="1"/>
  <c r="D259" i="1" a="1"/>
  <c r="D259" i="1" s="1"/>
  <c r="D260" i="1" a="1"/>
  <c r="D260" i="1" s="1"/>
  <c r="D261" i="1" a="1"/>
  <c r="D261" i="1" s="1"/>
  <c r="D262" i="1" a="1"/>
  <c r="D262" i="1" s="1"/>
  <c r="D263" i="1" a="1"/>
  <c r="D263" i="1" s="1"/>
  <c r="D264" i="1" a="1"/>
  <c r="D264" i="1" s="1"/>
  <c r="D265" i="1" a="1"/>
  <c r="D265" i="1" s="1"/>
  <c r="D266" i="1" a="1"/>
  <c r="D266" i="1" s="1"/>
  <c r="D267" i="1" a="1"/>
  <c r="D267" i="1" s="1"/>
  <c r="D268" i="1" a="1"/>
  <c r="D268" i="1" s="1"/>
  <c r="D269" i="1" a="1"/>
  <c r="D269" i="1" s="1"/>
  <c r="D270" i="1" a="1"/>
  <c r="D270" i="1" s="1"/>
  <c r="D271" i="1" a="1"/>
  <c r="D271" i="1" s="1"/>
  <c r="D272" i="1" a="1"/>
  <c r="D272" i="1" s="1"/>
  <c r="D273" i="1" a="1"/>
  <c r="D273" i="1" s="1"/>
  <c r="D274" i="1" a="1"/>
  <c r="D274" i="1" s="1"/>
  <c r="D275" i="1" a="1"/>
  <c r="D275" i="1" s="1"/>
  <c r="D276" i="1" a="1"/>
  <c r="D276" i="1" s="1"/>
  <c r="D277" i="1" a="1"/>
  <c r="D277" i="1" s="1"/>
  <c r="D278" i="1" a="1"/>
  <c r="D278" i="1" s="1"/>
  <c r="D279" i="1" a="1"/>
  <c r="D279" i="1" s="1"/>
  <c r="D280" i="1" a="1"/>
  <c r="D280" i="1" s="1"/>
  <c r="D281" i="1" a="1"/>
  <c r="D281" i="1" s="1"/>
  <c r="D282" i="1" a="1"/>
  <c r="D282" i="1" s="1"/>
  <c r="D283" i="1" a="1"/>
  <c r="D283" i="1" s="1"/>
  <c r="D284" i="1" a="1"/>
  <c r="D284" i="1" s="1"/>
  <c r="D285" i="1" a="1"/>
  <c r="D285" i="1" s="1"/>
  <c r="D286" i="1" a="1"/>
  <c r="D286" i="1" s="1"/>
  <c r="D287" i="1" a="1"/>
  <c r="D287" i="1" s="1"/>
  <c r="D288" i="1" a="1"/>
  <c r="D288" i="1" s="1"/>
  <c r="D289" i="1" a="1"/>
  <c r="D289" i="1" s="1"/>
  <c r="D290" i="1" a="1"/>
  <c r="D290" i="1" s="1"/>
  <c r="D291" i="1" a="1"/>
  <c r="D291" i="1" s="1"/>
  <c r="D292" i="1" a="1"/>
  <c r="D292" i="1" s="1"/>
  <c r="D293" i="1" a="1"/>
  <c r="D293" i="1" s="1"/>
  <c r="D294" i="1" a="1"/>
  <c r="D294" i="1" s="1"/>
  <c r="D295" i="1" a="1"/>
  <c r="D295" i="1" s="1"/>
  <c r="D296" i="1" a="1"/>
  <c r="D296" i="1" s="1"/>
  <c r="D297" i="1" a="1"/>
  <c r="D297" i="1" s="1"/>
  <c r="D298" i="1" a="1"/>
  <c r="D298" i="1" s="1"/>
  <c r="D299" i="1" a="1"/>
  <c r="D299" i="1" s="1"/>
  <c r="D300" i="1" a="1"/>
  <c r="D300" i="1" s="1"/>
  <c r="D301" i="1" a="1"/>
  <c r="D301" i="1" s="1"/>
  <c r="D302" i="1" a="1"/>
  <c r="D302" i="1" s="1"/>
  <c r="D303" i="1" a="1"/>
  <c r="D303" i="1" s="1"/>
  <c r="D304" i="1" a="1"/>
  <c r="D304" i="1" s="1"/>
  <c r="D305" i="1" a="1"/>
  <c r="D305" i="1" s="1"/>
  <c r="D306" i="1" a="1"/>
  <c r="D306" i="1" s="1"/>
  <c r="D307" i="1" a="1"/>
  <c r="D307" i="1" s="1"/>
  <c r="D308" i="1" a="1"/>
  <c r="D308" i="1" s="1"/>
  <c r="D309" i="1" a="1"/>
  <c r="D309" i="1" s="1"/>
  <c r="D310" i="1" a="1"/>
  <c r="D310" i="1" s="1"/>
  <c r="D311" i="1" a="1"/>
  <c r="D311" i="1" s="1"/>
  <c r="D312" i="1" a="1"/>
  <c r="D312" i="1" s="1"/>
  <c r="D313" i="1" a="1"/>
  <c r="D313" i="1" s="1"/>
  <c r="D314" i="1" a="1"/>
  <c r="D314" i="1" s="1"/>
  <c r="D315" i="1" a="1"/>
  <c r="D315" i="1" s="1"/>
  <c r="D316" i="1" a="1"/>
  <c r="D316" i="1" s="1"/>
  <c r="D317" i="1" a="1"/>
  <c r="D317" i="1" s="1"/>
  <c r="D318" i="1" a="1"/>
  <c r="D318" i="1" s="1"/>
  <c r="D319" i="1" a="1"/>
  <c r="D319" i="1" s="1"/>
  <c r="D320" i="1" a="1"/>
  <c r="D320" i="1" s="1"/>
  <c r="D321" i="1" a="1"/>
  <c r="D321" i="1" s="1"/>
  <c r="D322" i="1" a="1"/>
  <c r="D322" i="1" s="1"/>
  <c r="D323" i="1" a="1"/>
  <c r="D323" i="1" s="1"/>
  <c r="D324" i="1" a="1"/>
  <c r="D324" i="1" s="1"/>
  <c r="D325" i="1" a="1"/>
  <c r="D325" i="1" s="1"/>
  <c r="D326" i="1" a="1"/>
  <c r="D326" i="1" s="1"/>
  <c r="D327" i="1" a="1"/>
  <c r="D327" i="1" s="1"/>
  <c r="D328" i="1" a="1"/>
  <c r="D328" i="1" s="1"/>
  <c r="D329" i="1" a="1"/>
  <c r="D329" i="1" s="1"/>
  <c r="D330" i="1" a="1"/>
  <c r="D330" i="1" s="1"/>
  <c r="D331" i="1" a="1"/>
  <c r="D331" i="1" s="1"/>
  <c r="D332" i="1" a="1"/>
  <c r="D332" i="1" s="1"/>
  <c r="D333" i="1" a="1"/>
  <c r="D333" i="1" s="1"/>
  <c r="D334" i="1" a="1"/>
  <c r="D334" i="1" s="1"/>
  <c r="D335" i="1" a="1"/>
  <c r="D335" i="1" s="1"/>
  <c r="D336" i="1" a="1"/>
  <c r="D336" i="1" s="1"/>
  <c r="D337" i="1" a="1"/>
  <c r="D337" i="1" s="1"/>
  <c r="D338" i="1" a="1"/>
  <c r="D338" i="1" s="1"/>
  <c r="D339" i="1" a="1"/>
  <c r="D339" i="1" s="1"/>
  <c r="D340" i="1" a="1"/>
  <c r="D340" i="1" s="1"/>
  <c r="D341" i="1" a="1"/>
  <c r="D341" i="1" s="1"/>
  <c r="D342" i="1" a="1"/>
  <c r="D342" i="1" s="1"/>
  <c r="D343" i="1" a="1"/>
  <c r="D343" i="1" s="1"/>
  <c r="D344" i="1" a="1"/>
  <c r="D344" i="1" s="1"/>
  <c r="D345" i="1" a="1"/>
  <c r="D345" i="1" s="1"/>
  <c r="D346" i="1" a="1"/>
  <c r="D346" i="1" s="1"/>
  <c r="D347" i="1" a="1"/>
  <c r="D347" i="1" s="1"/>
  <c r="D348" i="1" a="1"/>
  <c r="D348" i="1" s="1"/>
  <c r="D349" i="1" a="1"/>
  <c r="D349" i="1" s="1"/>
  <c r="D350" i="1" a="1"/>
  <c r="D350" i="1" s="1"/>
  <c r="D351" i="1" a="1"/>
  <c r="D351" i="1" s="1"/>
  <c r="D352" i="1" a="1"/>
  <c r="D352" i="1" s="1"/>
  <c r="D353" i="1" a="1"/>
  <c r="D353" i="1" s="1"/>
  <c r="D354" i="1" a="1"/>
  <c r="D354" i="1" s="1"/>
  <c r="D355" i="1" a="1"/>
  <c r="D355" i="1" s="1"/>
  <c r="D356" i="1" a="1"/>
  <c r="D356" i="1" s="1"/>
  <c r="D357" i="1" a="1"/>
  <c r="D357" i="1" s="1"/>
  <c r="D358" i="1" a="1"/>
  <c r="D358" i="1" s="1"/>
  <c r="D359" i="1" a="1"/>
  <c r="D359" i="1" s="1"/>
  <c r="D360" i="1" a="1"/>
  <c r="D360" i="1" s="1"/>
  <c r="D361" i="1" a="1"/>
  <c r="D361" i="1" s="1"/>
  <c r="D362" i="1" a="1"/>
  <c r="D362" i="1" s="1"/>
  <c r="D363" i="1" a="1"/>
  <c r="D363" i="1" s="1"/>
  <c r="D364" i="1" a="1"/>
  <c r="D364" i="1" s="1"/>
  <c r="D365" i="1" a="1"/>
  <c r="D365" i="1" s="1"/>
  <c r="D366" i="1" a="1"/>
  <c r="D366" i="1" s="1"/>
  <c r="D367" i="1" a="1"/>
  <c r="D367" i="1" s="1"/>
  <c r="D368" i="1" a="1"/>
  <c r="D368" i="1" s="1"/>
  <c r="D369" i="1" a="1"/>
  <c r="D369" i="1" s="1"/>
  <c r="D370" i="1" a="1"/>
  <c r="D370" i="1" s="1"/>
  <c r="D371" i="1" a="1"/>
  <c r="D371" i="1" s="1"/>
  <c r="D372" i="1" a="1"/>
  <c r="D372" i="1" s="1"/>
  <c r="D373" i="1" a="1"/>
  <c r="D373" i="1" s="1"/>
  <c r="D374" i="1" a="1"/>
  <c r="D374" i="1" s="1"/>
  <c r="D375" i="1" a="1"/>
  <c r="D375" i="1" s="1"/>
  <c r="D376" i="1" a="1"/>
  <c r="D376" i="1" s="1"/>
  <c r="D377" i="1" a="1"/>
  <c r="D377" i="1" s="1"/>
  <c r="D378" i="1" a="1"/>
  <c r="D378" i="1" s="1"/>
  <c r="D379" i="1" a="1"/>
  <c r="D379" i="1" s="1"/>
  <c r="D380" i="1" a="1"/>
  <c r="D380" i="1" s="1"/>
  <c r="D381" i="1" a="1"/>
  <c r="D381" i="1" s="1"/>
  <c r="D382" i="1" a="1"/>
  <c r="D382" i="1" s="1"/>
  <c r="D383" i="1" a="1"/>
  <c r="D383" i="1" s="1"/>
  <c r="D384" i="1" a="1"/>
  <c r="D384" i="1" s="1"/>
  <c r="D385" i="1" a="1"/>
  <c r="D385" i="1" s="1"/>
  <c r="D386" i="1" a="1"/>
  <c r="D386" i="1" s="1"/>
  <c r="D387" i="1" a="1"/>
  <c r="D387" i="1" s="1"/>
  <c r="D388" i="1" a="1"/>
  <c r="D388" i="1" s="1"/>
  <c r="D389" i="1" a="1"/>
  <c r="D389" i="1" s="1"/>
  <c r="D390" i="1" a="1"/>
  <c r="D390" i="1" s="1"/>
  <c r="D391" i="1" a="1"/>
  <c r="D391" i="1" s="1"/>
  <c r="D392" i="1" a="1"/>
  <c r="D392" i="1" s="1"/>
  <c r="D393" i="1" a="1"/>
  <c r="D393" i="1" s="1"/>
  <c r="D394" i="1" a="1"/>
  <c r="D394" i="1" s="1"/>
  <c r="D395" i="1" a="1"/>
  <c r="D395" i="1" s="1"/>
  <c r="D396" i="1" a="1"/>
  <c r="D396" i="1" s="1"/>
  <c r="D397" i="1" a="1"/>
  <c r="D397" i="1" s="1"/>
  <c r="D398" i="1" a="1"/>
  <c r="D398" i="1" s="1"/>
  <c r="D399" i="1" a="1"/>
  <c r="D399" i="1" s="1"/>
  <c r="D400" i="1" a="1"/>
  <c r="D400" i="1" s="1"/>
  <c r="D401" i="1" a="1"/>
  <c r="D401" i="1" s="1"/>
  <c r="D402" i="1" a="1"/>
  <c r="D402" i="1" s="1"/>
  <c r="D403" i="1" a="1"/>
  <c r="D403" i="1" s="1"/>
  <c r="D404" i="1" a="1"/>
  <c r="D404" i="1" s="1"/>
  <c r="D405" i="1" a="1"/>
  <c r="D405" i="1" s="1"/>
  <c r="D406" i="1" a="1"/>
  <c r="D406" i="1" s="1"/>
  <c r="D407" i="1" a="1"/>
  <c r="D407" i="1" s="1"/>
  <c r="D408" i="1" a="1"/>
  <c r="D408" i="1" s="1"/>
  <c r="D409" i="1" a="1"/>
  <c r="D409" i="1" s="1"/>
  <c r="D410" i="1" a="1"/>
  <c r="D410" i="1" s="1"/>
  <c r="D411" i="1" a="1"/>
  <c r="D411" i="1" s="1"/>
  <c r="D412" i="1" a="1"/>
  <c r="D412" i="1" s="1"/>
  <c r="D413" i="1" a="1"/>
  <c r="D413" i="1" s="1"/>
  <c r="D414" i="1" a="1"/>
  <c r="D414" i="1" s="1"/>
  <c r="D415" i="1" a="1"/>
  <c r="D415" i="1" s="1"/>
  <c r="D416" i="1" a="1"/>
  <c r="D416" i="1" s="1"/>
  <c r="D417" i="1" a="1"/>
  <c r="D417" i="1" s="1"/>
  <c r="D418" i="1" a="1"/>
  <c r="D418" i="1" s="1"/>
  <c r="D419" i="1" a="1"/>
  <c r="D419" i="1" s="1"/>
  <c r="D420" i="1" a="1"/>
  <c r="D420" i="1" s="1"/>
  <c r="D421" i="1" a="1"/>
  <c r="D421" i="1" s="1"/>
  <c r="D422" i="1" a="1"/>
  <c r="D422" i="1" s="1"/>
  <c r="D423" i="1" a="1"/>
  <c r="D423" i="1" s="1"/>
  <c r="D424" i="1" a="1"/>
  <c r="D424" i="1" s="1"/>
  <c r="D425" i="1" a="1"/>
  <c r="D425" i="1" s="1"/>
  <c r="D426" i="1" a="1"/>
  <c r="D426" i="1" s="1"/>
  <c r="D427" i="1" a="1"/>
  <c r="D427" i="1" s="1"/>
  <c r="D428" i="1" a="1"/>
  <c r="D428" i="1" s="1"/>
  <c r="D429" i="1" a="1"/>
  <c r="D429" i="1" s="1"/>
  <c r="D430" i="1" a="1"/>
  <c r="D430" i="1" s="1"/>
  <c r="D431" i="1" a="1"/>
  <c r="D431" i="1" s="1"/>
  <c r="D432" i="1" a="1"/>
  <c r="D432" i="1" s="1"/>
  <c r="D433" i="1" a="1"/>
  <c r="D433" i="1" s="1"/>
  <c r="D434" i="1" a="1"/>
  <c r="D434" i="1" s="1"/>
  <c r="D435" i="1" a="1"/>
  <c r="D435" i="1" s="1"/>
  <c r="D436" i="1" a="1"/>
  <c r="D436" i="1" s="1"/>
  <c r="D437" i="1" a="1"/>
  <c r="D437" i="1" s="1"/>
  <c r="D438" i="1" a="1"/>
  <c r="D438" i="1" s="1"/>
  <c r="D439" i="1" a="1"/>
  <c r="D439" i="1" s="1"/>
  <c r="D440" i="1" a="1"/>
  <c r="D440" i="1" s="1"/>
  <c r="D441" i="1" a="1"/>
  <c r="D441" i="1" s="1"/>
  <c r="D442" i="1" a="1"/>
  <c r="D442" i="1" s="1"/>
  <c r="D443" i="1" a="1"/>
  <c r="D443" i="1" s="1"/>
  <c r="D444" i="1" a="1"/>
  <c r="D444" i="1" s="1"/>
  <c r="D445" i="1" a="1"/>
  <c r="D445" i="1" s="1"/>
  <c r="D446" i="1" a="1"/>
  <c r="D446" i="1" s="1"/>
  <c r="D447" i="1" a="1"/>
  <c r="D447" i="1" s="1"/>
  <c r="D448" i="1" a="1"/>
  <c r="D448" i="1" s="1"/>
  <c r="D449" i="1" a="1"/>
  <c r="D449" i="1" s="1"/>
  <c r="D450" i="1" a="1"/>
  <c r="D450" i="1" s="1"/>
  <c r="D451" i="1" a="1"/>
  <c r="D451" i="1" s="1"/>
  <c r="D452" i="1" a="1"/>
  <c r="D452" i="1" s="1"/>
  <c r="D453" i="1" a="1"/>
  <c r="D453" i="1" s="1"/>
  <c r="D454" i="1" a="1"/>
  <c r="D454" i="1" s="1"/>
  <c r="D455" i="1" a="1"/>
  <c r="D455" i="1" s="1"/>
  <c r="D456" i="1" a="1"/>
  <c r="D456" i="1" s="1"/>
  <c r="D457" i="1" a="1"/>
  <c r="D457" i="1" s="1"/>
  <c r="D458" i="1" a="1"/>
  <c r="D458" i="1" s="1"/>
  <c r="D459" i="1" a="1"/>
  <c r="D459" i="1" s="1"/>
  <c r="D460" i="1" a="1"/>
  <c r="D460" i="1" s="1"/>
  <c r="D461" i="1" a="1"/>
  <c r="D461" i="1" s="1"/>
  <c r="D462" i="1" a="1"/>
  <c r="D462" i="1" s="1"/>
  <c r="D463" i="1" a="1"/>
  <c r="D463" i="1" s="1"/>
  <c r="D464" i="1" a="1"/>
  <c r="D464" i="1" s="1"/>
  <c r="D465" i="1" a="1"/>
  <c r="D465" i="1" s="1"/>
  <c r="D466" i="1" a="1"/>
  <c r="D466" i="1" s="1"/>
  <c r="D467" i="1" a="1"/>
  <c r="D467" i="1" s="1"/>
  <c r="D468" i="1" a="1"/>
  <c r="D468" i="1" s="1"/>
  <c r="D469" i="1" a="1"/>
  <c r="D469" i="1" s="1"/>
  <c r="D470" i="1" a="1"/>
  <c r="D470" i="1" s="1"/>
  <c r="D471" i="1" a="1"/>
  <c r="D471" i="1" s="1"/>
  <c r="D472" i="1" a="1"/>
  <c r="D472" i="1" s="1"/>
  <c r="D473" i="1" a="1"/>
  <c r="D473" i="1" s="1"/>
  <c r="D474" i="1" a="1"/>
  <c r="D474" i="1" s="1"/>
  <c r="D475" i="1" a="1"/>
  <c r="D475" i="1" s="1"/>
  <c r="D476" i="1" a="1"/>
  <c r="D476" i="1" s="1"/>
  <c r="D477" i="1" a="1"/>
  <c r="D477" i="1" s="1"/>
  <c r="D478" i="1" a="1"/>
  <c r="D478" i="1" s="1"/>
  <c r="D479" i="1" a="1"/>
  <c r="D479" i="1" s="1"/>
  <c r="D480" i="1" a="1"/>
  <c r="D480" i="1" s="1"/>
  <c r="D481" i="1" a="1"/>
  <c r="D481" i="1" s="1"/>
  <c r="D482" i="1" a="1"/>
  <c r="D482" i="1" s="1"/>
  <c r="D483" i="1" a="1"/>
  <c r="D483" i="1" s="1"/>
  <c r="D484" i="1" a="1"/>
  <c r="D484" i="1" s="1"/>
  <c r="D485" i="1" a="1"/>
  <c r="D485" i="1" s="1"/>
  <c r="D486" i="1" a="1"/>
  <c r="D486" i="1" s="1"/>
  <c r="D487" i="1" a="1"/>
  <c r="D487" i="1" s="1"/>
  <c r="D488" i="1" a="1"/>
  <c r="D488" i="1" s="1"/>
  <c r="D489" i="1" a="1"/>
  <c r="D489" i="1" s="1"/>
  <c r="D490" i="1" a="1"/>
  <c r="D490" i="1" s="1"/>
  <c r="D491" i="1" a="1"/>
  <c r="D491" i="1" s="1"/>
  <c r="D492" i="1" a="1"/>
  <c r="D492" i="1" s="1"/>
  <c r="D493" i="1" a="1"/>
  <c r="D493" i="1" s="1"/>
  <c r="D494" i="1" a="1"/>
  <c r="D494" i="1" s="1"/>
  <c r="D495" i="1" a="1"/>
  <c r="D495" i="1" s="1"/>
  <c r="D496" i="1" a="1"/>
  <c r="D496" i="1" s="1"/>
  <c r="D497" i="1" a="1"/>
  <c r="D497" i="1" s="1"/>
  <c r="D498" i="1" a="1"/>
  <c r="D498" i="1" s="1"/>
  <c r="D499" i="1" a="1"/>
  <c r="D499" i="1" s="1"/>
  <c r="D500" i="1" a="1"/>
  <c r="D500" i="1" s="1"/>
  <c r="D501" i="1" a="1"/>
  <c r="D501" i="1" s="1"/>
  <c r="D502" i="1" a="1"/>
  <c r="D502" i="1" s="1"/>
  <c r="D503" i="1" a="1"/>
  <c r="D503" i="1" s="1"/>
  <c r="D504" i="1" a="1"/>
  <c r="D504" i="1" s="1"/>
  <c r="D505" i="1" a="1"/>
  <c r="D505" i="1" s="1"/>
  <c r="D506" i="1" a="1"/>
  <c r="D506" i="1" s="1"/>
  <c r="D507" i="1" a="1"/>
  <c r="D507" i="1" s="1"/>
  <c r="D508" i="1" a="1"/>
  <c r="D508" i="1" s="1"/>
  <c r="D509" i="1" a="1"/>
  <c r="D509" i="1" s="1"/>
  <c r="D510" i="1" a="1"/>
  <c r="D510" i="1" s="1"/>
  <c r="D511" i="1" a="1"/>
  <c r="D511" i="1" s="1"/>
  <c r="D512" i="1" a="1"/>
  <c r="D512" i="1" s="1"/>
  <c r="D513" i="1" a="1"/>
  <c r="D513" i="1" s="1"/>
  <c r="D514" i="1" a="1"/>
  <c r="D514" i="1" s="1"/>
  <c r="D515" i="1" a="1"/>
  <c r="D515" i="1" s="1"/>
  <c r="D516" i="1" a="1"/>
  <c r="D516" i="1" s="1"/>
  <c r="D517" i="1" a="1"/>
  <c r="D517" i="1" s="1"/>
  <c r="D518" i="1" a="1"/>
  <c r="D518" i="1" s="1"/>
  <c r="D519" i="1" a="1"/>
  <c r="D519" i="1" s="1"/>
  <c r="D520" i="1" a="1"/>
  <c r="D520" i="1" s="1"/>
  <c r="D521" i="1" a="1"/>
  <c r="D521" i="1" s="1"/>
  <c r="D522" i="1" a="1"/>
  <c r="D522" i="1" s="1"/>
  <c r="D523" i="1" a="1"/>
  <c r="D523" i="1" s="1"/>
  <c r="D524" i="1" a="1"/>
  <c r="D524" i="1" s="1"/>
  <c r="D525" i="1" a="1"/>
  <c r="D525" i="1" s="1"/>
  <c r="D526" i="1" a="1"/>
  <c r="D526" i="1" s="1"/>
  <c r="D527" i="1" a="1"/>
  <c r="D527" i="1" s="1"/>
  <c r="D528" i="1" a="1"/>
  <c r="D528" i="1" s="1"/>
  <c r="D529" i="1" a="1"/>
  <c r="D529" i="1" s="1"/>
  <c r="D530" i="1" a="1"/>
  <c r="D530" i="1" s="1"/>
  <c r="D531" i="1" a="1"/>
  <c r="D531" i="1" s="1"/>
  <c r="D532" i="1" a="1"/>
  <c r="D532" i="1" s="1"/>
  <c r="D533" i="1" a="1"/>
  <c r="D533" i="1" s="1"/>
  <c r="D534" i="1" a="1"/>
  <c r="D534" i="1" s="1"/>
  <c r="D535" i="1" a="1"/>
  <c r="D535" i="1" s="1"/>
  <c r="D536" i="1" a="1"/>
  <c r="D536" i="1" s="1"/>
  <c r="D537" i="1" a="1"/>
  <c r="D537" i="1" s="1"/>
  <c r="D538" i="1" a="1"/>
  <c r="D538" i="1" s="1"/>
  <c r="D539" i="1" a="1"/>
  <c r="D539" i="1" s="1"/>
  <c r="D540" i="1" a="1"/>
  <c r="D540" i="1" s="1"/>
  <c r="D541" i="1" a="1"/>
  <c r="D541" i="1" s="1"/>
  <c r="D542" i="1" a="1"/>
  <c r="D542" i="1" s="1"/>
  <c r="D543" i="1" a="1"/>
  <c r="D543" i="1" s="1"/>
  <c r="D544" i="1" a="1"/>
  <c r="D544" i="1" s="1"/>
  <c r="D545" i="1" a="1"/>
  <c r="D545" i="1" s="1"/>
  <c r="D546" i="1" a="1"/>
  <c r="D546" i="1" s="1"/>
  <c r="D547" i="1" a="1"/>
  <c r="D547" i="1" s="1"/>
  <c r="D548" i="1" a="1"/>
  <c r="D548" i="1" s="1"/>
  <c r="D549" i="1" a="1"/>
  <c r="D549" i="1" s="1"/>
  <c r="D550" i="1" a="1"/>
  <c r="D550" i="1" s="1"/>
  <c r="D551" i="1" a="1"/>
  <c r="D551" i="1" s="1"/>
  <c r="D552" i="1" a="1"/>
  <c r="D552" i="1" s="1"/>
  <c r="D553" i="1" a="1"/>
  <c r="D553" i="1" s="1"/>
  <c r="D554" i="1" a="1"/>
  <c r="D554" i="1" s="1"/>
  <c r="D555" i="1" a="1"/>
  <c r="D555" i="1" s="1"/>
  <c r="D556" i="1" a="1"/>
  <c r="D556" i="1" s="1"/>
  <c r="D557" i="1" a="1"/>
  <c r="D557" i="1" s="1"/>
  <c r="D558" i="1" a="1"/>
  <c r="D558" i="1" s="1"/>
  <c r="D559" i="1" a="1"/>
  <c r="D559" i="1" s="1"/>
  <c r="D560" i="1" a="1"/>
  <c r="D560" i="1" s="1"/>
  <c r="D561" i="1" a="1"/>
  <c r="D561" i="1" s="1"/>
  <c r="D562" i="1" a="1"/>
  <c r="D562" i="1" s="1"/>
  <c r="D563" i="1" a="1"/>
  <c r="D563" i="1" s="1"/>
  <c r="D564" i="1" a="1"/>
  <c r="D564" i="1" s="1"/>
  <c r="D565" i="1" a="1"/>
  <c r="D565" i="1" s="1"/>
  <c r="D566" i="1" a="1"/>
  <c r="D566" i="1" s="1"/>
  <c r="D567" i="1" a="1"/>
  <c r="D567" i="1" s="1"/>
  <c r="D568" i="1" a="1"/>
  <c r="D568" i="1" s="1"/>
  <c r="D569" i="1" a="1"/>
  <c r="D569" i="1" s="1"/>
  <c r="D570" i="1" a="1"/>
  <c r="D570" i="1" s="1"/>
  <c r="D571" i="1" a="1"/>
  <c r="D571" i="1" s="1"/>
  <c r="D572" i="1" a="1"/>
  <c r="D572" i="1" s="1"/>
  <c r="D573" i="1" a="1"/>
  <c r="D573" i="1" s="1"/>
  <c r="D574" i="1" a="1"/>
  <c r="D574" i="1" s="1"/>
  <c r="D575" i="1" a="1"/>
  <c r="D575" i="1" s="1"/>
  <c r="D576" i="1" a="1"/>
  <c r="D576" i="1" s="1"/>
  <c r="D577" i="1" a="1"/>
  <c r="D577" i="1" s="1"/>
  <c r="D578" i="1" a="1"/>
  <c r="D578" i="1" s="1"/>
  <c r="D579" i="1" a="1"/>
  <c r="D579" i="1" s="1"/>
  <c r="D580" i="1" a="1"/>
  <c r="D580" i="1" s="1"/>
  <c r="D581" i="1" a="1"/>
  <c r="D581" i="1" s="1"/>
  <c r="D582" i="1" a="1"/>
  <c r="D582" i="1" s="1"/>
  <c r="D583" i="1" a="1"/>
  <c r="D583" i="1" s="1"/>
  <c r="D584" i="1" a="1"/>
  <c r="D584" i="1" s="1"/>
  <c r="D585" i="1" a="1"/>
  <c r="D585" i="1" s="1"/>
  <c r="D586" i="1" a="1"/>
  <c r="D586" i="1" s="1"/>
  <c r="D587" i="1" a="1"/>
  <c r="D587" i="1" s="1"/>
  <c r="D588" i="1" a="1"/>
  <c r="D588" i="1" s="1"/>
  <c r="D589" i="1" a="1"/>
  <c r="D589" i="1" s="1"/>
  <c r="D590" i="1" a="1"/>
  <c r="D590" i="1" s="1"/>
  <c r="D591" i="1" a="1"/>
  <c r="D591" i="1" s="1"/>
  <c r="D592" i="1" a="1"/>
  <c r="D592" i="1" s="1"/>
  <c r="D593" i="1" a="1"/>
  <c r="D593" i="1" s="1"/>
  <c r="D594" i="1" a="1"/>
  <c r="D594" i="1" s="1"/>
  <c r="D595" i="1" a="1"/>
  <c r="D595" i="1" s="1"/>
  <c r="D596" i="1" a="1"/>
  <c r="D596" i="1" s="1"/>
  <c r="D597" i="1" a="1"/>
  <c r="D597" i="1" s="1"/>
  <c r="D598" i="1" a="1"/>
  <c r="D598" i="1" s="1"/>
  <c r="D599" i="1" a="1"/>
  <c r="D599" i="1" s="1"/>
  <c r="D600" i="1" a="1"/>
  <c r="D600" i="1" s="1"/>
  <c r="D601" i="1" a="1"/>
  <c r="D601" i="1" s="1"/>
  <c r="D602" i="1" a="1"/>
  <c r="D602" i="1" s="1"/>
  <c r="D603" i="1" a="1"/>
  <c r="D603" i="1" s="1"/>
  <c r="D604" i="1" a="1"/>
  <c r="D604" i="1" s="1"/>
  <c r="D605" i="1" a="1"/>
  <c r="D605" i="1" s="1"/>
  <c r="D606" i="1" a="1"/>
  <c r="D606" i="1" s="1"/>
  <c r="D607" i="1" a="1"/>
  <c r="D607" i="1" s="1"/>
  <c r="D608" i="1" a="1"/>
  <c r="D608" i="1" s="1"/>
  <c r="D609" i="1" a="1"/>
  <c r="D609" i="1" s="1"/>
  <c r="D610" i="1" a="1"/>
  <c r="D610" i="1" s="1"/>
  <c r="D611" i="1" a="1"/>
  <c r="D611" i="1" s="1"/>
  <c r="D612" i="1" a="1"/>
  <c r="D612" i="1" s="1"/>
  <c r="D613" i="1" a="1"/>
  <c r="D613" i="1" s="1"/>
  <c r="D614" i="1" a="1"/>
  <c r="D614" i="1" s="1"/>
  <c r="D615" i="1" a="1"/>
  <c r="D615" i="1" s="1"/>
  <c r="D616" i="1" a="1"/>
  <c r="D616" i="1" s="1"/>
  <c r="D617" i="1" a="1"/>
  <c r="D617" i="1" s="1"/>
  <c r="D618" i="1" a="1"/>
  <c r="D618" i="1" s="1"/>
  <c r="D619" i="1" a="1"/>
  <c r="D619" i="1" s="1"/>
  <c r="D620" i="1" a="1"/>
  <c r="D620" i="1" s="1"/>
  <c r="D621" i="1" a="1"/>
  <c r="D621" i="1" s="1"/>
  <c r="D622" i="1" a="1"/>
  <c r="D622" i="1" s="1"/>
  <c r="D623" i="1" a="1"/>
  <c r="D623" i="1" s="1"/>
  <c r="D624" i="1" a="1"/>
  <c r="D624" i="1" s="1"/>
  <c r="D625" i="1" a="1"/>
  <c r="D625" i="1" s="1"/>
  <c r="D626" i="1" a="1"/>
  <c r="D626" i="1" s="1"/>
  <c r="D627" i="1" a="1"/>
  <c r="D627" i="1" s="1"/>
  <c r="D628" i="1" a="1"/>
  <c r="D628" i="1" s="1"/>
  <c r="D629" i="1" a="1"/>
  <c r="D629" i="1" s="1"/>
  <c r="D630" i="1" a="1"/>
  <c r="D630" i="1" s="1"/>
  <c r="D631" i="1" a="1"/>
  <c r="D631" i="1" s="1"/>
  <c r="D632" i="1" a="1"/>
  <c r="D632" i="1" s="1"/>
  <c r="D633" i="1" a="1"/>
  <c r="D633" i="1" s="1"/>
  <c r="D634" i="1" a="1"/>
  <c r="D634" i="1" s="1"/>
  <c r="D635" i="1" a="1"/>
  <c r="D635" i="1" s="1"/>
  <c r="D636" i="1" a="1"/>
  <c r="D636" i="1" s="1"/>
  <c r="D637" i="1" a="1"/>
  <c r="D637" i="1" s="1"/>
  <c r="D638" i="1" a="1"/>
  <c r="D638" i="1" s="1"/>
  <c r="D639" i="1" a="1"/>
  <c r="D639" i="1" s="1"/>
  <c r="D640" i="1" a="1"/>
  <c r="D640" i="1" s="1"/>
  <c r="D641" i="1" a="1"/>
  <c r="D641" i="1" s="1"/>
  <c r="D642" i="1" a="1"/>
  <c r="D642" i="1" s="1"/>
  <c r="D643" i="1" a="1"/>
  <c r="D643" i="1" s="1"/>
  <c r="D644" i="1" a="1"/>
  <c r="D644" i="1" s="1"/>
  <c r="D645" i="1" a="1"/>
  <c r="D645" i="1" s="1"/>
  <c r="D646" i="1" a="1"/>
  <c r="D646" i="1" s="1"/>
  <c r="D647" i="1" a="1"/>
  <c r="D647" i="1" s="1"/>
  <c r="D648" i="1" a="1"/>
  <c r="D648" i="1" s="1"/>
  <c r="D649" i="1" a="1"/>
  <c r="D649" i="1" s="1"/>
  <c r="D650" i="1" a="1"/>
  <c r="D650" i="1" s="1"/>
  <c r="D651" i="1" a="1"/>
  <c r="D651" i="1" s="1"/>
  <c r="D652" i="1" a="1"/>
  <c r="D652" i="1" s="1"/>
  <c r="D653" i="1" a="1"/>
  <c r="D653" i="1" s="1"/>
  <c r="D654" i="1" a="1"/>
  <c r="D654" i="1" s="1"/>
  <c r="D655" i="1" a="1"/>
  <c r="D655" i="1" s="1"/>
  <c r="D656" i="1" a="1"/>
  <c r="D656" i="1" s="1"/>
  <c r="D657" i="1" a="1"/>
  <c r="D657" i="1" s="1"/>
  <c r="D658" i="1" a="1"/>
  <c r="D658" i="1" s="1"/>
  <c r="D659" i="1" a="1"/>
  <c r="D659" i="1" s="1"/>
  <c r="D660" i="1" a="1"/>
  <c r="D660" i="1" s="1"/>
  <c r="D661" i="1" a="1"/>
  <c r="D661" i="1" s="1"/>
  <c r="D662" i="1" a="1"/>
  <c r="D662" i="1" s="1"/>
  <c r="D663" i="1" a="1"/>
  <c r="D663" i="1" s="1"/>
  <c r="D664" i="1" a="1"/>
  <c r="D664" i="1" s="1"/>
  <c r="D665" i="1" a="1"/>
  <c r="D665" i="1" s="1"/>
  <c r="D666" i="1" a="1"/>
  <c r="D666" i="1" s="1"/>
  <c r="D667" i="1" a="1"/>
  <c r="D667" i="1" s="1"/>
  <c r="D668" i="1" a="1"/>
  <c r="D668" i="1" s="1"/>
  <c r="D669" i="1" a="1"/>
  <c r="D669" i="1" s="1"/>
  <c r="D670" i="1" a="1"/>
  <c r="D670" i="1" s="1"/>
  <c r="D671" i="1" a="1"/>
  <c r="D671" i="1" s="1"/>
  <c r="D672" i="1" a="1"/>
  <c r="D672" i="1" s="1"/>
  <c r="D673" i="1" a="1"/>
  <c r="D673" i="1" s="1"/>
  <c r="D674" i="1" a="1"/>
  <c r="D674" i="1" s="1"/>
  <c r="D675" i="1" a="1"/>
  <c r="D675" i="1" s="1"/>
  <c r="D676" i="1" a="1"/>
  <c r="D676" i="1" s="1"/>
  <c r="D677" i="1" a="1"/>
  <c r="D677" i="1" s="1"/>
  <c r="D678" i="1" a="1"/>
  <c r="D678" i="1" s="1"/>
  <c r="D679" i="1" a="1"/>
  <c r="D679" i="1" s="1"/>
  <c r="D680" i="1" a="1"/>
  <c r="D680" i="1" s="1"/>
  <c r="D681" i="1" a="1"/>
  <c r="D681" i="1" s="1"/>
  <c r="D682" i="1" a="1"/>
  <c r="D682" i="1" s="1"/>
  <c r="D683" i="1" a="1"/>
  <c r="D683" i="1" s="1"/>
  <c r="D684" i="1" a="1"/>
  <c r="D684" i="1" s="1"/>
  <c r="D685" i="1" a="1"/>
  <c r="D685" i="1" s="1"/>
  <c r="D686" i="1" a="1"/>
  <c r="D686" i="1" s="1"/>
  <c r="D687" i="1" a="1"/>
  <c r="D687" i="1" s="1"/>
  <c r="D688" i="1" a="1"/>
  <c r="D688" i="1" s="1"/>
  <c r="D689" i="1" a="1"/>
  <c r="D689" i="1" s="1"/>
  <c r="D690" i="1" a="1"/>
  <c r="D690" i="1" s="1"/>
  <c r="D691" i="1" a="1"/>
  <c r="D691" i="1" s="1"/>
  <c r="D692" i="1" a="1"/>
  <c r="D692" i="1" s="1"/>
  <c r="D693" i="1" a="1"/>
  <c r="D693" i="1" s="1"/>
  <c r="D694" i="1" a="1"/>
  <c r="D694" i="1" s="1"/>
  <c r="D695" i="1" a="1"/>
  <c r="D695" i="1" s="1"/>
  <c r="D696" i="1" a="1"/>
  <c r="D696" i="1" s="1"/>
  <c r="D697" i="1" a="1"/>
  <c r="D697" i="1" s="1"/>
  <c r="D698" i="1" a="1"/>
  <c r="D698" i="1" s="1"/>
  <c r="D699" i="1" a="1"/>
  <c r="D699" i="1" s="1"/>
  <c r="D700" i="1" a="1"/>
  <c r="D700" i="1" s="1"/>
  <c r="D701" i="1" a="1"/>
  <c r="D701" i="1" s="1"/>
  <c r="D702" i="1" a="1"/>
  <c r="D702" i="1" s="1"/>
  <c r="D703" i="1" a="1"/>
  <c r="D703" i="1" s="1"/>
  <c r="D704" i="1" a="1"/>
  <c r="D704" i="1" s="1"/>
  <c r="D705" i="1" a="1"/>
  <c r="D705" i="1" s="1"/>
  <c r="D706" i="1" a="1"/>
  <c r="D706" i="1" s="1"/>
  <c r="D707" i="1" a="1"/>
  <c r="D707" i="1" s="1"/>
  <c r="D708" i="1" a="1"/>
  <c r="D708" i="1" s="1"/>
  <c r="D709" i="1" a="1"/>
  <c r="D709" i="1" s="1"/>
  <c r="D710" i="1" a="1"/>
  <c r="D710" i="1" s="1"/>
  <c r="D711" i="1" a="1"/>
  <c r="D711" i="1" s="1"/>
  <c r="D712" i="1" a="1"/>
  <c r="D712" i="1" s="1"/>
  <c r="D713" i="1" a="1"/>
  <c r="D713" i="1" s="1"/>
  <c r="D714" i="1" a="1"/>
  <c r="D714" i="1" s="1"/>
  <c r="D715" i="1" a="1"/>
  <c r="D715" i="1" s="1"/>
  <c r="D716" i="1" a="1"/>
  <c r="D716" i="1" s="1"/>
  <c r="D717" i="1" a="1"/>
  <c r="D717" i="1" s="1"/>
  <c r="D718" i="1" a="1"/>
  <c r="D718" i="1" s="1"/>
  <c r="D719" i="1" a="1"/>
  <c r="D719" i="1" s="1"/>
  <c r="D720" i="1" a="1"/>
  <c r="D720" i="1" s="1"/>
  <c r="D721" i="1" a="1"/>
  <c r="D721" i="1" s="1"/>
  <c r="D722" i="1" a="1"/>
  <c r="D722" i="1" s="1"/>
  <c r="D723" i="1" a="1"/>
  <c r="D723" i="1" s="1"/>
  <c r="D724" i="1" a="1"/>
  <c r="D724" i="1" s="1"/>
  <c r="D725" i="1" a="1"/>
  <c r="D725" i="1" s="1"/>
  <c r="D726" i="1" a="1"/>
  <c r="D726" i="1" s="1"/>
  <c r="D727" i="1" a="1"/>
  <c r="D727" i="1" s="1"/>
  <c r="D728" i="1" a="1"/>
  <c r="D728" i="1" s="1"/>
  <c r="D729" i="1" a="1"/>
  <c r="D729" i="1" s="1"/>
  <c r="D730" i="1" a="1"/>
  <c r="D730" i="1" s="1"/>
  <c r="D731" i="1" a="1"/>
  <c r="D731" i="1" s="1"/>
  <c r="D732" i="1" a="1"/>
  <c r="D732" i="1" s="1"/>
  <c r="D733" i="1" a="1"/>
  <c r="D733" i="1" s="1"/>
  <c r="D734" i="1" a="1"/>
  <c r="D734" i="1" s="1"/>
  <c r="D735" i="1" a="1"/>
  <c r="D735" i="1" s="1"/>
  <c r="D736" i="1" a="1"/>
  <c r="D736" i="1" s="1"/>
  <c r="D737" i="1" a="1"/>
  <c r="D737" i="1" s="1"/>
  <c r="D738" i="1" a="1"/>
  <c r="D738" i="1" s="1"/>
  <c r="D739" i="1" a="1"/>
  <c r="D739" i="1" s="1"/>
  <c r="D740" i="1" a="1"/>
  <c r="D740" i="1" s="1"/>
  <c r="D741" i="1" a="1"/>
  <c r="D741" i="1" s="1"/>
  <c r="D742" i="1" a="1"/>
  <c r="D742" i="1" s="1"/>
  <c r="D743" i="1" a="1"/>
  <c r="D743" i="1" s="1"/>
  <c r="D744" i="1" a="1"/>
  <c r="D744" i="1" s="1"/>
  <c r="D745" i="1" a="1"/>
  <c r="D745" i="1" s="1"/>
  <c r="D746" i="1" a="1"/>
  <c r="D746" i="1" s="1"/>
  <c r="D747" i="1" a="1"/>
  <c r="D747" i="1" s="1"/>
  <c r="D748" i="1" a="1"/>
  <c r="D748" i="1" s="1"/>
  <c r="D749" i="1" a="1"/>
  <c r="D749" i="1" s="1"/>
  <c r="D750" i="1" a="1"/>
  <c r="D750" i="1" s="1"/>
  <c r="D751" i="1" a="1"/>
  <c r="D751" i="1" s="1"/>
  <c r="D752" i="1" a="1"/>
  <c r="D752" i="1" s="1"/>
  <c r="D753" i="1" a="1"/>
  <c r="D753" i="1" s="1"/>
  <c r="D754" i="1" a="1"/>
  <c r="D754" i="1" s="1"/>
  <c r="D755" i="1" a="1"/>
  <c r="D755" i="1" s="1"/>
  <c r="D756" i="1" a="1"/>
  <c r="D756" i="1" s="1"/>
  <c r="D757" i="1" a="1"/>
  <c r="D757" i="1" s="1"/>
  <c r="D758" i="1" a="1"/>
  <c r="D758" i="1" s="1"/>
  <c r="D759" i="1" a="1"/>
  <c r="D759" i="1" s="1"/>
  <c r="D760" i="1" a="1"/>
  <c r="D760" i="1" s="1"/>
  <c r="D761" i="1" a="1"/>
  <c r="D761" i="1" s="1"/>
  <c r="D762" i="1" a="1"/>
  <c r="D762" i="1" s="1"/>
  <c r="D763" i="1" a="1"/>
  <c r="D763" i="1" s="1"/>
  <c r="D764" i="1" a="1"/>
  <c r="D764" i="1" s="1"/>
  <c r="D765" i="1" a="1"/>
  <c r="D765" i="1" s="1"/>
  <c r="D766" i="1" a="1"/>
  <c r="D766" i="1" s="1"/>
  <c r="D767" i="1" a="1"/>
  <c r="D767" i="1" s="1"/>
  <c r="D768" i="1" a="1"/>
  <c r="D768" i="1" s="1"/>
  <c r="D769" i="1" a="1"/>
  <c r="D769" i="1" s="1"/>
  <c r="D770" i="1" a="1"/>
  <c r="D770" i="1" s="1"/>
  <c r="D771" i="1" a="1"/>
  <c r="D771" i="1" s="1"/>
  <c r="D772" i="1" a="1"/>
  <c r="D772" i="1" s="1"/>
  <c r="D773" i="1" a="1"/>
  <c r="D773" i="1" s="1"/>
  <c r="D774" i="1" a="1"/>
  <c r="D774" i="1" s="1"/>
  <c r="D775" i="1" a="1"/>
  <c r="D775" i="1" s="1"/>
  <c r="D776" i="1" a="1"/>
  <c r="D776" i="1" s="1"/>
  <c r="D777" i="1" a="1"/>
  <c r="D777" i="1" s="1"/>
  <c r="D778" i="1" a="1"/>
  <c r="D778" i="1" s="1"/>
  <c r="D779" i="1" a="1"/>
  <c r="D779" i="1" s="1"/>
  <c r="D780" i="1" a="1"/>
  <c r="D780" i="1" s="1"/>
  <c r="D781" i="1" a="1"/>
  <c r="D781" i="1" s="1"/>
  <c r="D782" i="1" a="1"/>
  <c r="D782" i="1" s="1"/>
  <c r="D783" i="1" a="1"/>
  <c r="D783" i="1" s="1"/>
  <c r="D784" i="1" a="1"/>
  <c r="D784" i="1" s="1"/>
  <c r="D785" i="1" a="1"/>
  <c r="D785" i="1" s="1"/>
  <c r="D786" i="1" a="1"/>
  <c r="D786" i="1" s="1"/>
  <c r="D787" i="1" a="1"/>
  <c r="D787" i="1" s="1"/>
  <c r="D788" i="1" a="1"/>
  <c r="D788" i="1" s="1"/>
  <c r="D789" i="1" a="1"/>
  <c r="D789" i="1" s="1"/>
  <c r="D790" i="1" a="1"/>
  <c r="D790" i="1" s="1"/>
  <c r="D791" i="1" a="1"/>
  <c r="D791" i="1" s="1"/>
  <c r="D792" i="1" a="1"/>
  <c r="D792" i="1" s="1"/>
  <c r="D793" i="1" a="1"/>
  <c r="D793" i="1" s="1"/>
  <c r="D794" i="1" a="1"/>
  <c r="D794" i="1" s="1"/>
  <c r="D795" i="1" a="1"/>
  <c r="D795" i="1" s="1"/>
  <c r="D796" i="1" a="1"/>
  <c r="D796" i="1" s="1"/>
  <c r="D797" i="1" a="1"/>
  <c r="D797" i="1" s="1"/>
  <c r="D798" i="1" a="1"/>
  <c r="D798" i="1" s="1"/>
  <c r="D799" i="1" a="1"/>
  <c r="D799" i="1" s="1"/>
  <c r="D800" i="1" a="1"/>
  <c r="D800" i="1" s="1"/>
  <c r="D801" i="1" a="1"/>
  <c r="D801" i="1" s="1"/>
  <c r="D802" i="1" a="1"/>
  <c r="D802" i="1" s="1"/>
  <c r="D803" i="1" a="1"/>
  <c r="D803" i="1" s="1"/>
  <c r="D804" i="1" a="1"/>
  <c r="D804" i="1" s="1"/>
  <c r="D805" i="1" a="1"/>
  <c r="D805" i="1" s="1"/>
  <c r="D806" i="1" a="1"/>
  <c r="D806" i="1" s="1"/>
  <c r="D807" i="1" a="1"/>
  <c r="D807" i="1" s="1"/>
  <c r="D808" i="1" a="1"/>
  <c r="D808" i="1" s="1"/>
  <c r="D809" i="1" a="1"/>
  <c r="D809" i="1" s="1"/>
  <c r="D810" i="1" a="1"/>
  <c r="D810" i="1" s="1"/>
  <c r="D811" i="1" a="1"/>
  <c r="D811" i="1" s="1"/>
  <c r="D812" i="1" a="1"/>
  <c r="D812" i="1" s="1"/>
  <c r="D813" i="1" a="1"/>
  <c r="D813" i="1" s="1"/>
  <c r="D814" i="1" a="1"/>
  <c r="D814" i="1" s="1"/>
  <c r="D815" i="1" a="1"/>
  <c r="D815" i="1" s="1"/>
  <c r="D816" i="1" a="1"/>
  <c r="D816" i="1" s="1"/>
  <c r="D817" i="1" a="1"/>
  <c r="D817" i="1" s="1"/>
  <c r="D818" i="1" a="1"/>
  <c r="D818" i="1" s="1"/>
  <c r="D819" i="1" a="1"/>
  <c r="D819" i="1" s="1"/>
  <c r="D820" i="1" a="1"/>
  <c r="D820" i="1" s="1"/>
  <c r="D821" i="1" a="1"/>
  <c r="D821" i="1" s="1"/>
  <c r="D822" i="1" a="1"/>
  <c r="D822" i="1" s="1"/>
  <c r="D823" i="1" a="1"/>
  <c r="D823" i="1" s="1"/>
  <c r="D824" i="1" a="1"/>
  <c r="D824" i="1" s="1"/>
  <c r="D825" i="1" a="1"/>
  <c r="D825" i="1" s="1"/>
  <c r="D826" i="1" a="1"/>
  <c r="D826" i="1" s="1"/>
  <c r="D827" i="1" a="1"/>
  <c r="D827" i="1" s="1"/>
  <c r="D828" i="1" a="1"/>
  <c r="D828" i="1" s="1"/>
  <c r="D829" i="1" a="1"/>
  <c r="D829" i="1" s="1"/>
  <c r="D830" i="1" a="1"/>
  <c r="D830" i="1" s="1"/>
  <c r="D831" i="1" a="1"/>
  <c r="D831" i="1" s="1"/>
  <c r="D832" i="1" a="1"/>
  <c r="D832" i="1" s="1"/>
  <c r="D833" i="1" a="1"/>
  <c r="D833" i="1" s="1"/>
  <c r="D834" i="1" a="1"/>
  <c r="D834" i="1" s="1"/>
  <c r="D835" i="1" a="1"/>
  <c r="D835" i="1" s="1"/>
  <c r="D836" i="1" a="1"/>
  <c r="D836" i="1" s="1"/>
  <c r="D837" i="1" a="1"/>
  <c r="D837" i="1" s="1"/>
  <c r="D838" i="1" a="1"/>
  <c r="D838" i="1" s="1"/>
  <c r="D839" i="1" a="1"/>
  <c r="D839" i="1" s="1"/>
  <c r="D840" i="1" a="1"/>
  <c r="D840" i="1" s="1"/>
  <c r="D841" i="1" a="1"/>
  <c r="D841" i="1" s="1"/>
  <c r="D842" i="1" a="1"/>
  <c r="D842" i="1" s="1"/>
  <c r="D843" i="1" a="1"/>
  <c r="D843" i="1" s="1"/>
  <c r="D844" i="1" a="1"/>
  <c r="D844" i="1" s="1"/>
  <c r="D845" i="1" a="1"/>
  <c r="D845" i="1" s="1"/>
  <c r="D846" i="1" a="1"/>
  <c r="D846" i="1" s="1"/>
  <c r="D847" i="1" a="1"/>
  <c r="D847" i="1" s="1"/>
  <c r="D848" i="1" a="1"/>
  <c r="D848" i="1" s="1"/>
  <c r="D849" i="1" a="1"/>
  <c r="D849" i="1" s="1"/>
  <c r="D850" i="1" a="1"/>
  <c r="D850" i="1" s="1"/>
  <c r="D851" i="1" a="1"/>
  <c r="D851" i="1" s="1"/>
  <c r="D852" i="1" a="1"/>
  <c r="D852" i="1" s="1"/>
  <c r="D853" i="1" a="1"/>
  <c r="D853" i="1" s="1"/>
  <c r="D854" i="1" a="1"/>
  <c r="D854" i="1" s="1"/>
  <c r="D855" i="1" a="1"/>
  <c r="D855" i="1" s="1"/>
  <c r="D856" i="1" a="1"/>
  <c r="D856" i="1" s="1"/>
  <c r="D857" i="1" a="1"/>
  <c r="D857" i="1" s="1"/>
  <c r="D858" i="1" a="1"/>
  <c r="D858" i="1" s="1"/>
  <c r="D859" i="1" a="1"/>
  <c r="D859" i="1" s="1"/>
  <c r="D860" i="1" a="1"/>
  <c r="D860" i="1" s="1"/>
  <c r="D861" i="1" a="1"/>
  <c r="D861" i="1" s="1"/>
  <c r="D862" i="1" a="1"/>
  <c r="D862" i="1" s="1"/>
  <c r="D863" i="1" a="1"/>
  <c r="D863" i="1" s="1"/>
  <c r="D864" i="1" a="1"/>
  <c r="D864" i="1" s="1"/>
  <c r="D865" i="1" a="1"/>
  <c r="D865" i="1" s="1"/>
  <c r="D866" i="1" a="1"/>
  <c r="D866" i="1" s="1"/>
  <c r="D867" i="1" a="1"/>
  <c r="D867" i="1" s="1"/>
  <c r="D868" i="1" a="1"/>
  <c r="D868" i="1" s="1"/>
  <c r="D869" i="1" a="1"/>
  <c r="D869" i="1" s="1"/>
  <c r="D870" i="1" a="1"/>
  <c r="D870" i="1" s="1"/>
  <c r="D871" i="1" a="1"/>
  <c r="D871" i="1" s="1"/>
  <c r="D872" i="1" a="1"/>
  <c r="D872" i="1" s="1"/>
  <c r="D873" i="1" a="1"/>
  <c r="D873" i="1" s="1"/>
  <c r="D874" i="1" a="1"/>
  <c r="D874" i="1" s="1"/>
  <c r="D875" i="1" a="1"/>
  <c r="D875" i="1" s="1"/>
  <c r="D876" i="1" a="1"/>
  <c r="D876" i="1" s="1"/>
  <c r="D877" i="1" a="1"/>
  <c r="D877" i="1" s="1"/>
  <c r="D878" i="1" a="1"/>
  <c r="D878" i="1" s="1"/>
  <c r="D879" i="1" a="1"/>
  <c r="D879" i="1" s="1"/>
  <c r="D880" i="1" a="1"/>
  <c r="D880" i="1" s="1"/>
  <c r="D881" i="1" a="1"/>
  <c r="D881" i="1" s="1"/>
  <c r="D882" i="1" a="1"/>
  <c r="D882" i="1" s="1"/>
  <c r="D883" i="1" a="1"/>
  <c r="D883" i="1" s="1"/>
  <c r="D884" i="1" a="1"/>
  <c r="D884" i="1" s="1"/>
  <c r="D885" i="1" a="1"/>
  <c r="D885" i="1" s="1"/>
  <c r="D886" i="1" a="1"/>
  <c r="D886" i="1" s="1"/>
  <c r="D887" i="1" a="1"/>
  <c r="D887" i="1" s="1"/>
  <c r="D888" i="1" a="1"/>
  <c r="D888" i="1" s="1"/>
  <c r="D889" i="1" a="1"/>
  <c r="D889" i="1" s="1"/>
  <c r="D890" i="1" a="1"/>
  <c r="D890" i="1" s="1"/>
  <c r="D891" i="1" a="1"/>
  <c r="D891" i="1" s="1"/>
  <c r="D892" i="1" a="1"/>
  <c r="D892" i="1" s="1"/>
  <c r="D893" i="1" a="1"/>
  <c r="D893" i="1" s="1"/>
  <c r="D894" i="1" a="1"/>
  <c r="D894" i="1" s="1"/>
  <c r="D895" i="1" a="1"/>
  <c r="D895" i="1" s="1"/>
  <c r="D896" i="1" a="1"/>
  <c r="D896" i="1" s="1"/>
  <c r="D897" i="1" a="1"/>
  <c r="D897" i="1" s="1"/>
  <c r="D898" i="1" a="1"/>
  <c r="D898" i="1" s="1"/>
  <c r="D899" i="1" a="1"/>
  <c r="D899" i="1" s="1"/>
  <c r="D900" i="1" a="1"/>
  <c r="D900" i="1" s="1"/>
  <c r="D901" i="1" a="1"/>
  <c r="D901" i="1" s="1"/>
  <c r="D902" i="1" a="1"/>
  <c r="D902" i="1" s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P1" i="2"/>
  <c r="Q1" i="2" s="1"/>
  <c r="R1" i="2" s="1"/>
  <c r="S1" i="2" s="1"/>
  <c r="T1" i="2" s="1"/>
  <c r="U1" i="2" s="1"/>
  <c r="AP10" i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B1" i="2"/>
  <c r="C1" i="2" s="1"/>
  <c r="D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E94" i="1" l="1"/>
  <c r="E95" i="1"/>
  <c r="F95" i="1" s="1"/>
  <c r="E96" i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E103" i="1"/>
  <c r="F103" i="1" s="1"/>
  <c r="E104" i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E111" i="1"/>
  <c r="F111" i="1" s="1"/>
  <c r="E112" i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E119" i="1"/>
  <c r="F119" i="1" s="1"/>
  <c r="E120" i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E135" i="1"/>
  <c r="F135" i="1" s="1"/>
  <c r="E136" i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E143" i="1"/>
  <c r="F143" i="1" s="1"/>
  <c r="E144" i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E151" i="1"/>
  <c r="F151" i="1" s="1"/>
  <c r="E152" i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E159" i="1"/>
  <c r="E160" i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E167" i="1"/>
  <c r="F167" i="1" s="1"/>
  <c r="E168" i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E175" i="1"/>
  <c r="F175" i="1" s="1"/>
  <c r="E176" i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E191" i="1"/>
  <c r="F191" i="1" s="1"/>
  <c r="E192" i="1"/>
  <c r="E193" i="1"/>
  <c r="F193" i="1" s="1"/>
  <c r="E194" i="1"/>
  <c r="F194" i="1" s="1"/>
  <c r="E195" i="1"/>
  <c r="F195" i="1" s="1"/>
  <c r="E196" i="1"/>
  <c r="F196" i="1" s="1"/>
  <c r="E197" i="1"/>
  <c r="F197" i="1" s="1"/>
  <c r="E198" i="1"/>
  <c r="E199" i="1"/>
  <c r="F199" i="1" s="1"/>
  <c r="E200" i="1"/>
  <c r="E201" i="1"/>
  <c r="F201" i="1" s="1"/>
  <c r="E202" i="1"/>
  <c r="F202" i="1" s="1"/>
  <c r="E203" i="1"/>
  <c r="F203" i="1" s="1"/>
  <c r="E204" i="1"/>
  <c r="F204" i="1" s="1"/>
  <c r="E205" i="1"/>
  <c r="F205" i="1" s="1"/>
  <c r="E206" i="1"/>
  <c r="F206" i="1" s="1"/>
  <c r="E207" i="1"/>
  <c r="F207" i="1" s="1"/>
  <c r="E208" i="1"/>
  <c r="F208" i="1" s="1"/>
  <c r="E209" i="1"/>
  <c r="F209" i="1" s="1"/>
  <c r="E210" i="1"/>
  <c r="F210" i="1" s="1"/>
  <c r="E211" i="1"/>
  <c r="F211" i="1" s="1"/>
  <c r="E212" i="1"/>
  <c r="F212" i="1" s="1"/>
  <c r="E213" i="1"/>
  <c r="F213" i="1" s="1"/>
  <c r="E214" i="1"/>
  <c r="E215" i="1"/>
  <c r="F215" i="1" s="1"/>
  <c r="E216" i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E223" i="1"/>
  <c r="E224" i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E238" i="1"/>
  <c r="E239" i="1"/>
  <c r="F239" i="1" s="1"/>
  <c r="E240" i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E249" i="1"/>
  <c r="F249" i="1" s="1"/>
  <c r="E250" i="1"/>
  <c r="F250" i="1" s="1"/>
  <c r="E251" i="1"/>
  <c r="F251" i="1" s="1"/>
  <c r="E252" i="1"/>
  <c r="F252" i="1" s="1"/>
  <c r="E253" i="1"/>
  <c r="F253" i="1" s="1"/>
  <c r="E254" i="1"/>
  <c r="E255" i="1"/>
  <c r="F255" i="1" s="1"/>
  <c r="E256" i="1"/>
  <c r="F256" i="1" s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E270" i="1"/>
  <c r="E271" i="1"/>
  <c r="F271" i="1" s="1"/>
  <c r="E272" i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E279" i="1"/>
  <c r="F279" i="1" s="1"/>
  <c r="E280" i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E295" i="1"/>
  <c r="F295" i="1" s="1"/>
  <c r="E296" i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E303" i="1"/>
  <c r="F303" i="1" s="1"/>
  <c r="E304" i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E311" i="1"/>
  <c r="F311" i="1" s="1"/>
  <c r="E312" i="1"/>
  <c r="F312" i="1" s="1"/>
  <c r="E313" i="1"/>
  <c r="F313" i="1" s="1"/>
  <c r="E314" i="1"/>
  <c r="F314" i="1" s="1"/>
  <c r="E315" i="1"/>
  <c r="F315" i="1" s="1"/>
  <c r="E316" i="1"/>
  <c r="F316" i="1" s="1"/>
  <c r="E317" i="1"/>
  <c r="F317" i="1" s="1"/>
  <c r="E318" i="1"/>
  <c r="E319" i="1"/>
  <c r="E320" i="1"/>
  <c r="E321" i="1"/>
  <c r="F321" i="1" s="1"/>
  <c r="E322" i="1"/>
  <c r="F322" i="1" s="1"/>
  <c r="E323" i="1"/>
  <c r="F323" i="1" s="1"/>
  <c r="E324" i="1"/>
  <c r="F324" i="1" s="1"/>
  <c r="E325" i="1"/>
  <c r="F325" i="1" s="1"/>
  <c r="E326" i="1"/>
  <c r="E327" i="1"/>
  <c r="F327" i="1" s="1"/>
  <c r="E328" i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E335" i="1"/>
  <c r="F335" i="1" s="1"/>
  <c r="E336" i="1"/>
  <c r="F336" i="1" s="1"/>
  <c r="E337" i="1"/>
  <c r="F337" i="1" s="1"/>
  <c r="E338" i="1"/>
  <c r="F338" i="1" s="1"/>
  <c r="E339" i="1"/>
  <c r="F339" i="1" s="1"/>
  <c r="E340" i="1"/>
  <c r="F340" i="1" s="1"/>
  <c r="E341" i="1"/>
  <c r="F341" i="1" s="1"/>
  <c r="E342" i="1"/>
  <c r="E343" i="1"/>
  <c r="F343" i="1" s="1"/>
  <c r="E344" i="1"/>
  <c r="E345" i="1"/>
  <c r="E346" i="1"/>
  <c r="F346" i="1" s="1"/>
  <c r="E347" i="1"/>
  <c r="F347" i="1" s="1"/>
  <c r="E348" i="1"/>
  <c r="F348" i="1" s="1"/>
  <c r="E349" i="1"/>
  <c r="F349" i="1" s="1"/>
  <c r="E350" i="1"/>
  <c r="F350" i="1" s="1"/>
  <c r="E351" i="1"/>
  <c r="F351" i="1" s="1"/>
  <c r="E352" i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E377" i="1"/>
  <c r="F377" i="1" s="1"/>
  <c r="E378" i="1"/>
  <c r="E379" i="1"/>
  <c r="F379" i="1" s="1"/>
  <c r="E380" i="1"/>
  <c r="F380" i="1" s="1"/>
  <c r="E381" i="1"/>
  <c r="F381" i="1" s="1"/>
  <c r="E382" i="1"/>
  <c r="E383" i="1"/>
  <c r="F383" i="1" s="1"/>
  <c r="E384" i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E399" i="1"/>
  <c r="F399" i="1" s="1"/>
  <c r="E400" i="1"/>
  <c r="F400" i="1" s="1"/>
  <c r="E401" i="1"/>
  <c r="F401" i="1" s="1"/>
  <c r="E402" i="1"/>
  <c r="F402" i="1" s="1"/>
  <c r="E403" i="1"/>
  <c r="F403" i="1" s="1"/>
  <c r="E404" i="1"/>
  <c r="F404" i="1" s="1"/>
  <c r="E405" i="1"/>
  <c r="F405" i="1" s="1"/>
  <c r="E406" i="1"/>
  <c r="F406" i="1" s="1"/>
  <c r="E407" i="1"/>
  <c r="F407" i="1" s="1"/>
  <c r="E408" i="1"/>
  <c r="E409" i="1"/>
  <c r="F409" i="1" s="1"/>
  <c r="E410" i="1"/>
  <c r="F410" i="1" s="1"/>
  <c r="E411" i="1"/>
  <c r="F411" i="1" s="1"/>
  <c r="E412" i="1"/>
  <c r="F412" i="1" s="1"/>
  <c r="E413" i="1"/>
  <c r="F413" i="1" s="1"/>
  <c r="E414" i="1"/>
  <c r="E415" i="1"/>
  <c r="F415" i="1" s="1"/>
  <c r="E416" i="1"/>
  <c r="F416" i="1" s="1"/>
  <c r="E417" i="1"/>
  <c r="F417" i="1" s="1"/>
  <c r="E418" i="1"/>
  <c r="F418" i="1" s="1"/>
  <c r="E419" i="1"/>
  <c r="F419" i="1" s="1"/>
  <c r="E420" i="1"/>
  <c r="F420" i="1" s="1"/>
  <c r="E421" i="1"/>
  <c r="F421" i="1" s="1"/>
  <c r="E422" i="1"/>
  <c r="F422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E431" i="1"/>
  <c r="F431" i="1" s="1"/>
  <c r="E432" i="1"/>
  <c r="F432" i="1" s="1"/>
  <c r="E433" i="1"/>
  <c r="F433" i="1" s="1"/>
  <c r="E434" i="1"/>
  <c r="F434" i="1" s="1"/>
  <c r="E435" i="1"/>
  <c r="F435" i="1" s="1"/>
  <c r="E436" i="1"/>
  <c r="F436" i="1" s="1"/>
  <c r="E437" i="1"/>
  <c r="F437" i="1" s="1"/>
  <c r="E438" i="1"/>
  <c r="E439" i="1"/>
  <c r="F439" i="1" s="1"/>
  <c r="E440" i="1"/>
  <c r="E441" i="1"/>
  <c r="F441" i="1" s="1"/>
  <c r="E442" i="1"/>
  <c r="F442" i="1" s="1"/>
  <c r="E443" i="1"/>
  <c r="F443" i="1" s="1"/>
  <c r="E444" i="1"/>
  <c r="F444" i="1" s="1"/>
  <c r="E445" i="1"/>
  <c r="F445" i="1" s="1"/>
  <c r="E446" i="1"/>
  <c r="E447" i="1"/>
  <c r="F447" i="1" s="1"/>
  <c r="E448" i="1"/>
  <c r="F448" i="1" s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E465" i="1"/>
  <c r="F465" i="1" s="1"/>
  <c r="E466" i="1"/>
  <c r="F466" i="1" s="1"/>
  <c r="E467" i="1"/>
  <c r="F467" i="1" s="1"/>
  <c r="E468" i="1"/>
  <c r="F468" i="1" s="1"/>
  <c r="E469" i="1"/>
  <c r="F469" i="1" s="1"/>
  <c r="E470" i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E479" i="1"/>
  <c r="F479" i="1" s="1"/>
  <c r="E480" i="1"/>
  <c r="F480" i="1" s="1"/>
  <c r="E481" i="1"/>
  <c r="F481" i="1" s="1"/>
  <c r="E482" i="1"/>
  <c r="F482" i="1" s="1"/>
  <c r="E483" i="1"/>
  <c r="F483" i="1" s="1"/>
  <c r="E484" i="1"/>
  <c r="F484" i="1" s="1"/>
  <c r="E485" i="1"/>
  <c r="F485" i="1" s="1"/>
  <c r="E486" i="1"/>
  <c r="F486" i="1" s="1"/>
  <c r="E487" i="1"/>
  <c r="F487" i="1" s="1"/>
  <c r="E488" i="1"/>
  <c r="E489" i="1"/>
  <c r="F489" i="1" s="1"/>
  <c r="E490" i="1"/>
  <c r="F490" i="1" s="1"/>
  <c r="E491" i="1"/>
  <c r="F491" i="1" s="1"/>
  <c r="E492" i="1"/>
  <c r="F492" i="1" s="1"/>
  <c r="E493" i="1"/>
  <c r="F493" i="1" s="1"/>
  <c r="E494" i="1"/>
  <c r="E495" i="1"/>
  <c r="F495" i="1" s="1"/>
  <c r="E496" i="1"/>
  <c r="E497" i="1"/>
  <c r="F497" i="1" s="1"/>
  <c r="E498" i="1"/>
  <c r="F498" i="1" s="1"/>
  <c r="E499" i="1"/>
  <c r="F499" i="1" s="1"/>
  <c r="E500" i="1"/>
  <c r="F500" i="1" s="1"/>
  <c r="E501" i="1"/>
  <c r="F501" i="1" s="1"/>
  <c r="E502" i="1"/>
  <c r="E503" i="1"/>
  <c r="F503" i="1" s="1"/>
  <c r="E504" i="1"/>
  <c r="E505" i="1"/>
  <c r="F505" i="1" s="1"/>
  <c r="E506" i="1"/>
  <c r="F506" i="1" s="1"/>
  <c r="E507" i="1"/>
  <c r="F507" i="1" s="1"/>
  <c r="E508" i="1"/>
  <c r="F508" i="1" s="1"/>
  <c r="E509" i="1"/>
  <c r="F509" i="1" s="1"/>
  <c r="E510" i="1"/>
  <c r="E511" i="1"/>
  <c r="F511" i="1" s="1"/>
  <c r="E512" i="1"/>
  <c r="F512" i="1" s="1"/>
  <c r="E513" i="1"/>
  <c r="F513" i="1" s="1"/>
  <c r="E514" i="1"/>
  <c r="F514" i="1" s="1"/>
  <c r="E515" i="1"/>
  <c r="F515" i="1" s="1"/>
  <c r="E516" i="1"/>
  <c r="F516" i="1" s="1"/>
  <c r="E517" i="1"/>
  <c r="F517" i="1" s="1"/>
  <c r="E518" i="1"/>
  <c r="E519" i="1"/>
  <c r="F519" i="1" s="1"/>
  <c r="E520" i="1"/>
  <c r="F520" i="1" s="1"/>
  <c r="E521" i="1"/>
  <c r="F521" i="1" s="1"/>
  <c r="E522" i="1"/>
  <c r="F522" i="1" s="1"/>
  <c r="E523" i="1"/>
  <c r="F523" i="1" s="1"/>
  <c r="E524" i="1"/>
  <c r="F524" i="1" s="1"/>
  <c r="E525" i="1"/>
  <c r="F525" i="1" s="1"/>
  <c r="E526" i="1"/>
  <c r="E527" i="1"/>
  <c r="F527" i="1" s="1"/>
  <c r="E528" i="1"/>
  <c r="E529" i="1"/>
  <c r="E530" i="1"/>
  <c r="F530" i="1" s="1"/>
  <c r="E531" i="1"/>
  <c r="F531" i="1" s="1"/>
  <c r="E532" i="1"/>
  <c r="F532" i="1" s="1"/>
  <c r="E533" i="1"/>
  <c r="F533" i="1" s="1"/>
  <c r="E534" i="1"/>
  <c r="E535" i="1"/>
  <c r="F535" i="1" s="1"/>
  <c r="E536" i="1"/>
  <c r="F536" i="1" s="1"/>
  <c r="E537" i="1"/>
  <c r="F537" i="1" s="1"/>
  <c r="E538" i="1"/>
  <c r="F538" i="1" s="1"/>
  <c r="E539" i="1"/>
  <c r="F539" i="1" s="1"/>
  <c r="E540" i="1"/>
  <c r="F540" i="1" s="1"/>
  <c r="E541" i="1"/>
  <c r="F541" i="1" s="1"/>
  <c r="E542" i="1"/>
  <c r="E543" i="1"/>
  <c r="F543" i="1" s="1"/>
  <c r="E544" i="1"/>
  <c r="F544" i="1" s="1"/>
  <c r="E545" i="1"/>
  <c r="F545" i="1" s="1"/>
  <c r="E546" i="1"/>
  <c r="F546" i="1" s="1"/>
  <c r="E547" i="1"/>
  <c r="F547" i="1" s="1"/>
  <c r="E548" i="1"/>
  <c r="F548" i="1" s="1"/>
  <c r="E549" i="1"/>
  <c r="F549" i="1" s="1"/>
  <c r="E550" i="1"/>
  <c r="F550" i="1" s="1"/>
  <c r="E551" i="1"/>
  <c r="F551" i="1" s="1"/>
  <c r="E552" i="1"/>
  <c r="E553" i="1"/>
  <c r="F553" i="1" s="1"/>
  <c r="E554" i="1"/>
  <c r="F554" i="1" s="1"/>
  <c r="E555" i="1"/>
  <c r="F555" i="1" s="1"/>
  <c r="E556" i="1"/>
  <c r="F556" i="1" s="1"/>
  <c r="E557" i="1"/>
  <c r="F557" i="1" s="1"/>
  <c r="E558" i="1"/>
  <c r="E559" i="1"/>
  <c r="F559" i="1" s="1"/>
  <c r="E560" i="1"/>
  <c r="F560" i="1" s="1"/>
  <c r="E561" i="1"/>
  <c r="F561" i="1" s="1"/>
  <c r="E562" i="1"/>
  <c r="F562" i="1" s="1"/>
  <c r="E563" i="1"/>
  <c r="F563" i="1" s="1"/>
  <c r="E564" i="1"/>
  <c r="F564" i="1" s="1"/>
  <c r="E565" i="1"/>
  <c r="F565" i="1" s="1"/>
  <c r="E566" i="1"/>
  <c r="E567" i="1"/>
  <c r="F567" i="1" s="1"/>
  <c r="E568" i="1"/>
  <c r="E569" i="1"/>
  <c r="F569" i="1" s="1"/>
  <c r="E570" i="1"/>
  <c r="F570" i="1" s="1"/>
  <c r="E571" i="1"/>
  <c r="F571" i="1" s="1"/>
  <c r="E572" i="1"/>
  <c r="F572" i="1" s="1"/>
  <c r="E573" i="1"/>
  <c r="F573" i="1" s="1"/>
  <c r="E574" i="1"/>
  <c r="E575" i="1"/>
  <c r="F575" i="1" s="1"/>
  <c r="E576" i="1"/>
  <c r="F576" i="1" s="1"/>
  <c r="E577" i="1"/>
  <c r="F577" i="1" s="1"/>
  <c r="E578" i="1"/>
  <c r="F578" i="1" s="1"/>
  <c r="E579" i="1"/>
  <c r="F579" i="1" s="1"/>
  <c r="E580" i="1"/>
  <c r="F580" i="1" s="1"/>
  <c r="E581" i="1"/>
  <c r="F581" i="1" s="1"/>
  <c r="E582" i="1"/>
  <c r="E583" i="1"/>
  <c r="F583" i="1" s="1"/>
  <c r="E584" i="1"/>
  <c r="F584" i="1" s="1"/>
  <c r="E585" i="1"/>
  <c r="F585" i="1" s="1"/>
  <c r="E586" i="1"/>
  <c r="F586" i="1" s="1"/>
  <c r="E587" i="1"/>
  <c r="F587" i="1" s="1"/>
  <c r="E588" i="1"/>
  <c r="F588" i="1" s="1"/>
  <c r="E589" i="1"/>
  <c r="F589" i="1" s="1"/>
  <c r="E590" i="1"/>
  <c r="E591" i="1"/>
  <c r="F591" i="1" s="1"/>
  <c r="E592" i="1"/>
  <c r="F592" i="1" s="1"/>
  <c r="E593" i="1"/>
  <c r="F593" i="1" s="1"/>
  <c r="E594" i="1"/>
  <c r="F594" i="1" s="1"/>
  <c r="E595" i="1"/>
  <c r="F595" i="1" s="1"/>
  <c r="E596" i="1"/>
  <c r="F596" i="1" s="1"/>
  <c r="E597" i="1"/>
  <c r="F597" i="1" s="1"/>
  <c r="E598" i="1"/>
  <c r="F598" i="1" s="1"/>
  <c r="E599" i="1"/>
  <c r="F599" i="1" s="1"/>
  <c r="E600" i="1"/>
  <c r="F600" i="1" s="1"/>
  <c r="E601" i="1"/>
  <c r="F601" i="1" s="1"/>
  <c r="E602" i="1"/>
  <c r="F602" i="1" s="1"/>
  <c r="E603" i="1"/>
  <c r="F603" i="1" s="1"/>
  <c r="E604" i="1"/>
  <c r="F604" i="1" s="1"/>
  <c r="E605" i="1"/>
  <c r="F605" i="1" s="1"/>
  <c r="E606" i="1"/>
  <c r="E607" i="1"/>
  <c r="F607" i="1" s="1"/>
  <c r="E608" i="1"/>
  <c r="E609" i="1"/>
  <c r="F609" i="1" s="1"/>
  <c r="E610" i="1"/>
  <c r="F610" i="1" s="1"/>
  <c r="E611" i="1"/>
  <c r="F611" i="1" s="1"/>
  <c r="E612" i="1"/>
  <c r="F612" i="1" s="1"/>
  <c r="E613" i="1"/>
  <c r="F613" i="1" s="1"/>
  <c r="E614" i="1"/>
  <c r="F614" i="1" s="1"/>
  <c r="E615" i="1"/>
  <c r="F615" i="1" s="1"/>
  <c r="E616" i="1"/>
  <c r="F616" i="1" s="1"/>
  <c r="E617" i="1"/>
  <c r="F617" i="1" s="1"/>
  <c r="E618" i="1"/>
  <c r="F618" i="1" s="1"/>
  <c r="E619" i="1"/>
  <c r="F619" i="1" s="1"/>
  <c r="E620" i="1"/>
  <c r="F620" i="1" s="1"/>
  <c r="E621" i="1"/>
  <c r="F621" i="1" s="1"/>
  <c r="E622" i="1"/>
  <c r="F622" i="1" s="1"/>
  <c r="E623" i="1"/>
  <c r="F623" i="1" s="1"/>
  <c r="E624" i="1"/>
  <c r="F624" i="1" s="1"/>
  <c r="E625" i="1"/>
  <c r="F625" i="1" s="1"/>
  <c r="E626" i="1"/>
  <c r="F626" i="1" s="1"/>
  <c r="E627" i="1"/>
  <c r="F627" i="1" s="1"/>
  <c r="E628" i="1"/>
  <c r="F628" i="1" s="1"/>
  <c r="E629" i="1"/>
  <c r="F629" i="1" s="1"/>
  <c r="E630" i="1"/>
  <c r="E631" i="1"/>
  <c r="F631" i="1" s="1"/>
  <c r="E632" i="1"/>
  <c r="E633" i="1"/>
  <c r="F633" i="1" s="1"/>
  <c r="E634" i="1"/>
  <c r="F634" i="1" s="1"/>
  <c r="E635" i="1"/>
  <c r="F635" i="1" s="1"/>
  <c r="E636" i="1"/>
  <c r="F636" i="1" s="1"/>
  <c r="E637" i="1"/>
  <c r="F637" i="1" s="1"/>
  <c r="E638" i="1"/>
  <c r="F638" i="1" s="1"/>
  <c r="E639" i="1"/>
  <c r="F639" i="1" s="1"/>
  <c r="E640" i="1"/>
  <c r="F640" i="1" s="1"/>
  <c r="E641" i="1"/>
  <c r="F641" i="1" s="1"/>
  <c r="E642" i="1"/>
  <c r="F642" i="1" s="1"/>
  <c r="E643" i="1"/>
  <c r="F643" i="1" s="1"/>
  <c r="E644" i="1"/>
  <c r="F644" i="1" s="1"/>
  <c r="E645" i="1"/>
  <c r="F645" i="1" s="1"/>
  <c r="E646" i="1"/>
  <c r="E647" i="1"/>
  <c r="F647" i="1" s="1"/>
  <c r="E648" i="1"/>
  <c r="F648" i="1" s="1"/>
  <c r="E649" i="1"/>
  <c r="F649" i="1" s="1"/>
  <c r="E650" i="1"/>
  <c r="F650" i="1" s="1"/>
  <c r="E651" i="1"/>
  <c r="F651" i="1" s="1"/>
  <c r="E652" i="1"/>
  <c r="F652" i="1" s="1"/>
  <c r="E653" i="1"/>
  <c r="F653" i="1" s="1"/>
  <c r="E654" i="1"/>
  <c r="F654" i="1" s="1"/>
  <c r="E655" i="1"/>
  <c r="F655" i="1" s="1"/>
  <c r="E656" i="1"/>
  <c r="F656" i="1" s="1"/>
  <c r="E657" i="1"/>
  <c r="F657" i="1" s="1"/>
  <c r="E658" i="1"/>
  <c r="F658" i="1" s="1"/>
  <c r="E659" i="1"/>
  <c r="F659" i="1" s="1"/>
  <c r="E660" i="1"/>
  <c r="F660" i="1" s="1"/>
  <c r="E661" i="1"/>
  <c r="F661" i="1" s="1"/>
  <c r="E662" i="1"/>
  <c r="E663" i="1"/>
  <c r="F663" i="1" s="1"/>
  <c r="E664" i="1"/>
  <c r="F664" i="1" s="1"/>
  <c r="E665" i="1"/>
  <c r="F665" i="1" s="1"/>
  <c r="E666" i="1"/>
  <c r="F666" i="1" s="1"/>
  <c r="E667" i="1"/>
  <c r="F667" i="1" s="1"/>
  <c r="E668" i="1"/>
  <c r="F668" i="1" s="1"/>
  <c r="E669" i="1"/>
  <c r="F669" i="1" s="1"/>
  <c r="E670" i="1"/>
  <c r="E671" i="1"/>
  <c r="F671" i="1" s="1"/>
  <c r="E672" i="1"/>
  <c r="E673" i="1"/>
  <c r="F673" i="1" s="1"/>
  <c r="E674" i="1"/>
  <c r="F674" i="1" s="1"/>
  <c r="E675" i="1"/>
  <c r="F675" i="1" s="1"/>
  <c r="E676" i="1"/>
  <c r="F676" i="1" s="1"/>
  <c r="E677" i="1"/>
  <c r="F677" i="1" s="1"/>
  <c r="E678" i="1"/>
  <c r="E679" i="1"/>
  <c r="F679" i="1" s="1"/>
  <c r="E680" i="1"/>
  <c r="F680" i="1" s="1"/>
  <c r="E681" i="1"/>
  <c r="F681" i="1" s="1"/>
  <c r="E682" i="1"/>
  <c r="F682" i="1" s="1"/>
  <c r="E683" i="1"/>
  <c r="F683" i="1" s="1"/>
  <c r="E684" i="1"/>
  <c r="F684" i="1" s="1"/>
  <c r="E685" i="1"/>
  <c r="F685" i="1" s="1"/>
  <c r="E686" i="1"/>
  <c r="F686" i="1" s="1"/>
  <c r="E687" i="1"/>
  <c r="F687" i="1" s="1"/>
  <c r="E688" i="1"/>
  <c r="F688" i="1" s="1"/>
  <c r="E689" i="1"/>
  <c r="F689" i="1" s="1"/>
  <c r="E690" i="1"/>
  <c r="F690" i="1" s="1"/>
  <c r="E691" i="1"/>
  <c r="F691" i="1" s="1"/>
  <c r="E692" i="1"/>
  <c r="F692" i="1" s="1"/>
  <c r="E693" i="1"/>
  <c r="F693" i="1" s="1"/>
  <c r="E694" i="1"/>
  <c r="F694" i="1" s="1"/>
  <c r="E695" i="1"/>
  <c r="F695" i="1" s="1"/>
  <c r="E696" i="1"/>
  <c r="F696" i="1" s="1"/>
  <c r="E697" i="1"/>
  <c r="F697" i="1" s="1"/>
  <c r="E698" i="1"/>
  <c r="F698" i="1" s="1"/>
  <c r="E699" i="1"/>
  <c r="F699" i="1" s="1"/>
  <c r="E700" i="1"/>
  <c r="F700" i="1" s="1"/>
  <c r="E701" i="1"/>
  <c r="F701" i="1" s="1"/>
  <c r="E702" i="1"/>
  <c r="F702" i="1" s="1"/>
  <c r="E703" i="1"/>
  <c r="F703" i="1" s="1"/>
  <c r="E704" i="1"/>
  <c r="F704" i="1" s="1"/>
  <c r="E705" i="1"/>
  <c r="F705" i="1" s="1"/>
  <c r="E706" i="1"/>
  <c r="F706" i="1" s="1"/>
  <c r="E707" i="1"/>
  <c r="F707" i="1" s="1"/>
  <c r="E708" i="1"/>
  <c r="F708" i="1" s="1"/>
  <c r="E709" i="1"/>
  <c r="F709" i="1" s="1"/>
  <c r="E710" i="1"/>
  <c r="F710" i="1" s="1"/>
  <c r="E711" i="1"/>
  <c r="F711" i="1" s="1"/>
  <c r="E712" i="1"/>
  <c r="F712" i="1" s="1"/>
  <c r="E713" i="1"/>
  <c r="F713" i="1" s="1"/>
  <c r="E714" i="1"/>
  <c r="F714" i="1" s="1"/>
  <c r="E715" i="1"/>
  <c r="F715" i="1" s="1"/>
  <c r="E716" i="1"/>
  <c r="F716" i="1" s="1"/>
  <c r="E717" i="1"/>
  <c r="F717" i="1" s="1"/>
  <c r="E718" i="1"/>
  <c r="E719" i="1"/>
  <c r="F719" i="1" s="1"/>
  <c r="E720" i="1"/>
  <c r="F720" i="1" s="1"/>
  <c r="E721" i="1"/>
  <c r="F721" i="1" s="1"/>
  <c r="E722" i="1"/>
  <c r="F722" i="1" s="1"/>
  <c r="E723" i="1"/>
  <c r="F723" i="1" s="1"/>
  <c r="E724" i="1"/>
  <c r="F724" i="1" s="1"/>
  <c r="E725" i="1"/>
  <c r="F725" i="1" s="1"/>
  <c r="E726" i="1"/>
  <c r="F726" i="1" s="1"/>
  <c r="E727" i="1"/>
  <c r="F727" i="1" s="1"/>
  <c r="E728" i="1"/>
  <c r="F728" i="1" s="1"/>
  <c r="E729" i="1"/>
  <c r="F729" i="1" s="1"/>
  <c r="E730" i="1"/>
  <c r="F730" i="1" s="1"/>
  <c r="E731" i="1"/>
  <c r="F731" i="1" s="1"/>
  <c r="E732" i="1"/>
  <c r="F732" i="1" s="1"/>
  <c r="E733" i="1"/>
  <c r="F733" i="1" s="1"/>
  <c r="E734" i="1"/>
  <c r="E735" i="1"/>
  <c r="F735" i="1" s="1"/>
  <c r="E736" i="1"/>
  <c r="E737" i="1"/>
  <c r="F737" i="1" s="1"/>
  <c r="E738" i="1"/>
  <c r="F738" i="1" s="1"/>
  <c r="E739" i="1"/>
  <c r="F739" i="1" s="1"/>
  <c r="E740" i="1"/>
  <c r="F740" i="1" s="1"/>
  <c r="E741" i="1"/>
  <c r="F741" i="1" s="1"/>
  <c r="E742" i="1"/>
  <c r="E743" i="1"/>
  <c r="F743" i="1" s="1"/>
  <c r="E744" i="1"/>
  <c r="E745" i="1"/>
  <c r="F745" i="1" s="1"/>
  <c r="E746" i="1"/>
  <c r="F746" i="1" s="1"/>
  <c r="E747" i="1"/>
  <c r="F747" i="1" s="1"/>
  <c r="E748" i="1"/>
  <c r="F748" i="1" s="1"/>
  <c r="E749" i="1"/>
  <c r="F749" i="1" s="1"/>
  <c r="E750" i="1"/>
  <c r="F750" i="1" s="1"/>
  <c r="E751" i="1"/>
  <c r="F751" i="1" s="1"/>
  <c r="E752" i="1"/>
  <c r="E753" i="1"/>
  <c r="F753" i="1" s="1"/>
  <c r="E754" i="1"/>
  <c r="F754" i="1" s="1"/>
  <c r="E755" i="1"/>
  <c r="F755" i="1" s="1"/>
  <c r="E756" i="1"/>
  <c r="F756" i="1" s="1"/>
  <c r="E757" i="1"/>
  <c r="F757" i="1" s="1"/>
  <c r="E758" i="1"/>
  <c r="F758" i="1" s="1"/>
  <c r="E759" i="1"/>
  <c r="F759" i="1" s="1"/>
  <c r="E760" i="1"/>
  <c r="F760" i="1" s="1"/>
  <c r="E761" i="1"/>
  <c r="F761" i="1" s="1"/>
  <c r="E762" i="1"/>
  <c r="F762" i="1" s="1"/>
  <c r="E763" i="1"/>
  <c r="F763" i="1" s="1"/>
  <c r="E764" i="1"/>
  <c r="F764" i="1" s="1"/>
  <c r="E765" i="1"/>
  <c r="F765" i="1" s="1"/>
  <c r="E766" i="1"/>
  <c r="E767" i="1"/>
  <c r="F767" i="1" s="1"/>
  <c r="E768" i="1"/>
  <c r="F768" i="1" s="1"/>
  <c r="E769" i="1"/>
  <c r="F769" i="1" s="1"/>
  <c r="E770" i="1"/>
  <c r="F770" i="1" s="1"/>
  <c r="E771" i="1"/>
  <c r="F771" i="1" s="1"/>
  <c r="E772" i="1"/>
  <c r="F772" i="1" s="1"/>
  <c r="E773" i="1"/>
  <c r="F773" i="1" s="1"/>
  <c r="E774" i="1"/>
  <c r="E775" i="1"/>
  <c r="F775" i="1" s="1"/>
  <c r="E776" i="1"/>
  <c r="F776" i="1" s="1"/>
  <c r="E777" i="1"/>
  <c r="F777" i="1" s="1"/>
  <c r="E778" i="1"/>
  <c r="F778" i="1" s="1"/>
  <c r="E779" i="1"/>
  <c r="F779" i="1" s="1"/>
  <c r="E780" i="1"/>
  <c r="F780" i="1" s="1"/>
  <c r="E781" i="1"/>
  <c r="F781" i="1" s="1"/>
  <c r="E782" i="1"/>
  <c r="E783" i="1"/>
  <c r="F783" i="1" s="1"/>
  <c r="E784" i="1"/>
  <c r="F784" i="1" s="1"/>
  <c r="E785" i="1"/>
  <c r="F785" i="1" s="1"/>
  <c r="E786" i="1"/>
  <c r="F786" i="1" s="1"/>
  <c r="E787" i="1"/>
  <c r="F787" i="1" s="1"/>
  <c r="E788" i="1"/>
  <c r="F788" i="1" s="1"/>
  <c r="E789" i="1"/>
  <c r="F789" i="1" s="1"/>
  <c r="E790" i="1"/>
  <c r="F790" i="1" s="1"/>
  <c r="E791" i="1"/>
  <c r="F791" i="1" s="1"/>
  <c r="E792" i="1"/>
  <c r="E793" i="1"/>
  <c r="F793" i="1" s="1"/>
  <c r="E794" i="1"/>
  <c r="F794" i="1" s="1"/>
  <c r="E795" i="1"/>
  <c r="F795" i="1" s="1"/>
  <c r="E796" i="1"/>
  <c r="F796" i="1" s="1"/>
  <c r="E797" i="1"/>
  <c r="F797" i="1" s="1"/>
  <c r="E798" i="1"/>
  <c r="F798" i="1" s="1"/>
  <c r="E799" i="1"/>
  <c r="F799" i="1" s="1"/>
  <c r="E800" i="1"/>
  <c r="F800" i="1" s="1"/>
  <c r="E801" i="1"/>
  <c r="F801" i="1" s="1"/>
  <c r="E802" i="1"/>
  <c r="F802" i="1" s="1"/>
  <c r="E803" i="1"/>
  <c r="F803" i="1" s="1"/>
  <c r="E804" i="1"/>
  <c r="F804" i="1" s="1"/>
  <c r="E805" i="1"/>
  <c r="F805" i="1" s="1"/>
  <c r="E806" i="1"/>
  <c r="F806" i="1" s="1"/>
  <c r="E807" i="1"/>
  <c r="F807" i="1" s="1"/>
  <c r="E808" i="1"/>
  <c r="E809" i="1"/>
  <c r="F809" i="1" s="1"/>
  <c r="E810" i="1"/>
  <c r="F810" i="1" s="1"/>
  <c r="E811" i="1"/>
  <c r="F811" i="1" s="1"/>
  <c r="E812" i="1"/>
  <c r="F812" i="1" s="1"/>
  <c r="E813" i="1"/>
  <c r="F813" i="1" s="1"/>
  <c r="E814" i="1"/>
  <c r="E815" i="1"/>
  <c r="F815" i="1" s="1"/>
  <c r="E816" i="1"/>
  <c r="F816" i="1" s="1"/>
  <c r="E817" i="1"/>
  <c r="F817" i="1" s="1"/>
  <c r="E818" i="1"/>
  <c r="F818" i="1" s="1"/>
  <c r="E819" i="1"/>
  <c r="F819" i="1" s="1"/>
  <c r="E820" i="1"/>
  <c r="F820" i="1" s="1"/>
  <c r="E821" i="1"/>
  <c r="F821" i="1" s="1"/>
  <c r="E822" i="1"/>
  <c r="F822" i="1" s="1"/>
  <c r="E823" i="1"/>
  <c r="F823" i="1" s="1"/>
  <c r="E824" i="1"/>
  <c r="F824" i="1" s="1"/>
  <c r="E825" i="1"/>
  <c r="F825" i="1" s="1"/>
  <c r="E826" i="1"/>
  <c r="F826" i="1" s="1"/>
  <c r="E827" i="1"/>
  <c r="F827" i="1" s="1"/>
  <c r="E828" i="1"/>
  <c r="F828" i="1" s="1"/>
  <c r="E829" i="1"/>
  <c r="F829" i="1" s="1"/>
  <c r="E830" i="1"/>
  <c r="F830" i="1" s="1"/>
  <c r="E831" i="1"/>
  <c r="F831" i="1" s="1"/>
  <c r="E832" i="1"/>
  <c r="F832" i="1" s="1"/>
  <c r="E833" i="1"/>
  <c r="F833" i="1" s="1"/>
  <c r="E834" i="1"/>
  <c r="F834" i="1" s="1"/>
  <c r="E835" i="1"/>
  <c r="F835" i="1" s="1"/>
  <c r="E836" i="1"/>
  <c r="F836" i="1" s="1"/>
  <c r="E837" i="1"/>
  <c r="F837" i="1" s="1"/>
  <c r="E838" i="1"/>
  <c r="E839" i="1"/>
  <c r="F839" i="1" s="1"/>
  <c r="E840" i="1"/>
  <c r="F840" i="1" s="1"/>
  <c r="E841" i="1"/>
  <c r="F841" i="1" s="1"/>
  <c r="E842" i="1"/>
  <c r="F842" i="1" s="1"/>
  <c r="E843" i="1"/>
  <c r="F843" i="1" s="1"/>
  <c r="E844" i="1"/>
  <c r="F844" i="1" s="1"/>
  <c r="E845" i="1"/>
  <c r="F845" i="1" s="1"/>
  <c r="E846" i="1"/>
  <c r="F846" i="1" s="1"/>
  <c r="E847" i="1"/>
  <c r="F847" i="1" s="1"/>
  <c r="E848" i="1"/>
  <c r="F848" i="1" s="1"/>
  <c r="E849" i="1"/>
  <c r="F849" i="1" s="1"/>
  <c r="E850" i="1"/>
  <c r="F850" i="1" s="1"/>
  <c r="E851" i="1"/>
  <c r="F851" i="1" s="1"/>
  <c r="E852" i="1"/>
  <c r="F852" i="1" s="1"/>
  <c r="E853" i="1"/>
  <c r="F853" i="1" s="1"/>
  <c r="E854" i="1"/>
  <c r="F854" i="1" s="1"/>
  <c r="E855" i="1"/>
  <c r="F855" i="1" s="1"/>
  <c r="E856" i="1"/>
  <c r="F856" i="1" s="1"/>
  <c r="E857" i="1"/>
  <c r="F857" i="1" s="1"/>
  <c r="E858" i="1"/>
  <c r="F858" i="1" s="1"/>
  <c r="E859" i="1"/>
  <c r="F859" i="1" s="1"/>
  <c r="E860" i="1"/>
  <c r="F860" i="1" s="1"/>
  <c r="E861" i="1"/>
  <c r="F861" i="1" s="1"/>
  <c r="E862" i="1"/>
  <c r="F862" i="1" s="1"/>
  <c r="E863" i="1"/>
  <c r="F863" i="1" s="1"/>
  <c r="E864" i="1"/>
  <c r="F864" i="1" s="1"/>
  <c r="E865" i="1"/>
  <c r="F865" i="1" s="1"/>
  <c r="E866" i="1"/>
  <c r="F866" i="1" s="1"/>
  <c r="E867" i="1"/>
  <c r="F867" i="1" s="1"/>
  <c r="E868" i="1"/>
  <c r="F868" i="1" s="1"/>
  <c r="E869" i="1"/>
  <c r="F869" i="1" s="1"/>
  <c r="E870" i="1"/>
  <c r="F870" i="1" s="1"/>
  <c r="E871" i="1"/>
  <c r="F871" i="1" s="1"/>
  <c r="E872" i="1"/>
  <c r="F872" i="1" s="1"/>
  <c r="E873" i="1"/>
  <c r="F873" i="1" s="1"/>
  <c r="E874" i="1"/>
  <c r="F874" i="1" s="1"/>
  <c r="E875" i="1"/>
  <c r="F875" i="1" s="1"/>
  <c r="E876" i="1"/>
  <c r="F876" i="1" s="1"/>
  <c r="E877" i="1"/>
  <c r="F877" i="1" s="1"/>
  <c r="E878" i="1"/>
  <c r="F878" i="1" s="1"/>
  <c r="E879" i="1"/>
  <c r="F879" i="1" s="1"/>
  <c r="E880" i="1"/>
  <c r="F880" i="1" s="1"/>
  <c r="E881" i="1"/>
  <c r="F881" i="1" s="1"/>
  <c r="E882" i="1"/>
  <c r="F882" i="1" s="1"/>
  <c r="E883" i="1"/>
  <c r="F883" i="1" s="1"/>
  <c r="E884" i="1"/>
  <c r="F884" i="1" s="1"/>
  <c r="E885" i="1"/>
  <c r="F885" i="1" s="1"/>
  <c r="E886" i="1"/>
  <c r="F886" i="1" s="1"/>
  <c r="E887" i="1"/>
  <c r="F887" i="1" s="1"/>
  <c r="E888" i="1"/>
  <c r="F888" i="1" s="1"/>
  <c r="E889" i="1"/>
  <c r="F889" i="1" s="1"/>
  <c r="E890" i="1"/>
  <c r="F890" i="1" s="1"/>
  <c r="E891" i="1"/>
  <c r="F891" i="1" s="1"/>
  <c r="E892" i="1"/>
  <c r="F892" i="1" s="1"/>
  <c r="E893" i="1"/>
  <c r="F893" i="1" s="1"/>
  <c r="E894" i="1"/>
  <c r="F894" i="1" s="1"/>
  <c r="E895" i="1"/>
  <c r="F895" i="1" s="1"/>
  <c r="E896" i="1"/>
  <c r="F896" i="1" s="1"/>
  <c r="E897" i="1"/>
  <c r="F897" i="1" s="1"/>
  <c r="E898" i="1"/>
  <c r="F898" i="1" s="1"/>
  <c r="E899" i="1"/>
  <c r="F899" i="1" s="1"/>
  <c r="E900" i="1"/>
  <c r="F900" i="1" s="1"/>
  <c r="E901" i="1"/>
  <c r="F901" i="1" s="1"/>
  <c r="E902" i="1"/>
  <c r="F902" i="1" s="1"/>
  <c r="F94" i="1"/>
  <c r="F96" i="1"/>
  <c r="F102" i="1"/>
  <c r="F104" i="1"/>
  <c r="F110" i="1"/>
  <c r="F112" i="1"/>
  <c r="F118" i="1"/>
  <c r="F120" i="1"/>
  <c r="F126" i="1"/>
  <c r="F134" i="1"/>
  <c r="F136" i="1"/>
  <c r="F142" i="1"/>
  <c r="F144" i="1"/>
  <c r="F150" i="1"/>
  <c r="F152" i="1"/>
  <c r="F158" i="1"/>
  <c r="F159" i="1"/>
  <c r="F160" i="1"/>
  <c r="F166" i="1"/>
  <c r="F168" i="1"/>
  <c r="F174" i="1"/>
  <c r="F176" i="1"/>
  <c r="F182" i="1"/>
  <c r="F190" i="1"/>
  <c r="F192" i="1"/>
  <c r="F198" i="1"/>
  <c r="F200" i="1"/>
  <c r="F214" i="1"/>
  <c r="F216" i="1"/>
  <c r="F222" i="1"/>
  <c r="F223" i="1"/>
  <c r="F224" i="1"/>
  <c r="F230" i="1"/>
  <c r="F238" i="1"/>
  <c r="F240" i="1"/>
  <c r="F248" i="1"/>
  <c r="F254" i="1"/>
  <c r="F270" i="1"/>
  <c r="F272" i="1"/>
  <c r="F278" i="1"/>
  <c r="F280" i="1"/>
  <c r="F286" i="1"/>
  <c r="F294" i="1"/>
  <c r="F296" i="1"/>
  <c r="F302" i="1"/>
  <c r="F304" i="1"/>
  <c r="F310" i="1"/>
  <c r="F318" i="1"/>
  <c r="F319" i="1"/>
  <c r="F320" i="1"/>
  <c r="F326" i="1"/>
  <c r="F328" i="1"/>
  <c r="F334" i="1"/>
  <c r="F342" i="1"/>
  <c r="F344" i="1"/>
  <c r="F345" i="1"/>
  <c r="F352" i="1"/>
  <c r="F358" i="1"/>
  <c r="F366" i="1"/>
  <c r="F378" i="1"/>
  <c r="F382" i="1"/>
  <c r="F384" i="1"/>
  <c r="F390" i="1"/>
  <c r="F398" i="1"/>
  <c r="F408" i="1"/>
  <c r="F414" i="1"/>
  <c r="F430" i="1"/>
  <c r="F438" i="1"/>
  <c r="F440" i="1"/>
  <c r="F446" i="1"/>
  <c r="F454" i="1"/>
  <c r="F464" i="1"/>
  <c r="F470" i="1"/>
  <c r="F478" i="1"/>
  <c r="F488" i="1"/>
  <c r="F494" i="1"/>
  <c r="F496" i="1"/>
  <c r="F502" i="1"/>
  <c r="F504" i="1"/>
  <c r="F510" i="1"/>
  <c r="F518" i="1"/>
  <c r="F526" i="1"/>
  <c r="F528" i="1"/>
  <c r="F529" i="1"/>
  <c r="F534" i="1"/>
  <c r="F542" i="1"/>
  <c r="F552" i="1"/>
  <c r="F558" i="1"/>
  <c r="F566" i="1"/>
  <c r="F568" i="1"/>
  <c r="F574" i="1"/>
  <c r="F582" i="1"/>
  <c r="F590" i="1"/>
  <c r="F606" i="1"/>
  <c r="F608" i="1"/>
  <c r="F630" i="1"/>
  <c r="F632" i="1"/>
  <c r="F646" i="1"/>
  <c r="F662" i="1"/>
  <c r="F670" i="1"/>
  <c r="F672" i="1"/>
  <c r="F678" i="1"/>
  <c r="F718" i="1"/>
  <c r="F734" i="1"/>
  <c r="F736" i="1"/>
  <c r="F742" i="1"/>
  <c r="F744" i="1"/>
  <c r="F752" i="1"/>
  <c r="F766" i="1"/>
  <c r="F774" i="1"/>
  <c r="F782" i="1"/>
  <c r="F792" i="1"/>
  <c r="F808" i="1"/>
  <c r="F814" i="1"/>
  <c r="F838" i="1"/>
  <c r="E10" i="1"/>
  <c r="F11" i="1" l="1"/>
  <c r="G11" i="1" s="1"/>
  <c r="F14" i="1"/>
  <c r="G14" i="1" s="1"/>
  <c r="F13" i="1"/>
  <c r="G13" i="1" s="1"/>
  <c r="F12" i="1"/>
  <c r="G12" i="1" s="1"/>
  <c r="F10" i="1"/>
  <c r="G10" i="1" s="1"/>
</calcChain>
</file>

<file path=xl/sharedStrings.xml><?xml version="1.0" encoding="utf-8"?>
<sst xmlns="http://schemas.openxmlformats.org/spreadsheetml/2006/main" count="2082" uniqueCount="1709">
  <si>
    <t>SITES</t>
  </si>
  <si>
    <t>TYPE IMPUTATION</t>
  </si>
  <si>
    <t>N° CONTRAT</t>
  </si>
  <si>
    <t>Type Contrat</t>
  </si>
  <si>
    <t>Date envoi
au  ST</t>
  </si>
  <si>
    <t>NOM DU SOUS-TRAITANT</t>
  </si>
  <si>
    <t>BMT-Rennes (ES)</t>
  </si>
  <si>
    <t>BMT-Rennes (FES)</t>
  </si>
  <si>
    <t>CHAL</t>
  </si>
  <si>
    <t xml:space="preserve">Collèges du Var 
Carcès
</t>
  </si>
  <si>
    <t>Collèges du Var 
La Seyne S/Mer</t>
  </si>
  <si>
    <t>Collèges du Var 
St Raphael</t>
  </si>
  <si>
    <t>CSP LEZENNES</t>
  </si>
  <si>
    <t>CSP ST HERBLAIN</t>
  </si>
  <si>
    <t>DGGN</t>
  </si>
  <si>
    <t>Extension CHAL</t>
  </si>
  <si>
    <t>GSE REIMS CENTRE DES CONGRÈS</t>
  </si>
  <si>
    <t>GSE REIMS PARC EXPOSITION</t>
  </si>
  <si>
    <t>GSE REIMS SALLE EVENEMENTIELLE</t>
  </si>
  <si>
    <t>IGNY</t>
  </si>
  <si>
    <t>La Grande Arche</t>
  </si>
  <si>
    <t>Lot1-Collège Aubervilliers</t>
  </si>
  <si>
    <t xml:space="preserve">Lot1-Collège Aulnay sous bois
</t>
  </si>
  <si>
    <t>Lot1-Collège Clichy Sous Bois</t>
  </si>
  <si>
    <t>Lot1-Collège Le Raincy</t>
  </si>
  <si>
    <r>
      <t xml:space="preserve">Lot1-Collège SSD
</t>
    </r>
    <r>
      <rPr>
        <b/>
        <sz val="9"/>
        <rFont val="Arial"/>
        <family val="2"/>
      </rPr>
      <t>Aulnay sous bois Aubervilliers 
Clichy Sous Bois Le Raincy</t>
    </r>
  </si>
  <si>
    <t>Lot3-Collège Bondy</t>
  </si>
  <si>
    <t>Lot3-Collège Le Blanc Mesnil</t>
  </si>
  <si>
    <t>Lot3-Collège Noisy Le Grand</t>
  </si>
  <si>
    <t>Lot3-Collège Saint Denis / Saint Ouen</t>
  </si>
  <si>
    <r>
      <t xml:space="preserve">Lot3-Collège SSD
</t>
    </r>
    <r>
      <rPr>
        <b/>
        <sz val="9"/>
        <rFont val="Arial"/>
        <family val="2"/>
      </rPr>
      <t>Noisy Le Grand Bondy Le Blanc Mesnil
Saint Denis / Saint Ouen</t>
    </r>
  </si>
  <si>
    <t>Lycée Jarny</t>
  </si>
  <si>
    <t>OPTIMUM</t>
  </si>
  <si>
    <t>Palais des Congrés de Metz</t>
  </si>
  <si>
    <t>Prison de Béziers</t>
  </si>
  <si>
    <t>Prison de Corbas</t>
  </si>
  <si>
    <t>Prison de Nancy</t>
  </si>
  <si>
    <t>Prison de Roanne</t>
  </si>
  <si>
    <t>St Nazaire</t>
  </si>
  <si>
    <t>Université d'Aix en provence</t>
  </si>
  <si>
    <t>Université de Grenoble GreEn-Er</t>
  </si>
  <si>
    <t>Université de Lille Eurasport</t>
  </si>
  <si>
    <t>Université de Lille IMMD</t>
  </si>
  <si>
    <t>Université de Lille PFS</t>
  </si>
  <si>
    <t>Université de Metz LEM3</t>
  </si>
  <si>
    <t>Université de Metz UFR MIM</t>
  </si>
  <si>
    <t>Université de Nancy ANIMALERIE</t>
  </si>
  <si>
    <t>Université de Nancy BAT. PRINCIPAL</t>
  </si>
  <si>
    <t>Travaux</t>
  </si>
  <si>
    <t>Dégradations</t>
  </si>
  <si>
    <t>Sinistres</t>
  </si>
  <si>
    <t>Suivi Dépenses GER Renouvellement Performantiel</t>
  </si>
  <si>
    <t>Suivi Dépenses GER Renouvellement Non Performantiel</t>
  </si>
  <si>
    <t>Suivi Dépenses GER Dégradations ou vandalisme</t>
  </si>
  <si>
    <t>Suivi Dépenses GER Changement Loi</t>
  </si>
  <si>
    <t>Suivi Dépenses PGR</t>
  </si>
  <si>
    <t>Réserve Modification</t>
  </si>
  <si>
    <t>NC</t>
  </si>
  <si>
    <t>PREOPS</t>
  </si>
  <si>
    <t>Maintenance</t>
  </si>
  <si>
    <t>Energies</t>
  </si>
  <si>
    <t>code imputation</t>
  </si>
  <si>
    <t>SITE</t>
  </si>
  <si>
    <t>Validé par
Fabien AVON
Sandra BARRET</t>
  </si>
  <si>
    <t>ST
Signé + Date</t>
  </si>
  <si>
    <t>Nom du signataire</t>
  </si>
  <si>
    <t>ES
Signé + Date</t>
  </si>
  <si>
    <t>Type de 
contrat</t>
  </si>
  <si>
    <t>Date
fin contrat</t>
  </si>
  <si>
    <t>Prestation déjà effectuée
 sur site donc régularisation
 administrative de contrat</t>
  </si>
  <si>
    <t>COMMENTAIRES</t>
  </si>
  <si>
    <t>INFO GENERAL DU CONTRAT</t>
  </si>
  <si>
    <t>CIRCUIT DE VALIDATION</t>
  </si>
  <si>
    <t>Date de demande caution</t>
  </si>
  <si>
    <t xml:space="preserve"> caution</t>
  </si>
  <si>
    <t>Date de réception caution</t>
  </si>
  <si>
    <t>Agrement</t>
  </si>
  <si>
    <t>Date de réception agrément</t>
  </si>
  <si>
    <t>Date de demande agrément</t>
  </si>
  <si>
    <t>DOCUMENT ADMINISTRATIF</t>
  </si>
  <si>
    <t xml:space="preserve">Date de relance ou reconsultation </t>
  </si>
  <si>
    <t>DIVERS</t>
  </si>
  <si>
    <t>CHRONO CONTRAT</t>
  </si>
  <si>
    <t>ABREVIATION CONTRAT</t>
  </si>
  <si>
    <t>PROCESSUS</t>
  </si>
  <si>
    <t>N°</t>
  </si>
  <si>
    <t>Abréviation</t>
  </si>
  <si>
    <t>Nom IMPUTATION</t>
  </si>
  <si>
    <t>site abrege</t>
  </si>
  <si>
    <t>LEZENNES</t>
  </si>
  <si>
    <t>Rennes (ES)</t>
  </si>
  <si>
    <t>Rennes (FES)</t>
  </si>
  <si>
    <t>ST HERBLAIN</t>
  </si>
  <si>
    <t>GSE REIMS CDC</t>
  </si>
  <si>
    <t>GSE REIMS PE</t>
  </si>
  <si>
    <t>GSE REIMS SE</t>
  </si>
  <si>
    <t>Grande Arche</t>
  </si>
  <si>
    <t>Lot1-Aubervilliers</t>
  </si>
  <si>
    <t xml:space="preserve">Lot1-Aulnay sous bois
</t>
  </si>
  <si>
    <t>Lot1-Clichy Sous Bois</t>
  </si>
  <si>
    <t>Lot1-CG93</t>
  </si>
  <si>
    <t>Lot3-Bondy</t>
  </si>
  <si>
    <t>Lot3-Le Blanc Mesnil</t>
  </si>
  <si>
    <t>Lot3-Noisy Le Grand</t>
  </si>
  <si>
    <t>Lot3-St Denis/St Ouen</t>
  </si>
  <si>
    <t>Lot3-CG93</t>
  </si>
  <si>
    <t xml:space="preserve"> Jarny</t>
  </si>
  <si>
    <t>PDC Metz</t>
  </si>
  <si>
    <t>Univ.Lille IMMD</t>
  </si>
  <si>
    <t>Univ.Lille PFS</t>
  </si>
  <si>
    <t>Univ.Lille Euras.</t>
  </si>
  <si>
    <t>Univ.Metz LEM3</t>
  </si>
  <si>
    <t>Univ.Metz UFR MIM</t>
  </si>
  <si>
    <t>Univ.Nancy ANIMALERIE</t>
  </si>
  <si>
    <t>Univ.Nancy BAT. PRINCIPAL</t>
  </si>
  <si>
    <t xml:space="preserve">COLOGEN Carcès
</t>
  </si>
  <si>
    <t>COLOGEN Seyne/Mer</t>
  </si>
  <si>
    <t>COLOGEN St Raphael</t>
  </si>
  <si>
    <t>Béziers</t>
  </si>
  <si>
    <t>Corbas</t>
  </si>
  <si>
    <t>Roanne</t>
  </si>
  <si>
    <t>GreEn-Er</t>
  </si>
  <si>
    <t>Univ.Aix</t>
  </si>
  <si>
    <t>Prison Nancy</t>
  </si>
  <si>
    <t>SITE ABREGER</t>
  </si>
  <si>
    <t xml:space="preserve">Date début
contrat </t>
  </si>
  <si>
    <t>NOMBRE</t>
  </si>
  <si>
    <t>COMPLET</t>
  </si>
  <si>
    <t>ETAT DU DOSSIER</t>
  </si>
  <si>
    <t>liens Contrat signé PDF</t>
  </si>
  <si>
    <t>liens caution signé PDF</t>
  </si>
  <si>
    <t>liens agrément signé PDF</t>
  </si>
  <si>
    <t>EN COURS</t>
  </si>
  <si>
    <t>Étiquettes de lignes</t>
  </si>
  <si>
    <t>Total général</t>
  </si>
  <si>
    <t>Somme de MONTANT H.T.</t>
  </si>
  <si>
    <t>Étiquettes de colonnes</t>
  </si>
  <si>
    <t>Lot1-Collège SSD
Aulnay sous bois Aubervilliers 
Clichy Sous Bois Le Raincy</t>
  </si>
  <si>
    <t>C CADRE</t>
  </si>
  <si>
    <t>C SIMPLE</t>
  </si>
  <si>
    <t>Si avenant rappele le numero du contrat</t>
  </si>
  <si>
    <t>C.N°1</t>
  </si>
  <si>
    <t>C.N°2</t>
  </si>
  <si>
    <t>C.N°3</t>
  </si>
  <si>
    <t>C.N°4</t>
  </si>
  <si>
    <t>C.N°5</t>
  </si>
  <si>
    <t>C.N°6</t>
  </si>
  <si>
    <t>C.N°7</t>
  </si>
  <si>
    <t>C.N°8</t>
  </si>
  <si>
    <t>C.N°9</t>
  </si>
  <si>
    <t>C.N°10</t>
  </si>
  <si>
    <t>C.N°11</t>
  </si>
  <si>
    <t>C.N°12</t>
  </si>
  <si>
    <t>C.N°13</t>
  </si>
  <si>
    <t>C.N°14</t>
  </si>
  <si>
    <t>C.N°15</t>
  </si>
  <si>
    <t>C.N°16</t>
  </si>
  <si>
    <t>C.N°17</t>
  </si>
  <si>
    <t>C.N°18</t>
  </si>
  <si>
    <t>C.N°19</t>
  </si>
  <si>
    <t>C.N°20</t>
  </si>
  <si>
    <t>C.N°21</t>
  </si>
  <si>
    <t>C.N°22</t>
  </si>
  <si>
    <t>C.N°23</t>
  </si>
  <si>
    <t>C.N°24</t>
  </si>
  <si>
    <t>C.N°25</t>
  </si>
  <si>
    <t>C.N°26</t>
  </si>
  <si>
    <t>C.N°27</t>
  </si>
  <si>
    <t>C.N°28</t>
  </si>
  <si>
    <t>C.N°29</t>
  </si>
  <si>
    <t>C.N°30</t>
  </si>
  <si>
    <t>C.N°31</t>
  </si>
  <si>
    <t>C.N°32</t>
  </si>
  <si>
    <t>C.N°33</t>
  </si>
  <si>
    <t>C.N°34</t>
  </si>
  <si>
    <t>C.N°35</t>
  </si>
  <si>
    <t>C.N°36</t>
  </si>
  <si>
    <t>C.N°37</t>
  </si>
  <si>
    <t>C.N°38</t>
  </si>
  <si>
    <t>C.N°39</t>
  </si>
  <si>
    <t>C.N°40</t>
  </si>
  <si>
    <t>C.N°41</t>
  </si>
  <si>
    <t>C.N°42</t>
  </si>
  <si>
    <t>C.N°43</t>
  </si>
  <si>
    <t>C.N°44</t>
  </si>
  <si>
    <t>C.N°45</t>
  </si>
  <si>
    <t>C.N°46</t>
  </si>
  <si>
    <t>C.N°47</t>
  </si>
  <si>
    <t>C.N°48</t>
  </si>
  <si>
    <t>C.N°49</t>
  </si>
  <si>
    <t>C.N°50</t>
  </si>
  <si>
    <t>C.N°51</t>
  </si>
  <si>
    <t>C.N°52</t>
  </si>
  <si>
    <t>C.N°53</t>
  </si>
  <si>
    <t>C.N°54</t>
  </si>
  <si>
    <t>C.N°55</t>
  </si>
  <si>
    <t>C.N°56</t>
  </si>
  <si>
    <t>C.N°57</t>
  </si>
  <si>
    <t>C.N°58</t>
  </si>
  <si>
    <t>C.N°59</t>
  </si>
  <si>
    <t>C.N°60</t>
  </si>
  <si>
    <t>C.N°61</t>
  </si>
  <si>
    <t>C.N°62</t>
  </si>
  <si>
    <t>C.N°63</t>
  </si>
  <si>
    <t>C.N°64</t>
  </si>
  <si>
    <t>C.N°65</t>
  </si>
  <si>
    <t>C.N°66</t>
  </si>
  <si>
    <t>C.N°67</t>
  </si>
  <si>
    <t>C.N°68</t>
  </si>
  <si>
    <t>C.N°69</t>
  </si>
  <si>
    <t>C.N°70</t>
  </si>
  <si>
    <t>C.N°71</t>
  </si>
  <si>
    <t>C.N°72</t>
  </si>
  <si>
    <t>C.N°73</t>
  </si>
  <si>
    <t>C.N°74</t>
  </si>
  <si>
    <t>C.N°75</t>
  </si>
  <si>
    <t>C.N°76</t>
  </si>
  <si>
    <t>C.N°77</t>
  </si>
  <si>
    <t>C.N°78</t>
  </si>
  <si>
    <t>C.N°79</t>
  </si>
  <si>
    <t>C.N°80</t>
  </si>
  <si>
    <t>C.N°81</t>
  </si>
  <si>
    <t>C.N°82</t>
  </si>
  <si>
    <t>C.N°83</t>
  </si>
  <si>
    <t>C.N°84</t>
  </si>
  <si>
    <t>C.N°85</t>
  </si>
  <si>
    <t>C.N°86</t>
  </si>
  <si>
    <t>C.N°87</t>
  </si>
  <si>
    <t>C.N°88</t>
  </si>
  <si>
    <t>C.N°89</t>
  </si>
  <si>
    <t>C.N°90</t>
  </si>
  <si>
    <t>C.N°91</t>
  </si>
  <si>
    <t>C.N°92</t>
  </si>
  <si>
    <t>C.N°93</t>
  </si>
  <si>
    <t>C.N°94</t>
  </si>
  <si>
    <t>C.N°95</t>
  </si>
  <si>
    <t>C.N°96</t>
  </si>
  <si>
    <t>C.N°97</t>
  </si>
  <si>
    <t>C.N°98</t>
  </si>
  <si>
    <t>C.N°99</t>
  </si>
  <si>
    <t>C.N°100</t>
  </si>
  <si>
    <t>C.N°101</t>
  </si>
  <si>
    <t>C.N°102</t>
  </si>
  <si>
    <t>C.N°103</t>
  </si>
  <si>
    <t>C.N°104</t>
  </si>
  <si>
    <t>C.N°105</t>
  </si>
  <si>
    <t>C.N°106</t>
  </si>
  <si>
    <t>C.N°107</t>
  </si>
  <si>
    <t>C.N°108</t>
  </si>
  <si>
    <t>C.N°109</t>
  </si>
  <si>
    <t>C.N°110</t>
  </si>
  <si>
    <t>C.N°111</t>
  </si>
  <si>
    <t>C.N°112</t>
  </si>
  <si>
    <t>C.N°113</t>
  </si>
  <si>
    <t>C.N°114</t>
  </si>
  <si>
    <t>C.N°115</t>
  </si>
  <si>
    <t>C.N°116</t>
  </si>
  <si>
    <t>C.N°117</t>
  </si>
  <si>
    <t>C.N°118</t>
  </si>
  <si>
    <t>C.N°119</t>
  </si>
  <si>
    <t>C.N°120</t>
  </si>
  <si>
    <t>C.N°121</t>
  </si>
  <si>
    <t>C.N°122</t>
  </si>
  <si>
    <t>C.N°123</t>
  </si>
  <si>
    <t>C.N°124</t>
  </si>
  <si>
    <t>C.N°125</t>
  </si>
  <si>
    <t>C.N°126</t>
  </si>
  <si>
    <t>C.N°127</t>
  </si>
  <si>
    <t>C.N°128</t>
  </si>
  <si>
    <t>C.N°129</t>
  </si>
  <si>
    <t>C.N°130</t>
  </si>
  <si>
    <t>C.N°131</t>
  </si>
  <si>
    <t>C.N°132</t>
  </si>
  <si>
    <t>C.N°133</t>
  </si>
  <si>
    <t>C.N°134</t>
  </si>
  <si>
    <t>C.N°135</t>
  </si>
  <si>
    <t>C.N°136</t>
  </si>
  <si>
    <t>C.N°137</t>
  </si>
  <si>
    <t>C.N°138</t>
  </si>
  <si>
    <t>C.N°139</t>
  </si>
  <si>
    <t>C.N°140</t>
  </si>
  <si>
    <t>C.N°141</t>
  </si>
  <si>
    <t>C.N°142</t>
  </si>
  <si>
    <t>C.N°143</t>
  </si>
  <si>
    <t>C.N°144</t>
  </si>
  <si>
    <t>C.N°145</t>
  </si>
  <si>
    <t>C.N°146</t>
  </si>
  <si>
    <t>C.N°147</t>
  </si>
  <si>
    <t>C.N°148</t>
  </si>
  <si>
    <t>C.N°149</t>
  </si>
  <si>
    <t>C.N°150</t>
  </si>
  <si>
    <t>C.N°151</t>
  </si>
  <si>
    <t>C.N°152</t>
  </si>
  <si>
    <t>C.N°153</t>
  </si>
  <si>
    <t>C.N°154</t>
  </si>
  <si>
    <t>C.N°155</t>
  </si>
  <si>
    <t>C.N°156</t>
  </si>
  <si>
    <t>C.N°157</t>
  </si>
  <si>
    <t>C.N°158</t>
  </si>
  <si>
    <t>C.N°159</t>
  </si>
  <si>
    <t>C.N°160</t>
  </si>
  <si>
    <t>C.N°161</t>
  </si>
  <si>
    <t>C.N°162</t>
  </si>
  <si>
    <t>C.N°163</t>
  </si>
  <si>
    <t>C.N°164</t>
  </si>
  <si>
    <t>C.N°165</t>
  </si>
  <si>
    <t>C.N°166</t>
  </si>
  <si>
    <t>C.N°167</t>
  </si>
  <si>
    <t>C.N°168</t>
  </si>
  <si>
    <t>C.N°169</t>
  </si>
  <si>
    <t>C.N°170</t>
  </si>
  <si>
    <t>C.N°171</t>
  </si>
  <si>
    <t>C.N°172</t>
  </si>
  <si>
    <t>C.N°173</t>
  </si>
  <si>
    <t>C.N°174</t>
  </si>
  <si>
    <t>C.N°175</t>
  </si>
  <si>
    <t>C.N°176</t>
  </si>
  <si>
    <t>C.N°177</t>
  </si>
  <si>
    <t>C.N°178</t>
  </si>
  <si>
    <t>C.N°179</t>
  </si>
  <si>
    <t>C.N°180</t>
  </si>
  <si>
    <t>C.N°181</t>
  </si>
  <si>
    <t>C.N°182</t>
  </si>
  <si>
    <t>C.N°183</t>
  </si>
  <si>
    <t>C.N°184</t>
  </si>
  <si>
    <t>C.N°185</t>
  </si>
  <si>
    <t>C.N°186</t>
  </si>
  <si>
    <t>C.N°187</t>
  </si>
  <si>
    <t>C.N°188</t>
  </si>
  <si>
    <t>C.N°189</t>
  </si>
  <si>
    <t>C.N°190</t>
  </si>
  <si>
    <t>C.N°191</t>
  </si>
  <si>
    <t>C.N°192</t>
  </si>
  <si>
    <t>C.N°193</t>
  </si>
  <si>
    <t>C.N°194</t>
  </si>
  <si>
    <t>C.N°195</t>
  </si>
  <si>
    <t>C.N°196</t>
  </si>
  <si>
    <t>C.N°197</t>
  </si>
  <si>
    <t>C.N°198</t>
  </si>
  <si>
    <t>C.N°199</t>
  </si>
  <si>
    <t>C.N°200</t>
  </si>
  <si>
    <t>C.N°201</t>
  </si>
  <si>
    <t>C.N°202</t>
  </si>
  <si>
    <t>C.N°203</t>
  </si>
  <si>
    <t>C.N°204</t>
  </si>
  <si>
    <t>C.N°205</t>
  </si>
  <si>
    <t>C.N°206</t>
  </si>
  <si>
    <t>C.N°207</t>
  </si>
  <si>
    <t>C.N°208</t>
  </si>
  <si>
    <t>C.N°209</t>
  </si>
  <si>
    <t>C.N°210</t>
  </si>
  <si>
    <t>C.N°211</t>
  </si>
  <si>
    <t>C.N°212</t>
  </si>
  <si>
    <t>C.N°213</t>
  </si>
  <si>
    <t>C.N°214</t>
  </si>
  <si>
    <t>C.N°215</t>
  </si>
  <si>
    <t>C.N°216</t>
  </si>
  <si>
    <t>C.N°217</t>
  </si>
  <si>
    <t>C.N°218</t>
  </si>
  <si>
    <t>C.N°219</t>
  </si>
  <si>
    <t>C.N°220</t>
  </si>
  <si>
    <t>C.N°221</t>
  </si>
  <si>
    <t>C.N°222</t>
  </si>
  <si>
    <t>C.N°223</t>
  </si>
  <si>
    <t>C.N°224</t>
  </si>
  <si>
    <t>C.N°225</t>
  </si>
  <si>
    <t>C.N°226</t>
  </si>
  <si>
    <t>C.N°227</t>
  </si>
  <si>
    <t>C.N°228</t>
  </si>
  <si>
    <t>C.N°229</t>
  </si>
  <si>
    <t>C.N°230</t>
  </si>
  <si>
    <t>C.N°231</t>
  </si>
  <si>
    <t>C.N°232</t>
  </si>
  <si>
    <t>C.N°233</t>
  </si>
  <si>
    <t>C.N°234</t>
  </si>
  <si>
    <t>C.N°235</t>
  </si>
  <si>
    <t>C.N°236</t>
  </si>
  <si>
    <t>C.N°237</t>
  </si>
  <si>
    <t>C.N°238</t>
  </si>
  <si>
    <t>C.N°239</t>
  </si>
  <si>
    <t>C.N°240</t>
  </si>
  <si>
    <t>C.N°241</t>
  </si>
  <si>
    <t>C.N°242</t>
  </si>
  <si>
    <t>C.N°243</t>
  </si>
  <si>
    <t>C.N°244</t>
  </si>
  <si>
    <t>C.N°245</t>
  </si>
  <si>
    <t>C.N°246</t>
  </si>
  <si>
    <t>C.N°247</t>
  </si>
  <si>
    <t>C.N°248</t>
  </si>
  <si>
    <t>C.N°249</t>
  </si>
  <si>
    <t>C.N°250</t>
  </si>
  <si>
    <t>C.N°251</t>
  </si>
  <si>
    <t>C.N°252</t>
  </si>
  <si>
    <t>C.N°253</t>
  </si>
  <si>
    <t>C.N°254</t>
  </si>
  <si>
    <t>C.N°255</t>
  </si>
  <si>
    <t>C.N°256</t>
  </si>
  <si>
    <t>C.N°257</t>
  </si>
  <si>
    <t>C.N°258</t>
  </si>
  <si>
    <t>C.N°259</t>
  </si>
  <si>
    <t>C.N°260</t>
  </si>
  <si>
    <t>C.N°261</t>
  </si>
  <si>
    <t>C.N°262</t>
  </si>
  <si>
    <t>C.N°263</t>
  </si>
  <si>
    <t>C.N°264</t>
  </si>
  <si>
    <t>C.N°265</t>
  </si>
  <si>
    <t>C.N°266</t>
  </si>
  <si>
    <t>C.N°267</t>
  </si>
  <si>
    <t>C.N°268</t>
  </si>
  <si>
    <t>C.N°269</t>
  </si>
  <si>
    <t>C.N°270</t>
  </si>
  <si>
    <t>C.N°271</t>
  </si>
  <si>
    <t>C.N°272</t>
  </si>
  <si>
    <t>C.N°273</t>
  </si>
  <si>
    <t>C.N°274</t>
  </si>
  <si>
    <t>C.N°275</t>
  </si>
  <si>
    <t>C.N°276</t>
  </si>
  <si>
    <t>C.N°277</t>
  </si>
  <si>
    <t>C.N°278</t>
  </si>
  <si>
    <t>C.N°279</t>
  </si>
  <si>
    <t>C.N°280</t>
  </si>
  <si>
    <t>C.N°281</t>
  </si>
  <si>
    <t>C.N°282</t>
  </si>
  <si>
    <t>C.N°283</t>
  </si>
  <si>
    <t>C.N°284</t>
  </si>
  <si>
    <t>C.N°285</t>
  </si>
  <si>
    <t>C.N°286</t>
  </si>
  <si>
    <t>C.N°287</t>
  </si>
  <si>
    <t>C.N°288</t>
  </si>
  <si>
    <t>C.N°289</t>
  </si>
  <si>
    <t>C.N°290</t>
  </si>
  <si>
    <t>C.N°291</t>
  </si>
  <si>
    <t>C.N°292</t>
  </si>
  <si>
    <t>C.N°293</t>
  </si>
  <si>
    <t>C.N°294</t>
  </si>
  <si>
    <t>C.N°295</t>
  </si>
  <si>
    <t>C.N°296</t>
  </si>
  <si>
    <t>C.N°297</t>
  </si>
  <si>
    <t>C.N°298</t>
  </si>
  <si>
    <t>C.N°299</t>
  </si>
  <si>
    <t>C.N°300</t>
  </si>
  <si>
    <t>C.N°301</t>
  </si>
  <si>
    <t>C.N°302</t>
  </si>
  <si>
    <t>C.N°303</t>
  </si>
  <si>
    <t>C.N°304</t>
  </si>
  <si>
    <t>C.N°305</t>
  </si>
  <si>
    <t>C.N°306</t>
  </si>
  <si>
    <t>C.N°307</t>
  </si>
  <si>
    <t>C.N°308</t>
  </si>
  <si>
    <t>C.N°309</t>
  </si>
  <si>
    <t>C.N°310</t>
  </si>
  <si>
    <t>C.N°311</t>
  </si>
  <si>
    <t>C.N°312</t>
  </si>
  <si>
    <t>C.N°313</t>
  </si>
  <si>
    <t>C.N°314</t>
  </si>
  <si>
    <t>C.N°315</t>
  </si>
  <si>
    <t>C.N°316</t>
  </si>
  <si>
    <t>C.N°317</t>
  </si>
  <si>
    <t>C.N°318</t>
  </si>
  <si>
    <t>C.N°319</t>
  </si>
  <si>
    <t>C.N°320</t>
  </si>
  <si>
    <t>C.N°321</t>
  </si>
  <si>
    <t>C.N°322</t>
  </si>
  <si>
    <t>C.N°323</t>
  </si>
  <si>
    <t>C.N°324</t>
  </si>
  <si>
    <t>C.N°325</t>
  </si>
  <si>
    <t>C.N°326</t>
  </si>
  <si>
    <t>C.N°327</t>
  </si>
  <si>
    <t>C.N°328</t>
  </si>
  <si>
    <t>C.N°329</t>
  </si>
  <si>
    <t>C.N°330</t>
  </si>
  <si>
    <t>C.N°331</t>
  </si>
  <si>
    <t>C.N°332</t>
  </si>
  <si>
    <t>C.N°333</t>
  </si>
  <si>
    <t>C.N°334</t>
  </si>
  <si>
    <t>C.N°335</t>
  </si>
  <si>
    <t>C.N°336</t>
  </si>
  <si>
    <t>C.N°337</t>
  </si>
  <si>
    <t>C.N°338</t>
  </si>
  <si>
    <t>C.N°339</t>
  </si>
  <si>
    <t>C.N°340</t>
  </si>
  <si>
    <t>C.N°341</t>
  </si>
  <si>
    <t>C.N°342</t>
  </si>
  <si>
    <t>C.N°343</t>
  </si>
  <si>
    <t>C.N°344</t>
  </si>
  <si>
    <t>C.N°345</t>
  </si>
  <si>
    <t>C.N°346</t>
  </si>
  <si>
    <t>C.N°347</t>
  </si>
  <si>
    <t>C.N°348</t>
  </si>
  <si>
    <t>C.N°349</t>
  </si>
  <si>
    <t>C.N°350</t>
  </si>
  <si>
    <t>C.N°351</t>
  </si>
  <si>
    <t>C.N°352</t>
  </si>
  <si>
    <t>C.N°353</t>
  </si>
  <si>
    <t>C.N°354</t>
  </si>
  <si>
    <t>C.N°355</t>
  </si>
  <si>
    <t>C.N°356</t>
  </si>
  <si>
    <t>C.N°357</t>
  </si>
  <si>
    <t>C.N°358</t>
  </si>
  <si>
    <t>C.N°359</t>
  </si>
  <si>
    <t>C.N°360</t>
  </si>
  <si>
    <t>C.N°361</t>
  </si>
  <si>
    <t>C.N°362</t>
  </si>
  <si>
    <t>C.N°363</t>
  </si>
  <si>
    <t>C.N°364</t>
  </si>
  <si>
    <t>C.N°365</t>
  </si>
  <si>
    <t>C.N°366</t>
  </si>
  <si>
    <t>C.N°367</t>
  </si>
  <si>
    <t>C.N°368</t>
  </si>
  <si>
    <t>C.N°369</t>
  </si>
  <si>
    <t>C.N°370</t>
  </si>
  <si>
    <t>C.N°371</t>
  </si>
  <si>
    <t>C.N°372</t>
  </si>
  <si>
    <t>C.N°373</t>
  </si>
  <si>
    <t>C.N°374</t>
  </si>
  <si>
    <t>C.N°375</t>
  </si>
  <si>
    <t>C.N°376</t>
  </si>
  <si>
    <t>C.N°377</t>
  </si>
  <si>
    <t>C.N°378</t>
  </si>
  <si>
    <t>C.N°379</t>
  </si>
  <si>
    <t>C.N°380</t>
  </si>
  <si>
    <t>C.N°381</t>
  </si>
  <si>
    <t>C.N°382</t>
  </si>
  <si>
    <t>C.N°383</t>
  </si>
  <si>
    <t>C.N°384</t>
  </si>
  <si>
    <t>C.N°385</t>
  </si>
  <si>
    <t>C.N°386</t>
  </si>
  <si>
    <t>C.N°387</t>
  </si>
  <si>
    <t>C.N°388</t>
  </si>
  <si>
    <t>C.N°389</t>
  </si>
  <si>
    <t>C.N°390</t>
  </si>
  <si>
    <t>C.N°391</t>
  </si>
  <si>
    <t>C.N°392</t>
  </si>
  <si>
    <t>C.N°393</t>
  </si>
  <si>
    <t>C.N°394</t>
  </si>
  <si>
    <t>C.N°395</t>
  </si>
  <si>
    <t>C.N°396</t>
  </si>
  <si>
    <t>C.N°397</t>
  </si>
  <si>
    <t>C.N°398</t>
  </si>
  <si>
    <t>C.N°399</t>
  </si>
  <si>
    <t>C.N°400</t>
  </si>
  <si>
    <t>C.N°401</t>
  </si>
  <si>
    <t>C.N°402</t>
  </si>
  <si>
    <t>C.N°403</t>
  </si>
  <si>
    <t>C.N°404</t>
  </si>
  <si>
    <t>C.N°405</t>
  </si>
  <si>
    <t>C.N°406</t>
  </si>
  <si>
    <t>C.N°407</t>
  </si>
  <si>
    <t>C.N°408</t>
  </si>
  <si>
    <t>C.N°409</t>
  </si>
  <si>
    <t>C.N°410</t>
  </si>
  <si>
    <t>C.N°411</t>
  </si>
  <si>
    <t>C.N°412</t>
  </si>
  <si>
    <t>C.N°413</t>
  </si>
  <si>
    <t>C.N°414</t>
  </si>
  <si>
    <t>C.N°415</t>
  </si>
  <si>
    <t>C.N°416</t>
  </si>
  <si>
    <t>C.N°417</t>
  </si>
  <si>
    <t>C.N°418</t>
  </si>
  <si>
    <t>C.N°419</t>
  </si>
  <si>
    <t>C.N°420</t>
  </si>
  <si>
    <t>C.N°421</t>
  </si>
  <si>
    <t>C.N°422</t>
  </si>
  <si>
    <t>C.N°423</t>
  </si>
  <si>
    <t>C.N°424</t>
  </si>
  <si>
    <t>C.N°425</t>
  </si>
  <si>
    <t>C.N°426</t>
  </si>
  <si>
    <t>C.N°427</t>
  </si>
  <si>
    <t>C.N°428</t>
  </si>
  <si>
    <t>C.N°429</t>
  </si>
  <si>
    <t>C.N°430</t>
  </si>
  <si>
    <t>C.N°431</t>
  </si>
  <si>
    <t>C.N°432</t>
  </si>
  <si>
    <t>C.N°433</t>
  </si>
  <si>
    <t>C.N°434</t>
  </si>
  <si>
    <t>C.N°435</t>
  </si>
  <si>
    <t>C.N°436</t>
  </si>
  <si>
    <t>C.N°437</t>
  </si>
  <si>
    <t>C.N°438</t>
  </si>
  <si>
    <t>C.N°439</t>
  </si>
  <si>
    <t>C.N°440</t>
  </si>
  <si>
    <t>C.N°441</t>
  </si>
  <si>
    <t>C.N°442</t>
  </si>
  <si>
    <t>C.N°443</t>
  </si>
  <si>
    <t>C.N°444</t>
  </si>
  <si>
    <t>C.N°445</t>
  </si>
  <si>
    <t>C.N°446</t>
  </si>
  <si>
    <t>C.N°447</t>
  </si>
  <si>
    <t>C.N°448</t>
  </si>
  <si>
    <t>C.N°449</t>
  </si>
  <si>
    <t>C.N°450</t>
  </si>
  <si>
    <t>C.N°451</t>
  </si>
  <si>
    <t>C.N°452</t>
  </si>
  <si>
    <t>C.N°453</t>
  </si>
  <si>
    <t>C.N°454</t>
  </si>
  <si>
    <t>C.N°455</t>
  </si>
  <si>
    <t>C.N°456</t>
  </si>
  <si>
    <t>C.N°457</t>
  </si>
  <si>
    <t>C.N°458</t>
  </si>
  <si>
    <t>C.N°459</t>
  </si>
  <si>
    <t>C.N°460</t>
  </si>
  <si>
    <t>C.N°461</t>
  </si>
  <si>
    <t>C.N°462</t>
  </si>
  <si>
    <t>C.N°463</t>
  </si>
  <si>
    <t>C.N°464</t>
  </si>
  <si>
    <t>C.N°465</t>
  </si>
  <si>
    <t>C.N°466</t>
  </si>
  <si>
    <t>C.N°467</t>
  </si>
  <si>
    <t>C.N°468</t>
  </si>
  <si>
    <t>C.N°469</t>
  </si>
  <si>
    <t>C.N°470</t>
  </si>
  <si>
    <t>C.N°471</t>
  </si>
  <si>
    <t>C.N°472</t>
  </si>
  <si>
    <t>C.N°473</t>
  </si>
  <si>
    <t>C.N°474</t>
  </si>
  <si>
    <t>C.N°475</t>
  </si>
  <si>
    <t>C.N°476</t>
  </si>
  <si>
    <t>C.N°477</t>
  </si>
  <si>
    <t>C.N°478</t>
  </si>
  <si>
    <t>C.N°479</t>
  </si>
  <si>
    <t>C.N°480</t>
  </si>
  <si>
    <t>C.N°481</t>
  </si>
  <si>
    <t>C.N°482</t>
  </si>
  <si>
    <t>C.N°483</t>
  </si>
  <si>
    <t>C.N°484</t>
  </si>
  <si>
    <t>C.N°485</t>
  </si>
  <si>
    <t>C.N°486</t>
  </si>
  <si>
    <t>C.N°487</t>
  </si>
  <si>
    <t>C.N°488</t>
  </si>
  <si>
    <t>C.N°489</t>
  </si>
  <si>
    <t>C.N°490</t>
  </si>
  <si>
    <t>C.N°491</t>
  </si>
  <si>
    <t>C.N°492</t>
  </si>
  <si>
    <t>C.N°493</t>
  </si>
  <si>
    <t>C.N°494</t>
  </si>
  <si>
    <t>C.N°495</t>
  </si>
  <si>
    <t>C.N°496</t>
  </si>
  <si>
    <t>C.N°497</t>
  </si>
  <si>
    <t>C.N°498</t>
  </si>
  <si>
    <t>C.N°499</t>
  </si>
  <si>
    <t>C.N°500</t>
  </si>
  <si>
    <t>C.N°501</t>
  </si>
  <si>
    <t>C.N°502</t>
  </si>
  <si>
    <t>C.N°503</t>
  </si>
  <si>
    <t>C.N°504</t>
  </si>
  <si>
    <t>C.N°505</t>
  </si>
  <si>
    <t>C.N°506</t>
  </si>
  <si>
    <t>C.N°507</t>
  </si>
  <si>
    <t>C.N°508</t>
  </si>
  <si>
    <t>C.N°509</t>
  </si>
  <si>
    <t>C.N°510</t>
  </si>
  <si>
    <t>C.N°511</t>
  </si>
  <si>
    <t>C.N°512</t>
  </si>
  <si>
    <t>C.N°513</t>
  </si>
  <si>
    <t>C.N°514</t>
  </si>
  <si>
    <t>C.N°515</t>
  </si>
  <si>
    <t>C.N°516</t>
  </si>
  <si>
    <t>C.N°517</t>
  </si>
  <si>
    <t>C.N°518</t>
  </si>
  <si>
    <t>C.N°519</t>
  </si>
  <si>
    <t>C.N°520</t>
  </si>
  <si>
    <t>C.N°521</t>
  </si>
  <si>
    <t>C.N°522</t>
  </si>
  <si>
    <t>C.N°523</t>
  </si>
  <si>
    <t>C.N°524</t>
  </si>
  <si>
    <t>C.N°525</t>
  </si>
  <si>
    <t>C.N°526</t>
  </si>
  <si>
    <t>C.N°527</t>
  </si>
  <si>
    <t>C.N°528</t>
  </si>
  <si>
    <t>C.N°529</t>
  </si>
  <si>
    <t>C.N°530</t>
  </si>
  <si>
    <t>C.N°531</t>
  </si>
  <si>
    <t>C.N°532</t>
  </si>
  <si>
    <t>C.N°533</t>
  </si>
  <si>
    <t>C.N°534</t>
  </si>
  <si>
    <t>C.N°535</t>
  </si>
  <si>
    <t>C.N°536</t>
  </si>
  <si>
    <t>C.N°537</t>
  </si>
  <si>
    <t>C.N°538</t>
  </si>
  <si>
    <t>C.N°539</t>
  </si>
  <si>
    <t>C.N°540</t>
  </si>
  <si>
    <t>C.N°541</t>
  </si>
  <si>
    <t>C.N°542</t>
  </si>
  <si>
    <t>C.N°543</t>
  </si>
  <si>
    <t>C.N°544</t>
  </si>
  <si>
    <t>C.N°545</t>
  </si>
  <si>
    <t>C.N°546</t>
  </si>
  <si>
    <t>C.N°547</t>
  </si>
  <si>
    <t>C.N°548</t>
  </si>
  <si>
    <t>C.N°549</t>
  </si>
  <si>
    <t>C.N°550</t>
  </si>
  <si>
    <t>C.N°551</t>
  </si>
  <si>
    <t>C.N°552</t>
  </si>
  <si>
    <t>C.N°553</t>
  </si>
  <si>
    <t>C.N°554</t>
  </si>
  <si>
    <t>C.N°555</t>
  </si>
  <si>
    <t>C.N°556</t>
  </si>
  <si>
    <t>C.N°557</t>
  </si>
  <si>
    <t>C.N°558</t>
  </si>
  <si>
    <t>C.N°559</t>
  </si>
  <si>
    <t>C.N°560</t>
  </si>
  <si>
    <t>C.N°561</t>
  </si>
  <si>
    <t>C.N°562</t>
  </si>
  <si>
    <t>C.N°563</t>
  </si>
  <si>
    <t>C.N°564</t>
  </si>
  <si>
    <t>C.N°565</t>
  </si>
  <si>
    <t>C.N°566</t>
  </si>
  <si>
    <t>C.N°567</t>
  </si>
  <si>
    <t>C.N°568</t>
  </si>
  <si>
    <t>C.N°569</t>
  </si>
  <si>
    <t>C.N°570</t>
  </si>
  <si>
    <t>C.N°571</t>
  </si>
  <si>
    <t>C.N°572</t>
  </si>
  <si>
    <t>C.N°573</t>
  </si>
  <si>
    <t>C.N°574</t>
  </si>
  <si>
    <t>C.N°575</t>
  </si>
  <si>
    <t>C.N°576</t>
  </si>
  <si>
    <t>C.N°577</t>
  </si>
  <si>
    <t>C.N°578</t>
  </si>
  <si>
    <t>C.N°579</t>
  </si>
  <si>
    <t>C.N°580</t>
  </si>
  <si>
    <t>C.N°581</t>
  </si>
  <si>
    <t>C.N°582</t>
  </si>
  <si>
    <t>C.N°583</t>
  </si>
  <si>
    <t>C.N°584</t>
  </si>
  <si>
    <t>C.N°585</t>
  </si>
  <si>
    <t>C.N°586</t>
  </si>
  <si>
    <t>C.N°587</t>
  </si>
  <si>
    <t>C.N°588</t>
  </si>
  <si>
    <t>C.N°589</t>
  </si>
  <si>
    <t>C.N°590</t>
  </si>
  <si>
    <t>C.N°591</t>
  </si>
  <si>
    <t>C.N°592</t>
  </si>
  <si>
    <t>C.N°593</t>
  </si>
  <si>
    <t>C.N°594</t>
  </si>
  <si>
    <t>C.N°595</t>
  </si>
  <si>
    <t>C.N°596</t>
  </si>
  <si>
    <t>C.N°597</t>
  </si>
  <si>
    <t>C.N°598</t>
  </si>
  <si>
    <t>C.N°599</t>
  </si>
  <si>
    <t>C.N°600</t>
  </si>
  <si>
    <t>C.N°601</t>
  </si>
  <si>
    <t>C.N°602</t>
  </si>
  <si>
    <t>C.N°603</t>
  </si>
  <si>
    <t>C.N°604</t>
  </si>
  <si>
    <t>C.N°605</t>
  </si>
  <si>
    <t>C.N°606</t>
  </si>
  <si>
    <t>C.N°607</t>
  </si>
  <si>
    <t>C.N°608</t>
  </si>
  <si>
    <t>C.N°609</t>
  </si>
  <si>
    <t>C.N°610</t>
  </si>
  <si>
    <t>C.N°611</t>
  </si>
  <si>
    <t>C.N°612</t>
  </si>
  <si>
    <t>C.N°613</t>
  </si>
  <si>
    <t>C.N°614</t>
  </si>
  <si>
    <t>C.N°615</t>
  </si>
  <si>
    <t>C.N°616</t>
  </si>
  <si>
    <t>C.N°617</t>
  </si>
  <si>
    <t>C.N°618</t>
  </si>
  <si>
    <t>C.N°619</t>
  </si>
  <si>
    <t>C.N°620</t>
  </si>
  <si>
    <t>C.N°621</t>
  </si>
  <si>
    <t>C.N°622</t>
  </si>
  <si>
    <t>C.N°623</t>
  </si>
  <si>
    <t>C.N°624</t>
  </si>
  <si>
    <t>C.N°625</t>
  </si>
  <si>
    <t>C.N°626</t>
  </si>
  <si>
    <t>C.N°627</t>
  </si>
  <si>
    <t>C.N°628</t>
  </si>
  <si>
    <t>C.N°629</t>
  </si>
  <si>
    <t>C.N°630</t>
  </si>
  <si>
    <t>C.N°631</t>
  </si>
  <si>
    <t>C.N°632</t>
  </si>
  <si>
    <t>C.N°633</t>
  </si>
  <si>
    <t>C.N°634</t>
  </si>
  <si>
    <t>C.N°635</t>
  </si>
  <si>
    <t>C.N°636</t>
  </si>
  <si>
    <t>C.N°637</t>
  </si>
  <si>
    <t>C.N°638</t>
  </si>
  <si>
    <t>C.N°639</t>
  </si>
  <si>
    <t>C.N°640</t>
  </si>
  <si>
    <t>C.N°641</t>
  </si>
  <si>
    <t>C.N°642</t>
  </si>
  <si>
    <t>C.N°643</t>
  </si>
  <si>
    <t>C.N°644</t>
  </si>
  <si>
    <t>C.N°645</t>
  </si>
  <si>
    <t>C.N°646</t>
  </si>
  <si>
    <t>C.N°647</t>
  </si>
  <si>
    <t>C.N°648</t>
  </si>
  <si>
    <t>C.N°649</t>
  </si>
  <si>
    <t>C.N°650</t>
  </si>
  <si>
    <t>C.N°651</t>
  </si>
  <si>
    <t>C.N°652</t>
  </si>
  <si>
    <t>C.N°653</t>
  </si>
  <si>
    <t>C.N°654</t>
  </si>
  <si>
    <t>C.N°655</t>
  </si>
  <si>
    <t>C.N°656</t>
  </si>
  <si>
    <t>C.N°657</t>
  </si>
  <si>
    <t>C.N°658</t>
  </si>
  <si>
    <t>C.N°659</t>
  </si>
  <si>
    <t>C.N°660</t>
  </si>
  <si>
    <t>C.N°661</t>
  </si>
  <si>
    <t>C.N°662</t>
  </si>
  <si>
    <t>C.N°663</t>
  </si>
  <si>
    <t>C.N°664</t>
  </si>
  <si>
    <t>C.N°665</t>
  </si>
  <si>
    <t>C.N°666</t>
  </si>
  <si>
    <t>C.N°667</t>
  </si>
  <si>
    <t>C.N°668</t>
  </si>
  <si>
    <t>C.N°669</t>
  </si>
  <si>
    <t>C.N°670</t>
  </si>
  <si>
    <t>C.N°671</t>
  </si>
  <si>
    <t>C.N°672</t>
  </si>
  <si>
    <t>C.N°673</t>
  </si>
  <si>
    <t>C.N°674</t>
  </si>
  <si>
    <t>C.N°675</t>
  </si>
  <si>
    <t>C.N°676</t>
  </si>
  <si>
    <t>C.N°677</t>
  </si>
  <si>
    <t>C.N°678</t>
  </si>
  <si>
    <t>C.N°679</t>
  </si>
  <si>
    <t>C.N°680</t>
  </si>
  <si>
    <t>C.N°681</t>
  </si>
  <si>
    <t>C.N°682</t>
  </si>
  <si>
    <t>C.N°683</t>
  </si>
  <si>
    <t>C.N°684</t>
  </si>
  <si>
    <t>C.N°685</t>
  </si>
  <si>
    <t>C.N°686</t>
  </si>
  <si>
    <t>C.N°687</t>
  </si>
  <si>
    <t>C.N°688</t>
  </si>
  <si>
    <t>C.N°689</t>
  </si>
  <si>
    <t>C.N°690</t>
  </si>
  <si>
    <t>C.N°691</t>
  </si>
  <si>
    <t>C.N°692</t>
  </si>
  <si>
    <t>C.N°693</t>
  </si>
  <si>
    <t>C.N°694</t>
  </si>
  <si>
    <t>C.N°695</t>
  </si>
  <si>
    <t>C.N°696</t>
  </si>
  <si>
    <t>C.N°697</t>
  </si>
  <si>
    <t>C.N°698</t>
  </si>
  <si>
    <t>C.N°699</t>
  </si>
  <si>
    <t>C.N°700</t>
  </si>
  <si>
    <t>C.N°701</t>
  </si>
  <si>
    <t>C.N°702</t>
  </si>
  <si>
    <t>C.N°703</t>
  </si>
  <si>
    <t>C.N°704</t>
  </si>
  <si>
    <t>C.N°705</t>
  </si>
  <si>
    <t>C.N°706</t>
  </si>
  <si>
    <t>C.N°707</t>
  </si>
  <si>
    <t>C.N°708</t>
  </si>
  <si>
    <t>C.N°709</t>
  </si>
  <si>
    <t>C.N°710</t>
  </si>
  <si>
    <t>C.N°711</t>
  </si>
  <si>
    <t>C.N°712</t>
  </si>
  <si>
    <t>C.N°713</t>
  </si>
  <si>
    <t>C.N°714</t>
  </si>
  <si>
    <t>C.N°715</t>
  </si>
  <si>
    <t>C.N°716</t>
  </si>
  <si>
    <t>C.N°717</t>
  </si>
  <si>
    <t>C.N°718</t>
  </si>
  <si>
    <t>C.N°719</t>
  </si>
  <si>
    <t>C.N°720</t>
  </si>
  <si>
    <t>C.N°721</t>
  </si>
  <si>
    <t>C.N°722</t>
  </si>
  <si>
    <t>C.N°723</t>
  </si>
  <si>
    <t>C.N°724</t>
  </si>
  <si>
    <t>C.N°725</t>
  </si>
  <si>
    <t>C.N°726</t>
  </si>
  <si>
    <t>C.N°727</t>
  </si>
  <si>
    <t>C.N°728</t>
  </si>
  <si>
    <t>C.N°729</t>
  </si>
  <si>
    <t>C.N°730</t>
  </si>
  <si>
    <t>C.N°731</t>
  </si>
  <si>
    <t>C.N°732</t>
  </si>
  <si>
    <t>C.N°733</t>
  </si>
  <si>
    <t>C.N°734</t>
  </si>
  <si>
    <t>C.N°735</t>
  </si>
  <si>
    <t>C.N°736</t>
  </si>
  <si>
    <t>C.N°737</t>
  </si>
  <si>
    <t>C.N°738</t>
  </si>
  <si>
    <t>C.N°739</t>
  </si>
  <si>
    <t>C.N°740</t>
  </si>
  <si>
    <t>C.N°741</t>
  </si>
  <si>
    <t>C.N°742</t>
  </si>
  <si>
    <t>C.N°743</t>
  </si>
  <si>
    <t>C.N°744</t>
  </si>
  <si>
    <t>C.N°745</t>
  </si>
  <si>
    <t>C.N°746</t>
  </si>
  <si>
    <t>C.N°747</t>
  </si>
  <si>
    <t>C.N°748</t>
  </si>
  <si>
    <t>C.N°749</t>
  </si>
  <si>
    <t>C.N°750</t>
  </si>
  <si>
    <t>C.N°751</t>
  </si>
  <si>
    <t>C.N°752</t>
  </si>
  <si>
    <t>C.N°753</t>
  </si>
  <si>
    <t>C.N°754</t>
  </si>
  <si>
    <t>C.N°755</t>
  </si>
  <si>
    <t>C.N°756</t>
  </si>
  <si>
    <t>C.N°757</t>
  </si>
  <si>
    <t>C.N°758</t>
  </si>
  <si>
    <t>C.N°759</t>
  </si>
  <si>
    <t>C.N°760</t>
  </si>
  <si>
    <t>C.N°761</t>
  </si>
  <si>
    <t>C.N°762</t>
  </si>
  <si>
    <t>C.N°763</t>
  </si>
  <si>
    <t>C.N°764</t>
  </si>
  <si>
    <t>C.N°765</t>
  </si>
  <si>
    <t>C.N°766</t>
  </si>
  <si>
    <t>C.N°767</t>
  </si>
  <si>
    <t>C.N°768</t>
  </si>
  <si>
    <t>C.N°769</t>
  </si>
  <si>
    <t>C.N°770</t>
  </si>
  <si>
    <t>C.N°771</t>
  </si>
  <si>
    <t>C.N°772</t>
  </si>
  <si>
    <t>C.N°773</t>
  </si>
  <si>
    <t>C.N°774</t>
  </si>
  <si>
    <t>C.N°775</t>
  </si>
  <si>
    <t>C.N°776</t>
  </si>
  <si>
    <t>C.N°777</t>
  </si>
  <si>
    <t>C.N°778</t>
  </si>
  <si>
    <t>C.N°779</t>
  </si>
  <si>
    <t>C.N°780</t>
  </si>
  <si>
    <t>C.N°781</t>
  </si>
  <si>
    <t>C.N°782</t>
  </si>
  <si>
    <t>C.N°783</t>
  </si>
  <si>
    <t>C.N°784</t>
  </si>
  <si>
    <t>C.N°785</t>
  </si>
  <si>
    <t>C.N°786</t>
  </si>
  <si>
    <t>C.N°787</t>
  </si>
  <si>
    <t>C.N°788</t>
  </si>
  <si>
    <t>C.N°789</t>
  </si>
  <si>
    <t>C.N°790</t>
  </si>
  <si>
    <t>C.N°791</t>
  </si>
  <si>
    <t>C.N°792</t>
  </si>
  <si>
    <t>C.N°793</t>
  </si>
  <si>
    <t>C.N°794</t>
  </si>
  <si>
    <t>C.N°795</t>
  </si>
  <si>
    <t>C.N°796</t>
  </si>
  <si>
    <t>C.N°797</t>
  </si>
  <si>
    <t>C.N°798</t>
  </si>
  <si>
    <t>C.N°799</t>
  </si>
  <si>
    <t>C.N°800</t>
  </si>
  <si>
    <t>C.N°801</t>
  </si>
  <si>
    <t>C.N°802</t>
  </si>
  <si>
    <t>C.N°803</t>
  </si>
  <si>
    <t>C.N°804</t>
  </si>
  <si>
    <t>C.N°805</t>
  </si>
  <si>
    <t>C.N°806</t>
  </si>
  <si>
    <t>C.N°807</t>
  </si>
  <si>
    <t>C.N°808</t>
  </si>
  <si>
    <t>C.N°809</t>
  </si>
  <si>
    <t>C.N°810</t>
  </si>
  <si>
    <t>C.N°811</t>
  </si>
  <si>
    <t>C.N°812</t>
  </si>
  <si>
    <t>C.N°813</t>
  </si>
  <si>
    <t>C.N°814</t>
  </si>
  <si>
    <t>C.N°815</t>
  </si>
  <si>
    <t>C.N°816</t>
  </si>
  <si>
    <t>C.N°817</t>
  </si>
  <si>
    <t>C.N°818</t>
  </si>
  <si>
    <t>C.N°819</t>
  </si>
  <si>
    <t>C.N°820</t>
  </si>
  <si>
    <t>C.N°821</t>
  </si>
  <si>
    <t>C.N°822</t>
  </si>
  <si>
    <t>C.N°823</t>
  </si>
  <si>
    <t>C.N°824</t>
  </si>
  <si>
    <t>C.N°825</t>
  </si>
  <si>
    <t>C.N°826</t>
  </si>
  <si>
    <t>C.N°827</t>
  </si>
  <si>
    <t>C.N°828</t>
  </si>
  <si>
    <t>C.N°829</t>
  </si>
  <si>
    <t>C.N°830</t>
  </si>
  <si>
    <t>C.N°831</t>
  </si>
  <si>
    <t>C.N°832</t>
  </si>
  <si>
    <t>C.N°833</t>
  </si>
  <si>
    <t>C.N°834</t>
  </si>
  <si>
    <t>C.N°835</t>
  </si>
  <si>
    <t>C.N°836</t>
  </si>
  <si>
    <t>C.N°837</t>
  </si>
  <si>
    <t>C.N°838</t>
  </si>
  <si>
    <t>C.N°839</t>
  </si>
  <si>
    <t>C.N°840</t>
  </si>
  <si>
    <t>C.N°841</t>
  </si>
  <si>
    <t>C.N°842</t>
  </si>
  <si>
    <t>C.N°843</t>
  </si>
  <si>
    <t>C.N°844</t>
  </si>
  <si>
    <t>C.N°845</t>
  </si>
  <si>
    <t>C.N°846</t>
  </si>
  <si>
    <t>C.N°847</t>
  </si>
  <si>
    <t>C.N°848</t>
  </si>
  <si>
    <t>C.N°849</t>
  </si>
  <si>
    <t>C.N°850</t>
  </si>
  <si>
    <t>C.N°851</t>
  </si>
  <si>
    <t>C.N°852</t>
  </si>
  <si>
    <t>C.N°853</t>
  </si>
  <si>
    <t>C.N°854</t>
  </si>
  <si>
    <t>C.N°855</t>
  </si>
  <si>
    <t>C.N°856</t>
  </si>
  <si>
    <t>C.N°857</t>
  </si>
  <si>
    <t>C.N°858</t>
  </si>
  <si>
    <t>C.N°859</t>
  </si>
  <si>
    <t>C.N°860</t>
  </si>
  <si>
    <t>C.N°861</t>
  </si>
  <si>
    <t>C.N°862</t>
  </si>
  <si>
    <t>C.N°863</t>
  </si>
  <si>
    <t>C.N°864</t>
  </si>
  <si>
    <t>C.N°865</t>
  </si>
  <si>
    <t>C.N°866</t>
  </si>
  <si>
    <t>C.N°867</t>
  </si>
  <si>
    <t>C.N°868</t>
  </si>
  <si>
    <t>C.N°869</t>
  </si>
  <si>
    <t>C.N°870</t>
  </si>
  <si>
    <t>C.N°871</t>
  </si>
  <si>
    <t>C.N°872</t>
  </si>
  <si>
    <t>C.N°873</t>
  </si>
  <si>
    <t>C.N°874</t>
  </si>
  <si>
    <t>C.N°875</t>
  </si>
  <si>
    <t>C.N°876</t>
  </si>
  <si>
    <t>C.N°877</t>
  </si>
  <si>
    <t>C.N°878</t>
  </si>
  <si>
    <t>C.N°879</t>
  </si>
  <si>
    <t>C.N°880</t>
  </si>
  <si>
    <t>C.N°881</t>
  </si>
  <si>
    <t>C.N°882</t>
  </si>
  <si>
    <t>C.N°883</t>
  </si>
  <si>
    <t>C.N°884</t>
  </si>
  <si>
    <t>C.N°885</t>
  </si>
  <si>
    <t>C.N°886</t>
  </si>
  <si>
    <t>C.N°887</t>
  </si>
  <si>
    <t>C.N°888</t>
  </si>
  <si>
    <t>C.N°889</t>
  </si>
  <si>
    <t>C.N°890</t>
  </si>
  <si>
    <t>C.N°891</t>
  </si>
  <si>
    <t>C.N°892</t>
  </si>
  <si>
    <t>C.N°893</t>
  </si>
  <si>
    <t>C.N°894</t>
  </si>
  <si>
    <t>C.N°895</t>
  </si>
  <si>
    <t>C.N°896</t>
  </si>
  <si>
    <t>C.N°897</t>
  </si>
  <si>
    <t>C.N°898</t>
  </si>
  <si>
    <t>C.N°899</t>
  </si>
  <si>
    <t>C.N°900</t>
  </si>
  <si>
    <t>C.N°901</t>
  </si>
  <si>
    <t>C.N°902</t>
  </si>
  <si>
    <t>C.N°903</t>
  </si>
  <si>
    <t>C.N°904</t>
  </si>
  <si>
    <t>C.N°905</t>
  </si>
  <si>
    <t>C.N°906</t>
  </si>
  <si>
    <t>C.N°907</t>
  </si>
  <si>
    <t>C.N°908</t>
  </si>
  <si>
    <t>C.N°909</t>
  </si>
  <si>
    <t>C.N°910</t>
  </si>
  <si>
    <t>C.N°911</t>
  </si>
  <si>
    <t>C.N°912</t>
  </si>
  <si>
    <t>C.N°913</t>
  </si>
  <si>
    <t>C.N°914</t>
  </si>
  <si>
    <t>C.N°915</t>
  </si>
  <si>
    <t>C.N°916</t>
  </si>
  <si>
    <t>C.N°917</t>
  </si>
  <si>
    <t>C.N°918</t>
  </si>
  <si>
    <t>C.N°919</t>
  </si>
  <si>
    <t>C.N°920</t>
  </si>
  <si>
    <t>C.N°921</t>
  </si>
  <si>
    <t>C.N°922</t>
  </si>
  <si>
    <t>C.N°923</t>
  </si>
  <si>
    <t>C.N°924</t>
  </si>
  <si>
    <t>C.N°925</t>
  </si>
  <si>
    <t>C.N°926</t>
  </si>
  <si>
    <t>C.N°927</t>
  </si>
  <si>
    <t>C.N°928</t>
  </si>
  <si>
    <t>C.N°929</t>
  </si>
  <si>
    <t>C.N°930</t>
  </si>
  <si>
    <t>C.N°931</t>
  </si>
  <si>
    <t>C.N°932</t>
  </si>
  <si>
    <t>C.N°933</t>
  </si>
  <si>
    <t>C.N°934</t>
  </si>
  <si>
    <t>C.N°935</t>
  </si>
  <si>
    <t>C.N°936</t>
  </si>
  <si>
    <t>C.N°937</t>
  </si>
  <si>
    <t>C.N°938</t>
  </si>
  <si>
    <t>C.N°939</t>
  </si>
  <si>
    <t>C.N°940</t>
  </si>
  <si>
    <t>C.N°941</t>
  </si>
  <si>
    <t>C.N°942</t>
  </si>
  <si>
    <t>C.N°943</t>
  </si>
  <si>
    <t>C.N°944</t>
  </si>
  <si>
    <t>C.N°945</t>
  </si>
  <si>
    <t>C.N°946</t>
  </si>
  <si>
    <t>C.N°947</t>
  </si>
  <si>
    <t>C.N°948</t>
  </si>
  <si>
    <t>C.N°949</t>
  </si>
  <si>
    <t>C.N°950</t>
  </si>
  <si>
    <t>C.N°951</t>
  </si>
  <si>
    <t>C.N°952</t>
  </si>
  <si>
    <t>C.N°953</t>
  </si>
  <si>
    <t>C.N°954</t>
  </si>
  <si>
    <t>C.N°955</t>
  </si>
  <si>
    <t>C.N°956</t>
  </si>
  <si>
    <t>C.N°957</t>
  </si>
  <si>
    <t>C.N°958</t>
  </si>
  <si>
    <t>C.N°959</t>
  </si>
  <si>
    <t>C.N°960</t>
  </si>
  <si>
    <t>C.N°961</t>
  </si>
  <si>
    <t>C.N°962</t>
  </si>
  <si>
    <t>C.N°963</t>
  </si>
  <si>
    <t>C.N°964</t>
  </si>
  <si>
    <t>C.N°965</t>
  </si>
  <si>
    <t>C.N°966</t>
  </si>
  <si>
    <t>C.N°967</t>
  </si>
  <si>
    <t>C.N°968</t>
  </si>
  <si>
    <t>C.N°969</t>
  </si>
  <si>
    <t>C.N°970</t>
  </si>
  <si>
    <t>C.N°971</t>
  </si>
  <si>
    <t>C.N°972</t>
  </si>
  <si>
    <t>C.N°973</t>
  </si>
  <si>
    <t>C.N°974</t>
  </si>
  <si>
    <t>C.N°975</t>
  </si>
  <si>
    <t>C.N°976</t>
  </si>
  <si>
    <t>C.N°977</t>
  </si>
  <si>
    <t>C.N°978</t>
  </si>
  <si>
    <t>C.N°979</t>
  </si>
  <si>
    <t>C.N°980</t>
  </si>
  <si>
    <t>C.N°981</t>
  </si>
  <si>
    <t>C.N°982</t>
  </si>
  <si>
    <t>C.N°983</t>
  </si>
  <si>
    <t>C.N°984</t>
  </si>
  <si>
    <t>C.N°985</t>
  </si>
  <si>
    <t>C.N°986</t>
  </si>
  <si>
    <t>C.N°987</t>
  </si>
  <si>
    <t>C.N°988</t>
  </si>
  <si>
    <t>C.N°989</t>
  </si>
  <si>
    <t>C.N°990</t>
  </si>
  <si>
    <t>C.N°991</t>
  </si>
  <si>
    <t>C.N°992</t>
  </si>
  <si>
    <t>C.N°993</t>
  </si>
  <si>
    <t>C.N°994</t>
  </si>
  <si>
    <t>C.N°995</t>
  </si>
  <si>
    <t>C.N°996</t>
  </si>
  <si>
    <t>C.N°997</t>
  </si>
  <si>
    <t>C.N°998</t>
  </si>
  <si>
    <t>C.N°999</t>
  </si>
  <si>
    <t>C.N°1000</t>
  </si>
  <si>
    <t>C.N°1001</t>
  </si>
  <si>
    <t>C.N°1002</t>
  </si>
  <si>
    <t>C.N°1003</t>
  </si>
  <si>
    <t>C.N°1004</t>
  </si>
  <si>
    <t>C.N°1005</t>
  </si>
  <si>
    <t>C.N°1006</t>
  </si>
  <si>
    <t>C.N°1007</t>
  </si>
  <si>
    <t>C.N°1008</t>
  </si>
  <si>
    <t>C.N°1009</t>
  </si>
  <si>
    <t>C.N°1010</t>
  </si>
  <si>
    <t>C.N°1011</t>
  </si>
  <si>
    <t>C.N°1012</t>
  </si>
  <si>
    <t>C.N°1013</t>
  </si>
  <si>
    <t>C.N°1014</t>
  </si>
  <si>
    <t>C.N°1015</t>
  </si>
  <si>
    <t>C.N°1016</t>
  </si>
  <si>
    <t>C.N°1017</t>
  </si>
  <si>
    <t>C.N°1018</t>
  </si>
  <si>
    <t>C.N°1019</t>
  </si>
  <si>
    <t>C.N°1020</t>
  </si>
  <si>
    <t>C.N°1021</t>
  </si>
  <si>
    <t>C.N°1022</t>
  </si>
  <si>
    <t>C.N°1023</t>
  </si>
  <si>
    <t>C.N°1024</t>
  </si>
  <si>
    <t>C.N°1025</t>
  </si>
  <si>
    <t>C.N°1026</t>
  </si>
  <si>
    <t>C.N°1027</t>
  </si>
  <si>
    <t>C.N°1028</t>
  </si>
  <si>
    <t>C.N°1029</t>
  </si>
  <si>
    <t>C.N°1030</t>
  </si>
  <si>
    <t>C.N°1031</t>
  </si>
  <si>
    <t>C.N°1032</t>
  </si>
  <si>
    <t>C.N°1033</t>
  </si>
  <si>
    <t>C.N°1034</t>
  </si>
  <si>
    <t>C.N°1035</t>
  </si>
  <si>
    <t>C.N°1036</t>
  </si>
  <si>
    <t>C.N°1037</t>
  </si>
  <si>
    <t>C.N°1038</t>
  </si>
  <si>
    <t>C.N°1039</t>
  </si>
  <si>
    <t>C.N°1040</t>
  </si>
  <si>
    <t>C.N°1041</t>
  </si>
  <si>
    <t>C.N°1042</t>
  </si>
  <si>
    <t>C.N°1043</t>
  </si>
  <si>
    <t>C.N°1044</t>
  </si>
  <si>
    <t>C.N°1045</t>
  </si>
  <si>
    <t>C.N°1046</t>
  </si>
  <si>
    <t>C.N°1047</t>
  </si>
  <si>
    <t>C.N°1048</t>
  </si>
  <si>
    <t>C.N°1049</t>
  </si>
  <si>
    <t>C.N°1050</t>
  </si>
  <si>
    <t>C.N°1051</t>
  </si>
  <si>
    <t>C.N°1052</t>
  </si>
  <si>
    <t>C.N°1053</t>
  </si>
  <si>
    <t>C.N°1054</t>
  </si>
  <si>
    <t>C.N°1055</t>
  </si>
  <si>
    <t>C.N°1056</t>
  </si>
  <si>
    <t>C.N°1057</t>
  </si>
  <si>
    <t>C.N°1058</t>
  </si>
  <si>
    <t>C.N°1059</t>
  </si>
  <si>
    <t>C.N°1060</t>
  </si>
  <si>
    <t>C.N°1061</t>
  </si>
  <si>
    <t>C.N°1062</t>
  </si>
  <si>
    <t>C.N°1063</t>
  </si>
  <si>
    <t>C.N°1064</t>
  </si>
  <si>
    <t>C.N°1065</t>
  </si>
  <si>
    <t>C.N°1066</t>
  </si>
  <si>
    <t>C.N°1067</t>
  </si>
  <si>
    <t>C.N°1068</t>
  </si>
  <si>
    <t>C.N°1069</t>
  </si>
  <si>
    <t>C.N°1070</t>
  </si>
  <si>
    <t>C.N°1071</t>
  </si>
  <si>
    <t>C.N°1072</t>
  </si>
  <si>
    <t>C.N°1073</t>
  </si>
  <si>
    <t>C.N°1074</t>
  </si>
  <si>
    <t>C.N°1075</t>
  </si>
  <si>
    <t>C.N°1076</t>
  </si>
  <si>
    <t>C.N°1077</t>
  </si>
  <si>
    <t>C.N°1078</t>
  </si>
  <si>
    <t>C.N°1079</t>
  </si>
  <si>
    <t>C.N°1080</t>
  </si>
  <si>
    <t>C.N°1081</t>
  </si>
  <si>
    <t>C.N°1082</t>
  </si>
  <si>
    <t>C.N°1083</t>
  </si>
  <si>
    <t>C.N°1084</t>
  </si>
  <si>
    <t>C.N°1085</t>
  </si>
  <si>
    <t>C.N°1086</t>
  </si>
  <si>
    <t>C.N°1087</t>
  </si>
  <si>
    <t>C.N°1088</t>
  </si>
  <si>
    <t>C.N°1089</t>
  </si>
  <si>
    <t>C.N°1090</t>
  </si>
  <si>
    <t>C.N°1091</t>
  </si>
  <si>
    <t>C.N°1092</t>
  </si>
  <si>
    <t>C.N°1093</t>
  </si>
  <si>
    <t>C.N°1094</t>
  </si>
  <si>
    <t>C.N°1095</t>
  </si>
  <si>
    <t>C.N°1096</t>
  </si>
  <si>
    <t>C.N°1097</t>
  </si>
  <si>
    <t>C.N°1098</t>
  </si>
  <si>
    <t>C.N°1099</t>
  </si>
  <si>
    <t>C.N°1100</t>
  </si>
  <si>
    <t>C.N°1101</t>
  </si>
  <si>
    <t>C.N°1102</t>
  </si>
  <si>
    <t>C.N°1103</t>
  </si>
  <si>
    <t>C.N°1104</t>
  </si>
  <si>
    <t>C.N°1105</t>
  </si>
  <si>
    <t>C.N°1106</t>
  </si>
  <si>
    <t>C.N°1107</t>
  </si>
  <si>
    <t>C.N°1108</t>
  </si>
  <si>
    <t>C.N°1109</t>
  </si>
  <si>
    <t>C.N°1110</t>
  </si>
  <si>
    <t>C.N°1111</t>
  </si>
  <si>
    <t>C.N°1112</t>
  </si>
  <si>
    <t>C.N°1113</t>
  </si>
  <si>
    <t>C.N°1114</t>
  </si>
  <si>
    <t>C.N°1115</t>
  </si>
  <si>
    <t>C.N°1116</t>
  </si>
  <si>
    <t>C.N°1117</t>
  </si>
  <si>
    <t>C.N°1118</t>
  </si>
  <si>
    <t>C.N°1119</t>
  </si>
  <si>
    <t>C.N°1120</t>
  </si>
  <si>
    <t>C.N°1121</t>
  </si>
  <si>
    <t>C.N°1122</t>
  </si>
  <si>
    <t>C.N°1123</t>
  </si>
  <si>
    <t>C.N°1124</t>
  </si>
  <si>
    <t>C.N°1125</t>
  </si>
  <si>
    <t>C.N°1126</t>
  </si>
  <si>
    <t>C.N°1127</t>
  </si>
  <si>
    <t>C.N°1128</t>
  </si>
  <si>
    <t>C.N°1129</t>
  </si>
  <si>
    <t>C.N°1130</t>
  </si>
  <si>
    <t>C.N°1131</t>
  </si>
  <si>
    <t>C.N°1132</t>
  </si>
  <si>
    <t>C.N°1133</t>
  </si>
  <si>
    <t>C.N°1134</t>
  </si>
  <si>
    <t>C.N°1135</t>
  </si>
  <si>
    <t>C.N°1136</t>
  </si>
  <si>
    <t>C.N°1137</t>
  </si>
  <si>
    <t>C.N°1138</t>
  </si>
  <si>
    <t>C.N°1139</t>
  </si>
  <si>
    <t>C.N°1140</t>
  </si>
  <si>
    <t>C.N°1141</t>
  </si>
  <si>
    <t>C.N°1142</t>
  </si>
  <si>
    <t>C.N°1143</t>
  </si>
  <si>
    <t>C.N°1144</t>
  </si>
  <si>
    <t>C.N°1145</t>
  </si>
  <si>
    <t>C.N°1146</t>
  </si>
  <si>
    <t>C.N°1147</t>
  </si>
  <si>
    <t>C.N°1148</t>
  </si>
  <si>
    <t>C.N°1149</t>
  </si>
  <si>
    <t>C.N°1150</t>
  </si>
  <si>
    <t>C.N°1151</t>
  </si>
  <si>
    <t>C.N°1152</t>
  </si>
  <si>
    <t>C.N°1153</t>
  </si>
  <si>
    <t>C.N°1154</t>
  </si>
  <si>
    <t>C.N°1155</t>
  </si>
  <si>
    <t>C.N°1156</t>
  </si>
  <si>
    <t>C.N°1157</t>
  </si>
  <si>
    <t>C.N°1158</t>
  </si>
  <si>
    <t>C.N°1159</t>
  </si>
  <si>
    <t>C.N°1160</t>
  </si>
  <si>
    <t>C.N°1161</t>
  </si>
  <si>
    <t>C.N°1162</t>
  </si>
  <si>
    <t>C.N°1163</t>
  </si>
  <si>
    <t>C.N°1164</t>
  </si>
  <si>
    <t>C.N°1165</t>
  </si>
  <si>
    <t>C.N°1166</t>
  </si>
  <si>
    <t>C.N°1167</t>
  </si>
  <si>
    <t>C.N°1168</t>
  </si>
  <si>
    <t>C.N°1169</t>
  </si>
  <si>
    <t>C.N°1170</t>
  </si>
  <si>
    <t>C.N°1171</t>
  </si>
  <si>
    <t>C.N°1172</t>
  </si>
  <si>
    <t>C.N°1173</t>
  </si>
  <si>
    <t>C.N°1174</t>
  </si>
  <si>
    <t>C.N°1175</t>
  </si>
  <si>
    <t>C.N°1176</t>
  </si>
  <si>
    <t>C.N°1177</t>
  </si>
  <si>
    <t>C.N°1178</t>
  </si>
  <si>
    <t>C.N°1179</t>
  </si>
  <si>
    <t>C.N°1180</t>
  </si>
  <si>
    <t>C.N°1181</t>
  </si>
  <si>
    <t>C.N°1182</t>
  </si>
  <si>
    <t>C.N°1183</t>
  </si>
  <si>
    <t>C.N°1184</t>
  </si>
  <si>
    <t>C.N°1185</t>
  </si>
  <si>
    <t>C.N°1186</t>
  </si>
  <si>
    <t>C.N°1187</t>
  </si>
  <si>
    <t>C.N°1188</t>
  </si>
  <si>
    <t>C.N°1189</t>
  </si>
  <si>
    <t>C.N°1190</t>
  </si>
  <si>
    <t>C.N°1191</t>
  </si>
  <si>
    <t>C.N°1192</t>
  </si>
  <si>
    <t>C.N°1193</t>
  </si>
  <si>
    <t>C.N°1194</t>
  </si>
  <si>
    <t>C.N°1195</t>
  </si>
  <si>
    <t>C.N°1196</t>
  </si>
  <si>
    <t>C.N°1197</t>
  </si>
  <si>
    <t>C.N°1198</t>
  </si>
  <si>
    <t>C.N°1199</t>
  </si>
  <si>
    <t>C.N°1200</t>
  </si>
  <si>
    <t>C.N°1201</t>
  </si>
  <si>
    <t>C.N°1202</t>
  </si>
  <si>
    <t>C.N°1203</t>
  </si>
  <si>
    <t>C.N°1204</t>
  </si>
  <si>
    <t>C.N°1205</t>
  </si>
  <si>
    <t>C.N°1206</t>
  </si>
  <si>
    <t>C.N°1207</t>
  </si>
  <si>
    <t>C.N°1208</t>
  </si>
  <si>
    <t>C.N°1209</t>
  </si>
  <si>
    <t>C.N°1210</t>
  </si>
  <si>
    <t>C.N°1211</t>
  </si>
  <si>
    <t>C.N°1212</t>
  </si>
  <si>
    <t>C.N°1213</t>
  </si>
  <si>
    <t>C.N°1214</t>
  </si>
  <si>
    <t>C.N°1215</t>
  </si>
  <si>
    <t>C.N°1216</t>
  </si>
  <si>
    <t>C.N°1217</t>
  </si>
  <si>
    <t>C.N°1218</t>
  </si>
  <si>
    <t>C.N°1219</t>
  </si>
  <si>
    <t>C.N°1220</t>
  </si>
  <si>
    <t>C.N°1221</t>
  </si>
  <si>
    <t>C.N°1222</t>
  </si>
  <si>
    <t>C.N°1223</t>
  </si>
  <si>
    <t>C.N°1224</t>
  </si>
  <si>
    <t>C.N°1225</t>
  </si>
  <si>
    <t>C.N°1226</t>
  </si>
  <si>
    <t>C.N°1227</t>
  </si>
  <si>
    <t>C.N°1228</t>
  </si>
  <si>
    <t>C.N°1229</t>
  </si>
  <si>
    <t>C.N°1230</t>
  </si>
  <si>
    <t>C.N°1231</t>
  </si>
  <si>
    <t>C.N°1232</t>
  </si>
  <si>
    <t>C.N°1233</t>
  </si>
  <si>
    <t>C.N°1234</t>
  </si>
  <si>
    <t>C.N°1235</t>
  </si>
  <si>
    <t>C.N°1236</t>
  </si>
  <si>
    <t>C.N°1237</t>
  </si>
  <si>
    <t>C.N°1238</t>
  </si>
  <si>
    <t>C.N°1239</t>
  </si>
  <si>
    <t>C.N°1240</t>
  </si>
  <si>
    <t>C.N°1241</t>
  </si>
  <si>
    <t>C.N°1242</t>
  </si>
  <si>
    <t>C.N°1243</t>
  </si>
  <si>
    <t>C.N°1244</t>
  </si>
  <si>
    <t>C.N°1245</t>
  </si>
  <si>
    <t>C.N°1246</t>
  </si>
  <si>
    <t>C.N°1247</t>
  </si>
  <si>
    <t>C.N°1248</t>
  </si>
  <si>
    <t>C.N°1249</t>
  </si>
  <si>
    <t>C.N°1250</t>
  </si>
  <si>
    <t>C.N°1251</t>
  </si>
  <si>
    <t>C.N°1252</t>
  </si>
  <si>
    <t>C.N°1253</t>
  </si>
  <si>
    <t>C.N°1254</t>
  </si>
  <si>
    <t>C.N°1255</t>
  </si>
  <si>
    <t>C.N°1256</t>
  </si>
  <si>
    <t>C.N°1257</t>
  </si>
  <si>
    <t>C.N°1258</t>
  </si>
  <si>
    <t>C.N°1259</t>
  </si>
  <si>
    <t>C.N°1260</t>
  </si>
  <si>
    <t>C.N°1261</t>
  </si>
  <si>
    <t>C.N°1262</t>
  </si>
  <si>
    <t>C.N°1263</t>
  </si>
  <si>
    <t>C.N°1264</t>
  </si>
  <si>
    <t>C.N°1265</t>
  </si>
  <si>
    <t>C.N°1266</t>
  </si>
  <si>
    <t>C.N°1267</t>
  </si>
  <si>
    <t>C.N°1268</t>
  </si>
  <si>
    <t>C.N°1269</t>
  </si>
  <si>
    <t>C.N°1270</t>
  </si>
  <si>
    <t>C.N°1271</t>
  </si>
  <si>
    <t>C.N°1272</t>
  </si>
  <si>
    <t>C.N°1273</t>
  </si>
  <si>
    <t>C.N°1274</t>
  </si>
  <si>
    <t>C.N°1275</t>
  </si>
  <si>
    <t>C.N°1276</t>
  </si>
  <si>
    <t>C.N°1277</t>
  </si>
  <si>
    <t>C.N°1278</t>
  </si>
  <si>
    <t>C.N°1279</t>
  </si>
  <si>
    <t>C.N°1280</t>
  </si>
  <si>
    <t>C.N°1281</t>
  </si>
  <si>
    <t>C.N°1282</t>
  </si>
  <si>
    <t>C.N°1283</t>
  </si>
  <si>
    <t>C.N°1284</t>
  </si>
  <si>
    <t>C.N°1285</t>
  </si>
  <si>
    <t>C.N°1286</t>
  </si>
  <si>
    <t>C.N°1287</t>
  </si>
  <si>
    <t>C.N°1288</t>
  </si>
  <si>
    <t>C.N°1289</t>
  </si>
  <si>
    <t>C.N°1290</t>
  </si>
  <si>
    <t>C.N°1291</t>
  </si>
  <si>
    <t>C.N°1292</t>
  </si>
  <si>
    <t>C.N°1293</t>
  </si>
  <si>
    <t>C.N°1294</t>
  </si>
  <si>
    <t>C.N°1295</t>
  </si>
  <si>
    <t>C.N°1296</t>
  </si>
  <si>
    <t>C.N°1297</t>
  </si>
  <si>
    <t>C.N°1298</t>
  </si>
  <si>
    <t>C.N°1299</t>
  </si>
  <si>
    <t>C.N°1300</t>
  </si>
  <si>
    <t>C.N°1301</t>
  </si>
  <si>
    <t>C.N°1302</t>
  </si>
  <si>
    <t>C.N°1303</t>
  </si>
  <si>
    <t>C.N°1304</t>
  </si>
  <si>
    <t>C.N°1305</t>
  </si>
  <si>
    <t>C.N°1306</t>
  </si>
  <si>
    <t>C.N°1307</t>
  </si>
  <si>
    <t>C.N°1308</t>
  </si>
  <si>
    <t>C.N°1309</t>
  </si>
  <si>
    <t>C.N°1310</t>
  </si>
  <si>
    <t>C.N°1311</t>
  </si>
  <si>
    <t>C.N°1312</t>
  </si>
  <si>
    <t>C.N°1313</t>
  </si>
  <si>
    <t>C.N°1314</t>
  </si>
  <si>
    <t>C.N°1315</t>
  </si>
  <si>
    <t>C.N°1316</t>
  </si>
  <si>
    <t>C.N°1317</t>
  </si>
  <si>
    <t>C.N°1318</t>
  </si>
  <si>
    <t>C.N°1319</t>
  </si>
  <si>
    <t>C.N°1320</t>
  </si>
  <si>
    <t>C.N°1321</t>
  </si>
  <si>
    <t>C.N°1322</t>
  </si>
  <si>
    <t>C.N°1323</t>
  </si>
  <si>
    <t>C.N°1324</t>
  </si>
  <si>
    <t>C.N°1325</t>
  </si>
  <si>
    <t>C.N°1326</t>
  </si>
  <si>
    <t>C.N°1327</t>
  </si>
  <si>
    <t>C.N°1328</t>
  </si>
  <si>
    <t>C.N°1329</t>
  </si>
  <si>
    <t>C.N°1330</t>
  </si>
  <si>
    <t>C.N°1331</t>
  </si>
  <si>
    <t>C.N°1332</t>
  </si>
  <si>
    <t>C.N°1333</t>
  </si>
  <si>
    <t>C.N°1334</t>
  </si>
  <si>
    <t>C.N°1335</t>
  </si>
  <si>
    <t>C.N°1336</t>
  </si>
  <si>
    <t>C.N°1337</t>
  </si>
  <si>
    <t>C.N°1338</t>
  </si>
  <si>
    <t>C.N°1339</t>
  </si>
  <si>
    <t>C.N°1340</t>
  </si>
  <si>
    <t>C.N°1341</t>
  </si>
  <si>
    <t>C.N°1342</t>
  </si>
  <si>
    <t>C.N°1343</t>
  </si>
  <si>
    <t>C.N°1344</t>
  </si>
  <si>
    <t>C.N°1345</t>
  </si>
  <si>
    <t>C.N°1346</t>
  </si>
  <si>
    <t>C.N°1347</t>
  </si>
  <si>
    <t>C.N°1348</t>
  </si>
  <si>
    <t>C.N°1349</t>
  </si>
  <si>
    <t>C.N°1350</t>
  </si>
  <si>
    <t>C.N°1351</t>
  </si>
  <si>
    <t>C.N°1352</t>
  </si>
  <si>
    <t>C.N°1353</t>
  </si>
  <si>
    <t>C.N°1354</t>
  </si>
  <si>
    <t>C.N°1355</t>
  </si>
  <si>
    <t>C.N°1356</t>
  </si>
  <si>
    <t>C.N°1357</t>
  </si>
  <si>
    <t>C.N°1358</t>
  </si>
  <si>
    <t>C.N°1359</t>
  </si>
  <si>
    <t>C.N°1360</t>
  </si>
  <si>
    <t>C.N°1361</t>
  </si>
  <si>
    <t>C.N°1362</t>
  </si>
  <si>
    <t>C.N°1363</t>
  </si>
  <si>
    <t>C.N°1364</t>
  </si>
  <si>
    <t>C.N°1365</t>
  </si>
  <si>
    <t>C.N°1366</t>
  </si>
  <si>
    <t>C.N°1367</t>
  </si>
  <si>
    <t>C.N°1368</t>
  </si>
  <si>
    <t>C.N°1369</t>
  </si>
  <si>
    <t>C.N°1370</t>
  </si>
  <si>
    <t>C.N°1371</t>
  </si>
  <si>
    <t>C.N°1372</t>
  </si>
  <si>
    <t>C.N°1373</t>
  </si>
  <si>
    <t>C.N°1374</t>
  </si>
  <si>
    <t>C.N°1375</t>
  </si>
  <si>
    <t>C.N°1376</t>
  </si>
  <si>
    <t>C.N°1377</t>
  </si>
  <si>
    <t>C.N°1378</t>
  </si>
  <si>
    <t>C.N°1379</t>
  </si>
  <si>
    <t>C.N°1380</t>
  </si>
  <si>
    <t>C.N°1381</t>
  </si>
  <si>
    <t>C.N°1382</t>
  </si>
  <si>
    <t>C.N°1383</t>
  </si>
  <si>
    <t>C.N°1384</t>
  </si>
  <si>
    <t>C.N°1385</t>
  </si>
  <si>
    <t>C.N°1386</t>
  </si>
  <si>
    <t>C.N°1387</t>
  </si>
  <si>
    <t>C.N°1388</t>
  </si>
  <si>
    <t>C.N°1389</t>
  </si>
  <si>
    <t>C.N°1390</t>
  </si>
  <si>
    <t>C.N°1391</t>
  </si>
  <si>
    <t>C.N°1392</t>
  </si>
  <si>
    <t>C.N°1393</t>
  </si>
  <si>
    <t>C.N°1394</t>
  </si>
  <si>
    <t>C.N°1395</t>
  </si>
  <si>
    <t>C.N°1396</t>
  </si>
  <si>
    <t>C.N°1397</t>
  </si>
  <si>
    <t>C.N°1398</t>
  </si>
  <si>
    <t>C.N°1399</t>
  </si>
  <si>
    <t>C.N°1400</t>
  </si>
  <si>
    <t>C.N°1401</t>
  </si>
  <si>
    <t>C.N°1402</t>
  </si>
  <si>
    <t>C.N°1403</t>
  </si>
  <si>
    <t>C.N°1404</t>
  </si>
  <si>
    <t>C.N°1405</t>
  </si>
  <si>
    <t>C.N°1406</t>
  </si>
  <si>
    <t>C.N°1407</t>
  </si>
  <si>
    <t>C.N°1408</t>
  </si>
  <si>
    <t>C.N°1409</t>
  </si>
  <si>
    <t>C.N°1410</t>
  </si>
  <si>
    <t>C.N°1411</t>
  </si>
  <si>
    <t>C.N°1412</t>
  </si>
  <si>
    <t>C.N°1413</t>
  </si>
  <si>
    <t>C.N°1414</t>
  </si>
  <si>
    <t>C.N°1415</t>
  </si>
  <si>
    <t>C.N°1416</t>
  </si>
  <si>
    <t>C.N°1417</t>
  </si>
  <si>
    <t>C.N°1418</t>
  </si>
  <si>
    <t>C.N°1419</t>
  </si>
  <si>
    <t>C.N°1420</t>
  </si>
  <si>
    <t>C.N°1421</t>
  </si>
  <si>
    <t>C.N°1422</t>
  </si>
  <si>
    <t>C.N°1423</t>
  </si>
  <si>
    <t>C.N°1424</t>
  </si>
  <si>
    <t>C.N°1425</t>
  </si>
  <si>
    <t>C.N°1426</t>
  </si>
  <si>
    <t>C.N°1427</t>
  </si>
  <si>
    <t>C.N°1428</t>
  </si>
  <si>
    <t>C.N°1429</t>
  </si>
  <si>
    <t>C.N°1430</t>
  </si>
  <si>
    <t>C.N°1431</t>
  </si>
  <si>
    <t>C.N°1432</t>
  </si>
  <si>
    <t>C.N°1433</t>
  </si>
  <si>
    <t>C.N°1434</t>
  </si>
  <si>
    <t>C.N°1435</t>
  </si>
  <si>
    <t>C.N°1436</t>
  </si>
  <si>
    <t>C.N°1437</t>
  </si>
  <si>
    <t>C.N°1438</t>
  </si>
  <si>
    <t>C.N°1439</t>
  </si>
  <si>
    <t>C.N°1440</t>
  </si>
  <si>
    <t>C.N°1441</t>
  </si>
  <si>
    <t>C.N°1442</t>
  </si>
  <si>
    <t>C.N°1443</t>
  </si>
  <si>
    <t>C.N°1444</t>
  </si>
  <si>
    <t>C.N°1445</t>
  </si>
  <si>
    <t>C.N°1446</t>
  </si>
  <si>
    <t>C.N°1447</t>
  </si>
  <si>
    <t>C.N°1448</t>
  </si>
  <si>
    <t>C.N°1449</t>
  </si>
  <si>
    <t>C.N°1450</t>
  </si>
  <si>
    <t>C.N°1451</t>
  </si>
  <si>
    <t>C.N°1452</t>
  </si>
  <si>
    <t>C.N°1453</t>
  </si>
  <si>
    <t>C.N°1454</t>
  </si>
  <si>
    <t>C.N°1455</t>
  </si>
  <si>
    <t>C.N°1456</t>
  </si>
  <si>
    <t>C.N°1457</t>
  </si>
  <si>
    <t>C.N°1458</t>
  </si>
  <si>
    <t>C.N°1459</t>
  </si>
  <si>
    <t>C.N°1460</t>
  </si>
  <si>
    <t>C.N°1461</t>
  </si>
  <si>
    <t>C.N°1462</t>
  </si>
  <si>
    <t>C.N°1463</t>
  </si>
  <si>
    <t>C.N°1464</t>
  </si>
  <si>
    <t>C.N°1465</t>
  </si>
  <si>
    <t>C.N°1466</t>
  </si>
  <si>
    <t>C.N°1467</t>
  </si>
  <si>
    <t>C.N°1468</t>
  </si>
  <si>
    <t>C.N°1469</t>
  </si>
  <si>
    <t>C.N°1470</t>
  </si>
  <si>
    <t>C.N°1471</t>
  </si>
  <si>
    <t>C.N°1472</t>
  </si>
  <si>
    <t>C.N°1473</t>
  </si>
  <si>
    <t>C.N°1474</t>
  </si>
  <si>
    <t>C.N°1475</t>
  </si>
  <si>
    <t>C.N°1476</t>
  </si>
  <si>
    <t>C.N°1477</t>
  </si>
  <si>
    <t>C.N°1478</t>
  </si>
  <si>
    <t>C.N°1479</t>
  </si>
  <si>
    <t>C.N°1480</t>
  </si>
  <si>
    <t>C.N°1481</t>
  </si>
  <si>
    <t>C.N°1482</t>
  </si>
  <si>
    <t>C.N°1483</t>
  </si>
  <si>
    <t>C.N°1484</t>
  </si>
  <si>
    <t>C.N°1485</t>
  </si>
  <si>
    <t>C.N°1486</t>
  </si>
  <si>
    <t>C.N°1487</t>
  </si>
  <si>
    <t>C.N°1488</t>
  </si>
  <si>
    <t>C.N°1489</t>
  </si>
  <si>
    <t>C.N°1490</t>
  </si>
  <si>
    <t>C.N°1491</t>
  </si>
  <si>
    <t>C.N°1492</t>
  </si>
  <si>
    <t>C.N°1493</t>
  </si>
  <si>
    <t>C.N°1494</t>
  </si>
  <si>
    <t>C.N°1495</t>
  </si>
  <si>
    <t>C.N°1496</t>
  </si>
  <si>
    <t>C.N°1497</t>
  </si>
  <si>
    <t>C.N°1498</t>
  </si>
  <si>
    <t>C.N°1499</t>
  </si>
  <si>
    <t>C.N°1500</t>
  </si>
  <si>
    <t>AV1</t>
  </si>
  <si>
    <t>AV2</t>
  </si>
  <si>
    <t>AV3</t>
  </si>
  <si>
    <t>AV4</t>
  </si>
  <si>
    <t>AV5</t>
  </si>
  <si>
    <t>adresse sites</t>
  </si>
  <si>
    <t>BMT HC
35 rue Henri le Guilloux 
35000 RENNES</t>
  </si>
  <si>
    <t>CENTRE HOSPITALIER ALPES LÉMAN
4 route de Findrol
74130 CONTAMINE-SUR-ARVE</t>
  </si>
  <si>
    <t>COLLÈGE DE CARCÈS
304, Chemin de la Fare
83570 CARCÈS</t>
  </si>
  <si>
    <t>COLLÈGE DE LA SEYNE-SUR-MER
Allée des Nymphéas
83500 LA SEYNE-SUR-MER</t>
  </si>
  <si>
    <t>COLLÈGE DE L'ESTÉREL - ST RAPHAËL
Avenue de l'Europe
83700 SAINT-RAPHAËL</t>
  </si>
  <si>
    <t>CSP LEZENNES
2b, Rue de l’Espoir
59260 LEZENNES</t>
  </si>
  <si>
    <t>DIRECTION GÉNÉRALE DE LA GENDARMERIE NATIONALE
4 rue Claude Bernard
92130 ISSY-LES-MOULINEAUX</t>
  </si>
  <si>
    <t>GSE REIMS
CENTRE DES CONGRÈS DE REIMS
12 Boulevard du Général LECLERC
51100 REIMS</t>
  </si>
  <si>
    <t xml:space="preserve">3 Avenue Ampère
91430 IGNY
</t>
  </si>
  <si>
    <t>LA GRANDE ARCHE
1  Parvis de la Défense
92044 PUTEAUX</t>
  </si>
  <si>
    <t>COLLÈGE JEAN MOULIN
76 Rue Henri Barbusse
93300 AUBERVILLIERS</t>
  </si>
  <si>
    <t>COLLÈGE SIMONE VEIL
2/24 Rue du Havre 
15/19 Rue de Toulouse
114/122 Route de Bondy
93600 AULNAY-SOUS-BOIS</t>
  </si>
  <si>
    <t>COLLÈGE LOUISE MICHEL
1 Boulevard Gagarine
93390 CLICHY-SOUS-BOIS</t>
  </si>
  <si>
    <t>COLLÈGE JEAN BAPTISTE CAMILLE COROT
76-78 Boulevard de l'Ouest
93340 LE RAINCY</t>
  </si>
  <si>
    <t>COLLÈGE PIERRE CURIE
128 Route de Villemomble
93140 BONDY</t>
  </si>
  <si>
    <t>COLLÈGE JACQUELINE DE ROMILLY
80 Avenue Aristide Briand
9 à 13 Rue Iqbal Masih
93150 LE BLANC MESNIL</t>
  </si>
  <si>
    <t>COLLÈGE INTERNATIONAL
Angle de la Rue du Clos Montfort et la Rue des Aulnettes
93160 NOISY-LE-GRAND</t>
  </si>
  <si>
    <t>COLLÈGE DORA MAAR
EIFFAGE SERVICES
19 Rue Ampère - 93200 SAINT-DENIS
106/114 Rue de Saint Denis - 93400 SAINT-OUEN</t>
  </si>
  <si>
    <t>LYCÉE JEAN ZAY
2 Rue de la Tuilerie
54800 JARNY</t>
  </si>
  <si>
    <t>OPTIMUM
Eiffage Services 
67/71 Bd du château
92200 NEUILLY-SUR-SEINE</t>
  </si>
  <si>
    <t>CENTRE DES CONGRÈS ROBERT SCHUMAN
112 rue aux Arènes
57000 METZ</t>
  </si>
  <si>
    <t>CENTRE PÉNITENTIAIRE DE BÉZIERS
861, Route de St Pons
CS 10692
34535 BÉZIERS Cedex</t>
  </si>
  <si>
    <t>MAISON D'ARRÊT DE CORBAS
40 Boulevard des Nations
69960 CORBAS</t>
  </si>
  <si>
    <t>CENTRE PÉNITENTIAIRE DE NANCY
300 rue l'Abbé Haltebourg
54320 MAXÉVILLE</t>
  </si>
  <si>
    <t>CENTRE DE DÉTENTION DE ROANNE
Avenue Georges Mandel - BP 10008
42311 ROANNE Cedex</t>
  </si>
  <si>
    <t>CITÉ SANITAIRE GEORGES CHARPAK
11 Boulevard Georges Charpak 
BP 414
44600 SAINT-NAZAIRE</t>
  </si>
  <si>
    <t>UNIVERSITÉ D'AIX EN PROVENCE
24 Chemin du Moulin de Testas
13100 AIX EN PROVENCE</t>
  </si>
  <si>
    <t>UNIVERSITÉ GREEN-ER
21, Avenue des Martyrs
38000 GRENOBLE</t>
  </si>
  <si>
    <t>UNIVERSITÉ DE LILLE
Pôle Formation Santé (P.F.S)
Avenue Eugène Avinée
59120 LOOS</t>
  </si>
  <si>
    <t xml:space="preserve">
UNIVERSITÉ DE METZ
LEM3
4 Rue Augustin Fresnel
57078 METZ – Cedex 01</t>
  </si>
  <si>
    <t xml:space="preserve">UNIVERSITÉ DE METZ
UFR MIM
1 Rue Augustin Fresnel
57078 METZ – Cedex 01
</t>
  </si>
  <si>
    <t>UNIVERSITÉ DE NANCY
9 avenue de la foret de Haye 
BP 20199
54505 VANDOEUVRE-LES-NANCY cedex</t>
  </si>
  <si>
    <t>Nom du fichier à utiliser</t>
  </si>
  <si>
    <t>toto3.doc</t>
  </si>
  <si>
    <t>Entreprise</t>
  </si>
  <si>
    <t>AdresseENTREPRISE</t>
  </si>
  <si>
    <t>CODEPOSTAL</t>
  </si>
  <si>
    <t>NOMPRENOM</t>
  </si>
  <si>
    <t>Nom de l'enytreprise</t>
  </si>
  <si>
    <t>Adresse de l'entreprise</t>
  </si>
  <si>
    <t>Code postal et ville</t>
  </si>
  <si>
    <t>Intitulé contrat</t>
  </si>
  <si>
    <t>INTITULECONTRAT</t>
  </si>
  <si>
    <t>CADRECONTRACTUEL</t>
  </si>
  <si>
    <t>Cadre contractuel</t>
  </si>
  <si>
    <t>Adresse sites Executions</t>
  </si>
  <si>
    <t>SITESEXECUTIONS</t>
  </si>
  <si>
    <t xml:space="preserve">MONTANT H.T.
</t>
  </si>
  <si>
    <t>Montant en lettre</t>
  </si>
  <si>
    <t>PRIX</t>
  </si>
  <si>
    <t>PRIXENLETTRE</t>
  </si>
  <si>
    <t>CODEIMPUTATION</t>
  </si>
  <si>
    <t>DATE</t>
  </si>
  <si>
    <t>Annexe</t>
  </si>
  <si>
    <t>ANNEXE</t>
  </si>
  <si>
    <t>PAIEMENTS</t>
  </si>
  <si>
    <t>Paiements</t>
  </si>
  <si>
    <t>ggg</t>
  </si>
  <si>
    <t>gg</t>
  </si>
  <si>
    <t>gggg</t>
  </si>
  <si>
    <t>ggggg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</si>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</sst>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theme="1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1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FF0000"/>
      </left>
      <right/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17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19" xfId="0" applyBorder="1"/>
    <xf numFmtId="0" fontId="8" fillId="6" borderId="19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1" fillId="3" borderId="39" xfId="0" applyFont="1" applyFill="1" applyBorder="1" applyAlignment="1" applyProtection="1">
      <alignment horizontal="center" vertical="center"/>
      <protection hidden="1"/>
    </xf>
    <xf numFmtId="0" fontId="1" fillId="3" borderId="19" xfId="0" applyFont="1" applyFill="1" applyBorder="1" applyAlignment="1" applyProtection="1">
      <alignment horizontal="center" vertical="center"/>
      <protection hidden="1"/>
    </xf>
    <xf numFmtId="0" fontId="1" fillId="3" borderId="40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  <protection hidden="1"/>
    </xf>
    <xf numFmtId="0" fontId="0" fillId="0" borderId="41" xfId="0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  <protection hidden="1"/>
    </xf>
    <xf numFmtId="49" fontId="0" fillId="0" borderId="43" xfId="0" applyNumberForma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3" fillId="5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1" fillId="4" borderId="0" xfId="0" applyNumberFormat="1" applyFont="1" applyFill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0" fillId="4" borderId="0" xfId="0" applyFill="1"/>
    <xf numFmtId="0" fontId="2" fillId="9" borderId="33" xfId="0" applyFont="1" applyFill="1" applyBorder="1" applyAlignment="1">
      <alignment horizontal="center" vertical="center" wrapText="1"/>
    </xf>
    <xf numFmtId="0" fontId="2" fillId="9" borderId="44" xfId="0" applyFont="1" applyFill="1" applyBorder="1" applyAlignment="1">
      <alignment horizontal="center" vertical="center" wrapText="1"/>
    </xf>
    <xf numFmtId="0" fontId="2" fillId="9" borderId="34" xfId="0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4" borderId="0" xfId="0" applyFill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4" fontId="12" fillId="0" borderId="19" xfId="0" applyNumberFormat="1" applyFont="1" applyBorder="1" applyAlignment="1">
      <alignment horizontal="center" vertical="center" wrapText="1"/>
    </xf>
    <xf numFmtId="164" fontId="12" fillId="0" borderId="19" xfId="0" applyNumberFormat="1" applyFont="1" applyBorder="1" applyAlignment="1">
      <alignment horizontal="center" vertical="center" wrapText="1"/>
    </xf>
    <xf numFmtId="0" fontId="12" fillId="8" borderId="1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10" borderId="47" xfId="0" applyFill="1" applyBorder="1"/>
    <xf numFmtId="0" fontId="0" fillId="10" borderId="48" xfId="0" applyFill="1" applyBorder="1"/>
    <xf numFmtId="0" fontId="14" fillId="11" borderId="0" xfId="1" applyFill="1"/>
    <xf numFmtId="0" fontId="14" fillId="0" borderId="0" xfId="1"/>
    <xf numFmtId="0" fontId="14" fillId="0" borderId="0" xfId="1" applyFont="1"/>
    <xf numFmtId="0" fontId="11" fillId="7" borderId="19" xfId="0" applyFont="1" applyFill="1" applyBorder="1" applyAlignment="1">
      <alignment horizontal="center" vertical="center"/>
    </xf>
    <xf numFmtId="0" fontId="2" fillId="9" borderId="49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" fillId="3" borderId="36" xfId="0" applyFont="1" applyFill="1" applyBorder="1" applyAlignment="1" applyProtection="1">
      <alignment horizontal="center" vertical="center"/>
      <protection hidden="1"/>
    </xf>
    <xf numFmtId="0" fontId="1" fillId="3" borderId="37" xfId="0" applyFont="1" applyFill="1" applyBorder="1" applyAlignment="1" applyProtection="1">
      <alignment horizontal="center" vertical="center"/>
      <protection hidden="1"/>
    </xf>
    <xf numFmtId="0" fontId="1" fillId="3" borderId="38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34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 MAI-48-DO-SUIVI CONTRAT SST-2019-11-V1 .xlsm]STAT!Tableau croisé dynamique2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1.8793297997922429E-2"/>
          <c:y val="7.8663206491127208E-2"/>
          <c:w val="0.90238744494655365"/>
          <c:h val="0.781316299398575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STAT!$C$3:$C$4</c:f>
              <c:strCache>
                <c:ptCount val="1"/>
                <c:pt idx="0">
                  <c:v>Energies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STAT!$C$5:$C$22</c:f>
              <c:numCache>
                <c:formatCode>#\ ##0.00\ "€"</c:formatCode>
                <c:ptCount val="17"/>
                <c:pt idx="0">
                  <c:v>20000</c:v>
                </c:pt>
                <c:pt idx="15">
                  <c:v>20000</c:v>
                </c:pt>
              </c:numCache>
            </c:numRef>
          </c:val>
        </c:ser>
        <c:ser>
          <c:idx val="1"/>
          <c:order val="1"/>
          <c:tx>
            <c:strRef>
              <c:f>STAT!$D$3:$D$4</c:f>
              <c:strCache>
                <c:ptCount val="1"/>
                <c:pt idx="0">
                  <c:v>Maintenance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STAT!$D$5:$D$22</c:f>
              <c:numCache>
                <c:formatCode>#\ ##0.00\ "€"</c:formatCode>
                <c:ptCount val="17"/>
                <c:pt idx="1">
                  <c:v>40000</c:v>
                </c:pt>
                <c:pt idx="2">
                  <c:v>20000</c:v>
                </c:pt>
                <c:pt idx="3">
                  <c:v>20000</c:v>
                </c:pt>
              </c:numCache>
            </c:numRef>
          </c:val>
        </c:ser>
        <c:ser>
          <c:idx val="2"/>
          <c:order val="2"/>
          <c:tx>
            <c:strRef>
              <c:f>STAT!$E$3:$E$4</c:f>
              <c:strCache>
                <c:ptCount val="1"/>
                <c:pt idx="0">
                  <c:v>Suivi Dépenses PGR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STAT!$E$5:$E$22</c:f>
              <c:numCache>
                <c:formatCode>#\ ##0.00\ "€"</c:formatCode>
                <c:ptCount val="17"/>
                <c:pt idx="4">
                  <c:v>20000</c:v>
                </c:pt>
                <c:pt idx="7">
                  <c:v>20000</c:v>
                </c:pt>
              </c:numCache>
            </c:numRef>
          </c:val>
        </c:ser>
        <c:ser>
          <c:idx val="3"/>
          <c:order val="3"/>
          <c:tx>
            <c:strRef>
              <c:f>STAT!$F$3:$F$4</c:f>
              <c:strCache>
                <c:ptCount val="1"/>
                <c:pt idx="0">
                  <c:v>Travaux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STAT!$F$5:$F$22</c:f>
              <c:numCache>
                <c:formatCode>#\ ##0.00\ "€"</c:formatCode>
                <c:ptCount val="17"/>
                <c:pt idx="5">
                  <c:v>20000</c:v>
                </c:pt>
                <c:pt idx="12">
                  <c:v>20000</c:v>
                </c:pt>
              </c:numCache>
            </c:numRef>
          </c:val>
        </c:ser>
        <c:ser>
          <c:idx val="4"/>
          <c:order val="4"/>
          <c:tx>
            <c:strRef>
              <c:f>STAT!$G$3:$G$4</c:f>
              <c:strCache>
                <c:ptCount val="1"/>
                <c:pt idx="0">
                  <c:v>Suivi Dépenses GER Changement Loi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STAT!$G$5:$G$22</c:f>
              <c:numCache>
                <c:formatCode>#\ ##0.00\ "€"</c:formatCode>
                <c:ptCount val="17"/>
                <c:pt idx="6">
                  <c:v>20000</c:v>
                </c:pt>
              </c:numCache>
            </c:numRef>
          </c:val>
        </c:ser>
        <c:ser>
          <c:idx val="5"/>
          <c:order val="5"/>
          <c:tx>
            <c:strRef>
              <c:f>STAT!$H$3:$H$4</c:f>
              <c:strCache>
                <c:ptCount val="1"/>
                <c:pt idx="0">
                  <c:v>Dégradations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STAT!$H$5:$H$22</c:f>
              <c:numCache>
                <c:formatCode>#\ ##0.00\ "€"</c:formatCode>
                <c:ptCount val="17"/>
                <c:pt idx="8">
                  <c:v>20000</c:v>
                </c:pt>
              </c:numCache>
            </c:numRef>
          </c:val>
        </c:ser>
        <c:ser>
          <c:idx val="6"/>
          <c:order val="6"/>
          <c:tx>
            <c:strRef>
              <c:f>STAT!$I$3:$I$4</c:f>
              <c:strCache>
                <c:ptCount val="1"/>
                <c:pt idx="0">
                  <c:v>Sinistres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accent1">
                  <a:lumMod val="60000"/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STAT!$I$5:$I$22</c:f>
              <c:numCache>
                <c:formatCode>#\ ##0.00\ "€"</c:formatCode>
                <c:ptCount val="17"/>
                <c:pt idx="9">
                  <c:v>20000</c:v>
                </c:pt>
                <c:pt idx="13">
                  <c:v>20000</c:v>
                </c:pt>
              </c:numCache>
            </c:numRef>
          </c:val>
        </c:ser>
        <c:ser>
          <c:idx val="7"/>
          <c:order val="7"/>
          <c:tx>
            <c:strRef>
              <c:f>STAT!$J$3:$J$4</c:f>
              <c:strCache>
                <c:ptCount val="1"/>
                <c:pt idx="0">
                  <c:v>Suivi Dépenses GER Renouvellement Performantiel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accent2">
                  <a:lumMod val="60000"/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STAT!$J$5:$J$22</c:f>
              <c:numCache>
                <c:formatCode>#\ ##0.00\ "€"</c:formatCode>
                <c:ptCount val="17"/>
                <c:pt idx="10">
                  <c:v>20000</c:v>
                </c:pt>
              </c:numCache>
            </c:numRef>
          </c:val>
        </c:ser>
        <c:ser>
          <c:idx val="8"/>
          <c:order val="8"/>
          <c:tx>
            <c:strRef>
              <c:f>STAT!$K$3:$K$4</c:f>
              <c:strCache>
                <c:ptCount val="1"/>
                <c:pt idx="0">
                  <c:v>Suivi Dépenses GER Renouvellement Non Performantiel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accent3">
                  <a:lumMod val="60000"/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STAT!$K$5:$K$22</c:f>
              <c:numCache>
                <c:formatCode>#\ ##0.00\ "€"</c:formatCode>
                <c:ptCount val="17"/>
                <c:pt idx="11">
                  <c:v>20000</c:v>
                </c:pt>
              </c:numCache>
            </c:numRef>
          </c:val>
        </c:ser>
        <c:ser>
          <c:idx val="9"/>
          <c:order val="9"/>
          <c:tx>
            <c:strRef>
              <c:f>STAT!$L$3:$L$4</c:f>
              <c:strCache>
                <c:ptCount val="1"/>
                <c:pt idx="0">
                  <c:v>PREOPS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accent4">
                  <a:lumMod val="60000"/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STAT!$L$5:$L$22</c:f>
              <c:numCache>
                <c:formatCode>#\ ##0.00\ "€"</c:formatCode>
                <c:ptCount val="17"/>
                <c:pt idx="14">
                  <c:v>20000</c:v>
                </c:pt>
              </c:numCache>
            </c:numRef>
          </c:val>
        </c:ser>
        <c:ser>
          <c:idx val="10"/>
          <c:order val="10"/>
          <c:tx>
            <c:strRef>
              <c:f>STAT!$M$3:$M$4</c:f>
              <c:strCache>
                <c:ptCount val="1"/>
                <c:pt idx="0">
                  <c:v>Suivi Dépenses GER Dégradations ou vandalisme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accent5">
                  <a:lumMod val="60000"/>
                  <a:lumMod val="7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STAT!$B$5:$B$22</c:f>
              <c:strCache>
                <c:ptCount val="17"/>
                <c:pt idx="0">
                  <c:v>BMT-Rennes (ES)</c:v>
                </c:pt>
                <c:pt idx="1">
                  <c:v>DGGN</c:v>
                </c:pt>
                <c:pt idx="2">
                  <c:v>CSP LEZENNES</c:v>
                </c:pt>
                <c:pt idx="3">
                  <c:v>CSP ST HERBLAIN</c:v>
                </c:pt>
                <c:pt idx="4">
                  <c:v>GSE REIMS CENTRE DES CONGRÈS</c:v>
                </c:pt>
                <c:pt idx="5">
                  <c:v>GSE REIMS PARC EXPOSITION</c:v>
                </c:pt>
                <c:pt idx="6">
                  <c:v>GSE REIMS SALLE EVENEMENTIELLE</c:v>
                </c:pt>
                <c:pt idx="7">
                  <c:v>IGNY</c:v>
                </c:pt>
                <c:pt idx="8">
                  <c:v>La Grande Arche</c:v>
                </c:pt>
                <c:pt idx="9">
                  <c:v>Lot1-Collège Aubervilliers</c:v>
                </c:pt>
                <c:pt idx="10">
                  <c:v>Lot1-Collège Aulnay sous bois
</c:v>
                </c:pt>
                <c:pt idx="11">
                  <c:v>Lot1-Collège Clichy Sous Bois</c:v>
                </c:pt>
                <c:pt idx="12">
                  <c:v>Lot1-Collège Le Raincy</c:v>
                </c:pt>
                <c:pt idx="13">
                  <c:v>Lot1-Collège SSD
Aulnay sous bois Aubervilliers 
Clichy Sous Bois Le Raincy</c:v>
                </c:pt>
                <c:pt idx="14">
                  <c:v>Lot3-Collège Bondy</c:v>
                </c:pt>
                <c:pt idx="15">
                  <c:v>Lot3-Collège Le Blanc Mesnil</c:v>
                </c:pt>
                <c:pt idx="16">
                  <c:v>Lot3-Collège Noisy Le Grand</c:v>
                </c:pt>
              </c:strCache>
            </c:strRef>
          </c:cat>
          <c:val>
            <c:numRef>
              <c:f>STAT!$M$5:$M$22</c:f>
              <c:numCache>
                <c:formatCode>#\ ##0.00\ "€"</c:formatCode>
                <c:ptCount val="17"/>
                <c:pt idx="16">
                  <c:v>30000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axId val="841517712"/>
        <c:axId val="841516144"/>
      </c:barChart>
      <c:catAx>
        <c:axId val="841517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SITE CONCERNE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@" sourceLinked="0"/>
        <c:majorTickMark val="in"/>
        <c:minorTickMark val="out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2100000" spcFirstLastPara="1" vertOverflow="ellipsis" wrap="square" anchor="ctr" anchorCtr="0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516144"/>
        <c:crosses val="autoZero"/>
        <c:auto val="1"/>
        <c:lblAlgn val="ctr"/>
        <c:lblOffset val="10"/>
        <c:tickLblSkip val="1"/>
        <c:noMultiLvlLbl val="0"/>
      </c:catAx>
      <c:valAx>
        <c:axId val="84151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MONTANT TOTAL PAR TYPE IMPUTATION</a:t>
                </a:r>
              </a:p>
            </c:rich>
          </c:tx>
          <c:layout>
            <c:manualLayout>
              <c:xMode val="edge"/>
              <c:yMode val="edge"/>
              <c:x val="5.3797905501478741E-3"/>
              <c:y val="0.242192024916826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51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3395476693701929"/>
          <c:y val="6.6607699905943648E-3"/>
          <c:w val="6.5247438727077764E-2"/>
          <c:h val="0.9933392300094056"/>
        </c:manualLayout>
      </c:layout>
      <c:overlay val="0"/>
      <c:spPr>
        <a:solidFill>
          <a:srgbClr val="00B0F0">
            <a:alpha val="39000"/>
          </a:srgbClr>
        </a:solidFill>
        <a:ln>
          <a:solidFill>
            <a:schemeClr val="accent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1242060</xdr:colOff>
          <xdr:row>0</xdr:row>
          <xdr:rowOff>129540</xdr:rowOff>
        </xdr:from>
        <xdr:to>
          <xdr:col>0</xdr:col>
          <xdr:colOff>2133600</xdr:colOff>
          <xdr:row>0</xdr:row>
          <xdr:rowOff>441960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1048871</xdr:colOff>
      <xdr:row>1</xdr:row>
      <xdr:rowOff>143435</xdr:rowOff>
    </xdr:from>
    <xdr:to>
      <xdr:col>1</xdr:col>
      <xdr:colOff>1622612</xdr:colOff>
      <xdr:row>1</xdr:row>
      <xdr:rowOff>448235</xdr:rowOff>
    </xdr:to>
    <xdr:sp macro="[0]!Feuil2.MASQUER_" textlink="">
      <xdr:nvSpPr>
        <xdr:cNvPr id="2" name="Ellipse 1"/>
        <xdr:cNvSpPr/>
      </xdr:nvSpPr>
      <xdr:spPr>
        <a:xfrm>
          <a:off x="1237130" y="331694"/>
          <a:ext cx="573741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13091</xdr:colOff>
      <xdr:row>1</xdr:row>
      <xdr:rowOff>19292</xdr:rowOff>
    </xdr:from>
    <xdr:to>
      <xdr:col>15</xdr:col>
      <xdr:colOff>1945821</xdr:colOff>
      <xdr:row>50</xdr:row>
      <xdr:rowOff>163286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EDECHE Cédric [EIFFAGE]" refreshedDate="43763.585064004626" createdVersion="5" refreshedVersion="5" minRefreshableVersion="3" recordCount="893">
  <cacheSource type="worksheet">
    <worksheetSource ref="A9:AV902" sheet="TABLEAU CONTRAT SOUS-TRAITANCE"/>
  </cacheSource>
  <cacheFields count="39">
    <cacheField name="SITE" numFmtId="0">
      <sharedItems containsBlank="1" count="18">
        <s v="BMT-Rennes (ES)"/>
        <s v="DGGN"/>
        <s v="CSP LEZENNES"/>
        <s v="CSP ST HERBLAIN"/>
        <s v="GSE REIMS CENTRE DES CONGRÈS"/>
        <s v="GSE REIMS PARC EXPOSITION"/>
        <s v="GSE REIMS SALLE EVENEMENTIELLE"/>
        <s v="IGNY"/>
        <s v="La Grande Arche"/>
        <s v="Lot1-Collège Aubervilliers"/>
        <s v="Lot1-Collège Aulnay sous bois_x000a_"/>
        <s v="Lot1-Collège Clichy Sous Bois"/>
        <s v="Lot1-Collège Le Raincy"/>
        <s v="Lot1-Collège SSD_x000a_Aulnay sous bois Aubervilliers _x000a_Clichy Sous Bois Le Raincy"/>
        <s v="Lot3-Collège Bondy"/>
        <s v="Lot3-Collège Le Blanc Mesnil"/>
        <s v="Lot3-Collège Noisy Le Grand"/>
        <m/>
      </sharedItems>
    </cacheField>
    <cacheField name="SITE ABREGER" numFmtId="0">
      <sharedItems/>
    </cacheField>
    <cacheField name="TYPE IMPUTATION" numFmtId="0">
      <sharedItems containsBlank="1" count="12">
        <s v="Energies"/>
        <s v="Maintenance"/>
        <s v="Suivi Dépenses PGR"/>
        <s v="Travaux"/>
        <s v="Suivi Dépenses GER Changement Loi"/>
        <s v="Dégradations"/>
        <s v="Sinistres"/>
        <s v="Suivi Dépenses GER Renouvellement Performantiel"/>
        <s v="Suivi Dépenses GER Renouvellement Non Performantiel"/>
        <s v="PREOPS"/>
        <s v="Suivi Dépenses GER Dégradations ou vandalisme"/>
        <m/>
      </sharedItems>
    </cacheField>
    <cacheField name="code imputation" numFmtId="0">
      <sharedItems containsMixedTypes="1" containsNumber="1" containsInteger="1" minValue="717101" maxValue="858502"/>
    </cacheField>
    <cacheField name="ABREVIATION CONTRAT" numFmtId="0">
      <sharedItems/>
    </cacheField>
    <cacheField name="CHRONO CONTRAT" numFmtId="0">
      <sharedItems containsMixedTypes="1" containsNumber="1" containsInteger="1" minValue="1" maxValue="4"/>
    </cacheField>
    <cacheField name="N° CONTRAT" numFmtId="0">
      <sharedItems/>
    </cacheField>
    <cacheField name="Date début_x000a_contrat " numFmtId="0">
      <sharedItems containsNonDate="0" containsDate="1" containsString="0" containsBlank="1" minDate="2019-07-10T00:00:00" maxDate="2020-12-26T00:00:00"/>
    </cacheField>
    <cacheField name="Date_x000a_fin contrat" numFmtId="0">
      <sharedItems containsNonDate="0" containsDate="1" containsString="0" containsBlank="1" minDate="2019-08-25T00:00:00" maxDate="2019-12-31T00:00:00"/>
    </cacheField>
    <cacheField name="Type de _x000a_contrat" numFmtId="0">
      <sharedItems containsNonDate="0" containsString="0" containsBlank="1"/>
    </cacheField>
    <cacheField name="NOM DU SOUS-TRAITANT" numFmtId="0">
      <sharedItems containsNonDate="0" containsString="0" containsBlank="1"/>
    </cacheField>
    <cacheField name="INTITULE" numFmtId="0">
      <sharedItems containsNonDate="0" containsString="0" containsBlank="1"/>
    </cacheField>
    <cacheField name="MONTANT H.T._x000a_ANNUEL" numFmtId="164">
      <sharedItems containsString="0" containsBlank="1" containsNumber="1" containsInteger="1" minValue="10000" maxValue="20000"/>
    </cacheField>
    <cacheField name="liens Contrat signé PDF" numFmtId="0">
      <sharedItems containsNonDate="0" containsString="0" containsBlank="1"/>
    </cacheField>
    <cacheField name="0" numFmtId="0">
      <sharedItems containsNonDate="0" containsString="0" containsBlank="1"/>
    </cacheField>
    <cacheField name="Validé par_x000a_Fabien AVON_x000a_Sandra BARRET" numFmtId="14">
      <sharedItems containsNonDate="0" containsString="0" containsBlank="1"/>
    </cacheField>
    <cacheField name="Date envoi_x000a_au  ST" numFmtId="14">
      <sharedItems containsNonDate="0" containsString="0" containsBlank="1"/>
    </cacheField>
    <cacheField name="ST_x000a_Signé + Date" numFmtId="14">
      <sharedItems containsNonDate="0" containsString="0" containsBlank="1"/>
    </cacheField>
    <cacheField name="Nom du signataire" numFmtId="14">
      <sharedItems containsNonDate="0" containsString="0" containsBlank="1"/>
    </cacheField>
    <cacheField name="ES_x000a_Signé + Date" numFmtId="14">
      <sharedItems containsNonDate="0" containsString="0" containsBlank="1"/>
    </cacheField>
    <cacheField name="Nom du signataire2" numFmtId="14">
      <sharedItems containsNonDate="0" containsString="0" containsBlank="1"/>
    </cacheField>
    <cacheField name="1" numFmtId="0">
      <sharedItems containsNonDate="0" containsString="0" containsBlank="1"/>
    </cacheField>
    <cacheField name=" caution" numFmtId="0">
      <sharedItems containsNonDate="0" containsString="0" containsBlank="1"/>
    </cacheField>
    <cacheField name="Date de demande caution" numFmtId="14">
      <sharedItems containsNonDate="0" containsString="0" containsBlank="1"/>
    </cacheField>
    <cacheField name="Date de réception caution" numFmtId="14">
      <sharedItems containsNonDate="0" containsString="0" containsBlank="1"/>
    </cacheField>
    <cacheField name="liens caution signé PDF" numFmtId="14">
      <sharedItems containsNonDate="0" containsString="0" containsBlank="1"/>
    </cacheField>
    <cacheField name="2" numFmtId="0">
      <sharedItems containsNonDate="0" containsString="0" containsBlank="1"/>
    </cacheField>
    <cacheField name="Agrement" numFmtId="0">
      <sharedItems containsNonDate="0" containsString="0" containsBlank="1"/>
    </cacheField>
    <cacheField name="Date de demande agrément" numFmtId="14">
      <sharedItems containsNonDate="0" containsString="0" containsBlank="1"/>
    </cacheField>
    <cacheField name="Date de réception agrément" numFmtId="14">
      <sharedItems containsNonDate="0" containsString="0" containsBlank="1"/>
    </cacheField>
    <cacheField name="liens agrément signé PDF" numFmtId="14">
      <sharedItems containsNonDate="0" containsString="0" containsBlank="1"/>
    </cacheField>
    <cacheField name="3" numFmtId="0">
      <sharedItems containsNonDate="0" containsString="0" containsBlank="1"/>
    </cacheField>
    <cacheField name="Date de relance ou reconsultation " numFmtId="0">
      <sharedItems/>
    </cacheField>
    <cacheField name="4" numFmtId="0">
      <sharedItems containsNonDate="0" containsString="0" containsBlank="1"/>
    </cacheField>
    <cacheField name="Prestation déjà effectuée_x000a_ sur site donc régularisation_x000a_ administrative de contrat" numFmtId="14">
      <sharedItems containsNonDate="0" containsString="0" containsBlank="1"/>
    </cacheField>
    <cacheField name="COMMENTAIRES" numFmtId="0">
      <sharedItems containsNonDate="0" containsString="0" containsBlank="1"/>
    </cacheField>
    <cacheField name="NOMBRE" numFmtId="0">
      <sharedItems/>
    </cacheField>
    <cacheField name="5" numFmtId="0">
      <sharedItems containsNonDate="0" containsString="0" containsBlank="1"/>
    </cacheField>
    <cacheField name="ETAT DU DOSSI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3">
  <r>
    <x v="0"/>
    <s v="Rennes (ES)"/>
    <x v="0"/>
    <s v="NC"/>
    <s v="CSS &quot; ENERG"/>
    <n v="1"/>
    <s v="CSS &quot; ENERG-Rennes (ES)-NC-1-2020-12"/>
    <d v="2020-12-25T00:00:00"/>
    <d v="2019-08-25T00:00:00"/>
    <m/>
    <m/>
    <m/>
    <n v="20000"/>
    <m/>
    <m/>
    <m/>
    <m/>
    <m/>
    <m/>
    <m/>
    <m/>
    <m/>
    <m/>
    <m/>
    <m/>
    <m/>
    <m/>
    <m/>
    <m/>
    <m/>
    <m/>
    <m/>
    <s v="ATTENTION"/>
    <m/>
    <m/>
    <m/>
    <s v="1"/>
    <m/>
    <s v="COMPLET"/>
  </r>
  <r>
    <x v="1"/>
    <s v="DGGN"/>
    <x v="1"/>
    <n v="717101"/>
    <s v="CSS &quot; MAINT"/>
    <n v="1"/>
    <s v="CSS &quot; MAINT-DGGN-717101-1-2019-12"/>
    <d v="2019-12-12T00:00:00"/>
    <d v="2019-12-26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s v="EN COURS"/>
  </r>
  <r>
    <x v="2"/>
    <s v="LEZENNES"/>
    <x v="1"/>
    <n v="838301"/>
    <s v="CSS &quot; MAINT"/>
    <n v="2"/>
    <s v="CSS &quot; MAINT-LEZENNES-838301-2-2019-9"/>
    <d v="2019-09-10T00:00:00"/>
    <d v="2019-12-27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s v="EN COURS"/>
  </r>
  <r>
    <x v="3"/>
    <s v="ST HERBLAIN"/>
    <x v="1"/>
    <n v="848401"/>
    <s v="CSS &quot; MAINT"/>
    <n v="3"/>
    <s v="CSS &quot; MAINT-ST HERBLAIN-848401-3-2019-7"/>
    <d v="2019-07-10T00:00:00"/>
    <d v="2019-12-28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"/>
    <s v="DGGN"/>
    <x v="1"/>
    <n v="717101"/>
    <s v="CSS &quot; MAINT"/>
    <n v="4"/>
    <s v="CSS &quot; MAINT-DGGN-717101-4-2019-12"/>
    <d v="2019-12-15T00:00:00"/>
    <d v="2019-12-29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4"/>
    <s v="GSE REIMS CDC"/>
    <x v="2"/>
    <s v="NC"/>
    <s v="CSS &quot; PGR"/>
    <n v="1"/>
    <s v="CSS &quot; PGR-GSE REIMS CDC-NC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5"/>
    <s v="GSE REIMS PE"/>
    <x v="3"/>
    <n v="858502"/>
    <s v="CCS &quot; TX"/>
    <n v="1"/>
    <s v="CCS &quot; TX-GSE REIMS PE-858502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6"/>
    <s v="GSE REIMS SE"/>
    <x v="4"/>
    <s v="NC"/>
    <s v="CSS &quot; GER C.LOI"/>
    <n v="1"/>
    <s v="CSS &quot; GER C.LOI-GSE REIMS SE-NC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7"/>
    <s v="IGNY"/>
    <x v="2"/>
    <s v="NC"/>
    <s v="CSS &quot; PGR"/>
    <n v="2"/>
    <s v="CSS &quot; PGR-IGNY-NC-2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8"/>
    <s v="Grande Arche"/>
    <x v="5"/>
    <n v="808003"/>
    <s v="CSS &quot; DEG"/>
    <n v="1"/>
    <s v="CSS &quot; DEG-Grande Arche-808003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9"/>
    <s v="Lot1-Aubervilliers"/>
    <x v="6"/>
    <n v="737304"/>
    <s v="CSS &quot; SIN"/>
    <n v="1"/>
    <s v="CSS &quot; SIN-Lot1-Aubervilliers-737304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0"/>
    <s v="Lot1-Aulnay sous bois_x000a_"/>
    <x v="7"/>
    <n v="737305"/>
    <s v="CSS &quot; GER-P"/>
    <n v="1"/>
    <s v="CSS &quot; GER-P-Lot1-Aulnay sous bois_x000a_-737305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1"/>
    <s v="Lot1-Clichy Sous Bois"/>
    <x v="8"/>
    <n v="737309"/>
    <s v="CSS &quot; GER-NP"/>
    <n v="1"/>
    <s v="CSS &quot; GER-NP-Lot1-Clichy Sous Bois-737309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2"/>
    <s v="Lot1-Collège Le Raincy"/>
    <x v="3"/>
    <n v="737302"/>
    <s v="CCS &quot; TX"/>
    <n v="2"/>
    <s v="CCS &quot; TX-Lot1-Collège Le Raincy-737302-2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3"/>
    <s v="Lot1-CG93"/>
    <x v="6"/>
    <n v="737304"/>
    <s v="CSS &quot; SIN"/>
    <n v="2"/>
    <s v="CSS &quot; SIN-Lot1-CG93-737304-2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4"/>
    <s v="Lot3-Bondy"/>
    <x v="9"/>
    <s v="NC"/>
    <s v="CSS &quot; PREOPS"/>
    <n v="1"/>
    <s v="CSS &quot; PREOPS-Lot3-Bondy-NC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5"/>
    <s v="Lot3-Le Blanc Mesnil"/>
    <x v="0"/>
    <s v="NC"/>
    <s v="CSS &quot; ENERG"/>
    <n v="2"/>
    <s v="CSS &quot; ENERG-Lot3-Le Blanc Mesnil-NC-2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6"/>
    <s v="Lot3-Noisy Le Grand"/>
    <x v="10"/>
    <s v="NC"/>
    <s v="CSS &quot; GER-DEG"/>
    <n v="1"/>
    <s v="CSS &quot; GER-DEG-Lot3-Noisy Le Grand-NC-1-2019-12"/>
    <d v="2019-12-16T00:00:00"/>
    <d v="2019-12-30T00:00:00"/>
    <m/>
    <m/>
    <m/>
    <n v="20000"/>
    <m/>
    <m/>
    <m/>
    <m/>
    <m/>
    <m/>
    <m/>
    <m/>
    <m/>
    <m/>
    <m/>
    <m/>
    <m/>
    <m/>
    <m/>
    <m/>
    <m/>
    <m/>
    <m/>
    <s v="OK"/>
    <m/>
    <m/>
    <m/>
    <s v="1"/>
    <m/>
    <m/>
  </r>
  <r>
    <x v="16"/>
    <s v="Lot3-Noisy Le Grand"/>
    <x v="10"/>
    <s v="NC"/>
    <s v="CSS &quot; GER-DEG"/>
    <n v="2"/>
    <s v="CSS &quot; GER-DEG-Lot3-Noisy Le Grand-NC-2-2019-12"/>
    <d v="2019-12-16T00:00:00"/>
    <d v="2019-12-30T00:00:00"/>
    <m/>
    <m/>
    <m/>
    <n v="10000"/>
    <m/>
    <m/>
    <m/>
    <m/>
    <m/>
    <m/>
    <m/>
    <m/>
    <m/>
    <m/>
    <m/>
    <m/>
    <m/>
    <m/>
    <m/>
    <m/>
    <m/>
    <m/>
    <m/>
    <s v="OK"/>
    <m/>
    <m/>
    <m/>
    <s v="1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  <r>
    <x v="17"/>
    <s v=""/>
    <x v="11"/>
    <e v="#N/A"/>
    <s v=""/>
    <s v=""/>
    <s v=""/>
    <m/>
    <m/>
    <m/>
    <m/>
    <m/>
    <m/>
    <m/>
    <m/>
    <m/>
    <m/>
    <m/>
    <m/>
    <m/>
    <m/>
    <m/>
    <m/>
    <m/>
    <m/>
    <m/>
    <m/>
    <m/>
    <m/>
    <m/>
    <m/>
    <m/>
    <s v=""/>
    <m/>
    <m/>
    <m/>
    <s v="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5">
  <location ref="B3:N22" firstHeaderRow="1" firstDataRow="2" firstDataCol="1"/>
  <pivotFields count="39">
    <pivotField axis="axisRow" multipleItemSelectionAllowed="1" showAll="0">
      <items count="19">
        <item x="0"/>
        <item x="1"/>
        <item h="1" x="17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axis="axisCol" multipleItemSelectionAllowed="1" showAll="0">
      <items count="13">
        <item x="0"/>
        <item x="1"/>
        <item x="2"/>
        <item x="3"/>
        <item h="1" x="11"/>
        <item x="4"/>
        <item x="5"/>
        <item x="6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ame="NOMBRE DE DOSSIER PAR TYPE IMPUTATION" showAll="0" sumSubtotal="1"/>
    <pivotField showAll="0"/>
    <pivotField showAll="0"/>
  </pivotFields>
  <rowFields count="1">
    <field x="0"/>
  </rowFields>
  <rowItems count="18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2"/>
  </colFields>
  <col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MONTANT H.T." fld="12" baseField="1" baseItem="856890896" numFmtId="165"/>
  </dataFields>
  <chartFormats count="11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902"/>
  <sheetViews>
    <sheetView tabSelected="1" zoomScale="65" zoomScaleNormal="65" workbookViewId="0">
      <pane xSplit="9" ySplit="9" topLeftCell="J10" activePane="bottomRight" state="frozenSplit"/>
      <selection pane="topRight" activeCell="AF1" sqref="AF1"/>
      <selection pane="bottomLeft" activeCell="T12" sqref="T12"/>
      <selection pane="bottomRight" activeCell="A2" sqref="A2"/>
    </sheetView>
  </sheetViews>
  <sheetFormatPr baseColWidth="10" defaultRowHeight="14.4" x14ac:dyDescent="0.3"/>
  <cols>
    <col min="1" max="1" width="34" style="67" bestFit="1" customWidth="1"/>
    <col min="2" max="2" width="13.109375" style="67" customWidth="1"/>
    <col min="3" max="3" width="37.6640625" style="69" customWidth="1"/>
    <col min="4" max="4" width="18.33203125" style="67" customWidth="1"/>
    <col min="5" max="5" width="13.33203125" style="67" customWidth="1"/>
    <col min="6" max="6" width="14.44140625" style="67" customWidth="1"/>
    <col min="7" max="7" width="63.109375" style="67" customWidth="1"/>
    <col min="8" max="12" width="14.88671875" style="67" customWidth="1"/>
    <col min="13" max="13" width="21.44140625" style="67" bestFit="1" customWidth="1"/>
    <col min="14" max="14" width="14.88671875" style="67" customWidth="1"/>
    <col min="15" max="15" width="20.6640625" style="67" customWidth="1"/>
    <col min="16" max="16" width="14.88671875" style="67" customWidth="1"/>
    <col min="17" max="17" width="25.33203125" style="67" customWidth="1"/>
    <col min="18" max="18" width="33.109375" style="67" customWidth="1"/>
    <col min="19" max="22" width="18.5546875" style="77" customWidth="1"/>
    <col min="23" max="23" width="67" style="67" customWidth="1"/>
    <col min="24" max="24" width="4.109375" style="67" customWidth="1"/>
    <col min="25" max="25" width="19.44140625" style="67" customWidth="1"/>
    <col min="26" max="26" width="17.6640625" style="67" customWidth="1"/>
    <col min="27" max="27" width="18.109375" style="67" customWidth="1"/>
    <col min="28" max="28" width="15.109375" style="67" customWidth="1"/>
    <col min="29" max="29" width="19.88671875" style="67" customWidth="1"/>
    <col min="30" max="30" width="16.5546875" style="67" customWidth="1"/>
    <col min="31" max="31" width="3.33203125" style="67" customWidth="1"/>
    <col min="32" max="32" width="0" style="67" hidden="1" customWidth="1"/>
    <col min="33" max="34" width="13.33203125" style="67" customWidth="1"/>
    <col min="35" max="35" width="40.21875" style="67" customWidth="1"/>
    <col min="36" max="36" width="4.109375" style="67" customWidth="1"/>
    <col min="37" max="37" width="13" style="67" hidden="1" customWidth="1"/>
    <col min="38" max="39" width="16" style="67" customWidth="1"/>
    <col min="40" max="40" width="18.44140625" style="67" customWidth="1"/>
    <col min="41" max="41" width="4.44140625" style="67" customWidth="1"/>
    <col min="42" max="42" width="17.5546875" style="68" customWidth="1"/>
    <col min="43" max="43" width="3.6640625" style="67" customWidth="1"/>
    <col min="44" max="44" width="28.44140625" style="67" customWidth="1"/>
    <col min="45" max="45" width="28.6640625" style="67" customWidth="1"/>
    <col min="46" max="46" width="12.44140625" style="67" customWidth="1"/>
    <col min="47" max="47" width="5.33203125" style="67" customWidth="1"/>
    <col min="48" max="48" width="16.44140625" style="67" customWidth="1"/>
    <col min="49" max="49" width="18.44140625" style="67" customWidth="1"/>
    <col min="50" max="16384" width="11.5546875" style="67"/>
  </cols>
  <sheetData>
    <row r="1" spans="1:48" ht="63" customHeight="1" x14ac:dyDescent="0.3">
      <c r="A1" s="70"/>
      <c r="B1" s="70"/>
      <c r="C1" s="87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6"/>
      <c r="T1" s="76"/>
      <c r="U1" s="76"/>
      <c r="V1" s="76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1"/>
      <c r="AQ1" s="70"/>
      <c r="AR1" s="70"/>
      <c r="AS1" s="70"/>
      <c r="AT1" s="70"/>
      <c r="AU1" s="70"/>
      <c r="AV1" s="70"/>
    </row>
    <row r="2" spans="1:48" ht="31.2" customHeight="1" x14ac:dyDescent="0.3">
      <c r="A2" s="70"/>
      <c r="B2" s="70"/>
      <c r="C2" s="87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6"/>
      <c r="T2" s="76"/>
      <c r="U2" s="76"/>
      <c r="V2" s="76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1"/>
      <c r="AQ2" s="70"/>
      <c r="AR2" s="70"/>
      <c r="AS2" s="70"/>
      <c r="AT2" s="70"/>
      <c r="AU2" s="70"/>
      <c r="AV2" s="70"/>
    </row>
    <row r="3" spans="1:48" x14ac:dyDescent="0.3">
      <c r="A3" s="70"/>
      <c r="B3" s="70"/>
      <c r="C3" s="87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6"/>
      <c r="T3" s="76"/>
      <c r="U3" s="76"/>
      <c r="V3" s="76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1"/>
      <c r="AQ3" s="70"/>
      <c r="AR3" s="70"/>
      <c r="AS3" s="70"/>
      <c r="AT3" s="70"/>
      <c r="AU3" s="70"/>
      <c r="AV3" s="70"/>
    </row>
    <row r="4" spans="1:48" x14ac:dyDescent="0.3">
      <c r="A4" s="70"/>
      <c r="B4" s="70"/>
      <c r="C4" s="87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6"/>
      <c r="T4" s="76"/>
      <c r="U4" s="76"/>
      <c r="V4" s="76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1"/>
      <c r="AQ4" s="70"/>
      <c r="AR4" s="70"/>
      <c r="AS4" s="70"/>
      <c r="AT4" s="70"/>
      <c r="AU4" s="70"/>
      <c r="AV4" s="70"/>
    </row>
    <row r="5" spans="1:48" x14ac:dyDescent="0.3">
      <c r="A5" s="98">
        <v>1</v>
      </c>
      <c r="B5" s="98">
        <f>A5+1</f>
        <v>2</v>
      </c>
      <c r="C5" s="98">
        <f t="shared" ref="C5:AV5" si="0">B5+1</f>
        <v>3</v>
      </c>
      <c r="D5" s="98">
        <f t="shared" si="0"/>
        <v>4</v>
      </c>
      <c r="E5" s="98">
        <f t="shared" si="0"/>
        <v>5</v>
      </c>
      <c r="F5" s="98">
        <f t="shared" si="0"/>
        <v>6</v>
      </c>
      <c r="G5" s="98">
        <f t="shared" si="0"/>
        <v>7</v>
      </c>
      <c r="H5" s="98">
        <f t="shared" si="0"/>
        <v>8</v>
      </c>
      <c r="I5" s="98">
        <f t="shared" si="0"/>
        <v>9</v>
      </c>
      <c r="J5" s="98">
        <f t="shared" si="0"/>
        <v>10</v>
      </c>
      <c r="K5" s="98">
        <f t="shared" si="0"/>
        <v>11</v>
      </c>
      <c r="L5" s="98">
        <f t="shared" si="0"/>
        <v>12</v>
      </c>
      <c r="M5" s="98">
        <f t="shared" si="0"/>
        <v>13</v>
      </c>
      <c r="N5" s="98">
        <f t="shared" si="0"/>
        <v>14</v>
      </c>
      <c r="O5" s="98">
        <f t="shared" si="0"/>
        <v>15</v>
      </c>
      <c r="P5" s="98">
        <f t="shared" si="0"/>
        <v>16</v>
      </c>
      <c r="Q5" s="98">
        <f t="shared" si="0"/>
        <v>17</v>
      </c>
      <c r="R5" s="98">
        <f t="shared" si="0"/>
        <v>18</v>
      </c>
      <c r="S5" s="98">
        <f t="shared" si="0"/>
        <v>19</v>
      </c>
      <c r="T5" s="98">
        <f t="shared" si="0"/>
        <v>20</v>
      </c>
      <c r="U5" s="98"/>
      <c r="V5" s="98"/>
      <c r="W5" s="98">
        <f>T5+1</f>
        <v>21</v>
      </c>
      <c r="X5" s="98">
        <f t="shared" si="0"/>
        <v>22</v>
      </c>
      <c r="Y5" s="98">
        <f t="shared" si="0"/>
        <v>23</v>
      </c>
      <c r="Z5" s="98">
        <f t="shared" si="0"/>
        <v>24</v>
      </c>
      <c r="AA5" s="98">
        <f t="shared" si="0"/>
        <v>25</v>
      </c>
      <c r="AB5" s="98">
        <f t="shared" si="0"/>
        <v>26</v>
      </c>
      <c r="AC5" s="98">
        <f t="shared" si="0"/>
        <v>27</v>
      </c>
      <c r="AD5" s="98">
        <f t="shared" si="0"/>
        <v>28</v>
      </c>
      <c r="AE5" s="98">
        <f t="shared" si="0"/>
        <v>29</v>
      </c>
      <c r="AF5" s="98">
        <f t="shared" si="0"/>
        <v>30</v>
      </c>
      <c r="AG5" s="98">
        <f t="shared" si="0"/>
        <v>31</v>
      </c>
      <c r="AH5" s="98">
        <f t="shared" si="0"/>
        <v>32</v>
      </c>
      <c r="AI5" s="98">
        <f t="shared" si="0"/>
        <v>33</v>
      </c>
      <c r="AJ5" s="98">
        <f t="shared" si="0"/>
        <v>34</v>
      </c>
      <c r="AK5" s="98">
        <f t="shared" si="0"/>
        <v>35</v>
      </c>
      <c r="AL5" s="98">
        <f t="shared" si="0"/>
        <v>36</v>
      </c>
      <c r="AM5" s="98">
        <f t="shared" si="0"/>
        <v>37</v>
      </c>
      <c r="AN5" s="98">
        <f t="shared" si="0"/>
        <v>38</v>
      </c>
      <c r="AO5" s="98">
        <f t="shared" si="0"/>
        <v>39</v>
      </c>
      <c r="AP5" s="98">
        <f t="shared" si="0"/>
        <v>40</v>
      </c>
      <c r="AQ5" s="98">
        <f t="shared" si="0"/>
        <v>41</v>
      </c>
      <c r="AR5" s="98">
        <f t="shared" si="0"/>
        <v>42</v>
      </c>
      <c r="AS5" s="98">
        <f t="shared" si="0"/>
        <v>43</v>
      </c>
      <c r="AT5" s="98">
        <f t="shared" si="0"/>
        <v>44</v>
      </c>
      <c r="AU5" s="98">
        <f t="shared" si="0"/>
        <v>45</v>
      </c>
      <c r="AV5" s="98">
        <f t="shared" si="0"/>
        <v>46</v>
      </c>
    </row>
    <row r="6" spans="1:48" ht="15" thickBot="1" x14ac:dyDescent="0.35">
      <c r="A6" s="70"/>
      <c r="B6" s="70"/>
      <c r="C6" s="87"/>
      <c r="D6" s="70" t="s">
        <v>1698</v>
      </c>
      <c r="E6" s="70"/>
      <c r="F6" s="70"/>
      <c r="G6" s="70"/>
      <c r="H6" s="70" t="s">
        <v>1699</v>
      </c>
      <c r="I6" s="70"/>
      <c r="J6" s="70"/>
      <c r="K6" s="70"/>
      <c r="L6" s="70" t="s">
        <v>1681</v>
      </c>
      <c r="M6" s="70" t="s">
        <v>1682</v>
      </c>
      <c r="N6" s="70" t="s">
        <v>1683</v>
      </c>
      <c r="O6" s="70" t="s">
        <v>1689</v>
      </c>
      <c r="P6" s="70" t="s">
        <v>1690</v>
      </c>
      <c r="Q6" s="70" t="s">
        <v>1693</v>
      </c>
      <c r="R6" s="70" t="s">
        <v>1684</v>
      </c>
      <c r="S6" s="76" t="s">
        <v>1696</v>
      </c>
      <c r="T6" s="76" t="s">
        <v>1697</v>
      </c>
      <c r="U6" s="68" t="s">
        <v>1702</v>
      </c>
      <c r="V6" s="76" t="s">
        <v>1701</v>
      </c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1"/>
      <c r="AQ6" s="70"/>
      <c r="AR6" s="70"/>
      <c r="AS6" s="70"/>
      <c r="AT6" s="70"/>
      <c r="AU6" s="70"/>
      <c r="AV6" s="70"/>
    </row>
    <row r="7" spans="1:48" ht="14.4" customHeight="1" x14ac:dyDescent="0.3">
      <c r="A7" s="102" t="s">
        <v>71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4"/>
      <c r="Y7" s="102" t="s">
        <v>72</v>
      </c>
      <c r="Z7" s="103"/>
      <c r="AA7" s="103"/>
      <c r="AB7" s="103"/>
      <c r="AC7" s="103"/>
      <c r="AD7" s="104"/>
      <c r="AF7" s="102" t="s">
        <v>79</v>
      </c>
      <c r="AG7" s="103"/>
      <c r="AH7" s="103"/>
      <c r="AI7" s="103"/>
      <c r="AJ7" s="103"/>
      <c r="AK7" s="103"/>
      <c r="AL7" s="103"/>
      <c r="AM7" s="103"/>
      <c r="AN7" s="104"/>
      <c r="AP7" s="102" t="s">
        <v>81</v>
      </c>
      <c r="AQ7" s="103"/>
      <c r="AR7" s="103"/>
      <c r="AS7" s="103"/>
      <c r="AT7" s="104"/>
      <c r="AV7" s="100"/>
    </row>
    <row r="8" spans="1:48" ht="15" customHeight="1" thickBot="1" x14ac:dyDescent="0.35">
      <c r="A8" s="105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7"/>
      <c r="Y8" s="105"/>
      <c r="Z8" s="106"/>
      <c r="AA8" s="106"/>
      <c r="AB8" s="106"/>
      <c r="AC8" s="106"/>
      <c r="AD8" s="107"/>
      <c r="AF8" s="108"/>
      <c r="AG8" s="109"/>
      <c r="AH8" s="109"/>
      <c r="AI8" s="109"/>
      <c r="AJ8" s="109"/>
      <c r="AK8" s="109"/>
      <c r="AL8" s="109"/>
      <c r="AM8" s="109"/>
      <c r="AN8" s="110"/>
      <c r="AP8" s="108"/>
      <c r="AQ8" s="109"/>
      <c r="AR8" s="109"/>
      <c r="AS8" s="109"/>
      <c r="AT8" s="110"/>
      <c r="AV8" s="101"/>
    </row>
    <row r="9" spans="1:48" s="69" customFormat="1" ht="150.6" customHeight="1" x14ac:dyDescent="0.3">
      <c r="A9" s="79" t="s">
        <v>62</v>
      </c>
      <c r="B9" s="80" t="s">
        <v>124</v>
      </c>
      <c r="C9" s="81" t="s">
        <v>1</v>
      </c>
      <c r="D9" s="81" t="s">
        <v>61</v>
      </c>
      <c r="E9" s="81" t="s">
        <v>83</v>
      </c>
      <c r="F9" s="81" t="s">
        <v>82</v>
      </c>
      <c r="G9" s="81" t="s">
        <v>2</v>
      </c>
      <c r="H9" s="81" t="s">
        <v>125</v>
      </c>
      <c r="I9" s="81" t="s">
        <v>68</v>
      </c>
      <c r="J9" s="81" t="s">
        <v>67</v>
      </c>
      <c r="K9" s="81" t="s">
        <v>140</v>
      </c>
      <c r="L9" s="81" t="s">
        <v>1685</v>
      </c>
      <c r="M9" s="81" t="s">
        <v>1686</v>
      </c>
      <c r="N9" s="81" t="s">
        <v>1687</v>
      </c>
      <c r="O9" s="81" t="s">
        <v>1688</v>
      </c>
      <c r="P9" s="81" t="s">
        <v>1691</v>
      </c>
      <c r="Q9" s="81" t="s">
        <v>1692</v>
      </c>
      <c r="R9" s="81" t="s">
        <v>5</v>
      </c>
      <c r="S9" s="81" t="s">
        <v>1694</v>
      </c>
      <c r="T9" s="99" t="s">
        <v>1695</v>
      </c>
      <c r="U9" s="99" t="s">
        <v>1703</v>
      </c>
      <c r="V9" s="99" t="s">
        <v>1700</v>
      </c>
      <c r="W9" s="82" t="s">
        <v>129</v>
      </c>
      <c r="X9" s="83">
        <v>0</v>
      </c>
      <c r="Y9" s="79" t="s">
        <v>63</v>
      </c>
      <c r="Z9" s="81" t="s">
        <v>4</v>
      </c>
      <c r="AA9" s="81" t="s">
        <v>64</v>
      </c>
      <c r="AB9" s="81" t="s">
        <v>65</v>
      </c>
      <c r="AC9" s="81" t="s">
        <v>66</v>
      </c>
      <c r="AD9" s="82" t="s">
        <v>65</v>
      </c>
      <c r="AE9" s="83">
        <v>1</v>
      </c>
      <c r="AF9" s="79" t="s">
        <v>74</v>
      </c>
      <c r="AG9" s="81" t="s">
        <v>73</v>
      </c>
      <c r="AH9" s="81" t="s">
        <v>75</v>
      </c>
      <c r="AI9" s="81" t="s">
        <v>130</v>
      </c>
      <c r="AJ9" s="83">
        <v>2</v>
      </c>
      <c r="AK9" s="81" t="s">
        <v>76</v>
      </c>
      <c r="AL9" s="81" t="s">
        <v>78</v>
      </c>
      <c r="AM9" s="81" t="s">
        <v>77</v>
      </c>
      <c r="AN9" s="81" t="s">
        <v>131</v>
      </c>
      <c r="AO9" s="83">
        <v>3</v>
      </c>
      <c r="AP9" s="79" t="s">
        <v>80</v>
      </c>
      <c r="AQ9" s="83">
        <v>4</v>
      </c>
      <c r="AR9" s="81" t="s">
        <v>69</v>
      </c>
      <c r="AS9" s="81" t="s">
        <v>70</v>
      </c>
      <c r="AT9" s="81" t="s">
        <v>126</v>
      </c>
      <c r="AU9" s="83">
        <v>5</v>
      </c>
      <c r="AV9" s="81" t="s">
        <v>128</v>
      </c>
    </row>
    <row r="10" spans="1:48" s="75" customFormat="1" ht="78" x14ac:dyDescent="0.3">
      <c r="A10" s="88" t="s">
        <v>6</v>
      </c>
      <c r="B10" s="88" t="str">
        <f>IF(ISNA(VLOOKUP(A10,LISTE!B3:U45,20,0)),"",VLOOKUP(A10,LISTE!B3:U45,20,0))</f>
        <v>Rennes (ES)</v>
      </c>
      <c r="C10" s="88" t="s">
        <v>48</v>
      </c>
      <c r="D10" s="88">
        <f>INDEX(LISTE!$D$4:$O$45,MATCH(A10,LISTE!$B$4:$B$45,0),MATCH(C10,LISTE!$D$3:$O$3,0))</f>
        <v>606002</v>
      </c>
      <c r="E10" s="88" t="str">
        <f>IF(ISBLANK(C10),"",VLOOKUP(C10,Typologie!B$3:C$15,2,0))</f>
        <v xml:space="preserve"> TX</v>
      </c>
      <c r="F10" s="88">
        <f>IF(E10="","",COUNTIF(E$10:$E10, E10))</f>
        <v>1</v>
      </c>
      <c r="G10" s="88" t="str">
        <f>IF(ISBLANK(C10),"",J10&amp;"-"&amp;E10&amp;"-"&amp;(B10)&amp;"-"&amp;D10&amp;"-"&amp;F10&amp;"-"&amp;K10&amp;"-"&amp;YEAR(H10)&amp;"-"&amp;MONTH(H10)&amp;"")</f>
        <v>C SIMPLE- TX-Rennes (ES)-606002-1--2020-1</v>
      </c>
      <c r="H10" s="89">
        <v>43835</v>
      </c>
      <c r="I10" s="89">
        <v>44180</v>
      </c>
      <c r="J10" s="88" t="s">
        <v>139</v>
      </c>
      <c r="K10" s="88"/>
      <c r="L10" s="88" t="s">
        <v>1704</v>
      </c>
      <c r="M10" s="88" t="s">
        <v>1706</v>
      </c>
      <c r="N10" s="88" t="s">
        <v>1707</v>
      </c>
      <c r="O10" s="88" t="s">
        <v>1704</v>
      </c>
      <c r="P10" s="88" t="s">
        <v>1708</v>
      </c>
      <c r="Q10" s="88" t="s">
        <v>1648</v>
      </c>
      <c r="R10" s="88" t="s">
        <v>1704</v>
      </c>
      <c r="S10" s="90" t="s">
        <v>1705</v>
      </c>
      <c r="T10" s="90" t="s">
        <v>1705</v>
      </c>
      <c r="U10" s="90" t="s">
        <v>1705</v>
      </c>
      <c r="V10" s="90" t="s">
        <v>1705</v>
      </c>
      <c r="W10" s="88" t="s">
        <v>1705</v>
      </c>
      <c r="X10" s="91"/>
      <c r="Y10" s="89"/>
      <c r="Z10" s="89"/>
      <c r="AA10" s="89"/>
      <c r="AB10" s="89"/>
      <c r="AC10" s="89"/>
      <c r="AD10" s="89"/>
      <c r="AE10" s="91"/>
      <c r="AF10" s="88"/>
      <c r="AG10" s="89"/>
      <c r="AH10" s="89"/>
      <c r="AI10" s="89"/>
      <c r="AJ10" s="91"/>
      <c r="AK10" s="88"/>
      <c r="AL10" s="89"/>
      <c r="AM10" s="89"/>
      <c r="AN10" s="89"/>
      <c r="AO10" s="91"/>
      <c r="AP10" s="88" t="str">
        <f t="shared" ref="AP10:AP73" ca="1" si="1">IF(I10="","",IF(I10-60&lt;TODAY(),"ATTENTION","OK"))</f>
        <v>OK</v>
      </c>
      <c r="AQ10" s="91"/>
      <c r="AR10" s="89"/>
      <c r="AS10" s="88"/>
      <c r="AT10" s="88" t="str">
        <f t="shared" ref="AT10:AT73" si="2">IF(A10&lt;&gt;0,"1","")</f>
        <v>1</v>
      </c>
      <c r="AU10" s="92"/>
      <c r="AV10" s="88"/>
    </row>
    <row r="11" spans="1:48" s="75" customFormat="1" ht="15.6" x14ac:dyDescent="0.3">
      <c r="A11" s="88" t="s">
        <v>6</v>
      </c>
      <c r="B11" s="88" t="str">
        <f>IF(ISNA(VLOOKUP(A11,LISTE!B4:U46,20,0)),"",VLOOKUP(A11,LISTE!B4:U46,20,0))</f>
        <v>Rennes (ES)</v>
      </c>
      <c r="C11" s="88" t="s">
        <v>48</v>
      </c>
      <c r="D11" s="88">
        <f>INDEX(LISTE!$D$4:$O$45,MATCH(A11,LISTE!$B$4:$B$45,0),MATCH(C11,LISTE!$D$3:$O$3,0))</f>
        <v>606002</v>
      </c>
      <c r="E11" s="88" t="str">
        <f>IF(ISBLANK(C11),"",VLOOKUP(C11,Typologie!B$3:C$15,2,0))</f>
        <v xml:space="preserve"> TX</v>
      </c>
      <c r="F11" s="88">
        <f>IF(E11="","",COUNTIF(E$10:$E11, E11))</f>
        <v>2</v>
      </c>
      <c r="G11" s="88" t="str">
        <f t="shared" ref="G11:G28" si="3">IF(ISBLANK(C11),"",J11&amp;"-"&amp;E11&amp;"-"&amp;(B11)&amp;"-"&amp;D11&amp;"-"&amp;F11&amp;"-"&amp;K11&amp;"-"&amp;YEAR(H11)&amp;"-"&amp;MONTH(H11)&amp;"")</f>
        <v>AV1- TX-Rennes (ES)-606002-2-C.N°1-2020-1</v>
      </c>
      <c r="H11" s="89">
        <v>43835</v>
      </c>
      <c r="I11" s="89">
        <v>44180</v>
      </c>
      <c r="J11" s="88" t="s">
        <v>1641</v>
      </c>
      <c r="K11" s="88" t="s">
        <v>141</v>
      </c>
      <c r="L11" s="88"/>
      <c r="M11" s="88"/>
      <c r="N11" s="88"/>
      <c r="O11" s="88"/>
      <c r="P11" s="88"/>
      <c r="Q11" s="88"/>
      <c r="R11" s="88"/>
      <c r="S11" s="90"/>
      <c r="T11" s="90"/>
      <c r="U11" s="90"/>
      <c r="V11" s="90"/>
      <c r="W11" s="88"/>
      <c r="X11" s="91"/>
      <c r="Y11" s="89"/>
      <c r="Z11" s="89"/>
      <c r="AA11" s="89"/>
      <c r="AB11" s="89"/>
      <c r="AC11" s="89"/>
      <c r="AD11" s="89"/>
      <c r="AE11" s="91"/>
      <c r="AF11" s="88"/>
      <c r="AG11" s="89"/>
      <c r="AH11" s="89"/>
      <c r="AI11" s="89"/>
      <c r="AJ11" s="91"/>
      <c r="AK11" s="88"/>
      <c r="AL11" s="89"/>
      <c r="AM11" s="89"/>
      <c r="AN11" s="89"/>
      <c r="AO11" s="91"/>
      <c r="AP11" s="88" t="str">
        <f t="shared" ca="1" si="1"/>
        <v>OK</v>
      </c>
      <c r="AQ11" s="91"/>
      <c r="AR11" s="89"/>
      <c r="AS11" s="88"/>
      <c r="AT11" s="88" t="str">
        <f t="shared" si="2"/>
        <v>1</v>
      </c>
      <c r="AU11" s="92"/>
      <c r="AV11" s="88"/>
    </row>
    <row r="12" spans="1:48" s="75" customFormat="1" ht="15.6" x14ac:dyDescent="0.3">
      <c r="A12" s="88" t="s">
        <v>14</v>
      </c>
      <c r="B12" s="88" t="str">
        <f>IF(ISNA(VLOOKUP(A12,LISTE!B5:U47,20,0)),"",VLOOKUP(A12,LISTE!B5:U47,20,0))</f>
        <v>DGGN</v>
      </c>
      <c r="C12" s="88" t="s">
        <v>48</v>
      </c>
      <c r="D12" s="88">
        <f>INDEX(LISTE!$D$4:$O$45,MATCH(A12,LISTE!$B$4:$B$45,0),MATCH(C12,LISTE!$D$3:$O$3,0))</f>
        <v>717102</v>
      </c>
      <c r="E12" s="88" t="str">
        <f>IF(ISBLANK(C12),"",VLOOKUP(C12,Typologie!B$3:C$15,2,0))</f>
        <v xml:space="preserve"> TX</v>
      </c>
      <c r="F12" s="88">
        <f>IF(E12="","",COUNTIF(E$10:$E12, E12))</f>
        <v>3</v>
      </c>
      <c r="G12" s="88" t="str">
        <f t="shared" si="3"/>
        <v>C SIMPLE- TX-DGGN-717102-3--2020-1</v>
      </c>
      <c r="H12" s="89">
        <v>43835</v>
      </c>
      <c r="I12" s="89">
        <v>44180</v>
      </c>
      <c r="J12" s="88" t="s">
        <v>139</v>
      </c>
      <c r="K12" s="88"/>
      <c r="L12" s="88"/>
      <c r="M12" s="88"/>
      <c r="N12" s="88"/>
      <c r="O12" s="88"/>
      <c r="P12" s="88"/>
      <c r="Q12" s="88"/>
      <c r="R12" s="88"/>
      <c r="S12" s="90"/>
      <c r="T12" s="90"/>
      <c r="U12" s="90"/>
      <c r="V12" s="90"/>
      <c r="W12" s="88"/>
      <c r="X12" s="91"/>
      <c r="Y12" s="89"/>
      <c r="Z12" s="89"/>
      <c r="AA12" s="89"/>
      <c r="AB12" s="89"/>
      <c r="AC12" s="89"/>
      <c r="AD12" s="89"/>
      <c r="AE12" s="91"/>
      <c r="AF12" s="88"/>
      <c r="AG12" s="89"/>
      <c r="AH12" s="89"/>
      <c r="AI12" s="89"/>
      <c r="AJ12" s="91"/>
      <c r="AK12" s="88"/>
      <c r="AL12" s="89"/>
      <c r="AM12" s="89"/>
      <c r="AN12" s="89"/>
      <c r="AO12" s="91"/>
      <c r="AP12" s="88" t="str">
        <f t="shared" ca="1" si="1"/>
        <v>OK</v>
      </c>
      <c r="AQ12" s="91"/>
      <c r="AR12" s="89"/>
      <c r="AS12" s="88"/>
      <c r="AT12" s="88" t="str">
        <f t="shared" si="2"/>
        <v>1</v>
      </c>
      <c r="AU12" s="92"/>
      <c r="AV12" s="88"/>
    </row>
    <row r="13" spans="1:48" s="75" customFormat="1" ht="15.6" x14ac:dyDescent="0.3">
      <c r="A13" s="88" t="s">
        <v>13</v>
      </c>
      <c r="B13" s="88" t="str">
        <f>IF(ISNA(VLOOKUP(A13,LISTE!B6:U48,20,0)),"",VLOOKUP(A13,LISTE!B6:U48,20,0))</f>
        <v>ST HERBLAIN</v>
      </c>
      <c r="C13" s="88" t="s">
        <v>48</v>
      </c>
      <c r="D13" s="88">
        <f>INDEX(LISTE!$D$4:$O$45,MATCH(A13,LISTE!$B$4:$B$45,0),MATCH(C13,LISTE!$D$3:$O$3,0))</f>
        <v>848402</v>
      </c>
      <c r="E13" s="88" t="str">
        <f>IF(ISBLANK(C13),"",VLOOKUP(C13,Typologie!B$3:C$15,2,0))</f>
        <v xml:space="preserve"> TX</v>
      </c>
      <c r="F13" s="88">
        <f>IF(E13="","",COUNTIF(E$10:$E13, E13))</f>
        <v>4</v>
      </c>
      <c r="G13" s="88" t="str">
        <f t="shared" si="3"/>
        <v>C SIMPLE- TX-ST HERBLAIN-848402-4--2020-1</v>
      </c>
      <c r="H13" s="89">
        <v>43835</v>
      </c>
      <c r="I13" s="89">
        <v>44180</v>
      </c>
      <c r="J13" s="88" t="s">
        <v>139</v>
      </c>
      <c r="K13" s="88"/>
      <c r="L13" s="88"/>
      <c r="M13" s="88"/>
      <c r="N13" s="88"/>
      <c r="O13" s="88"/>
      <c r="P13" s="88"/>
      <c r="Q13" s="88"/>
      <c r="R13" s="88"/>
      <c r="S13" s="90"/>
      <c r="T13" s="90"/>
      <c r="U13" s="90"/>
      <c r="V13" s="90"/>
      <c r="W13" s="88"/>
      <c r="X13" s="91"/>
      <c r="Y13" s="89"/>
      <c r="Z13" s="89"/>
      <c r="AA13" s="89"/>
      <c r="AB13" s="89"/>
      <c r="AC13" s="89"/>
      <c r="AD13" s="89"/>
      <c r="AE13" s="91"/>
      <c r="AF13" s="88"/>
      <c r="AG13" s="89"/>
      <c r="AH13" s="89"/>
      <c r="AI13" s="89"/>
      <c r="AJ13" s="91"/>
      <c r="AK13" s="88"/>
      <c r="AL13" s="89"/>
      <c r="AM13" s="89"/>
      <c r="AN13" s="89"/>
      <c r="AO13" s="91"/>
      <c r="AP13" s="88" t="str">
        <f t="shared" ca="1" si="1"/>
        <v>OK</v>
      </c>
      <c r="AQ13" s="91"/>
      <c r="AR13" s="89"/>
      <c r="AS13" s="88"/>
      <c r="AT13" s="88" t="str">
        <f t="shared" si="2"/>
        <v>1</v>
      </c>
      <c r="AU13" s="92"/>
      <c r="AV13" s="88"/>
    </row>
    <row r="14" spans="1:48" s="75" customFormat="1" ht="15.6" x14ac:dyDescent="0.3">
      <c r="A14" s="88" t="s">
        <v>14</v>
      </c>
      <c r="B14" s="88" t="str">
        <f>IF(ISNA(VLOOKUP(A14,LISTE!B7:U49,20,0)),"",VLOOKUP(A14,LISTE!B7:U49,20,0))</f>
        <v>DGGN</v>
      </c>
      <c r="C14" s="88" t="s">
        <v>48</v>
      </c>
      <c r="D14" s="88">
        <f>INDEX(LISTE!$D$4:$O$45,MATCH(A14,LISTE!$B$4:$B$45,0),MATCH(C14,LISTE!$D$3:$O$3,0))</f>
        <v>717102</v>
      </c>
      <c r="E14" s="88" t="str">
        <f>IF(ISBLANK(C14),"",VLOOKUP(C14,Typologie!B$3:C$15,2,0))</f>
        <v xml:space="preserve"> TX</v>
      </c>
      <c r="F14" s="88">
        <f>IF(E14="","",COUNTIF(E$10:$E14, E14))</f>
        <v>5</v>
      </c>
      <c r="G14" s="88" t="str">
        <f t="shared" si="3"/>
        <v>AV1- TX-DGGN-717102-5-C.N°3-2020-1</v>
      </c>
      <c r="H14" s="89">
        <v>43835</v>
      </c>
      <c r="I14" s="89">
        <v>44180</v>
      </c>
      <c r="J14" s="88" t="s">
        <v>1641</v>
      </c>
      <c r="K14" s="88" t="s">
        <v>143</v>
      </c>
      <c r="L14" s="88"/>
      <c r="M14" s="88"/>
      <c r="N14" s="88"/>
      <c r="O14" s="88"/>
      <c r="P14" s="88"/>
      <c r="Q14" s="88"/>
      <c r="R14" s="88"/>
      <c r="S14" s="90"/>
      <c r="T14" s="90"/>
      <c r="U14" s="90"/>
      <c r="V14" s="90"/>
      <c r="W14" s="88"/>
      <c r="X14" s="91"/>
      <c r="Y14" s="89"/>
      <c r="Z14" s="89"/>
      <c r="AA14" s="89"/>
      <c r="AB14" s="89"/>
      <c r="AC14" s="89"/>
      <c r="AD14" s="89"/>
      <c r="AE14" s="91"/>
      <c r="AF14" s="88"/>
      <c r="AG14" s="89"/>
      <c r="AH14" s="89"/>
      <c r="AI14" s="89"/>
      <c r="AJ14" s="91"/>
      <c r="AK14" s="88"/>
      <c r="AL14" s="89"/>
      <c r="AM14" s="89"/>
      <c r="AN14" s="89"/>
      <c r="AO14" s="91"/>
      <c r="AP14" s="88" t="str">
        <f t="shared" ca="1" si="1"/>
        <v>OK</v>
      </c>
      <c r="AQ14" s="91"/>
      <c r="AR14" s="89"/>
      <c r="AS14" s="88"/>
      <c r="AT14" s="88" t="str">
        <f t="shared" si="2"/>
        <v>1</v>
      </c>
      <c r="AU14" s="92"/>
      <c r="AV14" s="88"/>
    </row>
    <row r="15" spans="1:48" s="75" customFormat="1" ht="15.6" x14ac:dyDescent="0.3">
      <c r="A15" s="88"/>
      <c r="B15" s="88" t="str">
        <f>IF(ISNA(VLOOKUP(A15,LISTE!B8:U50,20,0)),"",VLOOKUP(A15,LISTE!B8:U50,20,0))</f>
        <v/>
      </c>
      <c r="C15" s="88"/>
      <c r="D15" s="88" t="e">
        <f>INDEX(LISTE!$D$4:$O$45,MATCH(A15,LISTE!$B$4:$B$45,0),MATCH(C15,LISTE!$D$3:$O$3,0))</f>
        <v>#N/A</v>
      </c>
      <c r="E15" s="88" t="str">
        <f>IF(ISBLANK(C15),"",VLOOKUP(C15,Typologie!B$3:C$15,2,0))</f>
        <v/>
      </c>
      <c r="F15" s="88" t="str">
        <f>IF(E15="","",COUNTIF(E$10:$E15, E15))</f>
        <v/>
      </c>
      <c r="G15" s="88" t="str">
        <f t="shared" si="3"/>
        <v/>
      </c>
      <c r="H15" s="89"/>
      <c r="I15" s="89"/>
      <c r="J15" s="88"/>
      <c r="K15" s="88"/>
      <c r="L15" s="88"/>
      <c r="M15" s="88"/>
      <c r="N15" s="88"/>
      <c r="O15" s="88"/>
      <c r="P15" s="88"/>
      <c r="Q15" s="88"/>
      <c r="R15" s="88"/>
      <c r="S15" s="90"/>
      <c r="T15" s="90"/>
      <c r="U15" s="90"/>
      <c r="V15" s="90"/>
      <c r="W15" s="88"/>
      <c r="X15" s="91"/>
      <c r="Y15" s="89"/>
      <c r="Z15" s="89"/>
      <c r="AA15" s="89"/>
      <c r="AB15" s="89"/>
      <c r="AC15" s="89"/>
      <c r="AD15" s="89"/>
      <c r="AE15" s="91"/>
      <c r="AF15" s="88"/>
      <c r="AG15" s="89"/>
      <c r="AH15" s="89"/>
      <c r="AI15" s="89"/>
      <c r="AJ15" s="91"/>
      <c r="AK15" s="88"/>
      <c r="AL15" s="89"/>
      <c r="AM15" s="89"/>
      <c r="AN15" s="89"/>
      <c r="AO15" s="91"/>
      <c r="AP15" s="88" t="str">
        <f t="shared" ca="1" si="1"/>
        <v/>
      </c>
      <c r="AQ15" s="91"/>
      <c r="AR15" s="89"/>
      <c r="AS15" s="88"/>
      <c r="AT15" s="88" t="str">
        <f t="shared" si="2"/>
        <v/>
      </c>
      <c r="AU15" s="92"/>
      <c r="AV15" s="88"/>
    </row>
    <row r="16" spans="1:48" s="75" customFormat="1" ht="15.6" x14ac:dyDescent="0.3">
      <c r="A16" s="88"/>
      <c r="B16" s="88" t="str">
        <f>IF(ISNA(VLOOKUP(A16,LISTE!B9:U51,20,0)),"",VLOOKUP(A16,LISTE!B9:U51,20,0))</f>
        <v/>
      </c>
      <c r="C16" s="88"/>
      <c r="D16" s="88" t="e">
        <f>INDEX(LISTE!$D$4:$O$45,MATCH(A16,LISTE!$B$4:$B$45,0),MATCH(C16,LISTE!$D$3:$O$3,0))</f>
        <v>#N/A</v>
      </c>
      <c r="E16" s="88" t="str">
        <f>IF(ISBLANK(C16),"",VLOOKUP(C16,Typologie!B$3:C$15,2,0))</f>
        <v/>
      </c>
      <c r="F16" s="88" t="str">
        <f>IF(E16="","",COUNTIF(E$10:$E16, E16))</f>
        <v/>
      </c>
      <c r="G16" s="88" t="str">
        <f t="shared" si="3"/>
        <v/>
      </c>
      <c r="H16" s="89"/>
      <c r="I16" s="89"/>
      <c r="J16" s="88"/>
      <c r="K16" s="88"/>
      <c r="L16" s="88"/>
      <c r="M16" s="88"/>
      <c r="N16" s="88"/>
      <c r="O16" s="88"/>
      <c r="P16" s="88"/>
      <c r="Q16" s="88"/>
      <c r="R16" s="88"/>
      <c r="S16" s="90"/>
      <c r="T16" s="90"/>
      <c r="U16" s="90"/>
      <c r="V16" s="90"/>
      <c r="W16" s="88"/>
      <c r="X16" s="91"/>
      <c r="Y16" s="89"/>
      <c r="Z16" s="89"/>
      <c r="AA16" s="89"/>
      <c r="AB16" s="89"/>
      <c r="AC16" s="89"/>
      <c r="AD16" s="89"/>
      <c r="AE16" s="91"/>
      <c r="AF16" s="88"/>
      <c r="AG16" s="89"/>
      <c r="AH16" s="89"/>
      <c r="AI16" s="89"/>
      <c r="AJ16" s="91"/>
      <c r="AK16" s="88"/>
      <c r="AL16" s="89"/>
      <c r="AM16" s="89"/>
      <c r="AN16" s="89"/>
      <c r="AO16" s="91"/>
      <c r="AP16" s="88" t="str">
        <f t="shared" ca="1" si="1"/>
        <v/>
      </c>
      <c r="AQ16" s="91"/>
      <c r="AR16" s="89"/>
      <c r="AS16" s="88"/>
      <c r="AT16" s="88" t="str">
        <f t="shared" si="2"/>
        <v/>
      </c>
      <c r="AU16" s="92"/>
      <c r="AV16" s="88"/>
    </row>
    <row r="17" spans="1:48" s="75" customFormat="1" ht="15.6" x14ac:dyDescent="0.3">
      <c r="A17" s="88"/>
      <c r="B17" s="88" t="str">
        <f>IF(ISNA(VLOOKUP(A17,LISTE!B10:U52,20,0)),"",VLOOKUP(A17,LISTE!B10:U52,20,0))</f>
        <v/>
      </c>
      <c r="C17" s="88"/>
      <c r="D17" s="88" t="e">
        <f>INDEX(LISTE!$D$4:$O$45,MATCH(A17,LISTE!$B$4:$B$45,0),MATCH(C17,LISTE!$D$3:$O$3,0))</f>
        <v>#N/A</v>
      </c>
      <c r="E17" s="88" t="str">
        <f>IF(ISBLANK(C17),"",VLOOKUP(C17,Typologie!B$3:C$15,2,0))</f>
        <v/>
      </c>
      <c r="F17" s="88" t="str">
        <f>IF(E17="","",COUNTIF(E$10:$E17, E17))</f>
        <v/>
      </c>
      <c r="G17" s="88" t="str">
        <f t="shared" si="3"/>
        <v/>
      </c>
      <c r="H17" s="89"/>
      <c r="I17" s="89"/>
      <c r="J17" s="88"/>
      <c r="K17" s="88"/>
      <c r="L17" s="88"/>
      <c r="M17" s="88"/>
      <c r="N17" s="88"/>
      <c r="O17" s="88"/>
      <c r="P17" s="88"/>
      <c r="Q17" s="88"/>
      <c r="R17" s="88"/>
      <c r="S17" s="90"/>
      <c r="T17" s="90"/>
      <c r="U17" s="90"/>
      <c r="V17" s="90"/>
      <c r="W17" s="88"/>
      <c r="X17" s="91"/>
      <c r="Y17" s="89"/>
      <c r="Z17" s="89"/>
      <c r="AA17" s="89"/>
      <c r="AB17" s="89"/>
      <c r="AC17" s="89"/>
      <c r="AD17" s="89"/>
      <c r="AE17" s="91"/>
      <c r="AF17" s="88"/>
      <c r="AG17" s="89"/>
      <c r="AH17" s="89"/>
      <c r="AI17" s="89"/>
      <c r="AJ17" s="91"/>
      <c r="AK17" s="88"/>
      <c r="AL17" s="89"/>
      <c r="AM17" s="89"/>
      <c r="AN17" s="89"/>
      <c r="AO17" s="91"/>
      <c r="AP17" s="88" t="str">
        <f t="shared" ca="1" si="1"/>
        <v/>
      </c>
      <c r="AQ17" s="91"/>
      <c r="AR17" s="89"/>
      <c r="AS17" s="88"/>
      <c r="AT17" s="88" t="str">
        <f t="shared" si="2"/>
        <v/>
      </c>
      <c r="AU17" s="92"/>
      <c r="AV17" s="88"/>
    </row>
    <row r="18" spans="1:48" s="75" customFormat="1" ht="15.6" x14ac:dyDescent="0.3">
      <c r="A18" s="88"/>
      <c r="B18" s="88" t="str">
        <f>IF(ISNA(VLOOKUP(A18,LISTE!B11:U53,20,0)),"",VLOOKUP(A18,LISTE!B11:U53,20,0))</f>
        <v/>
      </c>
      <c r="C18" s="88"/>
      <c r="D18" s="88" t="e">
        <f>INDEX(LISTE!$D$4:$O$45,MATCH(A18,LISTE!$B$4:$B$45,0),MATCH(C18,LISTE!$D$3:$O$3,0))</f>
        <v>#N/A</v>
      </c>
      <c r="E18" s="88" t="str">
        <f>IF(ISBLANK(C18),"",VLOOKUP(C18,Typologie!B$3:C$15,2,0))</f>
        <v/>
      </c>
      <c r="F18" s="88" t="str">
        <f>IF(E18="","",COUNTIF(E$10:$E18, E18))</f>
        <v/>
      </c>
      <c r="G18" s="88" t="str">
        <f t="shared" si="3"/>
        <v/>
      </c>
      <c r="H18" s="89"/>
      <c r="I18" s="89"/>
      <c r="J18" s="88"/>
      <c r="K18" s="88"/>
      <c r="L18" s="88"/>
      <c r="M18" s="88"/>
      <c r="N18" s="88"/>
      <c r="O18" s="88"/>
      <c r="P18" s="88"/>
      <c r="Q18" s="88"/>
      <c r="R18" s="88"/>
      <c r="S18" s="90"/>
      <c r="T18" s="90"/>
      <c r="U18" s="90"/>
      <c r="V18" s="90"/>
      <c r="W18" s="88"/>
      <c r="X18" s="91"/>
      <c r="Y18" s="89"/>
      <c r="Z18" s="89"/>
      <c r="AA18" s="89"/>
      <c r="AB18" s="89"/>
      <c r="AC18" s="89"/>
      <c r="AD18" s="89"/>
      <c r="AE18" s="91"/>
      <c r="AF18" s="88"/>
      <c r="AG18" s="89"/>
      <c r="AH18" s="89"/>
      <c r="AI18" s="89"/>
      <c r="AJ18" s="91"/>
      <c r="AK18" s="88"/>
      <c r="AL18" s="89"/>
      <c r="AM18" s="89"/>
      <c r="AN18" s="89"/>
      <c r="AO18" s="91"/>
      <c r="AP18" s="88" t="str">
        <f t="shared" ca="1" si="1"/>
        <v/>
      </c>
      <c r="AQ18" s="91"/>
      <c r="AR18" s="89"/>
      <c r="AS18" s="88"/>
      <c r="AT18" s="88" t="str">
        <f t="shared" si="2"/>
        <v/>
      </c>
      <c r="AU18" s="92"/>
      <c r="AV18" s="88"/>
    </row>
    <row r="19" spans="1:48" s="75" customFormat="1" ht="15.6" x14ac:dyDescent="0.3">
      <c r="A19" s="88"/>
      <c r="B19" s="88" t="str">
        <f>IF(ISNA(VLOOKUP(A19,LISTE!B12:U54,20,0)),"",VLOOKUP(A19,LISTE!B12:U54,20,0))</f>
        <v/>
      </c>
      <c r="C19" s="88"/>
      <c r="D19" s="88" t="e">
        <f>INDEX(LISTE!$D$4:$O$45,MATCH(A19,LISTE!$B$4:$B$45,0),MATCH(C19,LISTE!$D$3:$O$3,0))</f>
        <v>#N/A</v>
      </c>
      <c r="E19" s="88" t="str">
        <f>IF(ISBLANK(C19),"",VLOOKUP(C19,Typologie!B$3:C$15,2,0))</f>
        <v/>
      </c>
      <c r="F19" s="88" t="str">
        <f>IF(E19="","",COUNTIF(E$10:$E19, E19))</f>
        <v/>
      </c>
      <c r="G19" s="88" t="str">
        <f t="shared" si="3"/>
        <v/>
      </c>
      <c r="H19" s="89"/>
      <c r="I19" s="89"/>
      <c r="J19" s="88"/>
      <c r="K19" s="88"/>
      <c r="L19" s="88"/>
      <c r="M19" s="88"/>
      <c r="N19" s="88"/>
      <c r="O19" s="88"/>
      <c r="P19" s="88"/>
      <c r="Q19" s="88"/>
      <c r="R19" s="88"/>
      <c r="S19" s="90"/>
      <c r="T19" s="90"/>
      <c r="U19" s="90"/>
      <c r="V19" s="90"/>
      <c r="W19" s="88"/>
      <c r="X19" s="91"/>
      <c r="Y19" s="89"/>
      <c r="Z19" s="89"/>
      <c r="AA19" s="89"/>
      <c r="AB19" s="89"/>
      <c r="AC19" s="89"/>
      <c r="AD19" s="89"/>
      <c r="AE19" s="91"/>
      <c r="AF19" s="88"/>
      <c r="AG19" s="89"/>
      <c r="AH19" s="89"/>
      <c r="AI19" s="89"/>
      <c r="AJ19" s="91"/>
      <c r="AK19" s="88"/>
      <c r="AL19" s="89"/>
      <c r="AM19" s="89"/>
      <c r="AN19" s="89"/>
      <c r="AO19" s="91"/>
      <c r="AP19" s="88" t="str">
        <f t="shared" ca="1" si="1"/>
        <v/>
      </c>
      <c r="AQ19" s="91"/>
      <c r="AR19" s="89"/>
      <c r="AS19" s="88"/>
      <c r="AT19" s="88" t="str">
        <f t="shared" si="2"/>
        <v/>
      </c>
      <c r="AU19" s="92"/>
      <c r="AV19" s="88"/>
    </row>
    <row r="20" spans="1:48" s="75" customFormat="1" ht="15.6" x14ac:dyDescent="0.3">
      <c r="A20" s="88"/>
      <c r="B20" s="88" t="str">
        <f>IF(ISNA(VLOOKUP(A20,LISTE!B13:U55,20,0)),"",VLOOKUP(A20,LISTE!B13:U55,20,0))</f>
        <v/>
      </c>
      <c r="C20" s="88"/>
      <c r="D20" s="88" t="e">
        <f>INDEX(LISTE!$D$4:$O$45,MATCH(A20,LISTE!$B$4:$B$45,0),MATCH(C20,LISTE!$D$3:$O$3,0))</f>
        <v>#N/A</v>
      </c>
      <c r="E20" s="88" t="str">
        <f>IF(ISBLANK(C20),"",VLOOKUP(C20,Typologie!B$3:C$15,2,0))</f>
        <v/>
      </c>
      <c r="F20" s="88" t="str">
        <f>IF(E20="","",COUNTIF(E$10:$E20, E20))</f>
        <v/>
      </c>
      <c r="G20" s="88" t="str">
        <f t="shared" si="3"/>
        <v/>
      </c>
      <c r="H20" s="89"/>
      <c r="I20" s="89"/>
      <c r="J20" s="88"/>
      <c r="K20" s="88"/>
      <c r="L20" s="88"/>
      <c r="M20" s="88"/>
      <c r="N20" s="88"/>
      <c r="O20" s="88"/>
      <c r="P20" s="88"/>
      <c r="Q20" s="88"/>
      <c r="R20" s="88"/>
      <c r="S20" s="90"/>
      <c r="T20" s="90"/>
      <c r="U20" s="90"/>
      <c r="V20" s="90"/>
      <c r="W20" s="88"/>
      <c r="X20" s="91"/>
      <c r="Y20" s="89"/>
      <c r="Z20" s="89"/>
      <c r="AA20" s="89"/>
      <c r="AB20" s="89"/>
      <c r="AC20" s="89"/>
      <c r="AD20" s="89"/>
      <c r="AE20" s="91"/>
      <c r="AF20" s="88"/>
      <c r="AG20" s="89"/>
      <c r="AH20" s="89"/>
      <c r="AI20" s="89"/>
      <c r="AJ20" s="91"/>
      <c r="AK20" s="88"/>
      <c r="AL20" s="89"/>
      <c r="AM20" s="89"/>
      <c r="AN20" s="89"/>
      <c r="AO20" s="91"/>
      <c r="AP20" s="88" t="str">
        <f t="shared" ca="1" si="1"/>
        <v/>
      </c>
      <c r="AQ20" s="91"/>
      <c r="AR20" s="89"/>
      <c r="AS20" s="88"/>
      <c r="AT20" s="88" t="str">
        <f t="shared" si="2"/>
        <v/>
      </c>
      <c r="AU20" s="92"/>
      <c r="AV20" s="88"/>
    </row>
    <row r="21" spans="1:48" s="75" customFormat="1" ht="15.6" x14ac:dyDescent="0.3">
      <c r="A21" s="88"/>
      <c r="B21" s="88" t="str">
        <f>IF(ISNA(VLOOKUP(A21,LISTE!B14:U56,20,0)),"",VLOOKUP(A21,LISTE!B14:U56,20,0))</f>
        <v/>
      </c>
      <c r="C21" s="88"/>
      <c r="D21" s="88" t="e">
        <f>INDEX(LISTE!$D$4:$O$45,MATCH(A21,LISTE!$B$4:$B$45,0),MATCH(C21,LISTE!$D$3:$O$3,0))</f>
        <v>#N/A</v>
      </c>
      <c r="E21" s="88" t="str">
        <f>IF(ISBLANK(C21),"",VLOOKUP(C21,Typologie!B$3:C$15,2,0))</f>
        <v/>
      </c>
      <c r="F21" s="88" t="str">
        <f>IF(E21="","",COUNTIF(E$10:$E21, E21))</f>
        <v/>
      </c>
      <c r="G21" s="88" t="str">
        <f t="shared" si="3"/>
        <v/>
      </c>
      <c r="H21" s="89"/>
      <c r="I21" s="89"/>
      <c r="J21" s="88"/>
      <c r="K21" s="88"/>
      <c r="L21" s="88"/>
      <c r="M21" s="88"/>
      <c r="N21" s="88"/>
      <c r="O21" s="88"/>
      <c r="P21" s="88"/>
      <c r="Q21" s="88"/>
      <c r="R21" s="88"/>
      <c r="S21" s="90"/>
      <c r="T21" s="90"/>
      <c r="U21" s="90"/>
      <c r="V21" s="90"/>
      <c r="W21" s="88"/>
      <c r="X21" s="91"/>
      <c r="Y21" s="89"/>
      <c r="Z21" s="89"/>
      <c r="AA21" s="89"/>
      <c r="AB21" s="89"/>
      <c r="AC21" s="89"/>
      <c r="AD21" s="89"/>
      <c r="AE21" s="91"/>
      <c r="AF21" s="88"/>
      <c r="AG21" s="89"/>
      <c r="AH21" s="89"/>
      <c r="AI21" s="89"/>
      <c r="AJ21" s="91"/>
      <c r="AK21" s="88"/>
      <c r="AL21" s="89"/>
      <c r="AM21" s="89"/>
      <c r="AN21" s="89"/>
      <c r="AO21" s="91"/>
      <c r="AP21" s="88" t="str">
        <f t="shared" ca="1" si="1"/>
        <v/>
      </c>
      <c r="AQ21" s="91"/>
      <c r="AR21" s="89"/>
      <c r="AS21" s="88"/>
      <c r="AT21" s="88" t="str">
        <f t="shared" si="2"/>
        <v/>
      </c>
      <c r="AU21" s="92"/>
      <c r="AV21" s="88"/>
    </row>
    <row r="22" spans="1:48" s="75" customFormat="1" ht="30" customHeight="1" x14ac:dyDescent="0.3">
      <c r="A22" s="88"/>
      <c r="B22" s="88" t="str">
        <f>IF(ISNA(VLOOKUP(A22,LISTE!B15:U57,20,0)),"",VLOOKUP(A22,LISTE!B15:U57,20,0))</f>
        <v/>
      </c>
      <c r="C22" s="88"/>
      <c r="D22" s="88" t="e">
        <f>INDEX(LISTE!$D$4:$O$45,MATCH(A22,LISTE!$B$4:$B$45,0),MATCH(C22,LISTE!$D$3:$O$3,0))</f>
        <v>#N/A</v>
      </c>
      <c r="E22" s="88" t="str">
        <f>IF(ISBLANK(C22),"",VLOOKUP(C22,Typologie!B$3:C$15,2,0))</f>
        <v/>
      </c>
      <c r="F22" s="88" t="str">
        <f>IF(E22="","",COUNTIF(E$10:$E22, E22))</f>
        <v/>
      </c>
      <c r="G22" s="88" t="str">
        <f t="shared" si="3"/>
        <v/>
      </c>
      <c r="H22" s="89"/>
      <c r="I22" s="89"/>
      <c r="J22" s="88"/>
      <c r="K22" s="88"/>
      <c r="L22" s="88"/>
      <c r="M22" s="88"/>
      <c r="N22" s="88"/>
      <c r="O22" s="88"/>
      <c r="P22" s="88"/>
      <c r="Q22" s="88"/>
      <c r="R22" s="88"/>
      <c r="S22" s="90"/>
      <c r="T22" s="90"/>
      <c r="U22" s="90"/>
      <c r="V22" s="90"/>
      <c r="W22" s="88"/>
      <c r="X22" s="91"/>
      <c r="Y22" s="89"/>
      <c r="Z22" s="89"/>
      <c r="AA22" s="89"/>
      <c r="AB22" s="89"/>
      <c r="AC22" s="89"/>
      <c r="AD22" s="89"/>
      <c r="AE22" s="91"/>
      <c r="AF22" s="88"/>
      <c r="AG22" s="89"/>
      <c r="AH22" s="89"/>
      <c r="AI22" s="89"/>
      <c r="AJ22" s="91"/>
      <c r="AK22" s="88"/>
      <c r="AL22" s="89"/>
      <c r="AM22" s="89"/>
      <c r="AN22" s="89"/>
      <c r="AO22" s="91"/>
      <c r="AP22" s="88" t="str">
        <f t="shared" ca="1" si="1"/>
        <v/>
      </c>
      <c r="AQ22" s="91"/>
      <c r="AR22" s="89"/>
      <c r="AS22" s="88"/>
      <c r="AT22" s="88" t="str">
        <f t="shared" si="2"/>
        <v/>
      </c>
      <c r="AU22" s="92"/>
      <c r="AV22" s="88"/>
    </row>
    <row r="23" spans="1:48" s="75" customFormat="1" ht="15.6" x14ac:dyDescent="0.3">
      <c r="A23" s="88"/>
      <c r="B23" s="88" t="str">
        <f>IF(ISNA(VLOOKUP(A23,LISTE!B16:U58,20,0)),"",VLOOKUP(A23,LISTE!B16:U58,20,0))</f>
        <v/>
      </c>
      <c r="C23" s="88"/>
      <c r="D23" s="88" t="e">
        <f>INDEX(LISTE!$D$4:$O$45,MATCH(A23,LISTE!$B$4:$B$45,0),MATCH(C23,LISTE!$D$3:$O$3,0))</f>
        <v>#N/A</v>
      </c>
      <c r="E23" s="88" t="str">
        <f>IF(ISBLANK(C23),"",VLOOKUP(C23,Typologie!B$3:C$15,2,0))</f>
        <v/>
      </c>
      <c r="F23" s="88" t="str">
        <f>IF(E23="","",COUNTIF(E$10:$E23, E23))</f>
        <v/>
      </c>
      <c r="G23" s="88" t="str">
        <f t="shared" si="3"/>
        <v/>
      </c>
      <c r="H23" s="89"/>
      <c r="I23" s="89"/>
      <c r="J23" s="88"/>
      <c r="K23" s="88"/>
      <c r="L23" s="88"/>
      <c r="M23" s="88"/>
      <c r="N23" s="88"/>
      <c r="O23" s="88"/>
      <c r="P23" s="88"/>
      <c r="Q23" s="88"/>
      <c r="R23" s="88"/>
      <c r="S23" s="90"/>
      <c r="T23" s="90"/>
      <c r="U23" s="90"/>
      <c r="V23" s="90"/>
      <c r="W23" s="88"/>
      <c r="X23" s="91"/>
      <c r="Y23" s="89"/>
      <c r="Z23" s="89"/>
      <c r="AA23" s="89"/>
      <c r="AB23" s="89"/>
      <c r="AC23" s="89"/>
      <c r="AD23" s="89"/>
      <c r="AE23" s="91"/>
      <c r="AF23" s="88"/>
      <c r="AG23" s="89"/>
      <c r="AH23" s="89"/>
      <c r="AI23" s="89"/>
      <c r="AJ23" s="91"/>
      <c r="AK23" s="88"/>
      <c r="AL23" s="89"/>
      <c r="AM23" s="89"/>
      <c r="AN23" s="89"/>
      <c r="AO23" s="91"/>
      <c r="AP23" s="88" t="str">
        <f t="shared" ca="1" si="1"/>
        <v/>
      </c>
      <c r="AQ23" s="91"/>
      <c r="AR23" s="89"/>
      <c r="AS23" s="88"/>
      <c r="AT23" s="88" t="str">
        <f t="shared" si="2"/>
        <v/>
      </c>
      <c r="AU23" s="92"/>
      <c r="AV23" s="88"/>
    </row>
    <row r="24" spans="1:48" s="75" customFormat="1" ht="15.6" x14ac:dyDescent="0.3">
      <c r="A24" s="88"/>
      <c r="B24" s="88" t="str">
        <f>IF(ISNA(VLOOKUP(A24,LISTE!B17:U59,20,0)),"",VLOOKUP(A24,LISTE!B17:U59,20,0))</f>
        <v/>
      </c>
      <c r="C24" s="88"/>
      <c r="D24" s="88" t="e">
        <f>INDEX(LISTE!$D$4:$O$45,MATCH(A24,LISTE!$B$4:$B$45,0),MATCH(C24,LISTE!$D$3:$O$3,0))</f>
        <v>#N/A</v>
      </c>
      <c r="E24" s="88" t="str">
        <f>IF(ISBLANK(C24),"",VLOOKUP(C24,Typologie!B$3:C$15,2,0))</f>
        <v/>
      </c>
      <c r="F24" s="88" t="str">
        <f>IF(E24="","",COUNTIF(E$10:$E24, E24))</f>
        <v/>
      </c>
      <c r="G24" s="88" t="str">
        <f t="shared" si="3"/>
        <v/>
      </c>
      <c r="H24" s="89"/>
      <c r="I24" s="89"/>
      <c r="J24" s="88"/>
      <c r="K24" s="88"/>
      <c r="L24" s="88"/>
      <c r="M24" s="88"/>
      <c r="N24" s="88"/>
      <c r="O24" s="88"/>
      <c r="P24" s="88"/>
      <c r="Q24" s="88"/>
      <c r="R24" s="88"/>
      <c r="S24" s="90"/>
      <c r="T24" s="90"/>
      <c r="U24" s="90"/>
      <c r="V24" s="90"/>
      <c r="W24" s="88"/>
      <c r="X24" s="91"/>
      <c r="Y24" s="89"/>
      <c r="Z24" s="89"/>
      <c r="AA24" s="89"/>
      <c r="AB24" s="89"/>
      <c r="AC24" s="89"/>
      <c r="AD24" s="89"/>
      <c r="AE24" s="91"/>
      <c r="AF24" s="88"/>
      <c r="AG24" s="89"/>
      <c r="AH24" s="89"/>
      <c r="AI24" s="89"/>
      <c r="AJ24" s="91"/>
      <c r="AK24" s="88"/>
      <c r="AL24" s="89"/>
      <c r="AM24" s="89"/>
      <c r="AN24" s="89"/>
      <c r="AO24" s="91"/>
      <c r="AP24" s="88" t="str">
        <f t="shared" ca="1" si="1"/>
        <v/>
      </c>
      <c r="AQ24" s="91"/>
      <c r="AR24" s="89"/>
      <c r="AS24" s="88"/>
      <c r="AT24" s="88" t="str">
        <f t="shared" si="2"/>
        <v/>
      </c>
      <c r="AU24" s="92"/>
      <c r="AV24" s="88"/>
    </row>
    <row r="25" spans="1:48" s="75" customFormat="1" ht="15.6" x14ac:dyDescent="0.3">
      <c r="A25" s="88"/>
      <c r="B25" s="88" t="str">
        <f>IF(ISNA(VLOOKUP(A25,LISTE!B18:U60,20,0)),"",VLOOKUP(A25,LISTE!B18:U60,20,0))</f>
        <v/>
      </c>
      <c r="C25" s="88"/>
      <c r="D25" s="88" t="e">
        <f>INDEX(LISTE!$D$4:$O$45,MATCH(A25,LISTE!$B$4:$B$45,0),MATCH(C25,LISTE!$D$3:$O$3,0))</f>
        <v>#N/A</v>
      </c>
      <c r="E25" s="88" t="str">
        <f>IF(ISBLANK(C25),"",VLOOKUP(C25,Typologie!B$3:C$15,2,0))</f>
        <v/>
      </c>
      <c r="F25" s="88" t="str">
        <f>IF(E25="","",COUNTIF(E$10:$E25, E25))</f>
        <v/>
      </c>
      <c r="G25" s="88" t="str">
        <f t="shared" si="3"/>
        <v/>
      </c>
      <c r="H25" s="89"/>
      <c r="I25" s="89"/>
      <c r="J25" s="88"/>
      <c r="K25" s="88"/>
      <c r="L25" s="88"/>
      <c r="M25" s="88"/>
      <c r="N25" s="88"/>
      <c r="O25" s="88"/>
      <c r="P25" s="88"/>
      <c r="Q25" s="88"/>
      <c r="R25" s="88"/>
      <c r="S25" s="90"/>
      <c r="T25" s="90"/>
      <c r="U25" s="90"/>
      <c r="V25" s="90"/>
      <c r="W25" s="88"/>
      <c r="X25" s="91"/>
      <c r="Y25" s="89"/>
      <c r="Z25" s="89"/>
      <c r="AA25" s="89"/>
      <c r="AB25" s="89"/>
      <c r="AC25" s="89"/>
      <c r="AD25" s="89"/>
      <c r="AE25" s="91"/>
      <c r="AF25" s="88"/>
      <c r="AG25" s="89"/>
      <c r="AH25" s="89"/>
      <c r="AI25" s="89"/>
      <c r="AJ25" s="91"/>
      <c r="AK25" s="88"/>
      <c r="AL25" s="89"/>
      <c r="AM25" s="89"/>
      <c r="AN25" s="89"/>
      <c r="AO25" s="91"/>
      <c r="AP25" s="88" t="str">
        <f t="shared" ca="1" si="1"/>
        <v/>
      </c>
      <c r="AQ25" s="91"/>
      <c r="AR25" s="89"/>
      <c r="AS25" s="88"/>
      <c r="AT25" s="88" t="str">
        <f t="shared" si="2"/>
        <v/>
      </c>
      <c r="AU25" s="92"/>
      <c r="AV25" s="88"/>
    </row>
    <row r="26" spans="1:48" s="75" customFormat="1" ht="15.6" x14ac:dyDescent="0.3">
      <c r="A26" s="88"/>
      <c r="B26" s="88" t="str">
        <f>IF(ISNA(VLOOKUP(A26,LISTE!B19:U61,20,0)),"",VLOOKUP(A26,LISTE!B19:U61,20,0))</f>
        <v/>
      </c>
      <c r="C26" s="88"/>
      <c r="D26" s="88" t="e">
        <f>INDEX(LISTE!$D$4:$O$45,MATCH(A26,LISTE!$B$4:$B$45,0),MATCH(C26,LISTE!$D$3:$O$3,0))</f>
        <v>#N/A</v>
      </c>
      <c r="E26" s="88" t="str">
        <f>IF(ISBLANK(C26),"",VLOOKUP(C26,Typologie!B$3:C$15,2,0))</f>
        <v/>
      </c>
      <c r="F26" s="88" t="str">
        <f>IF(E26="","",COUNTIF(E$10:$E26, E26))</f>
        <v/>
      </c>
      <c r="G26" s="88" t="str">
        <f t="shared" si="3"/>
        <v/>
      </c>
      <c r="H26" s="89"/>
      <c r="I26" s="89"/>
      <c r="J26" s="88"/>
      <c r="K26" s="88"/>
      <c r="L26" s="88"/>
      <c r="M26" s="88"/>
      <c r="N26" s="88"/>
      <c r="O26" s="88"/>
      <c r="P26" s="88"/>
      <c r="Q26" s="88"/>
      <c r="R26" s="88"/>
      <c r="S26" s="90"/>
      <c r="T26" s="90"/>
      <c r="U26" s="90"/>
      <c r="V26" s="90"/>
      <c r="W26" s="88"/>
      <c r="X26" s="91"/>
      <c r="Y26" s="89"/>
      <c r="Z26" s="89"/>
      <c r="AA26" s="89"/>
      <c r="AB26" s="89"/>
      <c r="AC26" s="89"/>
      <c r="AD26" s="89"/>
      <c r="AE26" s="91"/>
      <c r="AF26" s="88"/>
      <c r="AG26" s="89"/>
      <c r="AH26" s="89"/>
      <c r="AI26" s="89"/>
      <c r="AJ26" s="91"/>
      <c r="AK26" s="88"/>
      <c r="AL26" s="89"/>
      <c r="AM26" s="89"/>
      <c r="AN26" s="89"/>
      <c r="AO26" s="91"/>
      <c r="AP26" s="88" t="str">
        <f t="shared" ca="1" si="1"/>
        <v/>
      </c>
      <c r="AQ26" s="91"/>
      <c r="AR26" s="89"/>
      <c r="AS26" s="88"/>
      <c r="AT26" s="88" t="str">
        <f t="shared" si="2"/>
        <v/>
      </c>
      <c r="AU26" s="92"/>
      <c r="AV26" s="88"/>
    </row>
    <row r="27" spans="1:48" s="75" customFormat="1" ht="33" customHeight="1" x14ac:dyDescent="0.3">
      <c r="A27" s="88"/>
      <c r="B27" s="88" t="str">
        <f>IF(ISNA(VLOOKUP(A27,LISTE!B20:U62,20,0)),"",VLOOKUP(A27,LISTE!B20:U62,20,0))</f>
        <v/>
      </c>
      <c r="C27" s="88"/>
      <c r="D27" s="88" t="e">
        <f>INDEX(LISTE!$D$4:$O$45,MATCH(A27,LISTE!$B$4:$B$45,0),MATCH(C27,LISTE!$D$3:$O$3,0))</f>
        <v>#N/A</v>
      </c>
      <c r="E27" s="88" t="str">
        <f>IF(ISBLANK(C27),"",VLOOKUP(C27,Typologie!B$3:C$15,2,0))</f>
        <v/>
      </c>
      <c r="F27" s="88" t="str">
        <f>IF(E27="","",COUNTIF(E$10:$E27, E27))</f>
        <v/>
      </c>
      <c r="G27" s="88" t="str">
        <f t="shared" si="3"/>
        <v/>
      </c>
      <c r="H27" s="89"/>
      <c r="I27" s="89"/>
      <c r="J27" s="88"/>
      <c r="K27" s="88"/>
      <c r="L27" s="88"/>
      <c r="M27" s="88"/>
      <c r="N27" s="88"/>
      <c r="O27" s="88"/>
      <c r="P27" s="88"/>
      <c r="Q27" s="88"/>
      <c r="R27" s="88"/>
      <c r="S27" s="90"/>
      <c r="T27" s="90"/>
      <c r="U27" s="90"/>
      <c r="V27" s="90"/>
      <c r="W27" s="88"/>
      <c r="X27" s="91"/>
      <c r="Y27" s="89"/>
      <c r="Z27" s="89"/>
      <c r="AA27" s="89"/>
      <c r="AB27" s="89"/>
      <c r="AC27" s="89"/>
      <c r="AD27" s="89"/>
      <c r="AE27" s="91"/>
      <c r="AF27" s="88"/>
      <c r="AG27" s="89"/>
      <c r="AH27" s="89"/>
      <c r="AI27" s="89"/>
      <c r="AJ27" s="91"/>
      <c r="AK27" s="88"/>
      <c r="AL27" s="89"/>
      <c r="AM27" s="89"/>
      <c r="AN27" s="89"/>
      <c r="AO27" s="91"/>
      <c r="AP27" s="88" t="str">
        <f t="shared" ca="1" si="1"/>
        <v/>
      </c>
      <c r="AQ27" s="91"/>
      <c r="AR27" s="89"/>
      <c r="AS27" s="88"/>
      <c r="AT27" s="88" t="str">
        <f t="shared" si="2"/>
        <v/>
      </c>
      <c r="AU27" s="92"/>
      <c r="AV27" s="88"/>
    </row>
    <row r="28" spans="1:48" s="75" customFormat="1" ht="15.6" x14ac:dyDescent="0.3">
      <c r="A28" s="88"/>
      <c r="B28" s="88" t="str">
        <f>IF(ISNA(VLOOKUP(A28,LISTE!B21:U63,20,0)),"",VLOOKUP(A28,LISTE!B21:U63,20,0))</f>
        <v/>
      </c>
      <c r="C28" s="88"/>
      <c r="D28" s="88" t="e">
        <f>INDEX(LISTE!$D$4:$O$45,MATCH(A28,LISTE!$B$4:$B$45,0),MATCH(C28,LISTE!$D$3:$O$3,0))</f>
        <v>#N/A</v>
      </c>
      <c r="E28" s="88" t="str">
        <f>IF(ISBLANK(C28),"",VLOOKUP(C28,Typologie!B$3:C$15,2,0))</f>
        <v/>
      </c>
      <c r="F28" s="88" t="str">
        <f>IF(E28="","",COUNTIF(E$10:$E28, E28))</f>
        <v/>
      </c>
      <c r="G28" s="88" t="str">
        <f t="shared" si="3"/>
        <v/>
      </c>
      <c r="H28" s="89"/>
      <c r="I28" s="89"/>
      <c r="J28" s="88"/>
      <c r="K28" s="88"/>
      <c r="L28" s="88"/>
      <c r="M28" s="88"/>
      <c r="N28" s="88"/>
      <c r="O28" s="88"/>
      <c r="P28" s="88"/>
      <c r="Q28" s="88"/>
      <c r="R28" s="88"/>
      <c r="S28" s="90"/>
      <c r="T28" s="90"/>
      <c r="U28" s="90"/>
      <c r="V28" s="90"/>
      <c r="W28" s="88"/>
      <c r="X28" s="91"/>
      <c r="Y28" s="89"/>
      <c r="Z28" s="89"/>
      <c r="AA28" s="89"/>
      <c r="AB28" s="89"/>
      <c r="AC28" s="89"/>
      <c r="AD28" s="89"/>
      <c r="AE28" s="91"/>
      <c r="AF28" s="88"/>
      <c r="AG28" s="89"/>
      <c r="AH28" s="89"/>
      <c r="AI28" s="89"/>
      <c r="AJ28" s="91"/>
      <c r="AK28" s="88"/>
      <c r="AL28" s="89"/>
      <c r="AM28" s="89"/>
      <c r="AN28" s="89"/>
      <c r="AO28" s="91"/>
      <c r="AP28" s="88" t="str">
        <f t="shared" ca="1" si="1"/>
        <v/>
      </c>
      <c r="AQ28" s="91"/>
      <c r="AR28" s="89"/>
      <c r="AS28" s="88"/>
      <c r="AT28" s="88" t="str">
        <f t="shared" si="2"/>
        <v/>
      </c>
      <c r="AU28" s="92"/>
      <c r="AV28" s="88"/>
    </row>
    <row r="29" spans="1:48" s="75" customFormat="1" ht="15.6" x14ac:dyDescent="0.3">
      <c r="A29" s="88"/>
      <c r="B29" s="88" t="str">
        <f>IF(ISNA(VLOOKUP(A29,LISTE!B22:U64,20,0)),"",VLOOKUP(A29,LISTE!B22:U64,20,0))</f>
        <v/>
      </c>
      <c r="C29" s="88"/>
      <c r="D29" s="88" t="e">
        <f>INDEX(LISTE!$D$4:$O$45,MATCH(A29,LISTE!$B$4:$B$45,0),MATCH(C29,LISTE!$D$3:$O$3,0))</f>
        <v>#N/A</v>
      </c>
      <c r="E29" s="88" t="str">
        <f>IF(ISBLANK(C29),"",VLOOKUP(C29,Typologie!B$3:C$15,2,0))</f>
        <v/>
      </c>
      <c r="F29" s="88" t="str">
        <f>IF(E29="","",COUNTIF(E$10:$E29, E29))</f>
        <v/>
      </c>
      <c r="G29" s="88" t="str">
        <f t="shared" ref="G29:G74" si="4">IF(ISBLANK(C29),"",J29&amp;"-"&amp;E29&amp;"-"&amp;(B29)&amp;"-"&amp;D29&amp;"-"&amp;F29&amp;"-"&amp;YEAR(H29)&amp;"-"&amp;MONTH(H29)&amp;"")</f>
        <v/>
      </c>
      <c r="H29" s="89"/>
      <c r="I29" s="89"/>
      <c r="J29" s="88"/>
      <c r="K29" s="88"/>
      <c r="L29" s="88"/>
      <c r="M29" s="88"/>
      <c r="N29" s="88"/>
      <c r="O29" s="88"/>
      <c r="P29" s="88"/>
      <c r="Q29" s="88"/>
      <c r="R29" s="88"/>
      <c r="S29" s="90"/>
      <c r="T29" s="90"/>
      <c r="U29" s="90"/>
      <c r="V29" s="90"/>
      <c r="W29" s="88"/>
      <c r="X29" s="91"/>
      <c r="Y29" s="89"/>
      <c r="Z29" s="89"/>
      <c r="AA29" s="89"/>
      <c r="AB29" s="89"/>
      <c r="AC29" s="89"/>
      <c r="AD29" s="89"/>
      <c r="AE29" s="91"/>
      <c r="AF29" s="88"/>
      <c r="AG29" s="89"/>
      <c r="AH29" s="89"/>
      <c r="AI29" s="89"/>
      <c r="AJ29" s="91"/>
      <c r="AK29" s="88"/>
      <c r="AL29" s="89"/>
      <c r="AM29" s="89"/>
      <c r="AN29" s="89"/>
      <c r="AO29" s="91"/>
      <c r="AP29" s="88" t="str">
        <f t="shared" ca="1" si="1"/>
        <v/>
      </c>
      <c r="AQ29" s="91"/>
      <c r="AR29" s="89"/>
      <c r="AS29" s="88"/>
      <c r="AT29" s="88" t="str">
        <f t="shared" si="2"/>
        <v/>
      </c>
      <c r="AU29" s="92"/>
      <c r="AV29" s="88"/>
    </row>
    <row r="30" spans="1:48" s="75" customFormat="1" ht="15.6" x14ac:dyDescent="0.3">
      <c r="A30" s="88"/>
      <c r="B30" s="88" t="str">
        <f>IF(ISNA(VLOOKUP(A30,LISTE!B23:U65,20,0)),"",VLOOKUP(A30,LISTE!B23:U65,20,0))</f>
        <v/>
      </c>
      <c r="C30" s="88"/>
      <c r="D30" s="88" t="e">
        <f>INDEX(LISTE!$D$4:$O$45,MATCH(A30,LISTE!$B$4:$B$45,0),MATCH(C30,LISTE!$D$3:$O$3,0))</f>
        <v>#N/A</v>
      </c>
      <c r="E30" s="88" t="str">
        <f>IF(ISBLANK(C30),"",VLOOKUP(C30,Typologie!B$3:C$15,2,0))</f>
        <v/>
      </c>
      <c r="F30" s="88" t="str">
        <f>IF(E30="","",COUNTIF(E$10:$E30, E30))</f>
        <v/>
      </c>
      <c r="G30" s="88" t="str">
        <f t="shared" si="4"/>
        <v/>
      </c>
      <c r="H30" s="89"/>
      <c r="I30" s="89"/>
      <c r="J30" s="88"/>
      <c r="K30" s="88"/>
      <c r="L30" s="88"/>
      <c r="M30" s="88"/>
      <c r="N30" s="88"/>
      <c r="O30" s="88"/>
      <c r="P30" s="88"/>
      <c r="Q30" s="88"/>
      <c r="R30" s="88"/>
      <c r="S30" s="90"/>
      <c r="T30" s="90"/>
      <c r="U30" s="90"/>
      <c r="V30" s="90"/>
      <c r="W30" s="88"/>
      <c r="X30" s="91"/>
      <c r="Y30" s="89"/>
      <c r="Z30" s="89"/>
      <c r="AA30" s="89"/>
      <c r="AB30" s="89"/>
      <c r="AC30" s="89"/>
      <c r="AD30" s="89"/>
      <c r="AE30" s="91"/>
      <c r="AF30" s="88"/>
      <c r="AG30" s="89"/>
      <c r="AH30" s="89"/>
      <c r="AI30" s="89"/>
      <c r="AJ30" s="91"/>
      <c r="AK30" s="88"/>
      <c r="AL30" s="89"/>
      <c r="AM30" s="89"/>
      <c r="AN30" s="89"/>
      <c r="AO30" s="91"/>
      <c r="AP30" s="88" t="str">
        <f t="shared" ca="1" si="1"/>
        <v/>
      </c>
      <c r="AQ30" s="91"/>
      <c r="AR30" s="89"/>
      <c r="AS30" s="88"/>
      <c r="AT30" s="88" t="str">
        <f t="shared" si="2"/>
        <v/>
      </c>
      <c r="AU30" s="92"/>
      <c r="AV30" s="88"/>
    </row>
    <row r="31" spans="1:48" s="75" customFormat="1" ht="15.6" x14ac:dyDescent="0.3">
      <c r="A31" s="88"/>
      <c r="B31" s="88" t="str">
        <f>IF(ISNA(VLOOKUP(A31,LISTE!B24:U66,20,0)),"",VLOOKUP(A31,LISTE!B24:U66,20,0))</f>
        <v/>
      </c>
      <c r="C31" s="88"/>
      <c r="D31" s="88" t="e">
        <f>INDEX(LISTE!$D$4:$O$45,MATCH(A31,LISTE!$B$4:$B$45,0),MATCH(C31,LISTE!$D$3:$O$3,0))</f>
        <v>#N/A</v>
      </c>
      <c r="E31" s="88" t="str">
        <f>IF(ISBLANK(C31),"",VLOOKUP(C31,Typologie!B$3:C$15,2,0))</f>
        <v/>
      </c>
      <c r="F31" s="88" t="str">
        <f>IF(E31="","",COUNTIF(E$10:$E31, E31))</f>
        <v/>
      </c>
      <c r="G31" s="88" t="str">
        <f t="shared" si="4"/>
        <v/>
      </c>
      <c r="H31" s="89"/>
      <c r="I31" s="89"/>
      <c r="J31" s="88"/>
      <c r="K31" s="88"/>
      <c r="L31" s="88"/>
      <c r="M31" s="88"/>
      <c r="N31" s="88"/>
      <c r="O31" s="88"/>
      <c r="P31" s="88"/>
      <c r="Q31" s="88"/>
      <c r="R31" s="88"/>
      <c r="S31" s="90"/>
      <c r="T31" s="90"/>
      <c r="U31" s="90"/>
      <c r="V31" s="90"/>
      <c r="W31" s="88"/>
      <c r="X31" s="91"/>
      <c r="Y31" s="89"/>
      <c r="Z31" s="89"/>
      <c r="AA31" s="89"/>
      <c r="AB31" s="89"/>
      <c r="AC31" s="89"/>
      <c r="AD31" s="89"/>
      <c r="AE31" s="91"/>
      <c r="AF31" s="88"/>
      <c r="AG31" s="89"/>
      <c r="AH31" s="89"/>
      <c r="AI31" s="89"/>
      <c r="AJ31" s="91"/>
      <c r="AK31" s="88"/>
      <c r="AL31" s="89"/>
      <c r="AM31" s="89"/>
      <c r="AN31" s="89"/>
      <c r="AO31" s="91"/>
      <c r="AP31" s="88" t="str">
        <f t="shared" ca="1" si="1"/>
        <v/>
      </c>
      <c r="AQ31" s="91"/>
      <c r="AR31" s="89"/>
      <c r="AS31" s="88"/>
      <c r="AT31" s="88" t="str">
        <f t="shared" si="2"/>
        <v/>
      </c>
      <c r="AU31" s="92"/>
      <c r="AV31" s="88"/>
    </row>
    <row r="32" spans="1:48" s="75" customFormat="1" ht="15.6" x14ac:dyDescent="0.3">
      <c r="A32" s="88"/>
      <c r="B32" s="88" t="str">
        <f>IF(ISNA(VLOOKUP(A32,LISTE!B25:U67,20,0)),"",VLOOKUP(A32,LISTE!B25:U67,20,0))</f>
        <v/>
      </c>
      <c r="C32" s="88"/>
      <c r="D32" s="88" t="e">
        <f>INDEX(LISTE!$D$4:$O$45,MATCH(A32,LISTE!$B$4:$B$45,0),MATCH(C32,LISTE!$D$3:$O$3,0))</f>
        <v>#N/A</v>
      </c>
      <c r="E32" s="88" t="str">
        <f>IF(ISBLANK(C32),"",VLOOKUP(C32,Typologie!B$3:C$15,2,0))</f>
        <v/>
      </c>
      <c r="F32" s="88" t="str">
        <f>IF(E32="","",COUNTIF(E$10:$E32, E32))</f>
        <v/>
      </c>
      <c r="G32" s="88" t="str">
        <f t="shared" si="4"/>
        <v/>
      </c>
      <c r="H32" s="89"/>
      <c r="I32" s="89"/>
      <c r="J32" s="88"/>
      <c r="K32" s="88"/>
      <c r="L32" s="88"/>
      <c r="M32" s="88"/>
      <c r="N32" s="88"/>
      <c r="O32" s="88"/>
      <c r="P32" s="88"/>
      <c r="Q32" s="88"/>
      <c r="R32" s="88"/>
      <c r="S32" s="90"/>
      <c r="T32" s="90"/>
      <c r="U32" s="90"/>
      <c r="V32" s="90"/>
      <c r="W32" s="88"/>
      <c r="X32" s="91"/>
      <c r="Y32" s="89"/>
      <c r="Z32" s="89"/>
      <c r="AA32" s="89"/>
      <c r="AB32" s="89"/>
      <c r="AC32" s="89"/>
      <c r="AD32" s="89"/>
      <c r="AE32" s="91"/>
      <c r="AF32" s="88"/>
      <c r="AG32" s="89"/>
      <c r="AH32" s="89"/>
      <c r="AI32" s="89"/>
      <c r="AJ32" s="91"/>
      <c r="AK32" s="88"/>
      <c r="AL32" s="89"/>
      <c r="AM32" s="89"/>
      <c r="AN32" s="89"/>
      <c r="AO32" s="91"/>
      <c r="AP32" s="88" t="str">
        <f t="shared" ca="1" si="1"/>
        <v/>
      </c>
      <c r="AQ32" s="91"/>
      <c r="AR32" s="89"/>
      <c r="AS32" s="88"/>
      <c r="AT32" s="88" t="str">
        <f t="shared" si="2"/>
        <v/>
      </c>
      <c r="AU32" s="92"/>
      <c r="AV32" s="88"/>
    </row>
    <row r="33" spans="1:48" s="75" customFormat="1" ht="15.6" x14ac:dyDescent="0.3">
      <c r="A33" s="88"/>
      <c r="B33" s="88" t="str">
        <f>IF(ISNA(VLOOKUP(A33,LISTE!B26:U68,20,0)),"",VLOOKUP(A33,LISTE!B26:U68,20,0))</f>
        <v/>
      </c>
      <c r="C33" s="88"/>
      <c r="D33" s="88" t="e">
        <f>INDEX(LISTE!$D$4:$O$45,MATCH(A33,LISTE!$B$4:$B$45,0),MATCH(C33,LISTE!$D$3:$O$3,0))</f>
        <v>#N/A</v>
      </c>
      <c r="E33" s="88" t="str">
        <f>IF(ISBLANK(C33),"",VLOOKUP(C33,Typologie!B$3:C$15,2,0))</f>
        <v/>
      </c>
      <c r="F33" s="88" t="str">
        <f>IF(E33="","",COUNTIF(E$10:$E33, E33))</f>
        <v/>
      </c>
      <c r="G33" s="88" t="str">
        <f t="shared" si="4"/>
        <v/>
      </c>
      <c r="H33" s="89"/>
      <c r="I33" s="89"/>
      <c r="J33" s="88"/>
      <c r="K33" s="88"/>
      <c r="L33" s="88"/>
      <c r="M33" s="88"/>
      <c r="N33" s="88"/>
      <c r="O33" s="88"/>
      <c r="P33" s="88"/>
      <c r="Q33" s="88"/>
      <c r="R33" s="88"/>
      <c r="S33" s="90"/>
      <c r="T33" s="90"/>
      <c r="U33" s="90"/>
      <c r="V33" s="90"/>
      <c r="W33" s="88"/>
      <c r="X33" s="91"/>
      <c r="Y33" s="89"/>
      <c r="Z33" s="89"/>
      <c r="AA33" s="89"/>
      <c r="AB33" s="89"/>
      <c r="AC33" s="89"/>
      <c r="AD33" s="89"/>
      <c r="AE33" s="91"/>
      <c r="AF33" s="88"/>
      <c r="AG33" s="89"/>
      <c r="AH33" s="89"/>
      <c r="AI33" s="89"/>
      <c r="AJ33" s="91"/>
      <c r="AK33" s="88"/>
      <c r="AL33" s="89"/>
      <c r="AM33" s="89"/>
      <c r="AN33" s="89"/>
      <c r="AO33" s="91"/>
      <c r="AP33" s="88" t="str">
        <f t="shared" ca="1" si="1"/>
        <v/>
      </c>
      <c r="AQ33" s="91"/>
      <c r="AR33" s="89"/>
      <c r="AS33" s="88"/>
      <c r="AT33" s="88" t="str">
        <f t="shared" si="2"/>
        <v/>
      </c>
      <c r="AU33" s="92"/>
      <c r="AV33" s="88"/>
    </row>
    <row r="34" spans="1:48" s="75" customFormat="1" ht="15.6" x14ac:dyDescent="0.3">
      <c r="A34" s="88"/>
      <c r="B34" s="88" t="str">
        <f>IF(ISNA(VLOOKUP(A34,LISTE!B27:U69,20,0)),"",VLOOKUP(A34,LISTE!B27:U69,20,0))</f>
        <v/>
      </c>
      <c r="C34" s="88"/>
      <c r="D34" s="88" t="e">
        <f>INDEX(LISTE!$D$4:$O$45,MATCH(A34,LISTE!$B$4:$B$45,0),MATCH(C34,LISTE!$D$3:$O$3,0))</f>
        <v>#N/A</v>
      </c>
      <c r="E34" s="88" t="str">
        <f>IF(ISBLANK(C34),"",VLOOKUP(C34,Typologie!B$3:C$15,2,0))</f>
        <v/>
      </c>
      <c r="F34" s="88" t="str">
        <f>IF(E34="","",COUNTIF(E$10:$E34, E34))</f>
        <v/>
      </c>
      <c r="G34" s="88" t="str">
        <f t="shared" si="4"/>
        <v/>
      </c>
      <c r="H34" s="89"/>
      <c r="I34" s="89"/>
      <c r="J34" s="88"/>
      <c r="K34" s="88"/>
      <c r="L34" s="88"/>
      <c r="M34" s="88"/>
      <c r="N34" s="88"/>
      <c r="O34" s="88"/>
      <c r="P34" s="88"/>
      <c r="Q34" s="88"/>
      <c r="R34" s="88"/>
      <c r="S34" s="90"/>
      <c r="T34" s="90"/>
      <c r="U34" s="90"/>
      <c r="V34" s="90"/>
      <c r="W34" s="88"/>
      <c r="X34" s="91"/>
      <c r="Y34" s="89"/>
      <c r="Z34" s="89"/>
      <c r="AA34" s="89"/>
      <c r="AB34" s="89"/>
      <c r="AC34" s="89"/>
      <c r="AD34" s="89"/>
      <c r="AE34" s="91"/>
      <c r="AF34" s="88"/>
      <c r="AG34" s="89"/>
      <c r="AH34" s="89"/>
      <c r="AI34" s="89"/>
      <c r="AJ34" s="91"/>
      <c r="AK34" s="88"/>
      <c r="AL34" s="89"/>
      <c r="AM34" s="89"/>
      <c r="AN34" s="89"/>
      <c r="AO34" s="91"/>
      <c r="AP34" s="88" t="str">
        <f t="shared" ca="1" si="1"/>
        <v/>
      </c>
      <c r="AQ34" s="91"/>
      <c r="AR34" s="89"/>
      <c r="AS34" s="88"/>
      <c r="AT34" s="88" t="str">
        <f t="shared" si="2"/>
        <v/>
      </c>
      <c r="AU34" s="92"/>
      <c r="AV34" s="88"/>
    </row>
    <row r="35" spans="1:48" s="75" customFormat="1" ht="15.6" x14ac:dyDescent="0.3">
      <c r="A35" s="88"/>
      <c r="B35" s="88" t="str">
        <f>IF(ISNA(VLOOKUP(A35,LISTE!B28:U70,20,0)),"",VLOOKUP(A35,LISTE!B28:U70,20,0))</f>
        <v/>
      </c>
      <c r="C35" s="88"/>
      <c r="D35" s="88" t="e">
        <f>INDEX(LISTE!$D$4:$O$45,MATCH(A35,LISTE!$B$4:$B$45,0),MATCH(C35,LISTE!$D$3:$O$3,0))</f>
        <v>#N/A</v>
      </c>
      <c r="E35" s="88" t="str">
        <f>IF(ISBLANK(C35),"",VLOOKUP(C35,Typologie!B$3:C$15,2,0))</f>
        <v/>
      </c>
      <c r="F35" s="88" t="str">
        <f>IF(E35="","",COUNTIF(E$10:$E35, E35))</f>
        <v/>
      </c>
      <c r="G35" s="88" t="str">
        <f t="shared" si="4"/>
        <v/>
      </c>
      <c r="H35" s="89"/>
      <c r="I35" s="89"/>
      <c r="J35" s="88"/>
      <c r="K35" s="88"/>
      <c r="L35" s="88"/>
      <c r="M35" s="88"/>
      <c r="N35" s="88"/>
      <c r="O35" s="88"/>
      <c r="P35" s="88"/>
      <c r="Q35" s="88"/>
      <c r="R35" s="88"/>
      <c r="S35" s="90"/>
      <c r="T35" s="90"/>
      <c r="U35" s="90"/>
      <c r="V35" s="90"/>
      <c r="W35" s="88"/>
      <c r="X35" s="91"/>
      <c r="Y35" s="89"/>
      <c r="Z35" s="89"/>
      <c r="AA35" s="89"/>
      <c r="AB35" s="89"/>
      <c r="AC35" s="89"/>
      <c r="AD35" s="89"/>
      <c r="AE35" s="91"/>
      <c r="AF35" s="88"/>
      <c r="AG35" s="89"/>
      <c r="AH35" s="89"/>
      <c r="AI35" s="89"/>
      <c r="AJ35" s="91"/>
      <c r="AK35" s="88"/>
      <c r="AL35" s="89"/>
      <c r="AM35" s="89"/>
      <c r="AN35" s="89"/>
      <c r="AO35" s="91"/>
      <c r="AP35" s="88" t="str">
        <f t="shared" ca="1" si="1"/>
        <v/>
      </c>
      <c r="AQ35" s="91"/>
      <c r="AR35" s="89"/>
      <c r="AS35" s="88"/>
      <c r="AT35" s="88" t="str">
        <f t="shared" si="2"/>
        <v/>
      </c>
      <c r="AU35" s="92"/>
      <c r="AV35" s="88"/>
    </row>
    <row r="36" spans="1:48" s="75" customFormat="1" ht="15.6" x14ac:dyDescent="0.3">
      <c r="A36" s="88"/>
      <c r="B36" s="88" t="str">
        <f>IF(ISNA(VLOOKUP(A36,LISTE!B29:U71,20,0)),"",VLOOKUP(A36,LISTE!B29:U71,20,0))</f>
        <v/>
      </c>
      <c r="C36" s="88"/>
      <c r="D36" s="88" t="e">
        <f>INDEX(LISTE!$D$4:$O$45,MATCH(A36,LISTE!$B$4:$B$45,0),MATCH(C36,LISTE!$D$3:$O$3,0))</f>
        <v>#N/A</v>
      </c>
      <c r="E36" s="88" t="str">
        <f>IF(ISBLANK(C36),"",VLOOKUP(C36,Typologie!B$3:C$15,2,0))</f>
        <v/>
      </c>
      <c r="F36" s="88" t="str">
        <f>IF(E36="","",COUNTIF(E$10:$E36, E36))</f>
        <v/>
      </c>
      <c r="G36" s="88" t="str">
        <f t="shared" si="4"/>
        <v/>
      </c>
      <c r="H36" s="89"/>
      <c r="I36" s="89"/>
      <c r="J36" s="88"/>
      <c r="K36" s="88"/>
      <c r="L36" s="88"/>
      <c r="M36" s="88"/>
      <c r="N36" s="88"/>
      <c r="O36" s="88"/>
      <c r="P36" s="88"/>
      <c r="Q36" s="88"/>
      <c r="R36" s="88"/>
      <c r="S36" s="90"/>
      <c r="T36" s="90"/>
      <c r="U36" s="90"/>
      <c r="V36" s="90"/>
      <c r="W36" s="88"/>
      <c r="X36" s="91"/>
      <c r="Y36" s="89"/>
      <c r="Z36" s="89"/>
      <c r="AA36" s="89"/>
      <c r="AB36" s="89"/>
      <c r="AC36" s="89"/>
      <c r="AD36" s="89"/>
      <c r="AE36" s="91"/>
      <c r="AF36" s="88"/>
      <c r="AG36" s="89"/>
      <c r="AH36" s="89"/>
      <c r="AI36" s="89"/>
      <c r="AJ36" s="91"/>
      <c r="AK36" s="88"/>
      <c r="AL36" s="89"/>
      <c r="AM36" s="89"/>
      <c r="AN36" s="89"/>
      <c r="AO36" s="91"/>
      <c r="AP36" s="88" t="str">
        <f t="shared" ca="1" si="1"/>
        <v/>
      </c>
      <c r="AQ36" s="91"/>
      <c r="AR36" s="89"/>
      <c r="AS36" s="88"/>
      <c r="AT36" s="88" t="str">
        <f t="shared" si="2"/>
        <v/>
      </c>
      <c r="AU36" s="92"/>
      <c r="AV36" s="88"/>
    </row>
    <row r="37" spans="1:48" s="75" customFormat="1" ht="15.6" x14ac:dyDescent="0.3">
      <c r="A37" s="88"/>
      <c r="B37" s="88" t="str">
        <f>IF(ISNA(VLOOKUP(A37,LISTE!B30:U72,20,0)),"",VLOOKUP(A37,LISTE!B30:U72,20,0))</f>
        <v/>
      </c>
      <c r="C37" s="88"/>
      <c r="D37" s="88" t="e">
        <f>INDEX(LISTE!$D$4:$O$45,MATCH(A37,LISTE!$B$4:$B$45,0),MATCH(C37,LISTE!$D$3:$O$3,0))</f>
        <v>#N/A</v>
      </c>
      <c r="E37" s="88" t="str">
        <f>IF(ISBLANK(C37),"",VLOOKUP(C37,Typologie!B$3:C$15,2,0))</f>
        <v/>
      </c>
      <c r="F37" s="88" t="str">
        <f>IF(E37="","",COUNTIF(E$10:$E37, E37))</f>
        <v/>
      </c>
      <c r="G37" s="88" t="str">
        <f t="shared" si="4"/>
        <v/>
      </c>
      <c r="H37" s="89"/>
      <c r="I37" s="89"/>
      <c r="J37" s="88"/>
      <c r="K37" s="88"/>
      <c r="L37" s="88"/>
      <c r="M37" s="88"/>
      <c r="N37" s="88"/>
      <c r="O37" s="88"/>
      <c r="P37" s="88"/>
      <c r="Q37" s="88"/>
      <c r="R37" s="88"/>
      <c r="S37" s="90"/>
      <c r="T37" s="90"/>
      <c r="U37" s="90"/>
      <c r="V37" s="90"/>
      <c r="W37" s="88"/>
      <c r="X37" s="91"/>
      <c r="Y37" s="89"/>
      <c r="Z37" s="89"/>
      <c r="AA37" s="89"/>
      <c r="AB37" s="89"/>
      <c r="AC37" s="89"/>
      <c r="AD37" s="89"/>
      <c r="AE37" s="91"/>
      <c r="AF37" s="88"/>
      <c r="AG37" s="89"/>
      <c r="AH37" s="89"/>
      <c r="AI37" s="89"/>
      <c r="AJ37" s="91"/>
      <c r="AK37" s="88"/>
      <c r="AL37" s="89"/>
      <c r="AM37" s="89"/>
      <c r="AN37" s="89"/>
      <c r="AO37" s="91"/>
      <c r="AP37" s="88" t="str">
        <f t="shared" ca="1" si="1"/>
        <v/>
      </c>
      <c r="AQ37" s="91"/>
      <c r="AR37" s="89"/>
      <c r="AS37" s="88"/>
      <c r="AT37" s="88" t="str">
        <f t="shared" si="2"/>
        <v/>
      </c>
      <c r="AU37" s="92"/>
      <c r="AV37" s="88"/>
    </row>
    <row r="38" spans="1:48" s="75" customFormat="1" ht="15.6" x14ac:dyDescent="0.3">
      <c r="A38" s="88"/>
      <c r="B38" s="88" t="str">
        <f>IF(ISNA(VLOOKUP(A38,LISTE!B31:U73,20,0)),"",VLOOKUP(A38,LISTE!B31:U73,20,0))</f>
        <v/>
      </c>
      <c r="C38" s="88"/>
      <c r="D38" s="88" t="e">
        <f>INDEX(LISTE!$D$4:$O$45,MATCH(A38,LISTE!$B$4:$B$45,0),MATCH(C38,LISTE!$D$3:$O$3,0))</f>
        <v>#N/A</v>
      </c>
      <c r="E38" s="88" t="str">
        <f>IF(ISBLANK(C38),"",VLOOKUP(C38,Typologie!B$3:C$15,2,0))</f>
        <v/>
      </c>
      <c r="F38" s="88" t="str">
        <f>IF(E38="","",COUNTIF(E$10:$E38, E38))</f>
        <v/>
      </c>
      <c r="G38" s="88" t="str">
        <f t="shared" si="4"/>
        <v/>
      </c>
      <c r="H38" s="89"/>
      <c r="I38" s="89"/>
      <c r="J38" s="88"/>
      <c r="K38" s="88"/>
      <c r="L38" s="88"/>
      <c r="M38" s="88"/>
      <c r="N38" s="88"/>
      <c r="O38" s="88"/>
      <c r="P38" s="88"/>
      <c r="Q38" s="88"/>
      <c r="R38" s="88"/>
      <c r="S38" s="90"/>
      <c r="T38" s="90"/>
      <c r="U38" s="90"/>
      <c r="V38" s="90"/>
      <c r="W38" s="88"/>
      <c r="X38" s="91"/>
      <c r="Y38" s="89"/>
      <c r="Z38" s="89"/>
      <c r="AA38" s="89"/>
      <c r="AB38" s="89"/>
      <c r="AC38" s="89"/>
      <c r="AD38" s="89"/>
      <c r="AE38" s="91"/>
      <c r="AF38" s="88"/>
      <c r="AG38" s="89"/>
      <c r="AH38" s="89"/>
      <c r="AI38" s="89"/>
      <c r="AJ38" s="91"/>
      <c r="AK38" s="88"/>
      <c r="AL38" s="89"/>
      <c r="AM38" s="89"/>
      <c r="AN38" s="89"/>
      <c r="AO38" s="91"/>
      <c r="AP38" s="88" t="str">
        <f t="shared" ca="1" si="1"/>
        <v/>
      </c>
      <c r="AQ38" s="91"/>
      <c r="AR38" s="89"/>
      <c r="AS38" s="88"/>
      <c r="AT38" s="88" t="str">
        <f t="shared" si="2"/>
        <v/>
      </c>
      <c r="AU38" s="92"/>
      <c r="AV38" s="88"/>
    </row>
    <row r="39" spans="1:48" s="75" customFormat="1" ht="15.6" x14ac:dyDescent="0.3">
      <c r="A39" s="88"/>
      <c r="B39" s="88" t="str">
        <f>IF(ISNA(VLOOKUP(A39,LISTE!B32:U74,20,0)),"",VLOOKUP(A39,LISTE!B32:U74,20,0))</f>
        <v/>
      </c>
      <c r="C39" s="88"/>
      <c r="D39" s="88" t="e">
        <f>INDEX(LISTE!$D$4:$O$45,MATCH(A39,LISTE!$B$4:$B$45,0),MATCH(C39,LISTE!$D$3:$O$3,0))</f>
        <v>#N/A</v>
      </c>
      <c r="E39" s="88" t="str">
        <f>IF(ISBLANK(C39),"",VLOOKUP(C39,Typologie!B$3:C$15,2,0))</f>
        <v/>
      </c>
      <c r="F39" s="88" t="str">
        <f>IF(E39="","",COUNTIF(E$10:$E39, E39))</f>
        <v/>
      </c>
      <c r="G39" s="88" t="str">
        <f t="shared" si="4"/>
        <v/>
      </c>
      <c r="H39" s="89"/>
      <c r="I39" s="89"/>
      <c r="J39" s="88"/>
      <c r="K39" s="88"/>
      <c r="L39" s="88"/>
      <c r="M39" s="88"/>
      <c r="N39" s="88"/>
      <c r="O39" s="88"/>
      <c r="P39" s="88"/>
      <c r="Q39" s="88"/>
      <c r="R39" s="88"/>
      <c r="S39" s="90"/>
      <c r="T39" s="90"/>
      <c r="U39" s="90"/>
      <c r="V39" s="90"/>
      <c r="W39" s="88"/>
      <c r="X39" s="91"/>
      <c r="Y39" s="89"/>
      <c r="Z39" s="89"/>
      <c r="AA39" s="89"/>
      <c r="AB39" s="89"/>
      <c r="AC39" s="89"/>
      <c r="AD39" s="89"/>
      <c r="AE39" s="91"/>
      <c r="AF39" s="88"/>
      <c r="AG39" s="89"/>
      <c r="AH39" s="89"/>
      <c r="AI39" s="89"/>
      <c r="AJ39" s="91"/>
      <c r="AK39" s="88"/>
      <c r="AL39" s="89"/>
      <c r="AM39" s="89"/>
      <c r="AN39" s="89"/>
      <c r="AO39" s="91"/>
      <c r="AP39" s="88" t="str">
        <f t="shared" ca="1" si="1"/>
        <v/>
      </c>
      <c r="AQ39" s="91"/>
      <c r="AR39" s="89"/>
      <c r="AS39" s="88"/>
      <c r="AT39" s="88" t="str">
        <f t="shared" si="2"/>
        <v/>
      </c>
      <c r="AU39" s="92"/>
      <c r="AV39" s="88"/>
    </row>
    <row r="40" spans="1:48" s="75" customFormat="1" ht="15.6" x14ac:dyDescent="0.3">
      <c r="A40" s="88"/>
      <c r="B40" s="88" t="str">
        <f>IF(ISNA(VLOOKUP(A40,LISTE!B33:U75,20,0)),"",VLOOKUP(A40,LISTE!B33:U75,20,0))</f>
        <v/>
      </c>
      <c r="C40" s="88"/>
      <c r="D40" s="88" t="e">
        <f>INDEX(LISTE!$D$4:$O$45,MATCH(A40,LISTE!$B$4:$B$45,0),MATCH(C40,LISTE!$D$3:$O$3,0))</f>
        <v>#N/A</v>
      </c>
      <c r="E40" s="88" t="str">
        <f>IF(ISBLANK(C40),"",VLOOKUP(C40,Typologie!B$3:C$15,2,0))</f>
        <v/>
      </c>
      <c r="F40" s="88" t="str">
        <f>IF(E40="","",COUNTIF(E$10:$E40, E40))</f>
        <v/>
      </c>
      <c r="G40" s="88" t="str">
        <f t="shared" si="4"/>
        <v/>
      </c>
      <c r="H40" s="89"/>
      <c r="I40" s="89"/>
      <c r="J40" s="88"/>
      <c r="K40" s="88"/>
      <c r="L40" s="88"/>
      <c r="M40" s="88"/>
      <c r="N40" s="88"/>
      <c r="O40" s="88"/>
      <c r="P40" s="88"/>
      <c r="Q40" s="88"/>
      <c r="R40" s="88"/>
      <c r="S40" s="90"/>
      <c r="T40" s="90"/>
      <c r="U40" s="90"/>
      <c r="V40" s="90"/>
      <c r="W40" s="88"/>
      <c r="X40" s="91"/>
      <c r="Y40" s="89"/>
      <c r="Z40" s="89"/>
      <c r="AA40" s="89"/>
      <c r="AB40" s="89"/>
      <c r="AC40" s="89"/>
      <c r="AD40" s="89"/>
      <c r="AE40" s="91"/>
      <c r="AF40" s="88"/>
      <c r="AG40" s="89"/>
      <c r="AH40" s="89"/>
      <c r="AI40" s="89"/>
      <c r="AJ40" s="91"/>
      <c r="AK40" s="88"/>
      <c r="AL40" s="89"/>
      <c r="AM40" s="89"/>
      <c r="AN40" s="89"/>
      <c r="AO40" s="91"/>
      <c r="AP40" s="88" t="str">
        <f t="shared" ca="1" si="1"/>
        <v/>
      </c>
      <c r="AQ40" s="91"/>
      <c r="AR40" s="89"/>
      <c r="AS40" s="88"/>
      <c r="AT40" s="88" t="str">
        <f t="shared" si="2"/>
        <v/>
      </c>
      <c r="AU40" s="92"/>
      <c r="AV40" s="88"/>
    </row>
    <row r="41" spans="1:48" s="75" customFormat="1" ht="15.6" x14ac:dyDescent="0.3">
      <c r="A41" s="88"/>
      <c r="B41" s="88" t="str">
        <f>IF(ISNA(VLOOKUP(A41,LISTE!B34:U76,20,0)),"",VLOOKUP(A41,LISTE!B34:U76,20,0))</f>
        <v/>
      </c>
      <c r="C41" s="88"/>
      <c r="D41" s="88" t="e">
        <f>INDEX(LISTE!$D$4:$O$45,MATCH(A41,LISTE!$B$4:$B$45,0),MATCH(C41,LISTE!$D$3:$O$3,0))</f>
        <v>#N/A</v>
      </c>
      <c r="E41" s="88" t="str">
        <f>IF(ISBLANK(C41),"",VLOOKUP(C41,Typologie!B$3:C$15,2,0))</f>
        <v/>
      </c>
      <c r="F41" s="88" t="str">
        <f>IF(E41="","",COUNTIF(E$10:$E41, E41))</f>
        <v/>
      </c>
      <c r="G41" s="88" t="str">
        <f t="shared" si="4"/>
        <v/>
      </c>
      <c r="H41" s="89"/>
      <c r="I41" s="89"/>
      <c r="J41" s="88"/>
      <c r="K41" s="88"/>
      <c r="L41" s="88"/>
      <c r="M41" s="88"/>
      <c r="N41" s="88"/>
      <c r="O41" s="88"/>
      <c r="P41" s="88"/>
      <c r="Q41" s="88"/>
      <c r="R41" s="88"/>
      <c r="S41" s="90"/>
      <c r="T41" s="90"/>
      <c r="U41" s="90"/>
      <c r="V41" s="90"/>
      <c r="W41" s="88"/>
      <c r="X41" s="91"/>
      <c r="Y41" s="89"/>
      <c r="Z41" s="89"/>
      <c r="AA41" s="89"/>
      <c r="AB41" s="89"/>
      <c r="AC41" s="89"/>
      <c r="AD41" s="89"/>
      <c r="AE41" s="91"/>
      <c r="AF41" s="88"/>
      <c r="AG41" s="89"/>
      <c r="AH41" s="89"/>
      <c r="AI41" s="89"/>
      <c r="AJ41" s="91"/>
      <c r="AK41" s="88"/>
      <c r="AL41" s="89"/>
      <c r="AM41" s="89"/>
      <c r="AN41" s="89"/>
      <c r="AO41" s="91"/>
      <c r="AP41" s="88" t="str">
        <f t="shared" ca="1" si="1"/>
        <v/>
      </c>
      <c r="AQ41" s="91"/>
      <c r="AR41" s="89"/>
      <c r="AS41" s="88"/>
      <c r="AT41" s="88" t="str">
        <f t="shared" si="2"/>
        <v/>
      </c>
      <c r="AU41" s="92"/>
      <c r="AV41" s="88"/>
    </row>
    <row r="42" spans="1:48" s="75" customFormat="1" ht="15.6" x14ac:dyDescent="0.3">
      <c r="A42" s="88"/>
      <c r="B42" s="88" t="str">
        <f>IF(ISNA(VLOOKUP(A42,LISTE!B35:U77,20,0)),"",VLOOKUP(A42,LISTE!B35:U77,20,0))</f>
        <v/>
      </c>
      <c r="C42" s="88"/>
      <c r="D42" s="88" t="e">
        <f>INDEX(LISTE!$D$4:$O$45,MATCH(A42,LISTE!$B$4:$B$45,0),MATCH(C42,LISTE!$D$3:$O$3,0))</f>
        <v>#N/A</v>
      </c>
      <c r="E42" s="88" t="str">
        <f>IF(ISBLANK(C42),"",VLOOKUP(C42,Typologie!B$3:C$15,2,0))</f>
        <v/>
      </c>
      <c r="F42" s="88" t="str">
        <f>IF(E42="","",COUNTIF(E$10:$E42, E42))</f>
        <v/>
      </c>
      <c r="G42" s="88" t="str">
        <f t="shared" si="4"/>
        <v/>
      </c>
      <c r="H42" s="89"/>
      <c r="I42" s="89"/>
      <c r="J42" s="88"/>
      <c r="K42" s="88"/>
      <c r="L42" s="88"/>
      <c r="M42" s="88"/>
      <c r="N42" s="88"/>
      <c r="O42" s="88"/>
      <c r="P42" s="88"/>
      <c r="Q42" s="88"/>
      <c r="R42" s="88"/>
      <c r="S42" s="90"/>
      <c r="T42" s="90"/>
      <c r="U42" s="90"/>
      <c r="V42" s="90"/>
      <c r="W42" s="88"/>
      <c r="X42" s="91"/>
      <c r="Y42" s="89"/>
      <c r="Z42" s="89"/>
      <c r="AA42" s="89"/>
      <c r="AB42" s="89"/>
      <c r="AC42" s="89"/>
      <c r="AD42" s="89"/>
      <c r="AE42" s="91"/>
      <c r="AF42" s="88"/>
      <c r="AG42" s="89"/>
      <c r="AH42" s="89"/>
      <c r="AI42" s="89"/>
      <c r="AJ42" s="91"/>
      <c r="AK42" s="88"/>
      <c r="AL42" s="89"/>
      <c r="AM42" s="89"/>
      <c r="AN42" s="89"/>
      <c r="AO42" s="91"/>
      <c r="AP42" s="88" t="str">
        <f t="shared" ca="1" si="1"/>
        <v/>
      </c>
      <c r="AQ42" s="91"/>
      <c r="AR42" s="89"/>
      <c r="AS42" s="88"/>
      <c r="AT42" s="88" t="str">
        <f t="shared" si="2"/>
        <v/>
      </c>
      <c r="AU42" s="92"/>
      <c r="AV42" s="88"/>
    </row>
    <row r="43" spans="1:48" s="75" customFormat="1" ht="15.6" x14ac:dyDescent="0.3">
      <c r="A43" s="88"/>
      <c r="B43" s="88" t="str">
        <f>IF(ISNA(VLOOKUP(A43,LISTE!B36:U78,20,0)),"",VLOOKUP(A43,LISTE!B36:U78,20,0))</f>
        <v/>
      </c>
      <c r="C43" s="88"/>
      <c r="D43" s="88" t="e">
        <f>INDEX(LISTE!$D$4:$O$45,MATCH(A43,LISTE!$B$4:$B$45,0),MATCH(C43,LISTE!$D$3:$O$3,0))</f>
        <v>#N/A</v>
      </c>
      <c r="E43" s="88" t="str">
        <f>IF(ISBLANK(C43),"",VLOOKUP(C43,Typologie!B$3:C$15,2,0))</f>
        <v/>
      </c>
      <c r="F43" s="88" t="str">
        <f>IF(E43="","",COUNTIF(E$10:$E43, E43))</f>
        <v/>
      </c>
      <c r="G43" s="88" t="str">
        <f t="shared" si="4"/>
        <v/>
      </c>
      <c r="H43" s="89"/>
      <c r="I43" s="89"/>
      <c r="J43" s="88"/>
      <c r="K43" s="88"/>
      <c r="L43" s="88"/>
      <c r="M43" s="88"/>
      <c r="N43" s="88"/>
      <c r="O43" s="88"/>
      <c r="P43" s="88"/>
      <c r="Q43" s="88"/>
      <c r="R43" s="88"/>
      <c r="S43" s="90"/>
      <c r="T43" s="90"/>
      <c r="U43" s="90"/>
      <c r="V43" s="90"/>
      <c r="W43" s="88"/>
      <c r="X43" s="91"/>
      <c r="Y43" s="89"/>
      <c r="Z43" s="89"/>
      <c r="AA43" s="89"/>
      <c r="AB43" s="89"/>
      <c r="AC43" s="89"/>
      <c r="AD43" s="89"/>
      <c r="AE43" s="91"/>
      <c r="AF43" s="88"/>
      <c r="AG43" s="89"/>
      <c r="AH43" s="89"/>
      <c r="AI43" s="89"/>
      <c r="AJ43" s="91"/>
      <c r="AK43" s="88"/>
      <c r="AL43" s="89"/>
      <c r="AM43" s="89"/>
      <c r="AN43" s="89"/>
      <c r="AO43" s="91"/>
      <c r="AP43" s="88" t="str">
        <f t="shared" ca="1" si="1"/>
        <v/>
      </c>
      <c r="AQ43" s="91"/>
      <c r="AR43" s="89"/>
      <c r="AS43" s="88"/>
      <c r="AT43" s="88" t="str">
        <f t="shared" si="2"/>
        <v/>
      </c>
      <c r="AU43" s="92"/>
      <c r="AV43" s="88"/>
    </row>
    <row r="44" spans="1:48" s="75" customFormat="1" ht="15.6" x14ac:dyDescent="0.3">
      <c r="A44" s="88"/>
      <c r="B44" s="88" t="str">
        <f>IF(ISNA(VLOOKUP(A44,LISTE!B37:U79,20,0)),"",VLOOKUP(A44,LISTE!B37:U79,20,0))</f>
        <v/>
      </c>
      <c r="C44" s="88"/>
      <c r="D44" s="88" t="e">
        <f>INDEX(LISTE!$D$4:$O$45,MATCH(A44,LISTE!$B$4:$B$45,0),MATCH(C44,LISTE!$D$3:$O$3,0))</f>
        <v>#N/A</v>
      </c>
      <c r="E44" s="88" t="str">
        <f>IF(ISBLANK(C44),"",VLOOKUP(C44,Typologie!B$3:C$15,2,0))</f>
        <v/>
      </c>
      <c r="F44" s="88" t="str">
        <f>IF(E44="","",COUNTIF(E$10:$E44, E44))</f>
        <v/>
      </c>
      <c r="G44" s="88" t="str">
        <f t="shared" si="4"/>
        <v/>
      </c>
      <c r="H44" s="89"/>
      <c r="I44" s="89"/>
      <c r="J44" s="88"/>
      <c r="K44" s="88"/>
      <c r="L44" s="88"/>
      <c r="M44" s="88"/>
      <c r="N44" s="88"/>
      <c r="O44" s="88"/>
      <c r="P44" s="88"/>
      <c r="Q44" s="88"/>
      <c r="R44" s="88"/>
      <c r="S44" s="90"/>
      <c r="T44" s="90"/>
      <c r="U44" s="90"/>
      <c r="V44" s="90"/>
      <c r="W44" s="88"/>
      <c r="X44" s="91"/>
      <c r="Y44" s="89"/>
      <c r="Z44" s="89"/>
      <c r="AA44" s="89"/>
      <c r="AB44" s="89"/>
      <c r="AC44" s="89"/>
      <c r="AD44" s="89"/>
      <c r="AE44" s="91"/>
      <c r="AF44" s="88"/>
      <c r="AG44" s="89"/>
      <c r="AH44" s="89"/>
      <c r="AI44" s="89"/>
      <c r="AJ44" s="91"/>
      <c r="AK44" s="88"/>
      <c r="AL44" s="89"/>
      <c r="AM44" s="89"/>
      <c r="AN44" s="89"/>
      <c r="AO44" s="91"/>
      <c r="AP44" s="88" t="str">
        <f t="shared" ca="1" si="1"/>
        <v/>
      </c>
      <c r="AQ44" s="91"/>
      <c r="AR44" s="89"/>
      <c r="AS44" s="88"/>
      <c r="AT44" s="88" t="str">
        <f t="shared" si="2"/>
        <v/>
      </c>
      <c r="AU44" s="92"/>
      <c r="AV44" s="88"/>
    </row>
    <row r="45" spans="1:48" s="75" customFormat="1" ht="15.6" x14ac:dyDescent="0.3">
      <c r="A45" s="88"/>
      <c r="B45" s="88" t="str">
        <f>IF(ISNA(VLOOKUP(A45,LISTE!B38:U80,20,0)),"",VLOOKUP(A45,LISTE!B38:U80,20,0))</f>
        <v/>
      </c>
      <c r="C45" s="88"/>
      <c r="D45" s="88" t="e">
        <f>INDEX(LISTE!$D$4:$O$45,MATCH(A45,LISTE!$B$4:$B$45,0),MATCH(C45,LISTE!$D$3:$O$3,0))</f>
        <v>#N/A</v>
      </c>
      <c r="E45" s="88" t="str">
        <f>IF(ISBLANK(C45),"",VLOOKUP(C45,Typologie!B$3:C$15,2,0))</f>
        <v/>
      </c>
      <c r="F45" s="88" t="str">
        <f>IF(E45="","",COUNTIF(E$10:$E45, E45))</f>
        <v/>
      </c>
      <c r="G45" s="88" t="str">
        <f t="shared" si="4"/>
        <v/>
      </c>
      <c r="H45" s="89"/>
      <c r="I45" s="89"/>
      <c r="J45" s="88"/>
      <c r="K45" s="88"/>
      <c r="L45" s="88"/>
      <c r="M45" s="88"/>
      <c r="N45" s="88"/>
      <c r="O45" s="88"/>
      <c r="P45" s="88"/>
      <c r="Q45" s="88"/>
      <c r="R45" s="88"/>
      <c r="S45" s="90"/>
      <c r="T45" s="90"/>
      <c r="U45" s="90"/>
      <c r="V45" s="90"/>
      <c r="W45" s="88"/>
      <c r="X45" s="91"/>
      <c r="Y45" s="89"/>
      <c r="Z45" s="89"/>
      <c r="AA45" s="89"/>
      <c r="AB45" s="89"/>
      <c r="AC45" s="89"/>
      <c r="AD45" s="89"/>
      <c r="AE45" s="91"/>
      <c r="AF45" s="88"/>
      <c r="AG45" s="89"/>
      <c r="AH45" s="89"/>
      <c r="AI45" s="89"/>
      <c r="AJ45" s="91"/>
      <c r="AK45" s="88"/>
      <c r="AL45" s="89"/>
      <c r="AM45" s="89"/>
      <c r="AN45" s="89"/>
      <c r="AO45" s="91"/>
      <c r="AP45" s="88" t="str">
        <f t="shared" ca="1" si="1"/>
        <v/>
      </c>
      <c r="AQ45" s="91"/>
      <c r="AR45" s="89"/>
      <c r="AS45" s="88"/>
      <c r="AT45" s="88" t="str">
        <f t="shared" si="2"/>
        <v/>
      </c>
      <c r="AU45" s="92"/>
      <c r="AV45" s="88"/>
    </row>
    <row r="46" spans="1:48" s="75" customFormat="1" ht="15.6" x14ac:dyDescent="0.3">
      <c r="A46" s="88"/>
      <c r="B46" s="88" t="str">
        <f>IF(ISNA(VLOOKUP(A46,LISTE!B39:U81,20,0)),"",VLOOKUP(A46,LISTE!B39:U81,20,0))</f>
        <v/>
      </c>
      <c r="C46" s="88"/>
      <c r="D46" s="88" t="e">
        <f>INDEX(LISTE!$D$4:$O$45,MATCH(A46,LISTE!$B$4:$B$45,0),MATCH(C46,LISTE!$D$3:$O$3,0))</f>
        <v>#N/A</v>
      </c>
      <c r="E46" s="88" t="str">
        <f>IF(ISBLANK(C46),"",VLOOKUP(C46,Typologie!B$3:C$15,2,0))</f>
        <v/>
      </c>
      <c r="F46" s="88" t="str">
        <f>IF(E46="","",COUNTIF(E$10:$E46, E46))</f>
        <v/>
      </c>
      <c r="G46" s="88" t="str">
        <f t="shared" si="4"/>
        <v/>
      </c>
      <c r="H46" s="89"/>
      <c r="I46" s="89"/>
      <c r="J46" s="88"/>
      <c r="K46" s="88"/>
      <c r="L46" s="88"/>
      <c r="M46" s="88"/>
      <c r="N46" s="88"/>
      <c r="O46" s="88"/>
      <c r="P46" s="88"/>
      <c r="Q46" s="88"/>
      <c r="R46" s="88"/>
      <c r="S46" s="90"/>
      <c r="T46" s="90"/>
      <c r="U46" s="90"/>
      <c r="V46" s="90"/>
      <c r="W46" s="88"/>
      <c r="X46" s="91"/>
      <c r="Y46" s="89"/>
      <c r="Z46" s="89"/>
      <c r="AA46" s="89"/>
      <c r="AB46" s="89"/>
      <c r="AC46" s="89"/>
      <c r="AD46" s="89"/>
      <c r="AE46" s="91"/>
      <c r="AF46" s="88"/>
      <c r="AG46" s="89"/>
      <c r="AH46" s="89"/>
      <c r="AI46" s="89"/>
      <c r="AJ46" s="91"/>
      <c r="AK46" s="88"/>
      <c r="AL46" s="89"/>
      <c r="AM46" s="89"/>
      <c r="AN46" s="89"/>
      <c r="AO46" s="91"/>
      <c r="AP46" s="88" t="str">
        <f t="shared" ca="1" si="1"/>
        <v/>
      </c>
      <c r="AQ46" s="91"/>
      <c r="AR46" s="89"/>
      <c r="AS46" s="88"/>
      <c r="AT46" s="88" t="str">
        <f t="shared" si="2"/>
        <v/>
      </c>
      <c r="AU46" s="92"/>
      <c r="AV46" s="88"/>
    </row>
    <row r="47" spans="1:48" s="75" customFormat="1" ht="15.6" x14ac:dyDescent="0.3">
      <c r="A47" s="88"/>
      <c r="B47" s="88" t="str">
        <f>IF(ISNA(VLOOKUP(A47,LISTE!B40:U82,20,0)),"",VLOOKUP(A47,LISTE!B40:U82,20,0))</f>
        <v/>
      </c>
      <c r="C47" s="88"/>
      <c r="D47" s="88" t="e">
        <f>INDEX(LISTE!$D$4:$O$45,MATCH(A47,LISTE!$B$4:$B$45,0),MATCH(C47,LISTE!$D$3:$O$3,0))</f>
        <v>#N/A</v>
      </c>
      <c r="E47" s="88" t="str">
        <f>IF(ISBLANK(C47),"",VLOOKUP(C47,Typologie!B$3:C$15,2,0))</f>
        <v/>
      </c>
      <c r="F47" s="88" t="str">
        <f>IF(E47="","",COUNTIF(E$10:$E47, E47))</f>
        <v/>
      </c>
      <c r="G47" s="88" t="str">
        <f t="shared" si="4"/>
        <v/>
      </c>
      <c r="H47" s="89"/>
      <c r="I47" s="89"/>
      <c r="J47" s="88"/>
      <c r="K47" s="88"/>
      <c r="L47" s="88"/>
      <c r="M47" s="88"/>
      <c r="N47" s="88"/>
      <c r="O47" s="88"/>
      <c r="P47" s="88"/>
      <c r="Q47" s="88"/>
      <c r="R47" s="88"/>
      <c r="S47" s="90"/>
      <c r="T47" s="90"/>
      <c r="U47" s="90"/>
      <c r="V47" s="90"/>
      <c r="W47" s="88"/>
      <c r="X47" s="91"/>
      <c r="Y47" s="89"/>
      <c r="Z47" s="89"/>
      <c r="AA47" s="89"/>
      <c r="AB47" s="89"/>
      <c r="AC47" s="89"/>
      <c r="AD47" s="89"/>
      <c r="AE47" s="91"/>
      <c r="AF47" s="88"/>
      <c r="AG47" s="89"/>
      <c r="AH47" s="89"/>
      <c r="AI47" s="89"/>
      <c r="AJ47" s="91"/>
      <c r="AK47" s="88"/>
      <c r="AL47" s="89"/>
      <c r="AM47" s="89"/>
      <c r="AN47" s="89"/>
      <c r="AO47" s="91"/>
      <c r="AP47" s="88" t="str">
        <f t="shared" ca="1" si="1"/>
        <v/>
      </c>
      <c r="AQ47" s="91"/>
      <c r="AR47" s="89"/>
      <c r="AS47" s="88"/>
      <c r="AT47" s="88" t="str">
        <f t="shared" si="2"/>
        <v/>
      </c>
      <c r="AU47" s="92"/>
      <c r="AV47" s="88"/>
    </row>
    <row r="48" spans="1:48" s="75" customFormat="1" ht="15.6" x14ac:dyDescent="0.3">
      <c r="A48" s="88"/>
      <c r="B48" s="88" t="str">
        <f>IF(ISNA(VLOOKUP(A48,LISTE!B41:U83,20,0)),"",VLOOKUP(A48,LISTE!B41:U83,20,0))</f>
        <v/>
      </c>
      <c r="C48" s="88"/>
      <c r="D48" s="88" t="e">
        <f>INDEX(LISTE!$D$4:$O$45,MATCH(A48,LISTE!$B$4:$B$45,0),MATCH(C48,LISTE!$D$3:$O$3,0))</f>
        <v>#N/A</v>
      </c>
      <c r="E48" s="88" t="str">
        <f>IF(ISBLANK(C48),"",VLOOKUP(C48,Typologie!B$3:C$15,2,0))</f>
        <v/>
      </c>
      <c r="F48" s="88" t="str">
        <f>IF(E48="","",COUNTIF(E$10:$E48, E48))</f>
        <v/>
      </c>
      <c r="G48" s="88" t="str">
        <f t="shared" si="4"/>
        <v/>
      </c>
      <c r="H48" s="89"/>
      <c r="I48" s="89"/>
      <c r="J48" s="88"/>
      <c r="K48" s="88"/>
      <c r="L48" s="88"/>
      <c r="M48" s="88"/>
      <c r="N48" s="88"/>
      <c r="O48" s="88"/>
      <c r="P48" s="88"/>
      <c r="Q48" s="88"/>
      <c r="R48" s="88"/>
      <c r="S48" s="90"/>
      <c r="T48" s="90"/>
      <c r="U48" s="90"/>
      <c r="V48" s="90"/>
      <c r="W48" s="88"/>
      <c r="X48" s="91"/>
      <c r="Y48" s="89"/>
      <c r="Z48" s="89"/>
      <c r="AA48" s="89"/>
      <c r="AB48" s="89"/>
      <c r="AC48" s="89"/>
      <c r="AD48" s="89"/>
      <c r="AE48" s="91"/>
      <c r="AF48" s="88"/>
      <c r="AG48" s="89"/>
      <c r="AH48" s="89"/>
      <c r="AI48" s="89"/>
      <c r="AJ48" s="91"/>
      <c r="AK48" s="88"/>
      <c r="AL48" s="89"/>
      <c r="AM48" s="89"/>
      <c r="AN48" s="89"/>
      <c r="AO48" s="91"/>
      <c r="AP48" s="88" t="str">
        <f t="shared" ca="1" si="1"/>
        <v/>
      </c>
      <c r="AQ48" s="91"/>
      <c r="AR48" s="89"/>
      <c r="AS48" s="88"/>
      <c r="AT48" s="88" t="str">
        <f t="shared" si="2"/>
        <v/>
      </c>
      <c r="AU48" s="92"/>
      <c r="AV48" s="88"/>
    </row>
    <row r="49" spans="1:48" s="75" customFormat="1" ht="15.6" x14ac:dyDescent="0.3">
      <c r="A49" s="88"/>
      <c r="B49" s="88" t="str">
        <f>IF(ISNA(VLOOKUP(A49,LISTE!B42:U84,20,0)),"",VLOOKUP(A49,LISTE!B42:U84,20,0))</f>
        <v/>
      </c>
      <c r="C49" s="88"/>
      <c r="D49" s="88" t="e">
        <f>INDEX(LISTE!$D$4:$O$45,MATCH(A49,LISTE!$B$4:$B$45,0),MATCH(C49,LISTE!$D$3:$O$3,0))</f>
        <v>#N/A</v>
      </c>
      <c r="E49" s="88" t="str">
        <f>IF(ISBLANK(C49),"",VLOOKUP(C49,Typologie!B$3:C$15,2,0))</f>
        <v/>
      </c>
      <c r="F49" s="88" t="str">
        <f>IF(E49="","",COUNTIF(E$10:$E49, E49))</f>
        <v/>
      </c>
      <c r="G49" s="88" t="str">
        <f t="shared" si="4"/>
        <v/>
      </c>
      <c r="H49" s="89"/>
      <c r="I49" s="89"/>
      <c r="J49" s="88"/>
      <c r="K49" s="88"/>
      <c r="L49" s="88"/>
      <c r="M49" s="88"/>
      <c r="N49" s="88"/>
      <c r="O49" s="88"/>
      <c r="P49" s="88"/>
      <c r="Q49" s="88"/>
      <c r="R49" s="88"/>
      <c r="S49" s="90"/>
      <c r="T49" s="90"/>
      <c r="U49" s="90"/>
      <c r="V49" s="90"/>
      <c r="W49" s="88"/>
      <c r="X49" s="91"/>
      <c r="Y49" s="89"/>
      <c r="Z49" s="89"/>
      <c r="AA49" s="89"/>
      <c r="AB49" s="89"/>
      <c r="AC49" s="89"/>
      <c r="AD49" s="89"/>
      <c r="AE49" s="91"/>
      <c r="AF49" s="88"/>
      <c r="AG49" s="89"/>
      <c r="AH49" s="89"/>
      <c r="AI49" s="89"/>
      <c r="AJ49" s="91"/>
      <c r="AK49" s="88"/>
      <c r="AL49" s="89"/>
      <c r="AM49" s="89"/>
      <c r="AN49" s="89"/>
      <c r="AO49" s="91"/>
      <c r="AP49" s="88" t="str">
        <f t="shared" ca="1" si="1"/>
        <v/>
      </c>
      <c r="AQ49" s="91"/>
      <c r="AR49" s="89"/>
      <c r="AS49" s="88"/>
      <c r="AT49" s="88" t="str">
        <f t="shared" si="2"/>
        <v/>
      </c>
      <c r="AU49" s="92"/>
      <c r="AV49" s="88"/>
    </row>
    <row r="50" spans="1:48" s="75" customFormat="1" ht="15.6" x14ac:dyDescent="0.3">
      <c r="A50" s="88"/>
      <c r="B50" s="88" t="str">
        <f>IF(ISNA(VLOOKUP(A50,LISTE!B43:U85,20,0)),"",VLOOKUP(A50,LISTE!B43:U85,20,0))</f>
        <v/>
      </c>
      <c r="C50" s="88"/>
      <c r="D50" s="88" t="e">
        <f>INDEX(LISTE!$D$4:$O$45,MATCH(A50,LISTE!$B$4:$B$45,0),MATCH(C50,LISTE!$D$3:$O$3,0))</f>
        <v>#N/A</v>
      </c>
      <c r="E50" s="88" t="str">
        <f>IF(ISBLANK(C50),"",VLOOKUP(C50,Typologie!B$3:C$15,2,0))</f>
        <v/>
      </c>
      <c r="F50" s="88" t="str">
        <f>IF(E50="","",COUNTIF(E$10:$E50, E50))</f>
        <v/>
      </c>
      <c r="G50" s="88" t="str">
        <f t="shared" si="4"/>
        <v/>
      </c>
      <c r="H50" s="89"/>
      <c r="I50" s="89"/>
      <c r="J50" s="88"/>
      <c r="K50" s="88"/>
      <c r="L50" s="88"/>
      <c r="M50" s="88"/>
      <c r="N50" s="88"/>
      <c r="O50" s="88"/>
      <c r="P50" s="88"/>
      <c r="Q50" s="88"/>
      <c r="R50" s="88"/>
      <c r="S50" s="90"/>
      <c r="T50" s="90"/>
      <c r="U50" s="90"/>
      <c r="V50" s="90"/>
      <c r="W50" s="88"/>
      <c r="X50" s="91"/>
      <c r="Y50" s="89"/>
      <c r="Z50" s="89"/>
      <c r="AA50" s="89"/>
      <c r="AB50" s="89"/>
      <c r="AC50" s="89"/>
      <c r="AD50" s="89"/>
      <c r="AE50" s="91"/>
      <c r="AF50" s="88"/>
      <c r="AG50" s="89"/>
      <c r="AH50" s="89"/>
      <c r="AI50" s="89"/>
      <c r="AJ50" s="91"/>
      <c r="AK50" s="88"/>
      <c r="AL50" s="89"/>
      <c r="AM50" s="89"/>
      <c r="AN50" s="89"/>
      <c r="AO50" s="91"/>
      <c r="AP50" s="88" t="str">
        <f t="shared" ca="1" si="1"/>
        <v/>
      </c>
      <c r="AQ50" s="91"/>
      <c r="AR50" s="89"/>
      <c r="AS50" s="88"/>
      <c r="AT50" s="88" t="str">
        <f t="shared" si="2"/>
        <v/>
      </c>
      <c r="AU50" s="92"/>
      <c r="AV50" s="88"/>
    </row>
    <row r="51" spans="1:48" s="75" customFormat="1" ht="15.6" x14ac:dyDescent="0.3">
      <c r="A51" s="88"/>
      <c r="B51" s="88" t="str">
        <f>IF(ISNA(VLOOKUP(A51,LISTE!B44:U86,20,0)),"",VLOOKUP(A51,LISTE!B44:U86,20,0))</f>
        <v/>
      </c>
      <c r="C51" s="88"/>
      <c r="D51" s="88" t="e">
        <f>INDEX(LISTE!$D$4:$O$45,MATCH(A51,LISTE!$B$4:$B$45,0),MATCH(C51,LISTE!$D$3:$O$3,0))</f>
        <v>#N/A</v>
      </c>
      <c r="E51" s="88" t="str">
        <f>IF(ISBLANK(C51),"",VLOOKUP(C51,Typologie!B$3:C$15,2,0))</f>
        <v/>
      </c>
      <c r="F51" s="88" t="str">
        <f>IF(E51="","",COUNTIF(E$10:$E51, E51))</f>
        <v/>
      </c>
      <c r="G51" s="88" t="str">
        <f t="shared" si="4"/>
        <v/>
      </c>
      <c r="H51" s="89"/>
      <c r="I51" s="89"/>
      <c r="J51" s="88"/>
      <c r="K51" s="88"/>
      <c r="L51" s="88"/>
      <c r="M51" s="88"/>
      <c r="N51" s="88"/>
      <c r="O51" s="88"/>
      <c r="P51" s="88"/>
      <c r="Q51" s="88"/>
      <c r="R51" s="88"/>
      <c r="S51" s="90"/>
      <c r="T51" s="90"/>
      <c r="U51" s="90"/>
      <c r="V51" s="90"/>
      <c r="W51" s="88"/>
      <c r="X51" s="91"/>
      <c r="Y51" s="89"/>
      <c r="Z51" s="89"/>
      <c r="AA51" s="89"/>
      <c r="AB51" s="89"/>
      <c r="AC51" s="89"/>
      <c r="AD51" s="89"/>
      <c r="AE51" s="91"/>
      <c r="AF51" s="88"/>
      <c r="AG51" s="89"/>
      <c r="AH51" s="89"/>
      <c r="AI51" s="89"/>
      <c r="AJ51" s="91"/>
      <c r="AK51" s="88"/>
      <c r="AL51" s="89"/>
      <c r="AM51" s="89"/>
      <c r="AN51" s="89"/>
      <c r="AO51" s="91"/>
      <c r="AP51" s="88" t="str">
        <f t="shared" ca="1" si="1"/>
        <v/>
      </c>
      <c r="AQ51" s="91"/>
      <c r="AR51" s="89"/>
      <c r="AS51" s="88"/>
      <c r="AT51" s="88" t="str">
        <f t="shared" si="2"/>
        <v/>
      </c>
      <c r="AU51" s="92"/>
      <c r="AV51" s="88"/>
    </row>
    <row r="52" spans="1:48" s="75" customFormat="1" ht="15.6" x14ac:dyDescent="0.3">
      <c r="A52" s="88"/>
      <c r="B52" s="88" t="str">
        <f>IF(ISNA(VLOOKUP(A52,LISTE!B45:U87,20,0)),"",VLOOKUP(A52,LISTE!B45:U87,20,0))</f>
        <v/>
      </c>
      <c r="C52" s="88"/>
      <c r="D52" s="88" t="e">
        <f>INDEX(LISTE!$D$4:$O$45,MATCH(A52,LISTE!$B$4:$B$45,0),MATCH(C52,LISTE!$D$3:$O$3,0))</f>
        <v>#N/A</v>
      </c>
      <c r="E52" s="88" t="str">
        <f>IF(ISBLANK(C52),"",VLOOKUP(C52,Typologie!B$3:C$15,2,0))</f>
        <v/>
      </c>
      <c r="F52" s="88" t="str">
        <f>IF(E52="","",COUNTIF(E$10:$E52, E52))</f>
        <v/>
      </c>
      <c r="G52" s="88" t="str">
        <f t="shared" si="4"/>
        <v/>
      </c>
      <c r="H52" s="89"/>
      <c r="I52" s="89"/>
      <c r="J52" s="88"/>
      <c r="K52" s="88"/>
      <c r="L52" s="88"/>
      <c r="M52" s="88"/>
      <c r="N52" s="88"/>
      <c r="O52" s="88"/>
      <c r="P52" s="88"/>
      <c r="Q52" s="88"/>
      <c r="R52" s="88"/>
      <c r="S52" s="90"/>
      <c r="T52" s="90"/>
      <c r="U52" s="90"/>
      <c r="V52" s="90"/>
      <c r="W52" s="88"/>
      <c r="X52" s="91"/>
      <c r="Y52" s="89"/>
      <c r="Z52" s="89"/>
      <c r="AA52" s="89"/>
      <c r="AB52" s="89"/>
      <c r="AC52" s="89"/>
      <c r="AD52" s="89"/>
      <c r="AE52" s="91"/>
      <c r="AF52" s="88"/>
      <c r="AG52" s="89"/>
      <c r="AH52" s="89"/>
      <c r="AI52" s="89"/>
      <c r="AJ52" s="91"/>
      <c r="AK52" s="88"/>
      <c r="AL52" s="89"/>
      <c r="AM52" s="89"/>
      <c r="AN52" s="89"/>
      <c r="AO52" s="91"/>
      <c r="AP52" s="88" t="str">
        <f t="shared" ca="1" si="1"/>
        <v/>
      </c>
      <c r="AQ52" s="91"/>
      <c r="AR52" s="89"/>
      <c r="AS52" s="88"/>
      <c r="AT52" s="88" t="str">
        <f t="shared" si="2"/>
        <v/>
      </c>
      <c r="AU52" s="92"/>
      <c r="AV52" s="88"/>
    </row>
    <row r="53" spans="1:48" s="75" customFormat="1" ht="15.6" x14ac:dyDescent="0.3">
      <c r="A53" s="88"/>
      <c r="B53" s="88" t="str">
        <f>IF(ISNA(VLOOKUP(A53,LISTE!B46:U88,20,0)),"",VLOOKUP(A53,LISTE!B46:U88,20,0))</f>
        <v/>
      </c>
      <c r="C53" s="88"/>
      <c r="D53" s="88" t="e">
        <f>INDEX(LISTE!$D$4:$O$45,MATCH(A53,LISTE!$B$4:$B$45,0),MATCH(C53,LISTE!$D$3:$O$3,0))</f>
        <v>#N/A</v>
      </c>
      <c r="E53" s="88" t="str">
        <f>IF(ISBLANK(C53),"",VLOOKUP(C53,Typologie!B$3:C$15,2,0))</f>
        <v/>
      </c>
      <c r="F53" s="88" t="str">
        <f>IF(E53="","",COUNTIF(E$10:$E53, E53))</f>
        <v/>
      </c>
      <c r="G53" s="88" t="str">
        <f t="shared" si="4"/>
        <v/>
      </c>
      <c r="H53" s="89"/>
      <c r="I53" s="89"/>
      <c r="J53" s="88"/>
      <c r="K53" s="88"/>
      <c r="L53" s="88"/>
      <c r="M53" s="88"/>
      <c r="N53" s="88"/>
      <c r="O53" s="88"/>
      <c r="P53" s="88"/>
      <c r="Q53" s="88"/>
      <c r="R53" s="88"/>
      <c r="S53" s="90"/>
      <c r="T53" s="90"/>
      <c r="U53" s="90"/>
      <c r="V53" s="90"/>
      <c r="W53" s="88"/>
      <c r="X53" s="91"/>
      <c r="Y53" s="89"/>
      <c r="Z53" s="89"/>
      <c r="AA53" s="89"/>
      <c r="AB53" s="89"/>
      <c r="AC53" s="89"/>
      <c r="AD53" s="89"/>
      <c r="AE53" s="91"/>
      <c r="AF53" s="88"/>
      <c r="AG53" s="89"/>
      <c r="AH53" s="89"/>
      <c r="AI53" s="89"/>
      <c r="AJ53" s="91"/>
      <c r="AK53" s="88"/>
      <c r="AL53" s="89"/>
      <c r="AM53" s="89"/>
      <c r="AN53" s="89"/>
      <c r="AO53" s="91"/>
      <c r="AP53" s="88" t="str">
        <f t="shared" ca="1" si="1"/>
        <v/>
      </c>
      <c r="AQ53" s="91"/>
      <c r="AR53" s="89"/>
      <c r="AS53" s="88"/>
      <c r="AT53" s="88" t="str">
        <f t="shared" si="2"/>
        <v/>
      </c>
      <c r="AU53" s="92"/>
      <c r="AV53" s="88"/>
    </row>
    <row r="54" spans="1:48" s="75" customFormat="1" ht="15.6" x14ac:dyDescent="0.3">
      <c r="A54" s="88"/>
      <c r="B54" s="88" t="str">
        <f>IF(ISNA(VLOOKUP(A54,LISTE!B47:U89,20,0)),"",VLOOKUP(A54,LISTE!B47:U89,20,0))</f>
        <v/>
      </c>
      <c r="C54" s="88"/>
      <c r="D54" s="88" t="e">
        <f>INDEX(LISTE!$D$4:$O$45,MATCH(A54,LISTE!$B$4:$B$45,0),MATCH(C54,LISTE!$D$3:$O$3,0))</f>
        <v>#N/A</v>
      </c>
      <c r="E54" s="88" t="str">
        <f>IF(ISBLANK(C54),"",VLOOKUP(C54,Typologie!B$3:C$15,2,0))</f>
        <v/>
      </c>
      <c r="F54" s="88" t="str">
        <f>IF(E54="","",COUNTIF(E$10:$E54, E54))</f>
        <v/>
      </c>
      <c r="G54" s="88" t="str">
        <f t="shared" si="4"/>
        <v/>
      </c>
      <c r="H54" s="89"/>
      <c r="I54" s="89"/>
      <c r="J54" s="88"/>
      <c r="K54" s="88"/>
      <c r="L54" s="88"/>
      <c r="M54" s="88"/>
      <c r="N54" s="88"/>
      <c r="O54" s="88"/>
      <c r="P54" s="88"/>
      <c r="Q54" s="88"/>
      <c r="R54" s="88"/>
      <c r="S54" s="90"/>
      <c r="T54" s="90"/>
      <c r="U54" s="90"/>
      <c r="V54" s="90"/>
      <c r="W54" s="88"/>
      <c r="X54" s="91"/>
      <c r="Y54" s="89"/>
      <c r="Z54" s="89"/>
      <c r="AA54" s="89"/>
      <c r="AB54" s="89"/>
      <c r="AC54" s="89"/>
      <c r="AD54" s="89"/>
      <c r="AE54" s="91"/>
      <c r="AF54" s="88"/>
      <c r="AG54" s="89"/>
      <c r="AH54" s="89"/>
      <c r="AI54" s="89"/>
      <c r="AJ54" s="91"/>
      <c r="AK54" s="88"/>
      <c r="AL54" s="89"/>
      <c r="AM54" s="89"/>
      <c r="AN54" s="89"/>
      <c r="AO54" s="91"/>
      <c r="AP54" s="88" t="str">
        <f t="shared" ca="1" si="1"/>
        <v/>
      </c>
      <c r="AQ54" s="91"/>
      <c r="AR54" s="89"/>
      <c r="AS54" s="88"/>
      <c r="AT54" s="88" t="str">
        <f t="shared" si="2"/>
        <v/>
      </c>
      <c r="AU54" s="92"/>
      <c r="AV54" s="88"/>
    </row>
    <row r="55" spans="1:48" s="75" customFormat="1" ht="15.6" x14ac:dyDescent="0.3">
      <c r="A55" s="88"/>
      <c r="B55" s="88" t="str">
        <f>IF(ISNA(VLOOKUP(A55,LISTE!B48:U90,20,0)),"",VLOOKUP(A55,LISTE!B48:U90,20,0))</f>
        <v/>
      </c>
      <c r="C55" s="88"/>
      <c r="D55" s="88" t="e">
        <f>INDEX(LISTE!$D$4:$O$45,MATCH(A55,LISTE!$B$4:$B$45,0),MATCH(C55,LISTE!$D$3:$O$3,0))</f>
        <v>#N/A</v>
      </c>
      <c r="E55" s="88" t="str">
        <f>IF(ISBLANK(C55),"",VLOOKUP(C55,Typologie!B$3:C$15,2,0))</f>
        <v/>
      </c>
      <c r="F55" s="88" t="str">
        <f>IF(E55="","",COUNTIF(E$10:$E55, E55))</f>
        <v/>
      </c>
      <c r="G55" s="88" t="str">
        <f t="shared" si="4"/>
        <v/>
      </c>
      <c r="H55" s="89"/>
      <c r="I55" s="89"/>
      <c r="J55" s="88"/>
      <c r="K55" s="88"/>
      <c r="L55" s="88"/>
      <c r="M55" s="88"/>
      <c r="N55" s="88"/>
      <c r="O55" s="88"/>
      <c r="P55" s="88"/>
      <c r="Q55" s="88"/>
      <c r="R55" s="88"/>
      <c r="S55" s="90"/>
      <c r="T55" s="90"/>
      <c r="U55" s="90"/>
      <c r="V55" s="90"/>
      <c r="W55" s="88"/>
      <c r="X55" s="91"/>
      <c r="Y55" s="89"/>
      <c r="Z55" s="89"/>
      <c r="AA55" s="89"/>
      <c r="AB55" s="89"/>
      <c r="AC55" s="89"/>
      <c r="AD55" s="89"/>
      <c r="AE55" s="91"/>
      <c r="AF55" s="88"/>
      <c r="AG55" s="89"/>
      <c r="AH55" s="89"/>
      <c r="AI55" s="89"/>
      <c r="AJ55" s="91"/>
      <c r="AK55" s="88"/>
      <c r="AL55" s="89"/>
      <c r="AM55" s="89"/>
      <c r="AN55" s="89"/>
      <c r="AO55" s="91"/>
      <c r="AP55" s="88" t="str">
        <f t="shared" ca="1" si="1"/>
        <v/>
      </c>
      <c r="AQ55" s="91"/>
      <c r="AR55" s="89"/>
      <c r="AS55" s="88"/>
      <c r="AT55" s="88" t="str">
        <f t="shared" si="2"/>
        <v/>
      </c>
      <c r="AU55" s="92"/>
      <c r="AV55" s="88"/>
    </row>
    <row r="56" spans="1:48" s="75" customFormat="1" ht="15.6" x14ac:dyDescent="0.3">
      <c r="A56" s="88"/>
      <c r="B56" s="88" t="str">
        <f>IF(ISNA(VLOOKUP(A56,LISTE!B49:U91,20,0)),"",VLOOKUP(A56,LISTE!B49:U91,20,0))</f>
        <v/>
      </c>
      <c r="C56" s="88"/>
      <c r="D56" s="88" t="e">
        <f>INDEX(LISTE!$D$4:$O$45,MATCH(A56,LISTE!$B$4:$B$45,0),MATCH(C56,LISTE!$D$3:$O$3,0))</f>
        <v>#N/A</v>
      </c>
      <c r="E56" s="88" t="str">
        <f>IF(ISBLANK(C56),"",VLOOKUP(C56,Typologie!B$3:C$15,2,0))</f>
        <v/>
      </c>
      <c r="F56" s="88" t="str">
        <f>IF(E56="","",COUNTIF(E$10:$E56, E56))</f>
        <v/>
      </c>
      <c r="G56" s="88" t="str">
        <f t="shared" si="4"/>
        <v/>
      </c>
      <c r="H56" s="89"/>
      <c r="I56" s="89"/>
      <c r="J56" s="88"/>
      <c r="K56" s="88"/>
      <c r="L56" s="88"/>
      <c r="M56" s="88"/>
      <c r="N56" s="88"/>
      <c r="O56" s="88"/>
      <c r="P56" s="88"/>
      <c r="Q56" s="88"/>
      <c r="R56" s="88"/>
      <c r="S56" s="90"/>
      <c r="T56" s="90"/>
      <c r="U56" s="90"/>
      <c r="V56" s="90"/>
      <c r="W56" s="88"/>
      <c r="X56" s="91"/>
      <c r="Y56" s="89"/>
      <c r="Z56" s="89"/>
      <c r="AA56" s="89"/>
      <c r="AB56" s="89"/>
      <c r="AC56" s="89"/>
      <c r="AD56" s="89"/>
      <c r="AE56" s="91"/>
      <c r="AF56" s="88"/>
      <c r="AG56" s="89"/>
      <c r="AH56" s="89"/>
      <c r="AI56" s="89"/>
      <c r="AJ56" s="91"/>
      <c r="AK56" s="88"/>
      <c r="AL56" s="89"/>
      <c r="AM56" s="89"/>
      <c r="AN56" s="89"/>
      <c r="AO56" s="91"/>
      <c r="AP56" s="88" t="str">
        <f t="shared" ca="1" si="1"/>
        <v/>
      </c>
      <c r="AQ56" s="91"/>
      <c r="AR56" s="89"/>
      <c r="AS56" s="88"/>
      <c r="AT56" s="88" t="str">
        <f t="shared" si="2"/>
        <v/>
      </c>
      <c r="AU56" s="92"/>
      <c r="AV56" s="88"/>
    </row>
    <row r="57" spans="1:48" s="75" customFormat="1" ht="15.6" x14ac:dyDescent="0.3">
      <c r="A57" s="88"/>
      <c r="B57" s="88" t="str">
        <f>IF(ISNA(VLOOKUP(A57,LISTE!B50:U92,20,0)),"",VLOOKUP(A57,LISTE!B50:U92,20,0))</f>
        <v/>
      </c>
      <c r="C57" s="88"/>
      <c r="D57" s="88" t="e">
        <f>INDEX(LISTE!$D$4:$O$45,MATCH(A57,LISTE!$B$4:$B$45,0),MATCH(C57,LISTE!$D$3:$O$3,0))</f>
        <v>#N/A</v>
      </c>
      <c r="E57" s="88" t="str">
        <f>IF(ISBLANK(C57),"",VLOOKUP(C57,Typologie!B$3:C$15,2,0))</f>
        <v/>
      </c>
      <c r="F57" s="88" t="str">
        <f>IF(E57="","",COUNTIF(E$10:$E57, E57))</f>
        <v/>
      </c>
      <c r="G57" s="88" t="str">
        <f t="shared" si="4"/>
        <v/>
      </c>
      <c r="H57" s="89"/>
      <c r="I57" s="89"/>
      <c r="J57" s="88"/>
      <c r="K57" s="88"/>
      <c r="L57" s="88"/>
      <c r="M57" s="88"/>
      <c r="N57" s="88"/>
      <c r="O57" s="88"/>
      <c r="P57" s="88"/>
      <c r="Q57" s="88"/>
      <c r="R57" s="88"/>
      <c r="S57" s="90"/>
      <c r="T57" s="90"/>
      <c r="U57" s="90"/>
      <c r="V57" s="90"/>
      <c r="W57" s="88"/>
      <c r="X57" s="91"/>
      <c r="Y57" s="89"/>
      <c r="Z57" s="89"/>
      <c r="AA57" s="89"/>
      <c r="AB57" s="89"/>
      <c r="AC57" s="89"/>
      <c r="AD57" s="89"/>
      <c r="AE57" s="91"/>
      <c r="AF57" s="88"/>
      <c r="AG57" s="89"/>
      <c r="AH57" s="89"/>
      <c r="AI57" s="89"/>
      <c r="AJ57" s="91"/>
      <c r="AK57" s="88"/>
      <c r="AL57" s="89"/>
      <c r="AM57" s="89"/>
      <c r="AN57" s="89"/>
      <c r="AO57" s="91"/>
      <c r="AP57" s="88" t="str">
        <f t="shared" ca="1" si="1"/>
        <v/>
      </c>
      <c r="AQ57" s="91"/>
      <c r="AR57" s="89"/>
      <c r="AS57" s="88"/>
      <c r="AT57" s="88" t="str">
        <f t="shared" si="2"/>
        <v/>
      </c>
      <c r="AU57" s="92"/>
      <c r="AV57" s="88"/>
    </row>
    <row r="58" spans="1:48" s="75" customFormat="1" ht="15.6" x14ac:dyDescent="0.3">
      <c r="A58" s="88"/>
      <c r="B58" s="88" t="str">
        <f>IF(ISNA(VLOOKUP(A58,LISTE!B51:U93,20,0)),"",VLOOKUP(A58,LISTE!B51:U93,20,0))</f>
        <v/>
      </c>
      <c r="C58" s="88"/>
      <c r="D58" s="88" t="e">
        <f>INDEX(LISTE!$D$4:$O$45,MATCH(A58,LISTE!$B$4:$B$45,0),MATCH(C58,LISTE!$D$3:$O$3,0))</f>
        <v>#N/A</v>
      </c>
      <c r="E58" s="88" t="str">
        <f>IF(ISBLANK(C58),"",VLOOKUP(C58,Typologie!B$3:C$15,2,0))</f>
        <v/>
      </c>
      <c r="F58" s="88" t="str">
        <f>IF(E58="","",COUNTIF(E$10:$E58, E58))</f>
        <v/>
      </c>
      <c r="G58" s="88" t="str">
        <f t="shared" si="4"/>
        <v/>
      </c>
      <c r="H58" s="89"/>
      <c r="I58" s="89"/>
      <c r="J58" s="88"/>
      <c r="K58" s="88"/>
      <c r="L58" s="88"/>
      <c r="M58" s="88"/>
      <c r="N58" s="88"/>
      <c r="O58" s="88"/>
      <c r="P58" s="88"/>
      <c r="Q58" s="88"/>
      <c r="R58" s="88"/>
      <c r="S58" s="90"/>
      <c r="T58" s="90"/>
      <c r="U58" s="90"/>
      <c r="V58" s="90"/>
      <c r="W58" s="88"/>
      <c r="X58" s="91"/>
      <c r="Y58" s="89"/>
      <c r="Z58" s="89"/>
      <c r="AA58" s="89"/>
      <c r="AB58" s="89"/>
      <c r="AC58" s="89"/>
      <c r="AD58" s="89"/>
      <c r="AE58" s="91"/>
      <c r="AF58" s="88"/>
      <c r="AG58" s="89"/>
      <c r="AH58" s="89"/>
      <c r="AI58" s="89"/>
      <c r="AJ58" s="91"/>
      <c r="AK58" s="88"/>
      <c r="AL58" s="89"/>
      <c r="AM58" s="89"/>
      <c r="AN58" s="89"/>
      <c r="AO58" s="91"/>
      <c r="AP58" s="88" t="str">
        <f t="shared" ca="1" si="1"/>
        <v/>
      </c>
      <c r="AQ58" s="91"/>
      <c r="AR58" s="89"/>
      <c r="AS58" s="88"/>
      <c r="AT58" s="88" t="str">
        <f t="shared" si="2"/>
        <v/>
      </c>
      <c r="AU58" s="92"/>
      <c r="AV58" s="88"/>
    </row>
    <row r="59" spans="1:48" s="75" customFormat="1" ht="15.6" x14ac:dyDescent="0.3">
      <c r="A59" s="88"/>
      <c r="B59" s="88" t="str">
        <f>IF(ISNA(VLOOKUP(A59,LISTE!B52:U94,20,0)),"",VLOOKUP(A59,LISTE!B52:U94,20,0))</f>
        <v/>
      </c>
      <c r="C59" s="88"/>
      <c r="D59" s="88" t="e">
        <f>INDEX(LISTE!$D$4:$O$45,MATCH(A59,LISTE!$B$4:$B$45,0),MATCH(C59,LISTE!$D$3:$O$3,0))</f>
        <v>#N/A</v>
      </c>
      <c r="E59" s="88" t="str">
        <f>IF(ISBLANK(C59),"",VLOOKUP(C59,Typologie!B$3:C$15,2,0))</f>
        <v/>
      </c>
      <c r="F59" s="88" t="str">
        <f>IF(E59="","",COUNTIF(E$10:$E59, E59))</f>
        <v/>
      </c>
      <c r="G59" s="88" t="str">
        <f t="shared" si="4"/>
        <v/>
      </c>
      <c r="H59" s="89"/>
      <c r="I59" s="89"/>
      <c r="J59" s="88"/>
      <c r="K59" s="88"/>
      <c r="L59" s="88"/>
      <c r="M59" s="88"/>
      <c r="N59" s="88"/>
      <c r="O59" s="88"/>
      <c r="P59" s="88"/>
      <c r="Q59" s="88"/>
      <c r="R59" s="88"/>
      <c r="S59" s="90"/>
      <c r="T59" s="90"/>
      <c r="U59" s="90"/>
      <c r="V59" s="90"/>
      <c r="W59" s="88"/>
      <c r="X59" s="91"/>
      <c r="Y59" s="89"/>
      <c r="Z59" s="89"/>
      <c r="AA59" s="89"/>
      <c r="AB59" s="89"/>
      <c r="AC59" s="89"/>
      <c r="AD59" s="89"/>
      <c r="AE59" s="91"/>
      <c r="AF59" s="88"/>
      <c r="AG59" s="89"/>
      <c r="AH59" s="89"/>
      <c r="AI59" s="89"/>
      <c r="AJ59" s="91"/>
      <c r="AK59" s="88"/>
      <c r="AL59" s="89"/>
      <c r="AM59" s="89"/>
      <c r="AN59" s="89"/>
      <c r="AO59" s="91"/>
      <c r="AP59" s="88" t="str">
        <f t="shared" ca="1" si="1"/>
        <v/>
      </c>
      <c r="AQ59" s="91"/>
      <c r="AR59" s="89"/>
      <c r="AS59" s="88"/>
      <c r="AT59" s="88" t="str">
        <f t="shared" si="2"/>
        <v/>
      </c>
      <c r="AU59" s="92"/>
      <c r="AV59" s="88"/>
    </row>
    <row r="60" spans="1:48" s="75" customFormat="1" ht="15.6" x14ac:dyDescent="0.3">
      <c r="A60" s="88"/>
      <c r="B60" s="88" t="str">
        <f>IF(ISNA(VLOOKUP(A60,LISTE!B53:U95,20,0)),"",VLOOKUP(A60,LISTE!B53:U95,20,0))</f>
        <v/>
      </c>
      <c r="C60" s="88"/>
      <c r="D60" s="88" t="e">
        <f>INDEX(LISTE!$D$4:$O$45,MATCH(A60,LISTE!$B$4:$B$45,0),MATCH(C60,LISTE!$D$3:$O$3,0))</f>
        <v>#N/A</v>
      </c>
      <c r="E60" s="88" t="str">
        <f>IF(ISBLANK(C60),"",VLOOKUP(C60,Typologie!B$3:C$15,2,0))</f>
        <v/>
      </c>
      <c r="F60" s="88" t="str">
        <f>IF(E60="","",COUNTIF(E$10:$E60, E60))</f>
        <v/>
      </c>
      <c r="G60" s="88" t="str">
        <f t="shared" si="4"/>
        <v/>
      </c>
      <c r="H60" s="89"/>
      <c r="I60" s="89"/>
      <c r="J60" s="88"/>
      <c r="K60" s="88"/>
      <c r="L60" s="88"/>
      <c r="M60" s="88"/>
      <c r="N60" s="88"/>
      <c r="O60" s="88"/>
      <c r="P60" s="88"/>
      <c r="Q60" s="88"/>
      <c r="R60" s="88"/>
      <c r="S60" s="90"/>
      <c r="T60" s="90"/>
      <c r="U60" s="90"/>
      <c r="V60" s="90"/>
      <c r="W60" s="88"/>
      <c r="X60" s="91"/>
      <c r="Y60" s="89"/>
      <c r="Z60" s="89"/>
      <c r="AA60" s="89"/>
      <c r="AB60" s="89"/>
      <c r="AC60" s="89"/>
      <c r="AD60" s="89"/>
      <c r="AE60" s="91"/>
      <c r="AF60" s="88"/>
      <c r="AG60" s="89"/>
      <c r="AH60" s="89"/>
      <c r="AI60" s="89"/>
      <c r="AJ60" s="91"/>
      <c r="AK60" s="88"/>
      <c r="AL60" s="89"/>
      <c r="AM60" s="89"/>
      <c r="AN60" s="89"/>
      <c r="AO60" s="91"/>
      <c r="AP60" s="88" t="str">
        <f t="shared" ca="1" si="1"/>
        <v/>
      </c>
      <c r="AQ60" s="91"/>
      <c r="AR60" s="89"/>
      <c r="AS60" s="88"/>
      <c r="AT60" s="88" t="str">
        <f t="shared" si="2"/>
        <v/>
      </c>
      <c r="AU60" s="92"/>
      <c r="AV60" s="88"/>
    </row>
    <row r="61" spans="1:48" s="75" customFormat="1" ht="15.6" x14ac:dyDescent="0.3">
      <c r="A61" s="88"/>
      <c r="B61" s="88" t="str">
        <f>IF(ISNA(VLOOKUP(A61,LISTE!B54:U96,20,0)),"",VLOOKUP(A61,LISTE!B54:U96,20,0))</f>
        <v/>
      </c>
      <c r="C61" s="88"/>
      <c r="D61" s="88" t="e">
        <f>INDEX(LISTE!$D$4:$O$45,MATCH(A61,LISTE!$B$4:$B$45,0),MATCH(C61,LISTE!$D$3:$O$3,0))</f>
        <v>#N/A</v>
      </c>
      <c r="E61" s="88" t="str">
        <f>IF(ISBLANK(C61),"",VLOOKUP(C61,Typologie!B$3:C$15,2,0))</f>
        <v/>
      </c>
      <c r="F61" s="88" t="str">
        <f>IF(E61="","",COUNTIF(E$10:$E61, E61))</f>
        <v/>
      </c>
      <c r="G61" s="88" t="str">
        <f t="shared" si="4"/>
        <v/>
      </c>
      <c r="H61" s="89"/>
      <c r="I61" s="89"/>
      <c r="J61" s="88"/>
      <c r="K61" s="88"/>
      <c r="L61" s="88"/>
      <c r="M61" s="88"/>
      <c r="N61" s="88"/>
      <c r="O61" s="88"/>
      <c r="P61" s="88"/>
      <c r="Q61" s="88"/>
      <c r="R61" s="88"/>
      <c r="S61" s="90"/>
      <c r="T61" s="90"/>
      <c r="U61" s="90"/>
      <c r="V61" s="90"/>
      <c r="W61" s="88"/>
      <c r="X61" s="91"/>
      <c r="Y61" s="89"/>
      <c r="Z61" s="89"/>
      <c r="AA61" s="89"/>
      <c r="AB61" s="89"/>
      <c r="AC61" s="89"/>
      <c r="AD61" s="89"/>
      <c r="AE61" s="91"/>
      <c r="AF61" s="88"/>
      <c r="AG61" s="89"/>
      <c r="AH61" s="89"/>
      <c r="AI61" s="89"/>
      <c r="AJ61" s="91"/>
      <c r="AK61" s="88"/>
      <c r="AL61" s="89"/>
      <c r="AM61" s="89"/>
      <c r="AN61" s="89"/>
      <c r="AO61" s="91"/>
      <c r="AP61" s="88" t="str">
        <f t="shared" ca="1" si="1"/>
        <v/>
      </c>
      <c r="AQ61" s="91"/>
      <c r="AR61" s="89"/>
      <c r="AS61" s="88"/>
      <c r="AT61" s="88" t="str">
        <f t="shared" si="2"/>
        <v/>
      </c>
      <c r="AU61" s="92"/>
      <c r="AV61" s="88"/>
    </row>
    <row r="62" spans="1:48" s="75" customFormat="1" ht="15.6" x14ac:dyDescent="0.3">
      <c r="A62" s="88"/>
      <c r="B62" s="88" t="str">
        <f>IF(ISNA(VLOOKUP(A62,LISTE!B55:U97,20,0)),"",VLOOKUP(A62,LISTE!B55:U97,20,0))</f>
        <v/>
      </c>
      <c r="C62" s="88"/>
      <c r="D62" s="88" t="e">
        <f>INDEX(LISTE!$D$4:$O$45,MATCH(A62,LISTE!$B$4:$B$45,0),MATCH(C62,LISTE!$D$3:$O$3,0))</f>
        <v>#N/A</v>
      </c>
      <c r="E62" s="88" t="str">
        <f>IF(ISBLANK(C62),"",VLOOKUP(C62,Typologie!B$3:C$15,2,0))</f>
        <v/>
      </c>
      <c r="F62" s="88" t="str">
        <f>IF(E62="","",COUNTIF(E$10:$E62, E62))</f>
        <v/>
      </c>
      <c r="G62" s="88" t="str">
        <f t="shared" si="4"/>
        <v/>
      </c>
      <c r="H62" s="89"/>
      <c r="I62" s="89"/>
      <c r="J62" s="88"/>
      <c r="K62" s="88"/>
      <c r="L62" s="88"/>
      <c r="M62" s="88"/>
      <c r="N62" s="88"/>
      <c r="O62" s="88"/>
      <c r="P62" s="88"/>
      <c r="Q62" s="88"/>
      <c r="R62" s="88"/>
      <c r="S62" s="90"/>
      <c r="T62" s="90"/>
      <c r="U62" s="90"/>
      <c r="V62" s="90"/>
      <c r="W62" s="88"/>
      <c r="X62" s="91"/>
      <c r="Y62" s="89"/>
      <c r="Z62" s="89"/>
      <c r="AA62" s="89"/>
      <c r="AB62" s="89"/>
      <c r="AC62" s="89"/>
      <c r="AD62" s="89"/>
      <c r="AE62" s="91"/>
      <c r="AF62" s="88"/>
      <c r="AG62" s="89"/>
      <c r="AH62" s="89"/>
      <c r="AI62" s="89"/>
      <c r="AJ62" s="91"/>
      <c r="AK62" s="88"/>
      <c r="AL62" s="89"/>
      <c r="AM62" s="89"/>
      <c r="AN62" s="89"/>
      <c r="AO62" s="91"/>
      <c r="AP62" s="88" t="str">
        <f t="shared" ca="1" si="1"/>
        <v/>
      </c>
      <c r="AQ62" s="91"/>
      <c r="AR62" s="89"/>
      <c r="AS62" s="88"/>
      <c r="AT62" s="88" t="str">
        <f t="shared" si="2"/>
        <v/>
      </c>
      <c r="AU62" s="92"/>
      <c r="AV62" s="88"/>
    </row>
    <row r="63" spans="1:48" s="75" customFormat="1" ht="15.6" x14ac:dyDescent="0.3">
      <c r="A63" s="88"/>
      <c r="B63" s="88" t="str">
        <f>IF(ISNA(VLOOKUP(A63,LISTE!B56:U98,20,0)),"",VLOOKUP(A63,LISTE!B56:U98,20,0))</f>
        <v/>
      </c>
      <c r="C63" s="88"/>
      <c r="D63" s="88" t="e">
        <f>INDEX(LISTE!$D$4:$O$45,MATCH(A63,LISTE!$B$4:$B$45,0),MATCH(C63,LISTE!$D$3:$O$3,0))</f>
        <v>#N/A</v>
      </c>
      <c r="E63" s="88" t="str">
        <f>IF(ISBLANK(C63),"",VLOOKUP(C63,Typologie!B$3:C$15,2,0))</f>
        <v/>
      </c>
      <c r="F63" s="88" t="str">
        <f>IF(E63="","",COUNTIF(E$10:$E63, E63))</f>
        <v/>
      </c>
      <c r="G63" s="88" t="str">
        <f t="shared" si="4"/>
        <v/>
      </c>
      <c r="H63" s="89"/>
      <c r="I63" s="89"/>
      <c r="J63" s="88"/>
      <c r="K63" s="88"/>
      <c r="L63" s="88"/>
      <c r="M63" s="88"/>
      <c r="N63" s="88"/>
      <c r="O63" s="88"/>
      <c r="P63" s="88"/>
      <c r="Q63" s="88"/>
      <c r="R63" s="88"/>
      <c r="S63" s="90"/>
      <c r="T63" s="90"/>
      <c r="U63" s="90"/>
      <c r="V63" s="90"/>
      <c r="W63" s="88"/>
      <c r="X63" s="91"/>
      <c r="Y63" s="89"/>
      <c r="Z63" s="89"/>
      <c r="AA63" s="89"/>
      <c r="AB63" s="89"/>
      <c r="AC63" s="89"/>
      <c r="AD63" s="89"/>
      <c r="AE63" s="91"/>
      <c r="AF63" s="88"/>
      <c r="AG63" s="89"/>
      <c r="AH63" s="89"/>
      <c r="AI63" s="89"/>
      <c r="AJ63" s="91"/>
      <c r="AK63" s="88"/>
      <c r="AL63" s="89"/>
      <c r="AM63" s="89"/>
      <c r="AN63" s="89"/>
      <c r="AO63" s="91"/>
      <c r="AP63" s="88" t="str">
        <f t="shared" ca="1" si="1"/>
        <v/>
      </c>
      <c r="AQ63" s="91"/>
      <c r="AR63" s="89"/>
      <c r="AS63" s="88"/>
      <c r="AT63" s="88" t="str">
        <f t="shared" si="2"/>
        <v/>
      </c>
      <c r="AU63" s="92"/>
      <c r="AV63" s="88"/>
    </row>
    <row r="64" spans="1:48" s="75" customFormat="1" ht="15.6" x14ac:dyDescent="0.3">
      <c r="A64" s="88"/>
      <c r="B64" s="88" t="str">
        <f>IF(ISNA(VLOOKUP(A64,LISTE!B57:U99,20,0)),"",VLOOKUP(A64,LISTE!B57:U99,20,0))</f>
        <v/>
      </c>
      <c r="C64" s="88"/>
      <c r="D64" s="88" t="e">
        <f>INDEX(LISTE!$D$4:$O$45,MATCH(A64,LISTE!$B$4:$B$45,0),MATCH(C64,LISTE!$D$3:$O$3,0))</f>
        <v>#N/A</v>
      </c>
      <c r="E64" s="88" t="str">
        <f>IF(ISBLANK(C64),"",VLOOKUP(C64,Typologie!B$3:C$15,2,0))</f>
        <v/>
      </c>
      <c r="F64" s="88" t="str">
        <f>IF(E64="","",COUNTIF(E$10:$E64, E64))</f>
        <v/>
      </c>
      <c r="G64" s="88" t="str">
        <f t="shared" si="4"/>
        <v/>
      </c>
      <c r="H64" s="89"/>
      <c r="I64" s="89"/>
      <c r="J64" s="88"/>
      <c r="K64" s="88"/>
      <c r="L64" s="88"/>
      <c r="M64" s="88"/>
      <c r="N64" s="88"/>
      <c r="O64" s="88"/>
      <c r="P64" s="88"/>
      <c r="Q64" s="88"/>
      <c r="R64" s="88"/>
      <c r="S64" s="90"/>
      <c r="T64" s="90"/>
      <c r="U64" s="90"/>
      <c r="V64" s="90"/>
      <c r="W64" s="88"/>
      <c r="X64" s="91"/>
      <c r="Y64" s="89"/>
      <c r="Z64" s="89"/>
      <c r="AA64" s="89"/>
      <c r="AB64" s="89"/>
      <c r="AC64" s="89"/>
      <c r="AD64" s="89"/>
      <c r="AE64" s="91"/>
      <c r="AF64" s="88"/>
      <c r="AG64" s="89"/>
      <c r="AH64" s="89"/>
      <c r="AI64" s="89"/>
      <c r="AJ64" s="91"/>
      <c r="AK64" s="88"/>
      <c r="AL64" s="89"/>
      <c r="AM64" s="89"/>
      <c r="AN64" s="89"/>
      <c r="AO64" s="91"/>
      <c r="AP64" s="88" t="str">
        <f t="shared" ca="1" si="1"/>
        <v/>
      </c>
      <c r="AQ64" s="91"/>
      <c r="AR64" s="89"/>
      <c r="AS64" s="88"/>
      <c r="AT64" s="88" t="str">
        <f t="shared" si="2"/>
        <v/>
      </c>
      <c r="AU64" s="92"/>
      <c r="AV64" s="88"/>
    </row>
    <row r="65" spans="1:48" s="75" customFormat="1" ht="15.6" x14ac:dyDescent="0.3">
      <c r="A65" s="88"/>
      <c r="B65" s="88" t="str">
        <f>IF(ISNA(VLOOKUP(A65,LISTE!B58:U100,20,0)),"",VLOOKUP(A65,LISTE!B58:U100,20,0))</f>
        <v/>
      </c>
      <c r="C65" s="88"/>
      <c r="D65" s="88" t="e">
        <f>INDEX(LISTE!$D$4:$O$45,MATCH(A65,LISTE!$B$4:$B$45,0),MATCH(C65,LISTE!$D$3:$O$3,0))</f>
        <v>#N/A</v>
      </c>
      <c r="E65" s="88" t="str">
        <f>IF(ISBLANK(C65),"",VLOOKUP(C65,Typologie!B$3:C$15,2,0))</f>
        <v/>
      </c>
      <c r="F65" s="88" t="str">
        <f>IF(E65="","",COUNTIF(E$10:$E65, E65))</f>
        <v/>
      </c>
      <c r="G65" s="88" t="str">
        <f t="shared" si="4"/>
        <v/>
      </c>
      <c r="H65" s="89"/>
      <c r="I65" s="89"/>
      <c r="J65" s="88"/>
      <c r="K65" s="88"/>
      <c r="L65" s="88"/>
      <c r="M65" s="88"/>
      <c r="N65" s="88"/>
      <c r="O65" s="88"/>
      <c r="P65" s="88"/>
      <c r="Q65" s="88"/>
      <c r="R65" s="88"/>
      <c r="S65" s="90"/>
      <c r="T65" s="90"/>
      <c r="U65" s="90"/>
      <c r="V65" s="90"/>
      <c r="W65" s="88"/>
      <c r="X65" s="91"/>
      <c r="Y65" s="89"/>
      <c r="Z65" s="89"/>
      <c r="AA65" s="89"/>
      <c r="AB65" s="89"/>
      <c r="AC65" s="89"/>
      <c r="AD65" s="89"/>
      <c r="AE65" s="91"/>
      <c r="AF65" s="88"/>
      <c r="AG65" s="89"/>
      <c r="AH65" s="89"/>
      <c r="AI65" s="89"/>
      <c r="AJ65" s="91"/>
      <c r="AK65" s="88"/>
      <c r="AL65" s="89"/>
      <c r="AM65" s="89"/>
      <c r="AN65" s="89"/>
      <c r="AO65" s="91"/>
      <c r="AP65" s="88" t="str">
        <f t="shared" ca="1" si="1"/>
        <v/>
      </c>
      <c r="AQ65" s="91"/>
      <c r="AR65" s="89"/>
      <c r="AS65" s="88"/>
      <c r="AT65" s="88" t="str">
        <f t="shared" si="2"/>
        <v/>
      </c>
      <c r="AU65" s="92"/>
      <c r="AV65" s="88"/>
    </row>
    <row r="66" spans="1:48" s="75" customFormat="1" ht="15.6" x14ac:dyDescent="0.3">
      <c r="A66" s="88"/>
      <c r="B66" s="88" t="str">
        <f>IF(ISNA(VLOOKUP(A66,LISTE!B59:U101,20,0)),"",VLOOKUP(A66,LISTE!B59:U101,20,0))</f>
        <v/>
      </c>
      <c r="C66" s="88"/>
      <c r="D66" s="88" t="e">
        <f>INDEX(LISTE!$D$4:$O$45,MATCH(A66,LISTE!$B$4:$B$45,0),MATCH(C66,LISTE!$D$3:$O$3,0))</f>
        <v>#N/A</v>
      </c>
      <c r="E66" s="88" t="str">
        <f>IF(ISBLANK(C66),"",VLOOKUP(C66,Typologie!B$3:C$15,2,0))</f>
        <v/>
      </c>
      <c r="F66" s="88" t="str">
        <f>IF(E66="","",COUNTIF(E$10:$E66, E66))</f>
        <v/>
      </c>
      <c r="G66" s="88" t="str">
        <f t="shared" si="4"/>
        <v/>
      </c>
      <c r="H66" s="89"/>
      <c r="I66" s="89"/>
      <c r="J66" s="88"/>
      <c r="K66" s="88"/>
      <c r="L66" s="88"/>
      <c r="M66" s="88"/>
      <c r="N66" s="88"/>
      <c r="O66" s="88"/>
      <c r="P66" s="88"/>
      <c r="Q66" s="88"/>
      <c r="R66" s="88"/>
      <c r="S66" s="90"/>
      <c r="T66" s="90"/>
      <c r="U66" s="90"/>
      <c r="V66" s="90"/>
      <c r="W66" s="88"/>
      <c r="X66" s="91"/>
      <c r="Y66" s="89"/>
      <c r="Z66" s="89"/>
      <c r="AA66" s="89"/>
      <c r="AB66" s="89"/>
      <c r="AC66" s="89"/>
      <c r="AD66" s="89"/>
      <c r="AE66" s="91"/>
      <c r="AF66" s="88"/>
      <c r="AG66" s="89"/>
      <c r="AH66" s="89"/>
      <c r="AI66" s="89"/>
      <c r="AJ66" s="91"/>
      <c r="AK66" s="88"/>
      <c r="AL66" s="89"/>
      <c r="AM66" s="89"/>
      <c r="AN66" s="89"/>
      <c r="AO66" s="91"/>
      <c r="AP66" s="88" t="str">
        <f t="shared" ca="1" si="1"/>
        <v/>
      </c>
      <c r="AQ66" s="91"/>
      <c r="AR66" s="89"/>
      <c r="AS66" s="88"/>
      <c r="AT66" s="88" t="str">
        <f t="shared" si="2"/>
        <v/>
      </c>
      <c r="AU66" s="92"/>
      <c r="AV66" s="88"/>
    </row>
    <row r="67" spans="1:48" s="75" customFormat="1" ht="15.6" x14ac:dyDescent="0.3">
      <c r="A67" s="88"/>
      <c r="B67" s="88" t="str">
        <f>IF(ISNA(VLOOKUP(A67,LISTE!B60:U102,20,0)),"",VLOOKUP(A67,LISTE!B60:U102,20,0))</f>
        <v/>
      </c>
      <c r="C67" s="88"/>
      <c r="D67" s="88" t="e">
        <f>INDEX(LISTE!$D$4:$O$45,MATCH(A67,LISTE!$B$4:$B$45,0),MATCH(C67,LISTE!$D$3:$O$3,0))</f>
        <v>#N/A</v>
      </c>
      <c r="E67" s="88" t="str">
        <f>IF(ISBLANK(C67),"",VLOOKUP(C67,Typologie!B$3:C$15,2,0))</f>
        <v/>
      </c>
      <c r="F67" s="88" t="str">
        <f>IF(E67="","",COUNTIF(E$10:$E67, E67))</f>
        <v/>
      </c>
      <c r="G67" s="88" t="str">
        <f t="shared" si="4"/>
        <v/>
      </c>
      <c r="H67" s="89"/>
      <c r="I67" s="89"/>
      <c r="J67" s="88"/>
      <c r="K67" s="88"/>
      <c r="L67" s="88"/>
      <c r="M67" s="88"/>
      <c r="N67" s="88"/>
      <c r="O67" s="88"/>
      <c r="P67" s="88"/>
      <c r="Q67" s="88"/>
      <c r="R67" s="88"/>
      <c r="S67" s="90"/>
      <c r="T67" s="90"/>
      <c r="U67" s="90"/>
      <c r="V67" s="90"/>
      <c r="W67" s="88"/>
      <c r="X67" s="91"/>
      <c r="Y67" s="89"/>
      <c r="Z67" s="89"/>
      <c r="AA67" s="89"/>
      <c r="AB67" s="89"/>
      <c r="AC67" s="89"/>
      <c r="AD67" s="89"/>
      <c r="AE67" s="91"/>
      <c r="AF67" s="88"/>
      <c r="AG67" s="89"/>
      <c r="AH67" s="89"/>
      <c r="AI67" s="89"/>
      <c r="AJ67" s="91"/>
      <c r="AK67" s="88"/>
      <c r="AL67" s="89"/>
      <c r="AM67" s="89"/>
      <c r="AN67" s="89"/>
      <c r="AO67" s="91"/>
      <c r="AP67" s="88" t="str">
        <f t="shared" ca="1" si="1"/>
        <v/>
      </c>
      <c r="AQ67" s="91"/>
      <c r="AR67" s="89"/>
      <c r="AS67" s="88"/>
      <c r="AT67" s="88" t="str">
        <f t="shared" si="2"/>
        <v/>
      </c>
      <c r="AU67" s="92"/>
      <c r="AV67" s="88"/>
    </row>
    <row r="68" spans="1:48" s="75" customFormat="1" ht="15.6" x14ac:dyDescent="0.3">
      <c r="A68" s="88"/>
      <c r="B68" s="88" t="str">
        <f>IF(ISNA(VLOOKUP(A68,LISTE!B61:U103,20,0)),"",VLOOKUP(A68,LISTE!B61:U103,20,0))</f>
        <v/>
      </c>
      <c r="C68" s="88"/>
      <c r="D68" s="88" t="e">
        <f>INDEX(LISTE!$D$4:$O$45,MATCH(A68,LISTE!$B$4:$B$45,0),MATCH(C68,LISTE!$D$3:$O$3,0))</f>
        <v>#N/A</v>
      </c>
      <c r="E68" s="88" t="str">
        <f>IF(ISBLANK(C68),"",VLOOKUP(C68,Typologie!B$3:C$15,2,0))</f>
        <v/>
      </c>
      <c r="F68" s="88" t="str">
        <f>IF(E68="","",COUNTIF(E$10:$E68, E68))</f>
        <v/>
      </c>
      <c r="G68" s="88" t="str">
        <f t="shared" si="4"/>
        <v/>
      </c>
      <c r="H68" s="89"/>
      <c r="I68" s="89"/>
      <c r="J68" s="88"/>
      <c r="K68" s="88"/>
      <c r="L68" s="88"/>
      <c r="M68" s="88"/>
      <c r="N68" s="88"/>
      <c r="O68" s="88"/>
      <c r="P68" s="88"/>
      <c r="Q68" s="88"/>
      <c r="R68" s="88"/>
      <c r="S68" s="90"/>
      <c r="T68" s="90"/>
      <c r="U68" s="90"/>
      <c r="V68" s="90"/>
      <c r="W68" s="88"/>
      <c r="X68" s="91"/>
      <c r="Y68" s="89"/>
      <c r="Z68" s="89"/>
      <c r="AA68" s="89"/>
      <c r="AB68" s="89"/>
      <c r="AC68" s="89"/>
      <c r="AD68" s="89"/>
      <c r="AE68" s="91"/>
      <c r="AF68" s="88"/>
      <c r="AG68" s="89"/>
      <c r="AH68" s="89"/>
      <c r="AI68" s="89"/>
      <c r="AJ68" s="91"/>
      <c r="AK68" s="88"/>
      <c r="AL68" s="89"/>
      <c r="AM68" s="89"/>
      <c r="AN68" s="89"/>
      <c r="AO68" s="91"/>
      <c r="AP68" s="88" t="str">
        <f t="shared" ca="1" si="1"/>
        <v/>
      </c>
      <c r="AQ68" s="91"/>
      <c r="AR68" s="89"/>
      <c r="AS68" s="88"/>
      <c r="AT68" s="88" t="str">
        <f t="shared" si="2"/>
        <v/>
      </c>
      <c r="AU68" s="92"/>
      <c r="AV68" s="88"/>
    </row>
    <row r="69" spans="1:48" s="75" customFormat="1" ht="15.6" x14ac:dyDescent="0.3">
      <c r="A69" s="88"/>
      <c r="B69" s="88" t="str">
        <f>IF(ISNA(VLOOKUP(A69,LISTE!B62:U104,20,0)),"",VLOOKUP(A69,LISTE!B62:U104,20,0))</f>
        <v/>
      </c>
      <c r="C69" s="88"/>
      <c r="D69" s="88" t="e">
        <f>INDEX(LISTE!$D$4:$O$45,MATCH(A69,LISTE!$B$4:$B$45,0),MATCH(C69,LISTE!$D$3:$O$3,0))</f>
        <v>#N/A</v>
      </c>
      <c r="E69" s="88" t="str">
        <f>IF(ISBLANK(C69),"",VLOOKUP(C69,Typologie!B$3:C$15,2,0))</f>
        <v/>
      </c>
      <c r="F69" s="88" t="str">
        <f>IF(E69="","",COUNTIF(E$10:$E69, E69))</f>
        <v/>
      </c>
      <c r="G69" s="88" t="str">
        <f t="shared" si="4"/>
        <v/>
      </c>
      <c r="H69" s="89"/>
      <c r="I69" s="89"/>
      <c r="J69" s="88"/>
      <c r="K69" s="88"/>
      <c r="L69" s="88"/>
      <c r="M69" s="88"/>
      <c r="N69" s="88"/>
      <c r="O69" s="88"/>
      <c r="P69" s="88"/>
      <c r="Q69" s="88"/>
      <c r="R69" s="88"/>
      <c r="S69" s="90"/>
      <c r="T69" s="90"/>
      <c r="U69" s="90"/>
      <c r="V69" s="90"/>
      <c r="W69" s="88"/>
      <c r="X69" s="91"/>
      <c r="Y69" s="89"/>
      <c r="Z69" s="89"/>
      <c r="AA69" s="89"/>
      <c r="AB69" s="89"/>
      <c r="AC69" s="89"/>
      <c r="AD69" s="89"/>
      <c r="AE69" s="91"/>
      <c r="AF69" s="88"/>
      <c r="AG69" s="89"/>
      <c r="AH69" s="89"/>
      <c r="AI69" s="89"/>
      <c r="AJ69" s="91"/>
      <c r="AK69" s="88"/>
      <c r="AL69" s="89"/>
      <c r="AM69" s="89"/>
      <c r="AN69" s="89"/>
      <c r="AO69" s="91"/>
      <c r="AP69" s="88" t="str">
        <f t="shared" ca="1" si="1"/>
        <v/>
      </c>
      <c r="AQ69" s="91"/>
      <c r="AR69" s="89"/>
      <c r="AS69" s="88"/>
      <c r="AT69" s="88" t="str">
        <f t="shared" si="2"/>
        <v/>
      </c>
      <c r="AU69" s="92"/>
      <c r="AV69" s="88"/>
    </row>
    <row r="70" spans="1:48" s="75" customFormat="1" ht="15.6" x14ac:dyDescent="0.3">
      <c r="A70" s="88"/>
      <c r="B70" s="88" t="str">
        <f>IF(ISNA(VLOOKUP(A70,LISTE!B63:U105,20,0)),"",VLOOKUP(A70,LISTE!B63:U105,20,0))</f>
        <v/>
      </c>
      <c r="C70" s="88"/>
      <c r="D70" s="88" t="e">
        <f>INDEX(LISTE!$D$4:$O$45,MATCH(A70,LISTE!$B$4:$B$45,0),MATCH(C70,LISTE!$D$3:$O$3,0))</f>
        <v>#N/A</v>
      </c>
      <c r="E70" s="88" t="str">
        <f>IF(ISBLANK(C70),"",VLOOKUP(C70,Typologie!B$3:C$15,2,0))</f>
        <v/>
      </c>
      <c r="F70" s="88" t="str">
        <f>IF(E70="","",COUNTIF(E$10:$E70, E70))</f>
        <v/>
      </c>
      <c r="G70" s="88" t="str">
        <f t="shared" si="4"/>
        <v/>
      </c>
      <c r="H70" s="89"/>
      <c r="I70" s="89"/>
      <c r="J70" s="88"/>
      <c r="K70" s="88"/>
      <c r="L70" s="88"/>
      <c r="M70" s="88"/>
      <c r="N70" s="88"/>
      <c r="O70" s="88"/>
      <c r="P70" s="88"/>
      <c r="Q70" s="88"/>
      <c r="R70" s="88"/>
      <c r="S70" s="90"/>
      <c r="T70" s="90"/>
      <c r="U70" s="90"/>
      <c r="V70" s="90"/>
      <c r="W70" s="88"/>
      <c r="X70" s="91"/>
      <c r="Y70" s="89"/>
      <c r="Z70" s="89"/>
      <c r="AA70" s="89"/>
      <c r="AB70" s="89"/>
      <c r="AC70" s="89"/>
      <c r="AD70" s="89"/>
      <c r="AE70" s="91"/>
      <c r="AF70" s="88"/>
      <c r="AG70" s="89"/>
      <c r="AH70" s="89"/>
      <c r="AI70" s="89"/>
      <c r="AJ70" s="91"/>
      <c r="AK70" s="88"/>
      <c r="AL70" s="89"/>
      <c r="AM70" s="89"/>
      <c r="AN70" s="89"/>
      <c r="AO70" s="91"/>
      <c r="AP70" s="88" t="str">
        <f t="shared" ca="1" si="1"/>
        <v/>
      </c>
      <c r="AQ70" s="91"/>
      <c r="AR70" s="89"/>
      <c r="AS70" s="88"/>
      <c r="AT70" s="88" t="str">
        <f t="shared" si="2"/>
        <v/>
      </c>
      <c r="AU70" s="92"/>
      <c r="AV70" s="88"/>
    </row>
    <row r="71" spans="1:48" s="75" customFormat="1" ht="15.6" x14ac:dyDescent="0.3">
      <c r="A71" s="88"/>
      <c r="B71" s="88" t="str">
        <f>IF(ISNA(VLOOKUP(A71,LISTE!B64:U106,20,0)),"",VLOOKUP(A71,LISTE!B64:U106,20,0))</f>
        <v/>
      </c>
      <c r="C71" s="88"/>
      <c r="D71" s="88" t="e">
        <f>INDEX(LISTE!$D$4:$O$45,MATCH(A71,LISTE!$B$4:$B$45,0),MATCH(C71,LISTE!$D$3:$O$3,0))</f>
        <v>#N/A</v>
      </c>
      <c r="E71" s="88" t="str">
        <f>IF(ISBLANK(C71),"",VLOOKUP(C71,Typologie!B$3:C$15,2,0))</f>
        <v/>
      </c>
      <c r="F71" s="88" t="str">
        <f>IF(E71="","",COUNTIF(E$10:$E71, E71))</f>
        <v/>
      </c>
      <c r="G71" s="88" t="str">
        <f t="shared" si="4"/>
        <v/>
      </c>
      <c r="H71" s="89"/>
      <c r="I71" s="89"/>
      <c r="J71" s="88"/>
      <c r="K71" s="88"/>
      <c r="L71" s="88"/>
      <c r="M71" s="88"/>
      <c r="N71" s="88"/>
      <c r="O71" s="88"/>
      <c r="P71" s="88"/>
      <c r="Q71" s="88"/>
      <c r="R71" s="88"/>
      <c r="S71" s="90"/>
      <c r="T71" s="90"/>
      <c r="U71" s="90"/>
      <c r="V71" s="90"/>
      <c r="W71" s="88"/>
      <c r="X71" s="91"/>
      <c r="Y71" s="89"/>
      <c r="Z71" s="89"/>
      <c r="AA71" s="89"/>
      <c r="AB71" s="89"/>
      <c r="AC71" s="89"/>
      <c r="AD71" s="89"/>
      <c r="AE71" s="91"/>
      <c r="AF71" s="88"/>
      <c r="AG71" s="89"/>
      <c r="AH71" s="89"/>
      <c r="AI71" s="89"/>
      <c r="AJ71" s="91"/>
      <c r="AK71" s="88"/>
      <c r="AL71" s="89"/>
      <c r="AM71" s="89"/>
      <c r="AN71" s="89"/>
      <c r="AO71" s="91"/>
      <c r="AP71" s="88" t="str">
        <f t="shared" ca="1" si="1"/>
        <v/>
      </c>
      <c r="AQ71" s="91"/>
      <c r="AR71" s="89"/>
      <c r="AS71" s="88"/>
      <c r="AT71" s="88" t="str">
        <f t="shared" si="2"/>
        <v/>
      </c>
      <c r="AU71" s="92"/>
      <c r="AV71" s="88"/>
    </row>
    <row r="72" spans="1:48" s="75" customFormat="1" ht="15.6" x14ac:dyDescent="0.3">
      <c r="A72" s="88"/>
      <c r="B72" s="88" t="str">
        <f>IF(ISNA(VLOOKUP(A72,LISTE!B65:U107,20,0)),"",VLOOKUP(A72,LISTE!B65:U107,20,0))</f>
        <v/>
      </c>
      <c r="C72" s="88"/>
      <c r="D72" s="88" t="e">
        <f>INDEX(LISTE!$D$4:$O$45,MATCH(A72,LISTE!$B$4:$B$45,0),MATCH(C72,LISTE!$D$3:$O$3,0))</f>
        <v>#N/A</v>
      </c>
      <c r="E72" s="88" t="str">
        <f>IF(ISBLANK(C72),"",VLOOKUP(C72,Typologie!B$3:C$15,2,0))</f>
        <v/>
      </c>
      <c r="F72" s="88" t="str">
        <f>IF(E72="","",COUNTIF(E$10:$E72, E72))</f>
        <v/>
      </c>
      <c r="G72" s="88" t="str">
        <f t="shared" si="4"/>
        <v/>
      </c>
      <c r="H72" s="89"/>
      <c r="I72" s="89"/>
      <c r="J72" s="88"/>
      <c r="K72" s="88"/>
      <c r="L72" s="88"/>
      <c r="M72" s="88"/>
      <c r="N72" s="88"/>
      <c r="O72" s="88"/>
      <c r="P72" s="88"/>
      <c r="Q72" s="88"/>
      <c r="R72" s="88"/>
      <c r="S72" s="90"/>
      <c r="T72" s="90"/>
      <c r="U72" s="90"/>
      <c r="V72" s="90"/>
      <c r="W72" s="88"/>
      <c r="X72" s="91"/>
      <c r="Y72" s="89"/>
      <c r="Z72" s="89"/>
      <c r="AA72" s="89"/>
      <c r="AB72" s="89"/>
      <c r="AC72" s="89"/>
      <c r="AD72" s="89"/>
      <c r="AE72" s="91"/>
      <c r="AF72" s="88"/>
      <c r="AG72" s="89"/>
      <c r="AH72" s="89"/>
      <c r="AI72" s="89"/>
      <c r="AJ72" s="91"/>
      <c r="AK72" s="88"/>
      <c r="AL72" s="89"/>
      <c r="AM72" s="89"/>
      <c r="AN72" s="89"/>
      <c r="AO72" s="91"/>
      <c r="AP72" s="88" t="str">
        <f t="shared" ca="1" si="1"/>
        <v/>
      </c>
      <c r="AQ72" s="91"/>
      <c r="AR72" s="89"/>
      <c r="AS72" s="88"/>
      <c r="AT72" s="88" t="str">
        <f t="shared" si="2"/>
        <v/>
      </c>
      <c r="AU72" s="92"/>
      <c r="AV72" s="88"/>
    </row>
    <row r="73" spans="1:48" s="75" customFormat="1" ht="15.6" x14ac:dyDescent="0.3">
      <c r="A73" s="88"/>
      <c r="B73" s="88" t="str">
        <f>IF(ISNA(VLOOKUP(A73,LISTE!B66:U108,20,0)),"",VLOOKUP(A73,LISTE!B66:U108,20,0))</f>
        <v/>
      </c>
      <c r="C73" s="88"/>
      <c r="D73" s="88" t="e">
        <f>INDEX(LISTE!$D$4:$O$45,MATCH(A73,LISTE!$B$4:$B$45,0),MATCH(C73,LISTE!$D$3:$O$3,0))</f>
        <v>#N/A</v>
      </c>
      <c r="E73" s="88" t="str">
        <f>IF(ISBLANK(C73),"",VLOOKUP(C73,Typologie!B$3:C$15,2,0))</f>
        <v/>
      </c>
      <c r="F73" s="88" t="str">
        <f>IF(E73="","",COUNTIF(E$10:$E73, E73))</f>
        <v/>
      </c>
      <c r="G73" s="88" t="str">
        <f t="shared" si="4"/>
        <v/>
      </c>
      <c r="H73" s="89"/>
      <c r="I73" s="89"/>
      <c r="J73" s="88"/>
      <c r="K73" s="88"/>
      <c r="L73" s="88"/>
      <c r="M73" s="88"/>
      <c r="N73" s="88"/>
      <c r="O73" s="88"/>
      <c r="P73" s="88"/>
      <c r="Q73" s="88"/>
      <c r="R73" s="88"/>
      <c r="S73" s="90"/>
      <c r="T73" s="90"/>
      <c r="U73" s="90"/>
      <c r="V73" s="90"/>
      <c r="W73" s="88"/>
      <c r="X73" s="91"/>
      <c r="Y73" s="89"/>
      <c r="Z73" s="89"/>
      <c r="AA73" s="89"/>
      <c r="AB73" s="89"/>
      <c r="AC73" s="89"/>
      <c r="AD73" s="89"/>
      <c r="AE73" s="91"/>
      <c r="AF73" s="88"/>
      <c r="AG73" s="89"/>
      <c r="AH73" s="89"/>
      <c r="AI73" s="89"/>
      <c r="AJ73" s="91"/>
      <c r="AK73" s="88"/>
      <c r="AL73" s="89"/>
      <c r="AM73" s="89"/>
      <c r="AN73" s="89"/>
      <c r="AO73" s="91"/>
      <c r="AP73" s="88" t="str">
        <f t="shared" ca="1" si="1"/>
        <v/>
      </c>
      <c r="AQ73" s="91"/>
      <c r="AR73" s="89"/>
      <c r="AS73" s="88"/>
      <c r="AT73" s="88" t="str">
        <f t="shared" si="2"/>
        <v/>
      </c>
      <c r="AU73" s="92"/>
      <c r="AV73" s="88"/>
    </row>
    <row r="74" spans="1:48" s="75" customFormat="1" ht="15.6" x14ac:dyDescent="0.3">
      <c r="A74" s="88"/>
      <c r="B74" s="88" t="str">
        <f>IF(ISNA(VLOOKUP(A74,LISTE!B67:U109,20,0)),"",VLOOKUP(A74,LISTE!B67:U109,20,0))</f>
        <v/>
      </c>
      <c r="C74" s="88"/>
      <c r="D74" s="88" t="e">
        <f>INDEX(LISTE!$D$4:$O$45,MATCH(A74,LISTE!$B$4:$B$45,0),MATCH(C74,LISTE!$D$3:$O$3,0))</f>
        <v>#N/A</v>
      </c>
      <c r="E74" s="88" t="str">
        <f>IF(ISBLANK(C74),"",VLOOKUP(C74,Typologie!B$3:C$15,2,0))</f>
        <v/>
      </c>
      <c r="F74" s="88" t="str">
        <f>IF(E74="","",COUNTIF(E$10:$E74, E74))</f>
        <v/>
      </c>
      <c r="G74" s="88" t="str">
        <f t="shared" si="4"/>
        <v/>
      </c>
      <c r="H74" s="89"/>
      <c r="I74" s="89"/>
      <c r="J74" s="88"/>
      <c r="K74" s="88"/>
      <c r="L74" s="88"/>
      <c r="M74" s="88"/>
      <c r="N74" s="88"/>
      <c r="O74" s="88"/>
      <c r="P74" s="88"/>
      <c r="Q74" s="88"/>
      <c r="R74" s="88"/>
      <c r="S74" s="90"/>
      <c r="T74" s="90"/>
      <c r="U74" s="90"/>
      <c r="V74" s="90"/>
      <c r="W74" s="88"/>
      <c r="X74" s="91"/>
      <c r="Y74" s="89"/>
      <c r="Z74" s="89"/>
      <c r="AA74" s="89"/>
      <c r="AB74" s="89"/>
      <c r="AC74" s="89"/>
      <c r="AD74" s="89"/>
      <c r="AE74" s="91"/>
      <c r="AF74" s="88"/>
      <c r="AG74" s="89"/>
      <c r="AH74" s="89"/>
      <c r="AI74" s="89"/>
      <c r="AJ74" s="91"/>
      <c r="AK74" s="88"/>
      <c r="AL74" s="89"/>
      <c r="AM74" s="89"/>
      <c r="AN74" s="89"/>
      <c r="AO74" s="91"/>
      <c r="AP74" s="88" t="str">
        <f t="shared" ref="AP74:AP137" ca="1" si="5">IF(I74="","",IF(I74-60&lt;TODAY(),"ATTENTION","OK"))</f>
        <v/>
      </c>
      <c r="AQ74" s="91"/>
      <c r="AR74" s="89"/>
      <c r="AS74" s="88"/>
      <c r="AT74" s="88" t="str">
        <f t="shared" ref="AT74:AT137" si="6">IF(A74&lt;&gt;0,"1","")</f>
        <v/>
      </c>
      <c r="AU74" s="92"/>
      <c r="AV74" s="88"/>
    </row>
    <row r="75" spans="1:48" s="75" customFormat="1" ht="15.6" x14ac:dyDescent="0.3">
      <c r="A75" s="88"/>
      <c r="B75" s="88" t="str">
        <f>IF(ISNA(VLOOKUP(A75,LISTE!B68:U110,20,0)),"",VLOOKUP(A75,LISTE!B68:U110,20,0))</f>
        <v/>
      </c>
      <c r="C75" s="88"/>
      <c r="D75" s="88" t="e">
        <f>INDEX(LISTE!$D$4:$O$45,MATCH(A75,LISTE!$B$4:$B$45,0),MATCH(C75,LISTE!$D$3:$O$3,0))</f>
        <v>#N/A</v>
      </c>
      <c r="E75" s="88" t="str">
        <f>IF(ISBLANK(C75),"",VLOOKUP(C75,Typologie!B$3:C$15,2,0))</f>
        <v/>
      </c>
      <c r="F75" s="88" t="str">
        <f>IF(E75="","",COUNTIF(E$10:$E75, E75))</f>
        <v/>
      </c>
      <c r="G75" s="88" t="str">
        <f t="shared" ref="G75:G93" si="7">IF(ISBLANK(C75),"",J75&amp;"-"&amp;E75&amp;"-"&amp;(B75)&amp;"-"&amp;D75&amp;"-"&amp;F75&amp;"-"&amp;YEAR(H75)&amp;"-"&amp;MONTH(H75)&amp;"")</f>
        <v/>
      </c>
      <c r="H75" s="89"/>
      <c r="I75" s="89"/>
      <c r="J75" s="88"/>
      <c r="K75" s="88"/>
      <c r="L75" s="88"/>
      <c r="M75" s="88"/>
      <c r="N75" s="88"/>
      <c r="O75" s="88"/>
      <c r="P75" s="88"/>
      <c r="Q75" s="88"/>
      <c r="R75" s="88"/>
      <c r="S75" s="90"/>
      <c r="T75" s="90"/>
      <c r="U75" s="90"/>
      <c r="V75" s="90"/>
      <c r="W75" s="88"/>
      <c r="X75" s="91"/>
      <c r="Y75" s="89"/>
      <c r="Z75" s="89"/>
      <c r="AA75" s="89"/>
      <c r="AB75" s="89"/>
      <c r="AC75" s="89"/>
      <c r="AD75" s="89"/>
      <c r="AE75" s="91"/>
      <c r="AF75" s="88"/>
      <c r="AG75" s="89"/>
      <c r="AH75" s="89"/>
      <c r="AI75" s="89"/>
      <c r="AJ75" s="91"/>
      <c r="AK75" s="88"/>
      <c r="AL75" s="89"/>
      <c r="AM75" s="89"/>
      <c r="AN75" s="89"/>
      <c r="AO75" s="91"/>
      <c r="AP75" s="88" t="str">
        <f t="shared" ca="1" si="5"/>
        <v/>
      </c>
      <c r="AQ75" s="91"/>
      <c r="AR75" s="89"/>
      <c r="AS75" s="88"/>
      <c r="AT75" s="88" t="str">
        <f t="shared" si="6"/>
        <v/>
      </c>
      <c r="AU75" s="92"/>
      <c r="AV75" s="88"/>
    </row>
    <row r="76" spans="1:48" s="75" customFormat="1" ht="15.6" x14ac:dyDescent="0.3">
      <c r="A76" s="88"/>
      <c r="B76" s="88" t="str">
        <f>IF(ISNA(VLOOKUP(A76,LISTE!B69:U111,20,0)),"",VLOOKUP(A76,LISTE!B69:U111,20,0))</f>
        <v/>
      </c>
      <c r="C76" s="88"/>
      <c r="D76" s="88" t="e">
        <f>INDEX(LISTE!$D$4:$O$45,MATCH(A76,LISTE!$B$4:$B$45,0),MATCH(C76,LISTE!$D$3:$O$3,0))</f>
        <v>#N/A</v>
      </c>
      <c r="E76" s="88" t="str">
        <f>IF(ISBLANK(C76),"",VLOOKUP(C76,Typologie!B$3:C$15,2,0))</f>
        <v/>
      </c>
      <c r="F76" s="88" t="str">
        <f>IF(E76="","",COUNTIF(E$10:$E76, E76))</f>
        <v/>
      </c>
      <c r="G76" s="88" t="str">
        <f t="shared" si="7"/>
        <v/>
      </c>
      <c r="H76" s="89"/>
      <c r="I76" s="89"/>
      <c r="J76" s="88"/>
      <c r="K76" s="88"/>
      <c r="L76" s="88"/>
      <c r="M76" s="88"/>
      <c r="N76" s="88"/>
      <c r="O76" s="88"/>
      <c r="P76" s="88"/>
      <c r="Q76" s="88"/>
      <c r="R76" s="88"/>
      <c r="S76" s="90"/>
      <c r="T76" s="90"/>
      <c r="U76" s="90"/>
      <c r="V76" s="90"/>
      <c r="W76" s="88"/>
      <c r="X76" s="91"/>
      <c r="Y76" s="89"/>
      <c r="Z76" s="89"/>
      <c r="AA76" s="89"/>
      <c r="AB76" s="89"/>
      <c r="AC76" s="89"/>
      <c r="AD76" s="89"/>
      <c r="AE76" s="91"/>
      <c r="AF76" s="88"/>
      <c r="AG76" s="89"/>
      <c r="AH76" s="89"/>
      <c r="AI76" s="89"/>
      <c r="AJ76" s="91"/>
      <c r="AK76" s="88"/>
      <c r="AL76" s="89"/>
      <c r="AM76" s="89"/>
      <c r="AN76" s="89"/>
      <c r="AO76" s="91"/>
      <c r="AP76" s="88" t="str">
        <f t="shared" ca="1" si="5"/>
        <v/>
      </c>
      <c r="AQ76" s="91"/>
      <c r="AR76" s="89"/>
      <c r="AS76" s="88"/>
      <c r="AT76" s="88" t="str">
        <f t="shared" si="6"/>
        <v/>
      </c>
      <c r="AU76" s="92"/>
      <c r="AV76" s="88"/>
    </row>
    <row r="77" spans="1:48" s="75" customFormat="1" ht="15.6" x14ac:dyDescent="0.3">
      <c r="A77" s="88"/>
      <c r="B77" s="88" t="str">
        <f>IF(ISNA(VLOOKUP(A77,LISTE!B70:U112,20,0)),"",VLOOKUP(A77,LISTE!B70:U112,20,0))</f>
        <v/>
      </c>
      <c r="C77" s="88"/>
      <c r="D77" s="88" t="e">
        <f>INDEX(LISTE!$D$4:$O$45,MATCH(A77,LISTE!$B$4:$B$45,0),MATCH(C77,LISTE!$D$3:$O$3,0))</f>
        <v>#N/A</v>
      </c>
      <c r="E77" s="88" t="str">
        <f>IF(ISBLANK(C77),"",VLOOKUP(C77,Typologie!B$3:C$15,2,0))</f>
        <v/>
      </c>
      <c r="F77" s="88" t="str">
        <f>IF(E77="","",COUNTIF(E$10:$E77, E77))</f>
        <v/>
      </c>
      <c r="G77" s="88" t="str">
        <f t="shared" si="7"/>
        <v/>
      </c>
      <c r="H77" s="89"/>
      <c r="I77" s="89"/>
      <c r="J77" s="88"/>
      <c r="K77" s="88"/>
      <c r="L77" s="88"/>
      <c r="M77" s="88"/>
      <c r="N77" s="88"/>
      <c r="O77" s="88"/>
      <c r="P77" s="88"/>
      <c r="Q77" s="88"/>
      <c r="R77" s="88"/>
      <c r="S77" s="90"/>
      <c r="T77" s="90"/>
      <c r="U77" s="90"/>
      <c r="V77" s="90"/>
      <c r="W77" s="88"/>
      <c r="X77" s="91"/>
      <c r="Y77" s="89"/>
      <c r="Z77" s="89"/>
      <c r="AA77" s="89"/>
      <c r="AB77" s="89"/>
      <c r="AC77" s="89"/>
      <c r="AD77" s="89"/>
      <c r="AE77" s="91"/>
      <c r="AF77" s="88"/>
      <c r="AG77" s="89"/>
      <c r="AH77" s="89"/>
      <c r="AI77" s="89"/>
      <c r="AJ77" s="91"/>
      <c r="AK77" s="88"/>
      <c r="AL77" s="89"/>
      <c r="AM77" s="89"/>
      <c r="AN77" s="89"/>
      <c r="AO77" s="91"/>
      <c r="AP77" s="88" t="str">
        <f t="shared" ca="1" si="5"/>
        <v/>
      </c>
      <c r="AQ77" s="91"/>
      <c r="AR77" s="89"/>
      <c r="AS77" s="88"/>
      <c r="AT77" s="88" t="str">
        <f t="shared" si="6"/>
        <v/>
      </c>
      <c r="AU77" s="92"/>
      <c r="AV77" s="88"/>
    </row>
    <row r="78" spans="1:48" s="75" customFormat="1" ht="15.6" x14ac:dyDescent="0.3">
      <c r="A78" s="88"/>
      <c r="B78" s="88" t="str">
        <f>IF(ISNA(VLOOKUP(A78,LISTE!B71:U113,20,0)),"",VLOOKUP(A78,LISTE!B71:U113,20,0))</f>
        <v/>
      </c>
      <c r="C78" s="88"/>
      <c r="D78" s="88" t="e">
        <f>INDEX(LISTE!$D$4:$O$45,MATCH(A78,LISTE!$B$4:$B$45,0),MATCH(C78,LISTE!$D$3:$O$3,0))</f>
        <v>#N/A</v>
      </c>
      <c r="E78" s="88" t="str">
        <f>IF(ISBLANK(C78),"",VLOOKUP(C78,Typologie!B$3:C$15,2,0))</f>
        <v/>
      </c>
      <c r="F78" s="88" t="str">
        <f>IF(E78="","",COUNTIF(E$10:$E78, E78))</f>
        <v/>
      </c>
      <c r="G78" s="88" t="str">
        <f t="shared" si="7"/>
        <v/>
      </c>
      <c r="H78" s="89"/>
      <c r="I78" s="89"/>
      <c r="J78" s="88"/>
      <c r="K78" s="88"/>
      <c r="L78" s="88"/>
      <c r="M78" s="88"/>
      <c r="N78" s="88"/>
      <c r="O78" s="88"/>
      <c r="P78" s="88"/>
      <c r="Q78" s="88"/>
      <c r="R78" s="88"/>
      <c r="S78" s="90"/>
      <c r="T78" s="90"/>
      <c r="U78" s="90"/>
      <c r="V78" s="90"/>
      <c r="W78" s="88"/>
      <c r="X78" s="91"/>
      <c r="Y78" s="89"/>
      <c r="Z78" s="89"/>
      <c r="AA78" s="89"/>
      <c r="AB78" s="89"/>
      <c r="AC78" s="89"/>
      <c r="AD78" s="89"/>
      <c r="AE78" s="91"/>
      <c r="AF78" s="88"/>
      <c r="AG78" s="89"/>
      <c r="AH78" s="89"/>
      <c r="AI78" s="89"/>
      <c r="AJ78" s="91"/>
      <c r="AK78" s="88"/>
      <c r="AL78" s="89"/>
      <c r="AM78" s="89"/>
      <c r="AN78" s="89"/>
      <c r="AO78" s="91"/>
      <c r="AP78" s="88" t="str">
        <f t="shared" ca="1" si="5"/>
        <v/>
      </c>
      <c r="AQ78" s="91"/>
      <c r="AR78" s="89"/>
      <c r="AS78" s="88"/>
      <c r="AT78" s="88" t="str">
        <f t="shared" si="6"/>
        <v/>
      </c>
      <c r="AU78" s="92"/>
      <c r="AV78" s="88"/>
    </row>
    <row r="79" spans="1:48" s="75" customFormat="1" ht="15.6" x14ac:dyDescent="0.3">
      <c r="A79" s="88"/>
      <c r="B79" s="88" t="str">
        <f>IF(ISNA(VLOOKUP(A79,LISTE!B72:U114,20,0)),"",VLOOKUP(A79,LISTE!B72:U114,20,0))</f>
        <v/>
      </c>
      <c r="C79" s="88"/>
      <c r="D79" s="88" t="e">
        <f>INDEX(LISTE!$D$4:$O$45,MATCH(A79,LISTE!$B$4:$B$45,0),MATCH(C79,LISTE!$D$3:$O$3,0))</f>
        <v>#N/A</v>
      </c>
      <c r="E79" s="88" t="str">
        <f>IF(ISBLANK(C79),"",VLOOKUP(C79,Typologie!B$3:C$15,2,0))</f>
        <v/>
      </c>
      <c r="F79" s="88" t="str">
        <f>IF(E79="","",COUNTIF(E$10:$E79, E79))</f>
        <v/>
      </c>
      <c r="G79" s="88" t="str">
        <f t="shared" si="7"/>
        <v/>
      </c>
      <c r="H79" s="89"/>
      <c r="I79" s="89"/>
      <c r="J79" s="88"/>
      <c r="K79" s="88"/>
      <c r="L79" s="88"/>
      <c r="M79" s="88"/>
      <c r="N79" s="88"/>
      <c r="O79" s="88"/>
      <c r="P79" s="88"/>
      <c r="Q79" s="88"/>
      <c r="R79" s="88"/>
      <c r="S79" s="90"/>
      <c r="T79" s="90"/>
      <c r="U79" s="90"/>
      <c r="V79" s="90"/>
      <c r="W79" s="88"/>
      <c r="X79" s="91"/>
      <c r="Y79" s="89"/>
      <c r="Z79" s="89"/>
      <c r="AA79" s="89"/>
      <c r="AB79" s="89"/>
      <c r="AC79" s="89"/>
      <c r="AD79" s="89"/>
      <c r="AE79" s="91"/>
      <c r="AF79" s="88"/>
      <c r="AG79" s="89"/>
      <c r="AH79" s="89"/>
      <c r="AI79" s="89"/>
      <c r="AJ79" s="91"/>
      <c r="AK79" s="88"/>
      <c r="AL79" s="89"/>
      <c r="AM79" s="89"/>
      <c r="AN79" s="89"/>
      <c r="AO79" s="91"/>
      <c r="AP79" s="88" t="str">
        <f t="shared" ca="1" si="5"/>
        <v/>
      </c>
      <c r="AQ79" s="91"/>
      <c r="AR79" s="89"/>
      <c r="AS79" s="88"/>
      <c r="AT79" s="88" t="str">
        <f t="shared" si="6"/>
        <v/>
      </c>
      <c r="AU79" s="92"/>
      <c r="AV79" s="88"/>
    </row>
    <row r="80" spans="1:48" s="75" customFormat="1" ht="15.6" x14ac:dyDescent="0.3">
      <c r="A80" s="88"/>
      <c r="B80" s="88" t="str">
        <f>IF(ISNA(VLOOKUP(A80,LISTE!B73:U115,20,0)),"",VLOOKUP(A80,LISTE!B73:U115,20,0))</f>
        <v/>
      </c>
      <c r="C80" s="88"/>
      <c r="D80" s="88" t="e">
        <f>INDEX(LISTE!$D$4:$O$45,MATCH(A80,LISTE!$B$4:$B$45,0),MATCH(C80,LISTE!$D$3:$O$3,0))</f>
        <v>#N/A</v>
      </c>
      <c r="E80" s="88" t="str">
        <f>IF(ISBLANK(C80),"",VLOOKUP(C80,Typologie!B$3:C$15,2,0))</f>
        <v/>
      </c>
      <c r="F80" s="88" t="str">
        <f>IF(E80="","",COUNTIF(E$10:$E80, E80))</f>
        <v/>
      </c>
      <c r="G80" s="88" t="str">
        <f t="shared" si="7"/>
        <v/>
      </c>
      <c r="H80" s="89"/>
      <c r="I80" s="89"/>
      <c r="J80" s="88"/>
      <c r="K80" s="88"/>
      <c r="L80" s="88"/>
      <c r="M80" s="88"/>
      <c r="N80" s="88"/>
      <c r="O80" s="88"/>
      <c r="P80" s="88"/>
      <c r="Q80" s="88"/>
      <c r="R80" s="88"/>
      <c r="S80" s="90"/>
      <c r="T80" s="90"/>
      <c r="U80" s="90"/>
      <c r="V80" s="90"/>
      <c r="W80" s="88"/>
      <c r="X80" s="91"/>
      <c r="Y80" s="89"/>
      <c r="Z80" s="89"/>
      <c r="AA80" s="89"/>
      <c r="AB80" s="89"/>
      <c r="AC80" s="89"/>
      <c r="AD80" s="89"/>
      <c r="AE80" s="91"/>
      <c r="AF80" s="88"/>
      <c r="AG80" s="89"/>
      <c r="AH80" s="89"/>
      <c r="AI80" s="89"/>
      <c r="AJ80" s="91"/>
      <c r="AK80" s="88"/>
      <c r="AL80" s="89"/>
      <c r="AM80" s="89"/>
      <c r="AN80" s="89"/>
      <c r="AO80" s="91"/>
      <c r="AP80" s="88" t="str">
        <f t="shared" ca="1" si="5"/>
        <v/>
      </c>
      <c r="AQ80" s="91"/>
      <c r="AR80" s="89"/>
      <c r="AS80" s="88"/>
      <c r="AT80" s="88" t="str">
        <f t="shared" si="6"/>
        <v/>
      </c>
      <c r="AU80" s="92"/>
      <c r="AV80" s="88"/>
    </row>
    <row r="81" spans="1:48" s="75" customFormat="1" ht="15.6" x14ac:dyDescent="0.3">
      <c r="A81" s="88"/>
      <c r="B81" s="88" t="str">
        <f>IF(ISNA(VLOOKUP(A81,LISTE!B74:U116,20,0)),"",VLOOKUP(A81,LISTE!B74:U116,20,0))</f>
        <v/>
      </c>
      <c r="C81" s="88"/>
      <c r="D81" s="88" t="e">
        <f>INDEX(LISTE!$D$4:$O$45,MATCH(A81,LISTE!$B$4:$B$45,0),MATCH(C81,LISTE!$D$3:$O$3,0))</f>
        <v>#N/A</v>
      </c>
      <c r="E81" s="88" t="str">
        <f>IF(ISBLANK(C81),"",VLOOKUP(C81,Typologie!B$3:C$15,2,0))</f>
        <v/>
      </c>
      <c r="F81" s="88" t="str">
        <f>IF(E81="","",COUNTIF(E$10:$E81, E81))</f>
        <v/>
      </c>
      <c r="G81" s="88" t="str">
        <f t="shared" si="7"/>
        <v/>
      </c>
      <c r="H81" s="89"/>
      <c r="I81" s="89"/>
      <c r="J81" s="88"/>
      <c r="K81" s="88"/>
      <c r="L81" s="88"/>
      <c r="M81" s="88"/>
      <c r="N81" s="88"/>
      <c r="O81" s="88"/>
      <c r="P81" s="88"/>
      <c r="Q81" s="88"/>
      <c r="R81" s="88"/>
      <c r="S81" s="90"/>
      <c r="T81" s="90"/>
      <c r="U81" s="90"/>
      <c r="V81" s="90"/>
      <c r="W81" s="88"/>
      <c r="X81" s="91"/>
      <c r="Y81" s="89"/>
      <c r="Z81" s="89"/>
      <c r="AA81" s="89"/>
      <c r="AB81" s="89"/>
      <c r="AC81" s="89"/>
      <c r="AD81" s="89"/>
      <c r="AE81" s="91"/>
      <c r="AF81" s="88"/>
      <c r="AG81" s="89"/>
      <c r="AH81" s="89"/>
      <c r="AI81" s="89"/>
      <c r="AJ81" s="91"/>
      <c r="AK81" s="88"/>
      <c r="AL81" s="89"/>
      <c r="AM81" s="89"/>
      <c r="AN81" s="89"/>
      <c r="AO81" s="91"/>
      <c r="AP81" s="88" t="str">
        <f t="shared" ca="1" si="5"/>
        <v/>
      </c>
      <c r="AQ81" s="91"/>
      <c r="AR81" s="89"/>
      <c r="AS81" s="88"/>
      <c r="AT81" s="88" t="str">
        <f t="shared" si="6"/>
        <v/>
      </c>
      <c r="AU81" s="92"/>
      <c r="AV81" s="88"/>
    </row>
    <row r="82" spans="1:48" s="75" customFormat="1" ht="15.6" x14ac:dyDescent="0.3">
      <c r="A82" s="88"/>
      <c r="B82" s="88" t="str">
        <f>IF(ISNA(VLOOKUP(A82,LISTE!B75:U117,20,0)),"",VLOOKUP(A82,LISTE!B75:U117,20,0))</f>
        <v/>
      </c>
      <c r="C82" s="88"/>
      <c r="D82" s="88" t="e">
        <f>INDEX(LISTE!$D$4:$O$45,MATCH(A82,LISTE!$B$4:$B$45,0),MATCH(C82,LISTE!$D$3:$O$3,0))</f>
        <v>#N/A</v>
      </c>
      <c r="E82" s="88" t="str">
        <f>IF(ISBLANK(C82),"",VLOOKUP(C82,Typologie!B$3:C$15,2,0))</f>
        <v/>
      </c>
      <c r="F82" s="88" t="str">
        <f>IF(E82="","",COUNTIF(E$10:$E82, E82))</f>
        <v/>
      </c>
      <c r="G82" s="88" t="str">
        <f t="shared" si="7"/>
        <v/>
      </c>
      <c r="H82" s="89"/>
      <c r="I82" s="89"/>
      <c r="J82" s="88"/>
      <c r="K82" s="88"/>
      <c r="L82" s="88"/>
      <c r="M82" s="88"/>
      <c r="N82" s="88"/>
      <c r="O82" s="88"/>
      <c r="P82" s="88"/>
      <c r="Q82" s="88"/>
      <c r="R82" s="88"/>
      <c r="S82" s="90"/>
      <c r="T82" s="90"/>
      <c r="U82" s="90"/>
      <c r="V82" s="90"/>
      <c r="W82" s="88"/>
      <c r="X82" s="91"/>
      <c r="Y82" s="89"/>
      <c r="Z82" s="89"/>
      <c r="AA82" s="89"/>
      <c r="AB82" s="89"/>
      <c r="AC82" s="89"/>
      <c r="AD82" s="89"/>
      <c r="AE82" s="91"/>
      <c r="AF82" s="88"/>
      <c r="AG82" s="89"/>
      <c r="AH82" s="89"/>
      <c r="AI82" s="89"/>
      <c r="AJ82" s="91"/>
      <c r="AK82" s="88"/>
      <c r="AL82" s="89"/>
      <c r="AM82" s="89"/>
      <c r="AN82" s="89"/>
      <c r="AO82" s="91"/>
      <c r="AP82" s="88" t="str">
        <f t="shared" ca="1" si="5"/>
        <v/>
      </c>
      <c r="AQ82" s="91"/>
      <c r="AR82" s="89"/>
      <c r="AS82" s="88"/>
      <c r="AT82" s="88" t="str">
        <f t="shared" si="6"/>
        <v/>
      </c>
      <c r="AU82" s="92"/>
      <c r="AV82" s="88"/>
    </row>
    <row r="83" spans="1:48" s="75" customFormat="1" ht="15.6" x14ac:dyDescent="0.3">
      <c r="A83" s="88"/>
      <c r="B83" s="88" t="str">
        <f>IF(ISNA(VLOOKUP(A83,LISTE!B76:U118,20,0)),"",VLOOKUP(A83,LISTE!B76:U118,20,0))</f>
        <v/>
      </c>
      <c r="C83" s="88"/>
      <c r="D83" s="88" t="e">
        <f>INDEX(LISTE!$D$4:$O$45,MATCH(A83,LISTE!$B$4:$B$45,0),MATCH(C83,LISTE!$D$3:$O$3,0))</f>
        <v>#N/A</v>
      </c>
      <c r="E83" s="88" t="str">
        <f>IF(ISBLANK(C83),"",VLOOKUP(C83,Typologie!B$3:C$15,2,0))</f>
        <v/>
      </c>
      <c r="F83" s="88" t="str">
        <f>IF(E83="","",COUNTIF(E$10:$E83, E83))</f>
        <v/>
      </c>
      <c r="G83" s="88" t="str">
        <f t="shared" si="7"/>
        <v/>
      </c>
      <c r="H83" s="89"/>
      <c r="I83" s="89"/>
      <c r="J83" s="88"/>
      <c r="K83" s="88"/>
      <c r="L83" s="88"/>
      <c r="M83" s="88"/>
      <c r="N83" s="88"/>
      <c r="O83" s="88"/>
      <c r="P83" s="88"/>
      <c r="Q83" s="88"/>
      <c r="R83" s="88"/>
      <c r="S83" s="90"/>
      <c r="T83" s="90"/>
      <c r="U83" s="90"/>
      <c r="V83" s="90"/>
      <c r="W83" s="88"/>
      <c r="X83" s="91"/>
      <c r="Y83" s="89"/>
      <c r="Z83" s="89"/>
      <c r="AA83" s="89"/>
      <c r="AB83" s="89"/>
      <c r="AC83" s="89"/>
      <c r="AD83" s="89"/>
      <c r="AE83" s="91"/>
      <c r="AF83" s="88"/>
      <c r="AG83" s="89"/>
      <c r="AH83" s="89"/>
      <c r="AI83" s="89"/>
      <c r="AJ83" s="91"/>
      <c r="AK83" s="88"/>
      <c r="AL83" s="89"/>
      <c r="AM83" s="89"/>
      <c r="AN83" s="89"/>
      <c r="AO83" s="91"/>
      <c r="AP83" s="88" t="str">
        <f t="shared" ca="1" si="5"/>
        <v/>
      </c>
      <c r="AQ83" s="91"/>
      <c r="AR83" s="89"/>
      <c r="AS83" s="88"/>
      <c r="AT83" s="88" t="str">
        <f t="shared" si="6"/>
        <v/>
      </c>
      <c r="AU83" s="92"/>
      <c r="AV83" s="88"/>
    </row>
    <row r="84" spans="1:48" s="75" customFormat="1" ht="15.6" x14ac:dyDescent="0.3">
      <c r="A84" s="88"/>
      <c r="B84" s="88" t="str">
        <f>IF(ISNA(VLOOKUP(A84,LISTE!B77:U119,20,0)),"",VLOOKUP(A84,LISTE!B77:U119,20,0))</f>
        <v/>
      </c>
      <c r="C84" s="88"/>
      <c r="D84" s="88" t="e">
        <f>INDEX(LISTE!$D$4:$O$45,MATCH(A84,LISTE!$B$4:$B$45,0),MATCH(C84,LISTE!$D$3:$O$3,0))</f>
        <v>#N/A</v>
      </c>
      <c r="E84" s="88" t="str">
        <f>IF(ISBLANK(C84),"",VLOOKUP(C84,Typologie!B$3:C$15,2,0))</f>
        <v/>
      </c>
      <c r="F84" s="88" t="str">
        <f>IF(E84="","",COUNTIF(E$10:$E84, E84))</f>
        <v/>
      </c>
      <c r="G84" s="88" t="str">
        <f t="shared" si="7"/>
        <v/>
      </c>
      <c r="H84" s="89"/>
      <c r="I84" s="89"/>
      <c r="J84" s="88"/>
      <c r="K84" s="88"/>
      <c r="L84" s="88"/>
      <c r="M84" s="88"/>
      <c r="N84" s="88"/>
      <c r="O84" s="88"/>
      <c r="P84" s="88"/>
      <c r="Q84" s="88"/>
      <c r="R84" s="88"/>
      <c r="S84" s="90"/>
      <c r="T84" s="90"/>
      <c r="U84" s="90"/>
      <c r="V84" s="90"/>
      <c r="W84" s="88"/>
      <c r="X84" s="91"/>
      <c r="Y84" s="89"/>
      <c r="Z84" s="89"/>
      <c r="AA84" s="89"/>
      <c r="AB84" s="89"/>
      <c r="AC84" s="89"/>
      <c r="AD84" s="89"/>
      <c r="AE84" s="91"/>
      <c r="AF84" s="88"/>
      <c r="AG84" s="89"/>
      <c r="AH84" s="89"/>
      <c r="AI84" s="89"/>
      <c r="AJ84" s="91"/>
      <c r="AK84" s="88"/>
      <c r="AL84" s="89"/>
      <c r="AM84" s="89"/>
      <c r="AN84" s="89"/>
      <c r="AO84" s="91"/>
      <c r="AP84" s="88" t="str">
        <f t="shared" ca="1" si="5"/>
        <v/>
      </c>
      <c r="AQ84" s="91"/>
      <c r="AR84" s="89"/>
      <c r="AS84" s="88"/>
      <c r="AT84" s="88" t="str">
        <f t="shared" si="6"/>
        <v/>
      </c>
      <c r="AU84" s="92"/>
      <c r="AV84" s="88"/>
    </row>
    <row r="85" spans="1:48" s="75" customFormat="1" ht="15.6" x14ac:dyDescent="0.3">
      <c r="A85" s="88"/>
      <c r="B85" s="88" t="str">
        <f>IF(ISNA(VLOOKUP(A85,LISTE!B78:U120,20,0)),"",VLOOKUP(A85,LISTE!B78:U120,20,0))</f>
        <v/>
      </c>
      <c r="C85" s="88"/>
      <c r="D85" s="88" t="e">
        <f>INDEX(LISTE!$D$4:$O$45,MATCH(A85,LISTE!$B$4:$B$45,0),MATCH(C85,LISTE!$D$3:$O$3,0))</f>
        <v>#N/A</v>
      </c>
      <c r="E85" s="88" t="str">
        <f>IF(ISBLANK(C85),"",VLOOKUP(C85,Typologie!B$3:C$15,2,0))</f>
        <v/>
      </c>
      <c r="F85" s="88" t="str">
        <f>IF(E85="","",COUNTIF(E$10:$E85, E85))</f>
        <v/>
      </c>
      <c r="G85" s="88" t="str">
        <f t="shared" si="7"/>
        <v/>
      </c>
      <c r="H85" s="89"/>
      <c r="I85" s="89"/>
      <c r="J85" s="88"/>
      <c r="K85" s="88"/>
      <c r="L85" s="88"/>
      <c r="M85" s="88"/>
      <c r="N85" s="88"/>
      <c r="O85" s="88"/>
      <c r="P85" s="88"/>
      <c r="Q85" s="88"/>
      <c r="R85" s="88"/>
      <c r="S85" s="90"/>
      <c r="T85" s="90"/>
      <c r="U85" s="90"/>
      <c r="V85" s="90"/>
      <c r="W85" s="88"/>
      <c r="X85" s="91"/>
      <c r="Y85" s="89"/>
      <c r="Z85" s="89"/>
      <c r="AA85" s="89"/>
      <c r="AB85" s="89"/>
      <c r="AC85" s="89"/>
      <c r="AD85" s="89"/>
      <c r="AE85" s="91"/>
      <c r="AF85" s="88"/>
      <c r="AG85" s="89"/>
      <c r="AH85" s="89"/>
      <c r="AI85" s="89"/>
      <c r="AJ85" s="91"/>
      <c r="AK85" s="88"/>
      <c r="AL85" s="89"/>
      <c r="AM85" s="89"/>
      <c r="AN85" s="89"/>
      <c r="AO85" s="91"/>
      <c r="AP85" s="88" t="str">
        <f t="shared" ca="1" si="5"/>
        <v/>
      </c>
      <c r="AQ85" s="91"/>
      <c r="AR85" s="89"/>
      <c r="AS85" s="88"/>
      <c r="AT85" s="88" t="str">
        <f t="shared" si="6"/>
        <v/>
      </c>
      <c r="AU85" s="92"/>
      <c r="AV85" s="88"/>
    </row>
    <row r="86" spans="1:48" s="75" customFormat="1" ht="15.6" x14ac:dyDescent="0.3">
      <c r="A86" s="88"/>
      <c r="B86" s="88" t="str">
        <f>IF(ISNA(VLOOKUP(A86,LISTE!B79:U121,20,0)),"",VLOOKUP(A86,LISTE!B79:U121,20,0))</f>
        <v/>
      </c>
      <c r="C86" s="88"/>
      <c r="D86" s="88" t="e">
        <f>INDEX(LISTE!$D$4:$O$45,MATCH(A86,LISTE!$B$4:$B$45,0),MATCH(C86,LISTE!$D$3:$O$3,0))</f>
        <v>#N/A</v>
      </c>
      <c r="E86" s="88" t="str">
        <f>IF(ISBLANK(C86),"",VLOOKUP(C86,Typologie!B$3:C$15,2,0))</f>
        <v/>
      </c>
      <c r="F86" s="88" t="str">
        <f>IF(E86="","",COUNTIF(E$10:$E86, E86))</f>
        <v/>
      </c>
      <c r="G86" s="88" t="str">
        <f t="shared" si="7"/>
        <v/>
      </c>
      <c r="H86" s="89"/>
      <c r="I86" s="89"/>
      <c r="J86" s="88"/>
      <c r="K86" s="88"/>
      <c r="L86" s="88"/>
      <c r="M86" s="88"/>
      <c r="N86" s="88"/>
      <c r="O86" s="88"/>
      <c r="P86" s="88"/>
      <c r="Q86" s="88"/>
      <c r="R86" s="88"/>
      <c r="S86" s="90"/>
      <c r="T86" s="90"/>
      <c r="U86" s="90"/>
      <c r="V86" s="90"/>
      <c r="W86" s="88"/>
      <c r="X86" s="91"/>
      <c r="Y86" s="89"/>
      <c r="Z86" s="89"/>
      <c r="AA86" s="89"/>
      <c r="AB86" s="89"/>
      <c r="AC86" s="89"/>
      <c r="AD86" s="89"/>
      <c r="AE86" s="91"/>
      <c r="AF86" s="88"/>
      <c r="AG86" s="89"/>
      <c r="AH86" s="89"/>
      <c r="AI86" s="89"/>
      <c r="AJ86" s="91"/>
      <c r="AK86" s="88"/>
      <c r="AL86" s="89"/>
      <c r="AM86" s="89"/>
      <c r="AN86" s="89"/>
      <c r="AO86" s="91"/>
      <c r="AP86" s="88" t="str">
        <f t="shared" ca="1" si="5"/>
        <v/>
      </c>
      <c r="AQ86" s="91"/>
      <c r="AR86" s="89"/>
      <c r="AS86" s="88"/>
      <c r="AT86" s="88" t="str">
        <f t="shared" si="6"/>
        <v/>
      </c>
      <c r="AU86" s="92"/>
      <c r="AV86" s="88"/>
    </row>
    <row r="87" spans="1:48" s="75" customFormat="1" ht="15.6" x14ac:dyDescent="0.3">
      <c r="A87" s="88"/>
      <c r="B87" s="88" t="str">
        <f>IF(ISNA(VLOOKUP(A87,LISTE!B80:U122,20,0)),"",VLOOKUP(A87,LISTE!B80:U122,20,0))</f>
        <v/>
      </c>
      <c r="C87" s="88"/>
      <c r="D87" s="88" t="e">
        <f>INDEX(LISTE!$D$4:$O$45,MATCH(A87,LISTE!$B$4:$B$45,0),MATCH(C87,LISTE!$D$3:$O$3,0))</f>
        <v>#N/A</v>
      </c>
      <c r="E87" s="88" t="str">
        <f>IF(ISBLANK(C87),"",VLOOKUP(C87,Typologie!B$3:C$15,2,0))</f>
        <v/>
      </c>
      <c r="F87" s="88" t="str">
        <f>IF(E87="","",COUNTIF(E$10:$E87, E87))</f>
        <v/>
      </c>
      <c r="G87" s="88" t="str">
        <f t="shared" si="7"/>
        <v/>
      </c>
      <c r="H87" s="89"/>
      <c r="I87" s="89"/>
      <c r="J87" s="88"/>
      <c r="K87" s="88"/>
      <c r="L87" s="88"/>
      <c r="M87" s="88"/>
      <c r="N87" s="88"/>
      <c r="O87" s="88"/>
      <c r="P87" s="88"/>
      <c r="Q87" s="88"/>
      <c r="R87" s="88"/>
      <c r="S87" s="90"/>
      <c r="T87" s="90"/>
      <c r="U87" s="90"/>
      <c r="V87" s="90"/>
      <c r="W87" s="88"/>
      <c r="X87" s="91"/>
      <c r="Y87" s="89"/>
      <c r="Z87" s="89"/>
      <c r="AA87" s="89"/>
      <c r="AB87" s="89"/>
      <c r="AC87" s="89"/>
      <c r="AD87" s="89"/>
      <c r="AE87" s="91"/>
      <c r="AF87" s="88"/>
      <c r="AG87" s="89"/>
      <c r="AH87" s="89"/>
      <c r="AI87" s="89"/>
      <c r="AJ87" s="91"/>
      <c r="AK87" s="88"/>
      <c r="AL87" s="89"/>
      <c r="AM87" s="89"/>
      <c r="AN87" s="89"/>
      <c r="AO87" s="91"/>
      <c r="AP87" s="88" t="str">
        <f t="shared" ca="1" si="5"/>
        <v/>
      </c>
      <c r="AQ87" s="91"/>
      <c r="AR87" s="89"/>
      <c r="AS87" s="88"/>
      <c r="AT87" s="88" t="str">
        <f t="shared" si="6"/>
        <v/>
      </c>
      <c r="AU87" s="92"/>
      <c r="AV87" s="88"/>
    </row>
    <row r="88" spans="1:48" s="75" customFormat="1" ht="15.6" x14ac:dyDescent="0.3">
      <c r="A88" s="88"/>
      <c r="B88" s="88" t="str">
        <f>IF(ISNA(VLOOKUP(A88,LISTE!B81:U123,20,0)),"",VLOOKUP(A88,LISTE!B81:U123,20,0))</f>
        <v/>
      </c>
      <c r="C88" s="88"/>
      <c r="D88" s="88" t="e">
        <f>INDEX(LISTE!$D$4:$O$45,MATCH(A88,LISTE!$B$4:$B$45,0),MATCH(C88,LISTE!$D$3:$O$3,0))</f>
        <v>#N/A</v>
      </c>
      <c r="E88" s="88" t="str">
        <f>IF(ISBLANK(C88),"",VLOOKUP(C88,Typologie!B$3:C$15,2,0))</f>
        <v/>
      </c>
      <c r="F88" s="88" t="str">
        <f>IF(E88="","",COUNTIF(E$10:$E88, E88))</f>
        <v/>
      </c>
      <c r="G88" s="88" t="str">
        <f t="shared" si="7"/>
        <v/>
      </c>
      <c r="H88" s="89"/>
      <c r="I88" s="89"/>
      <c r="J88" s="88"/>
      <c r="K88" s="88"/>
      <c r="L88" s="88"/>
      <c r="M88" s="88"/>
      <c r="N88" s="88"/>
      <c r="O88" s="88"/>
      <c r="P88" s="88"/>
      <c r="Q88" s="88"/>
      <c r="R88" s="88"/>
      <c r="S88" s="90"/>
      <c r="T88" s="90"/>
      <c r="U88" s="90"/>
      <c r="V88" s="90"/>
      <c r="W88" s="88"/>
      <c r="X88" s="91"/>
      <c r="Y88" s="89"/>
      <c r="Z88" s="89"/>
      <c r="AA88" s="89"/>
      <c r="AB88" s="89"/>
      <c r="AC88" s="89"/>
      <c r="AD88" s="89"/>
      <c r="AE88" s="91"/>
      <c r="AF88" s="88"/>
      <c r="AG88" s="89"/>
      <c r="AH88" s="89"/>
      <c r="AI88" s="89"/>
      <c r="AJ88" s="91"/>
      <c r="AK88" s="88"/>
      <c r="AL88" s="89"/>
      <c r="AM88" s="89"/>
      <c r="AN88" s="89"/>
      <c r="AO88" s="91"/>
      <c r="AP88" s="88" t="str">
        <f t="shared" ca="1" si="5"/>
        <v/>
      </c>
      <c r="AQ88" s="91"/>
      <c r="AR88" s="89"/>
      <c r="AS88" s="88"/>
      <c r="AT88" s="88" t="str">
        <f t="shared" si="6"/>
        <v/>
      </c>
      <c r="AU88" s="92"/>
      <c r="AV88" s="88"/>
    </row>
    <row r="89" spans="1:48" s="75" customFormat="1" ht="15.6" x14ac:dyDescent="0.3">
      <c r="A89" s="88"/>
      <c r="B89" s="88" t="str">
        <f>IF(ISNA(VLOOKUP(A89,LISTE!B82:U124,20,0)),"",VLOOKUP(A89,LISTE!B82:U124,20,0))</f>
        <v/>
      </c>
      <c r="C89" s="88"/>
      <c r="D89" s="88" t="e">
        <f>INDEX(LISTE!$D$4:$O$45,MATCH(A89,LISTE!$B$4:$B$45,0),MATCH(C89,LISTE!$D$3:$O$3,0))</f>
        <v>#N/A</v>
      </c>
      <c r="E89" s="88" t="str">
        <f>IF(ISBLANK(C89),"",VLOOKUP(C89,Typologie!B$3:C$15,2,0))</f>
        <v/>
      </c>
      <c r="F89" s="88" t="str">
        <f>IF(E89="","",COUNTIF(E$10:$E89, E89))</f>
        <v/>
      </c>
      <c r="G89" s="88" t="str">
        <f t="shared" si="7"/>
        <v/>
      </c>
      <c r="H89" s="89"/>
      <c r="I89" s="89"/>
      <c r="J89" s="88"/>
      <c r="K89" s="88"/>
      <c r="L89" s="88"/>
      <c r="M89" s="88"/>
      <c r="N89" s="88"/>
      <c r="O89" s="88"/>
      <c r="P89" s="88"/>
      <c r="Q89" s="88"/>
      <c r="R89" s="88"/>
      <c r="S89" s="90"/>
      <c r="T89" s="90"/>
      <c r="U89" s="90"/>
      <c r="V89" s="90"/>
      <c r="W89" s="88"/>
      <c r="X89" s="91"/>
      <c r="Y89" s="89"/>
      <c r="Z89" s="89"/>
      <c r="AA89" s="89"/>
      <c r="AB89" s="89"/>
      <c r="AC89" s="89"/>
      <c r="AD89" s="89"/>
      <c r="AE89" s="91"/>
      <c r="AF89" s="88"/>
      <c r="AG89" s="89"/>
      <c r="AH89" s="89"/>
      <c r="AI89" s="89"/>
      <c r="AJ89" s="91"/>
      <c r="AK89" s="88"/>
      <c r="AL89" s="89"/>
      <c r="AM89" s="89"/>
      <c r="AN89" s="89"/>
      <c r="AO89" s="91"/>
      <c r="AP89" s="88" t="str">
        <f t="shared" ca="1" si="5"/>
        <v/>
      </c>
      <c r="AQ89" s="91"/>
      <c r="AR89" s="89"/>
      <c r="AS89" s="88"/>
      <c r="AT89" s="88" t="str">
        <f t="shared" si="6"/>
        <v/>
      </c>
      <c r="AU89" s="92"/>
      <c r="AV89" s="88"/>
    </row>
    <row r="90" spans="1:48" s="75" customFormat="1" ht="15.6" x14ac:dyDescent="0.3">
      <c r="A90" s="88"/>
      <c r="B90" s="88" t="str">
        <f>IF(ISNA(VLOOKUP(A90,LISTE!B83:U125,20,0)),"",VLOOKUP(A90,LISTE!B83:U125,20,0))</f>
        <v/>
      </c>
      <c r="C90" s="88"/>
      <c r="D90" s="88" t="e">
        <f>INDEX(LISTE!$D$4:$O$45,MATCH(A90,LISTE!$B$4:$B$45,0),MATCH(C90,LISTE!$D$3:$O$3,0))</f>
        <v>#N/A</v>
      </c>
      <c r="E90" s="88" t="str">
        <f>IF(ISBLANK(C90),"",VLOOKUP(C90,Typologie!B$3:C$15,2,0))</f>
        <v/>
      </c>
      <c r="F90" s="88" t="str">
        <f>IF(E90="","",COUNTIF(E$10:$E90, E90))</f>
        <v/>
      </c>
      <c r="G90" s="88" t="str">
        <f t="shared" si="7"/>
        <v/>
      </c>
      <c r="H90" s="89"/>
      <c r="I90" s="89"/>
      <c r="J90" s="88"/>
      <c r="K90" s="88"/>
      <c r="L90" s="88"/>
      <c r="M90" s="88"/>
      <c r="N90" s="88"/>
      <c r="O90" s="88"/>
      <c r="P90" s="88"/>
      <c r="Q90" s="88"/>
      <c r="R90" s="88"/>
      <c r="S90" s="90"/>
      <c r="T90" s="90"/>
      <c r="U90" s="90"/>
      <c r="V90" s="90"/>
      <c r="W90" s="88"/>
      <c r="X90" s="91"/>
      <c r="Y90" s="89"/>
      <c r="Z90" s="89"/>
      <c r="AA90" s="89"/>
      <c r="AB90" s="89"/>
      <c r="AC90" s="89"/>
      <c r="AD90" s="89"/>
      <c r="AE90" s="91"/>
      <c r="AF90" s="88"/>
      <c r="AG90" s="89"/>
      <c r="AH90" s="89"/>
      <c r="AI90" s="89"/>
      <c r="AJ90" s="91"/>
      <c r="AK90" s="88"/>
      <c r="AL90" s="89"/>
      <c r="AM90" s="89"/>
      <c r="AN90" s="89"/>
      <c r="AO90" s="91"/>
      <c r="AP90" s="88" t="str">
        <f t="shared" ca="1" si="5"/>
        <v/>
      </c>
      <c r="AQ90" s="91"/>
      <c r="AR90" s="89"/>
      <c r="AS90" s="88"/>
      <c r="AT90" s="88" t="str">
        <f t="shared" si="6"/>
        <v/>
      </c>
      <c r="AU90" s="92"/>
      <c r="AV90" s="88"/>
    </row>
    <row r="91" spans="1:48" s="75" customFormat="1" ht="15.6" x14ac:dyDescent="0.3">
      <c r="A91" s="88"/>
      <c r="B91" s="88" t="str">
        <f>IF(ISNA(VLOOKUP(A91,LISTE!B84:U126,20,0)),"",VLOOKUP(A91,LISTE!B84:U126,20,0))</f>
        <v/>
      </c>
      <c r="C91" s="88"/>
      <c r="D91" s="88" t="e">
        <f>INDEX(LISTE!$D$4:$O$45,MATCH(A91,LISTE!$B$4:$B$45,0),MATCH(C91,LISTE!$D$3:$O$3,0))</f>
        <v>#N/A</v>
      </c>
      <c r="E91" s="88" t="str">
        <f>IF(ISBLANK(C91),"",VLOOKUP(C91,Typologie!B$3:C$15,2,0))</f>
        <v/>
      </c>
      <c r="F91" s="88" t="str">
        <f>IF(E91="","",COUNTIF(E$10:$E91, E91))</f>
        <v/>
      </c>
      <c r="G91" s="88" t="str">
        <f t="shared" si="7"/>
        <v/>
      </c>
      <c r="H91" s="89"/>
      <c r="I91" s="89"/>
      <c r="J91" s="88"/>
      <c r="K91" s="88"/>
      <c r="L91" s="88"/>
      <c r="M91" s="88"/>
      <c r="N91" s="88"/>
      <c r="O91" s="88"/>
      <c r="P91" s="88"/>
      <c r="Q91" s="88"/>
      <c r="R91" s="88"/>
      <c r="S91" s="90"/>
      <c r="T91" s="90"/>
      <c r="U91" s="90"/>
      <c r="V91" s="90"/>
      <c r="W91" s="88"/>
      <c r="X91" s="91"/>
      <c r="Y91" s="89"/>
      <c r="Z91" s="89"/>
      <c r="AA91" s="89"/>
      <c r="AB91" s="89"/>
      <c r="AC91" s="89"/>
      <c r="AD91" s="89"/>
      <c r="AE91" s="91"/>
      <c r="AF91" s="88"/>
      <c r="AG91" s="89"/>
      <c r="AH91" s="89"/>
      <c r="AI91" s="89"/>
      <c r="AJ91" s="91"/>
      <c r="AK91" s="88"/>
      <c r="AL91" s="89"/>
      <c r="AM91" s="89"/>
      <c r="AN91" s="89"/>
      <c r="AO91" s="91"/>
      <c r="AP91" s="88" t="str">
        <f t="shared" ca="1" si="5"/>
        <v/>
      </c>
      <c r="AQ91" s="91"/>
      <c r="AR91" s="89"/>
      <c r="AS91" s="88"/>
      <c r="AT91" s="88" t="str">
        <f t="shared" si="6"/>
        <v/>
      </c>
      <c r="AU91" s="92"/>
      <c r="AV91" s="88"/>
    </row>
    <row r="92" spans="1:48" s="75" customFormat="1" ht="15.6" x14ac:dyDescent="0.3">
      <c r="A92" s="88"/>
      <c r="B92" s="88" t="str">
        <f>IF(ISNA(VLOOKUP(A92,LISTE!B85:U127,20,0)),"",VLOOKUP(A92,LISTE!B85:U127,20,0))</f>
        <v/>
      </c>
      <c r="C92" s="88"/>
      <c r="D92" s="88" t="e">
        <f>INDEX(LISTE!$D$4:$O$45,MATCH(A92,LISTE!$B$4:$B$45,0),MATCH(C92,LISTE!$D$3:$O$3,0))</f>
        <v>#N/A</v>
      </c>
      <c r="E92" s="88" t="str">
        <f>IF(ISBLANK(C92),"",VLOOKUP(C92,Typologie!B$3:C$15,2,0))</f>
        <v/>
      </c>
      <c r="F92" s="88" t="str">
        <f>IF(E92="","",COUNTIF(E$10:$E92, E92))</f>
        <v/>
      </c>
      <c r="G92" s="88" t="str">
        <f t="shared" si="7"/>
        <v/>
      </c>
      <c r="H92" s="89"/>
      <c r="I92" s="89"/>
      <c r="J92" s="88"/>
      <c r="K92" s="88"/>
      <c r="L92" s="88"/>
      <c r="M92" s="88"/>
      <c r="N92" s="88"/>
      <c r="O92" s="88"/>
      <c r="P92" s="88"/>
      <c r="Q92" s="88"/>
      <c r="R92" s="88"/>
      <c r="S92" s="90"/>
      <c r="T92" s="90"/>
      <c r="U92" s="90"/>
      <c r="V92" s="90"/>
      <c r="W92" s="88"/>
      <c r="X92" s="91"/>
      <c r="Y92" s="89"/>
      <c r="Z92" s="89"/>
      <c r="AA92" s="89"/>
      <c r="AB92" s="89"/>
      <c r="AC92" s="89"/>
      <c r="AD92" s="89"/>
      <c r="AE92" s="91"/>
      <c r="AF92" s="88"/>
      <c r="AG92" s="89"/>
      <c r="AH92" s="89"/>
      <c r="AI92" s="89"/>
      <c r="AJ92" s="91"/>
      <c r="AK92" s="88"/>
      <c r="AL92" s="89"/>
      <c r="AM92" s="89"/>
      <c r="AN92" s="89"/>
      <c r="AO92" s="91"/>
      <c r="AP92" s="88" t="str">
        <f t="shared" ca="1" si="5"/>
        <v/>
      </c>
      <c r="AQ92" s="91"/>
      <c r="AR92" s="89"/>
      <c r="AS92" s="88"/>
      <c r="AT92" s="88" t="str">
        <f t="shared" si="6"/>
        <v/>
      </c>
      <c r="AU92" s="92"/>
      <c r="AV92" s="88"/>
    </row>
    <row r="93" spans="1:48" s="75" customFormat="1" ht="15.6" x14ac:dyDescent="0.3">
      <c r="A93" s="88"/>
      <c r="B93" s="88" t="str">
        <f>IF(ISNA(VLOOKUP(A93,LISTE!B86:U128,20,0)),"",VLOOKUP(A93,LISTE!B86:U128,20,0))</f>
        <v/>
      </c>
      <c r="C93" s="88"/>
      <c r="D93" s="88" t="e">
        <f>INDEX(LISTE!$D$4:$O$45,MATCH(A93,LISTE!$B$4:$B$45,0),MATCH(C93,LISTE!$D$3:$O$3,0))</f>
        <v>#N/A</v>
      </c>
      <c r="E93" s="88" t="str">
        <f>IF(ISBLANK(C93),"",VLOOKUP(C93,Typologie!B$3:C$15,2,0))</f>
        <v/>
      </c>
      <c r="F93" s="88" t="str">
        <f>IF(E93="","",COUNTIF(E$10:$E93, E93))</f>
        <v/>
      </c>
      <c r="G93" s="88" t="str">
        <f t="shared" si="7"/>
        <v/>
      </c>
      <c r="H93" s="89"/>
      <c r="I93" s="89"/>
      <c r="J93" s="88"/>
      <c r="K93" s="88"/>
      <c r="L93" s="88"/>
      <c r="M93" s="88"/>
      <c r="N93" s="88"/>
      <c r="O93" s="88"/>
      <c r="P93" s="88"/>
      <c r="Q93" s="88"/>
      <c r="R93" s="88"/>
      <c r="S93" s="90"/>
      <c r="T93" s="90"/>
      <c r="U93" s="90"/>
      <c r="V93" s="90"/>
      <c r="W93" s="88"/>
      <c r="X93" s="91"/>
      <c r="Y93" s="89"/>
      <c r="Z93" s="89"/>
      <c r="AA93" s="89"/>
      <c r="AB93" s="89"/>
      <c r="AC93" s="89"/>
      <c r="AD93" s="89"/>
      <c r="AE93" s="91"/>
      <c r="AF93" s="88"/>
      <c r="AG93" s="89"/>
      <c r="AH93" s="89"/>
      <c r="AI93" s="89"/>
      <c r="AJ93" s="91"/>
      <c r="AK93" s="88"/>
      <c r="AL93" s="89"/>
      <c r="AM93" s="89"/>
      <c r="AN93" s="89"/>
      <c r="AO93" s="91"/>
      <c r="AP93" s="88" t="str">
        <f t="shared" ca="1" si="5"/>
        <v/>
      </c>
      <c r="AQ93" s="91"/>
      <c r="AR93" s="89"/>
      <c r="AS93" s="88"/>
      <c r="AT93" s="88" t="str">
        <f t="shared" si="6"/>
        <v/>
      </c>
      <c r="AU93" s="92"/>
      <c r="AV93" s="88"/>
    </row>
    <row r="94" spans="1:48" s="75" customFormat="1" ht="15.6" x14ac:dyDescent="0.3">
      <c r="A94" s="88"/>
      <c r="B94" s="88" t="str">
        <f>IF(ISNA(VLOOKUP(A94,LISTE!B87:U129,20,0)),"",VLOOKUP(A94,LISTE!B87:U129,20,0))</f>
        <v/>
      </c>
      <c r="C94" s="88"/>
      <c r="D94" s="88" t="e">
        <f t="array" ref="D94">INDEX(LISTE!$D$4:$O$45,MATCH(A94,LISTE!$B$4:$B$45,0),MATCH(C94,LISTE!$D$3:$O$3,0))</f>
        <v>#N/A</v>
      </c>
      <c r="E94" s="88" t="str">
        <f>IF(ISBLANK(C94),"",VLOOKUP(C94,Typologie!B$3:C$15,2,0))</f>
        <v/>
      </c>
      <c r="F94" s="88" t="str">
        <f>IF(E94="","",COUNTIF(E$10:$E94, E94))</f>
        <v/>
      </c>
      <c r="G94" s="88" t="str">
        <f t="shared" ref="G94:G138" si="8">IF(ISBLANK(C94),"",J94&amp;"-"&amp;E94&amp;"-"&amp;(B94)&amp;"-"&amp;D94&amp;"-"&amp;F94&amp;"-"&amp;YEAR(H94)&amp;"-"&amp;MONTH(H94)&amp;"")</f>
        <v/>
      </c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90"/>
      <c r="T94" s="90"/>
      <c r="U94" s="90"/>
      <c r="V94" s="90"/>
      <c r="W94" s="88"/>
      <c r="X94" s="91"/>
      <c r="Y94" s="89"/>
      <c r="Z94" s="89"/>
      <c r="AA94" s="89"/>
      <c r="AB94" s="89"/>
      <c r="AC94" s="89"/>
      <c r="AD94" s="89"/>
      <c r="AE94" s="91"/>
      <c r="AF94" s="88"/>
      <c r="AG94" s="89"/>
      <c r="AH94" s="89"/>
      <c r="AI94" s="89"/>
      <c r="AJ94" s="91"/>
      <c r="AK94" s="88"/>
      <c r="AL94" s="89"/>
      <c r="AM94" s="89"/>
      <c r="AN94" s="89"/>
      <c r="AO94" s="91"/>
      <c r="AP94" s="88" t="str">
        <f t="shared" ca="1" si="5"/>
        <v/>
      </c>
      <c r="AQ94" s="91"/>
      <c r="AR94" s="89"/>
      <c r="AS94" s="88"/>
      <c r="AT94" s="88" t="str">
        <f t="shared" si="6"/>
        <v/>
      </c>
      <c r="AU94" s="92"/>
      <c r="AV94" s="88"/>
    </row>
    <row r="95" spans="1:48" s="75" customFormat="1" ht="15.6" x14ac:dyDescent="0.3">
      <c r="A95" s="88"/>
      <c r="B95" s="88" t="str">
        <f>IF(ISNA(VLOOKUP(A95,LISTE!B88:U130,20,0)),"",VLOOKUP(A95,LISTE!B88:U130,20,0))</f>
        <v/>
      </c>
      <c r="C95" s="88"/>
      <c r="D95" s="88" t="e">
        <f t="array" ref="D95">INDEX(LISTE!$D$4:$O$45,MATCH(A95,LISTE!$B$4:$B$45,0),MATCH(C95,LISTE!$D$3:$O$3,0))</f>
        <v>#N/A</v>
      </c>
      <c r="E95" s="88" t="str">
        <f>IF(ISBLANK(C95),"",VLOOKUP(C95,Typologie!B$3:C$15,2,0))</f>
        <v/>
      </c>
      <c r="F95" s="88" t="str">
        <f>IF(E95="","",COUNTIF(E$10:$E95, E95))</f>
        <v/>
      </c>
      <c r="G95" s="88" t="str">
        <f t="shared" si="8"/>
        <v/>
      </c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90"/>
      <c r="T95" s="90"/>
      <c r="U95" s="90"/>
      <c r="V95" s="90"/>
      <c r="W95" s="88"/>
      <c r="X95" s="91"/>
      <c r="Y95" s="89"/>
      <c r="Z95" s="89"/>
      <c r="AA95" s="89"/>
      <c r="AB95" s="89"/>
      <c r="AC95" s="89"/>
      <c r="AD95" s="89"/>
      <c r="AE95" s="91"/>
      <c r="AF95" s="88"/>
      <c r="AG95" s="89"/>
      <c r="AH95" s="89"/>
      <c r="AI95" s="89"/>
      <c r="AJ95" s="91"/>
      <c r="AK95" s="88"/>
      <c r="AL95" s="89"/>
      <c r="AM95" s="89"/>
      <c r="AN95" s="89"/>
      <c r="AO95" s="91"/>
      <c r="AP95" s="88" t="str">
        <f t="shared" ca="1" si="5"/>
        <v/>
      </c>
      <c r="AQ95" s="91"/>
      <c r="AR95" s="89"/>
      <c r="AS95" s="88"/>
      <c r="AT95" s="88" t="str">
        <f t="shared" si="6"/>
        <v/>
      </c>
      <c r="AU95" s="92"/>
      <c r="AV95" s="88"/>
    </row>
    <row r="96" spans="1:48" s="75" customFormat="1" ht="15.6" x14ac:dyDescent="0.3">
      <c r="A96" s="88"/>
      <c r="B96" s="88" t="str">
        <f>IF(ISNA(VLOOKUP(A96,LISTE!B89:U131,20,0)),"",VLOOKUP(A96,LISTE!B89:U131,20,0))</f>
        <v/>
      </c>
      <c r="C96" s="88"/>
      <c r="D96" s="88" t="e">
        <f t="array" ref="D96">INDEX(LISTE!$D$4:$O$45,MATCH(A96,LISTE!$B$4:$B$45,0),MATCH(C96,LISTE!$D$3:$O$3,0))</f>
        <v>#N/A</v>
      </c>
      <c r="E96" s="88" t="str">
        <f>IF(ISBLANK(C96),"",VLOOKUP(C96,Typologie!B$3:C$15,2,0))</f>
        <v/>
      </c>
      <c r="F96" s="88" t="str">
        <f>IF(E96="","",COUNTIF(E$10:$E96, E96))</f>
        <v/>
      </c>
      <c r="G96" s="88" t="str">
        <f t="shared" si="8"/>
        <v/>
      </c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90"/>
      <c r="T96" s="90"/>
      <c r="U96" s="90"/>
      <c r="V96" s="90"/>
      <c r="W96" s="88"/>
      <c r="X96" s="91"/>
      <c r="Y96" s="89"/>
      <c r="Z96" s="89"/>
      <c r="AA96" s="89"/>
      <c r="AB96" s="89"/>
      <c r="AC96" s="89"/>
      <c r="AD96" s="89"/>
      <c r="AE96" s="91"/>
      <c r="AF96" s="88"/>
      <c r="AG96" s="89"/>
      <c r="AH96" s="89"/>
      <c r="AI96" s="89"/>
      <c r="AJ96" s="91"/>
      <c r="AK96" s="88"/>
      <c r="AL96" s="89"/>
      <c r="AM96" s="89"/>
      <c r="AN96" s="89"/>
      <c r="AO96" s="91"/>
      <c r="AP96" s="88" t="str">
        <f t="shared" ca="1" si="5"/>
        <v/>
      </c>
      <c r="AQ96" s="91"/>
      <c r="AR96" s="89"/>
      <c r="AS96" s="88"/>
      <c r="AT96" s="88" t="str">
        <f t="shared" si="6"/>
        <v/>
      </c>
      <c r="AU96" s="92"/>
      <c r="AV96" s="88"/>
    </row>
    <row r="97" spans="1:48" s="75" customFormat="1" ht="15.6" x14ac:dyDescent="0.3">
      <c r="A97" s="88"/>
      <c r="B97" s="88" t="str">
        <f>IF(ISNA(VLOOKUP(A97,LISTE!B90:U132,20,0)),"",VLOOKUP(A97,LISTE!B90:U132,20,0))</f>
        <v/>
      </c>
      <c r="C97" s="88"/>
      <c r="D97" s="88" t="e">
        <f t="array" ref="D97">INDEX(LISTE!$D$4:$O$45,MATCH(A97,LISTE!$B$4:$B$45,0),MATCH(C97,LISTE!$D$3:$O$3,0))</f>
        <v>#N/A</v>
      </c>
      <c r="E97" s="88" t="str">
        <f>IF(ISBLANK(C97),"",VLOOKUP(C97,Typologie!B$3:C$15,2,0))</f>
        <v/>
      </c>
      <c r="F97" s="88" t="str">
        <f>IF(E97="","",COUNTIF(E$10:$E97, E97))</f>
        <v/>
      </c>
      <c r="G97" s="88" t="str">
        <f t="shared" si="8"/>
        <v/>
      </c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90"/>
      <c r="T97" s="90"/>
      <c r="U97" s="90"/>
      <c r="V97" s="90"/>
      <c r="W97" s="88"/>
      <c r="X97" s="91"/>
      <c r="Y97" s="89"/>
      <c r="Z97" s="89"/>
      <c r="AA97" s="89"/>
      <c r="AB97" s="89"/>
      <c r="AC97" s="89"/>
      <c r="AD97" s="89"/>
      <c r="AE97" s="91"/>
      <c r="AF97" s="88"/>
      <c r="AG97" s="89"/>
      <c r="AH97" s="89"/>
      <c r="AI97" s="89"/>
      <c r="AJ97" s="91"/>
      <c r="AK97" s="88"/>
      <c r="AL97" s="89"/>
      <c r="AM97" s="89"/>
      <c r="AN97" s="89"/>
      <c r="AO97" s="91"/>
      <c r="AP97" s="88" t="str">
        <f t="shared" ca="1" si="5"/>
        <v/>
      </c>
      <c r="AQ97" s="91"/>
      <c r="AR97" s="89"/>
      <c r="AS97" s="88"/>
      <c r="AT97" s="88" t="str">
        <f t="shared" si="6"/>
        <v/>
      </c>
      <c r="AU97" s="92"/>
      <c r="AV97" s="88"/>
    </row>
    <row r="98" spans="1:48" s="75" customFormat="1" ht="15.6" x14ac:dyDescent="0.3">
      <c r="A98" s="88"/>
      <c r="B98" s="88" t="str">
        <f>IF(ISNA(VLOOKUP(A98,LISTE!B91:U133,20,0)),"",VLOOKUP(A98,LISTE!B91:U133,20,0))</f>
        <v/>
      </c>
      <c r="C98" s="88"/>
      <c r="D98" s="88" t="e">
        <f t="array" ref="D98">INDEX(LISTE!$D$4:$O$45,MATCH(A98,LISTE!$B$4:$B$45,0),MATCH(C98,LISTE!$D$3:$O$3,0))</f>
        <v>#N/A</v>
      </c>
      <c r="E98" s="88" t="str">
        <f>IF(ISBLANK(C98),"",VLOOKUP(C98,Typologie!B$3:C$15,2,0))</f>
        <v/>
      </c>
      <c r="F98" s="88" t="str">
        <f>IF(E98="","",COUNTIF(E$10:$E98, E98))</f>
        <v/>
      </c>
      <c r="G98" s="88" t="str">
        <f t="shared" si="8"/>
        <v/>
      </c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90"/>
      <c r="T98" s="90"/>
      <c r="U98" s="90"/>
      <c r="V98" s="90"/>
      <c r="W98" s="88"/>
      <c r="X98" s="91"/>
      <c r="Y98" s="89"/>
      <c r="Z98" s="89"/>
      <c r="AA98" s="89"/>
      <c r="AB98" s="89"/>
      <c r="AC98" s="89"/>
      <c r="AD98" s="89"/>
      <c r="AE98" s="91"/>
      <c r="AF98" s="88"/>
      <c r="AG98" s="89"/>
      <c r="AH98" s="89"/>
      <c r="AI98" s="89"/>
      <c r="AJ98" s="91"/>
      <c r="AK98" s="88"/>
      <c r="AL98" s="89"/>
      <c r="AM98" s="89"/>
      <c r="AN98" s="89"/>
      <c r="AO98" s="91"/>
      <c r="AP98" s="88" t="str">
        <f t="shared" ca="1" si="5"/>
        <v/>
      </c>
      <c r="AQ98" s="91"/>
      <c r="AR98" s="89"/>
      <c r="AS98" s="88"/>
      <c r="AT98" s="88" t="str">
        <f t="shared" si="6"/>
        <v/>
      </c>
      <c r="AU98" s="92"/>
      <c r="AV98" s="88"/>
    </row>
    <row r="99" spans="1:48" s="75" customFormat="1" ht="15.6" x14ac:dyDescent="0.3">
      <c r="A99" s="88"/>
      <c r="B99" s="88" t="str">
        <f>IF(ISNA(VLOOKUP(A99,LISTE!B92:U134,20,0)),"",VLOOKUP(A99,LISTE!B92:U134,20,0))</f>
        <v/>
      </c>
      <c r="C99" s="88"/>
      <c r="D99" s="88" t="e">
        <f t="array" ref="D99">INDEX(LISTE!$D$4:$O$45,MATCH(A99,LISTE!$B$4:$B$45,0),MATCH(C99,LISTE!$D$3:$O$3,0))</f>
        <v>#N/A</v>
      </c>
      <c r="E99" s="88" t="str">
        <f>IF(ISBLANK(C99),"",VLOOKUP(C99,Typologie!B$3:C$15,2,0))</f>
        <v/>
      </c>
      <c r="F99" s="88" t="str">
        <f>IF(E99="","",COUNTIF(E$10:$E99, E99))</f>
        <v/>
      </c>
      <c r="G99" s="88" t="str">
        <f t="shared" si="8"/>
        <v/>
      </c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90"/>
      <c r="T99" s="90"/>
      <c r="U99" s="90"/>
      <c r="V99" s="90"/>
      <c r="W99" s="88"/>
      <c r="X99" s="91"/>
      <c r="Y99" s="89"/>
      <c r="Z99" s="89"/>
      <c r="AA99" s="89"/>
      <c r="AB99" s="89"/>
      <c r="AC99" s="89"/>
      <c r="AD99" s="89"/>
      <c r="AE99" s="91"/>
      <c r="AF99" s="88"/>
      <c r="AG99" s="89"/>
      <c r="AH99" s="89"/>
      <c r="AI99" s="89"/>
      <c r="AJ99" s="91"/>
      <c r="AK99" s="88"/>
      <c r="AL99" s="89"/>
      <c r="AM99" s="89"/>
      <c r="AN99" s="89"/>
      <c r="AO99" s="91"/>
      <c r="AP99" s="88" t="str">
        <f t="shared" ca="1" si="5"/>
        <v/>
      </c>
      <c r="AQ99" s="91"/>
      <c r="AR99" s="89"/>
      <c r="AS99" s="88"/>
      <c r="AT99" s="88" t="str">
        <f t="shared" si="6"/>
        <v/>
      </c>
      <c r="AU99" s="92"/>
      <c r="AV99" s="88"/>
    </row>
    <row r="100" spans="1:48" s="75" customFormat="1" ht="15.6" x14ac:dyDescent="0.3">
      <c r="A100" s="88"/>
      <c r="B100" s="88" t="str">
        <f>IF(ISNA(VLOOKUP(A100,LISTE!B93:U135,20,0)),"",VLOOKUP(A100,LISTE!B93:U135,20,0))</f>
        <v/>
      </c>
      <c r="C100" s="88"/>
      <c r="D100" s="88" t="e">
        <f t="array" ref="D100">INDEX(LISTE!$D$4:$O$45,MATCH(A100,LISTE!$B$4:$B$45,0),MATCH(C100,LISTE!$D$3:$O$3,0))</f>
        <v>#N/A</v>
      </c>
      <c r="E100" s="88" t="str">
        <f>IF(ISBLANK(C100),"",VLOOKUP(C100,Typologie!B$3:C$15,2,0))</f>
        <v/>
      </c>
      <c r="F100" s="88" t="str">
        <f>IF(E100="","",COUNTIF(E$10:$E100, E100))</f>
        <v/>
      </c>
      <c r="G100" s="88" t="str">
        <f t="shared" si="8"/>
        <v/>
      </c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90"/>
      <c r="T100" s="90"/>
      <c r="U100" s="90"/>
      <c r="V100" s="90"/>
      <c r="W100" s="88"/>
      <c r="X100" s="91"/>
      <c r="Y100" s="89"/>
      <c r="Z100" s="89"/>
      <c r="AA100" s="89"/>
      <c r="AB100" s="89"/>
      <c r="AC100" s="89"/>
      <c r="AD100" s="89"/>
      <c r="AE100" s="91"/>
      <c r="AF100" s="88"/>
      <c r="AG100" s="89"/>
      <c r="AH100" s="89"/>
      <c r="AI100" s="89"/>
      <c r="AJ100" s="91"/>
      <c r="AK100" s="88"/>
      <c r="AL100" s="89"/>
      <c r="AM100" s="89"/>
      <c r="AN100" s="89"/>
      <c r="AO100" s="91"/>
      <c r="AP100" s="88" t="str">
        <f t="shared" ca="1" si="5"/>
        <v/>
      </c>
      <c r="AQ100" s="91"/>
      <c r="AR100" s="89"/>
      <c r="AS100" s="88"/>
      <c r="AT100" s="88" t="str">
        <f t="shared" si="6"/>
        <v/>
      </c>
      <c r="AU100" s="92"/>
      <c r="AV100" s="88"/>
    </row>
    <row r="101" spans="1:48" s="75" customFormat="1" ht="15.6" x14ac:dyDescent="0.3">
      <c r="A101" s="88"/>
      <c r="B101" s="88" t="str">
        <f>IF(ISNA(VLOOKUP(A101,LISTE!B94:U136,20,0)),"",VLOOKUP(A101,LISTE!B94:U136,20,0))</f>
        <v/>
      </c>
      <c r="C101" s="88"/>
      <c r="D101" s="88" t="e">
        <f t="array" ref="D101">INDEX(LISTE!$D$4:$O$45,MATCH(A101,LISTE!$B$4:$B$45,0),MATCH(C101,LISTE!$D$3:$O$3,0))</f>
        <v>#N/A</v>
      </c>
      <c r="E101" s="88" t="str">
        <f>IF(ISBLANK(C101),"",VLOOKUP(C101,Typologie!B$3:C$15,2,0))</f>
        <v/>
      </c>
      <c r="F101" s="88" t="str">
        <f>IF(E101="","",COUNTIF(E$10:$E101, E101))</f>
        <v/>
      </c>
      <c r="G101" s="88" t="str">
        <f t="shared" si="8"/>
        <v/>
      </c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90"/>
      <c r="T101" s="90"/>
      <c r="U101" s="90"/>
      <c r="V101" s="90"/>
      <c r="W101" s="88"/>
      <c r="X101" s="91"/>
      <c r="Y101" s="89"/>
      <c r="Z101" s="89"/>
      <c r="AA101" s="89"/>
      <c r="AB101" s="89"/>
      <c r="AC101" s="89"/>
      <c r="AD101" s="89"/>
      <c r="AE101" s="91"/>
      <c r="AF101" s="88"/>
      <c r="AG101" s="89"/>
      <c r="AH101" s="89"/>
      <c r="AI101" s="89"/>
      <c r="AJ101" s="91"/>
      <c r="AK101" s="88"/>
      <c r="AL101" s="89"/>
      <c r="AM101" s="89"/>
      <c r="AN101" s="89"/>
      <c r="AO101" s="91"/>
      <c r="AP101" s="88" t="str">
        <f t="shared" ca="1" si="5"/>
        <v/>
      </c>
      <c r="AQ101" s="91"/>
      <c r="AR101" s="89"/>
      <c r="AS101" s="88"/>
      <c r="AT101" s="88" t="str">
        <f t="shared" si="6"/>
        <v/>
      </c>
      <c r="AU101" s="92"/>
      <c r="AV101" s="88"/>
    </row>
    <row r="102" spans="1:48" s="75" customFormat="1" ht="15.6" x14ac:dyDescent="0.3">
      <c r="A102" s="88"/>
      <c r="B102" s="88" t="str">
        <f>IF(ISNA(VLOOKUP(A102,LISTE!B95:U137,20,0)),"",VLOOKUP(A102,LISTE!B95:U137,20,0))</f>
        <v/>
      </c>
      <c r="C102" s="88"/>
      <c r="D102" s="88" t="e">
        <f t="array" ref="D102">INDEX(LISTE!$D$4:$O$45,MATCH(A102,LISTE!$B$4:$B$45,0),MATCH(C102,LISTE!$D$3:$O$3,0))</f>
        <v>#N/A</v>
      </c>
      <c r="E102" s="88" t="str">
        <f>IF(ISBLANK(C102),"",VLOOKUP(C102,Typologie!B$3:C$15,2,0))</f>
        <v/>
      </c>
      <c r="F102" s="88" t="str">
        <f>IF(E102="","",COUNTIF(E$10:$E102, E102))</f>
        <v/>
      </c>
      <c r="G102" s="88" t="str">
        <f t="shared" si="8"/>
        <v/>
      </c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90"/>
      <c r="T102" s="90"/>
      <c r="U102" s="90"/>
      <c r="V102" s="90"/>
      <c r="W102" s="88"/>
      <c r="X102" s="91"/>
      <c r="Y102" s="89"/>
      <c r="Z102" s="89"/>
      <c r="AA102" s="89"/>
      <c r="AB102" s="89"/>
      <c r="AC102" s="89"/>
      <c r="AD102" s="89"/>
      <c r="AE102" s="91"/>
      <c r="AF102" s="88"/>
      <c r="AG102" s="89"/>
      <c r="AH102" s="89"/>
      <c r="AI102" s="89"/>
      <c r="AJ102" s="91"/>
      <c r="AK102" s="88"/>
      <c r="AL102" s="89"/>
      <c r="AM102" s="89"/>
      <c r="AN102" s="89"/>
      <c r="AO102" s="91"/>
      <c r="AP102" s="88" t="str">
        <f t="shared" ca="1" si="5"/>
        <v/>
      </c>
      <c r="AQ102" s="91"/>
      <c r="AR102" s="89"/>
      <c r="AS102" s="88"/>
      <c r="AT102" s="88" t="str">
        <f t="shared" si="6"/>
        <v/>
      </c>
      <c r="AU102" s="92"/>
      <c r="AV102" s="88"/>
    </row>
    <row r="103" spans="1:48" s="75" customFormat="1" ht="15.6" x14ac:dyDescent="0.3">
      <c r="A103" s="88"/>
      <c r="B103" s="88" t="str">
        <f>IF(ISNA(VLOOKUP(A103,LISTE!B96:U138,20,0)),"",VLOOKUP(A103,LISTE!B96:U138,20,0))</f>
        <v/>
      </c>
      <c r="C103" s="88"/>
      <c r="D103" s="88" t="e">
        <f t="array" ref="D103">INDEX(LISTE!$D$4:$O$45,MATCH(A103,LISTE!$B$4:$B$45,0),MATCH(C103,LISTE!$D$3:$O$3,0))</f>
        <v>#N/A</v>
      </c>
      <c r="E103" s="88" t="str">
        <f>IF(ISBLANK(C103),"",VLOOKUP(C103,Typologie!B$3:C$15,2,0))</f>
        <v/>
      </c>
      <c r="F103" s="88" t="str">
        <f>IF(E103="","",COUNTIF(E$10:$E103, E103))</f>
        <v/>
      </c>
      <c r="G103" s="88" t="str">
        <f t="shared" si="8"/>
        <v/>
      </c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90"/>
      <c r="T103" s="90"/>
      <c r="U103" s="90"/>
      <c r="V103" s="90"/>
      <c r="W103" s="88"/>
      <c r="X103" s="91"/>
      <c r="Y103" s="89"/>
      <c r="Z103" s="89"/>
      <c r="AA103" s="89"/>
      <c r="AB103" s="89"/>
      <c r="AC103" s="89"/>
      <c r="AD103" s="89"/>
      <c r="AE103" s="91"/>
      <c r="AF103" s="88"/>
      <c r="AG103" s="89"/>
      <c r="AH103" s="89"/>
      <c r="AI103" s="89"/>
      <c r="AJ103" s="91"/>
      <c r="AK103" s="88"/>
      <c r="AL103" s="89"/>
      <c r="AM103" s="89"/>
      <c r="AN103" s="89"/>
      <c r="AO103" s="91"/>
      <c r="AP103" s="88" t="str">
        <f t="shared" ca="1" si="5"/>
        <v/>
      </c>
      <c r="AQ103" s="91"/>
      <c r="AR103" s="89"/>
      <c r="AS103" s="88"/>
      <c r="AT103" s="88" t="str">
        <f t="shared" si="6"/>
        <v/>
      </c>
      <c r="AU103" s="92"/>
      <c r="AV103" s="88"/>
    </row>
    <row r="104" spans="1:48" s="75" customFormat="1" ht="15.6" x14ac:dyDescent="0.3">
      <c r="A104" s="88"/>
      <c r="B104" s="88" t="str">
        <f>IF(ISNA(VLOOKUP(A104,LISTE!B97:U139,20,0)),"",VLOOKUP(A104,LISTE!B97:U139,20,0))</f>
        <v/>
      </c>
      <c r="C104" s="88"/>
      <c r="D104" s="88" t="e">
        <f t="array" ref="D104">INDEX(LISTE!$D$4:$O$45,MATCH(A104,LISTE!$B$4:$B$45,0),MATCH(C104,LISTE!$D$3:$O$3,0))</f>
        <v>#N/A</v>
      </c>
      <c r="E104" s="88" t="str">
        <f>IF(ISBLANK(C104),"",VLOOKUP(C104,Typologie!B$3:C$15,2,0))</f>
        <v/>
      </c>
      <c r="F104" s="88" t="str">
        <f>IF(E104="","",COUNTIF(E$10:$E104, E104))</f>
        <v/>
      </c>
      <c r="G104" s="88" t="str">
        <f t="shared" si="8"/>
        <v/>
      </c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90"/>
      <c r="T104" s="90"/>
      <c r="U104" s="90"/>
      <c r="V104" s="90"/>
      <c r="W104" s="88"/>
      <c r="X104" s="91"/>
      <c r="Y104" s="89"/>
      <c r="Z104" s="89"/>
      <c r="AA104" s="89"/>
      <c r="AB104" s="89"/>
      <c r="AC104" s="89"/>
      <c r="AD104" s="89"/>
      <c r="AE104" s="91"/>
      <c r="AF104" s="88"/>
      <c r="AG104" s="89"/>
      <c r="AH104" s="89"/>
      <c r="AI104" s="89"/>
      <c r="AJ104" s="91"/>
      <c r="AK104" s="88"/>
      <c r="AL104" s="89"/>
      <c r="AM104" s="89"/>
      <c r="AN104" s="89"/>
      <c r="AO104" s="91"/>
      <c r="AP104" s="88" t="str">
        <f t="shared" ca="1" si="5"/>
        <v/>
      </c>
      <c r="AQ104" s="91"/>
      <c r="AR104" s="89"/>
      <c r="AS104" s="88"/>
      <c r="AT104" s="88" t="str">
        <f t="shared" si="6"/>
        <v/>
      </c>
      <c r="AU104" s="92"/>
      <c r="AV104" s="88"/>
    </row>
    <row r="105" spans="1:48" s="75" customFormat="1" ht="15.6" x14ac:dyDescent="0.3">
      <c r="A105" s="88"/>
      <c r="B105" s="88" t="str">
        <f>IF(ISNA(VLOOKUP(A105,LISTE!B98:U140,20,0)),"",VLOOKUP(A105,LISTE!B98:U140,20,0))</f>
        <v/>
      </c>
      <c r="C105" s="88"/>
      <c r="D105" s="88" t="e">
        <f t="array" ref="D105">INDEX(LISTE!$D$4:$O$45,MATCH(A105,LISTE!$B$4:$B$45,0),MATCH(C105,LISTE!$D$3:$O$3,0))</f>
        <v>#N/A</v>
      </c>
      <c r="E105" s="88" t="str">
        <f>IF(ISBLANK(C105),"",VLOOKUP(C105,Typologie!B$3:C$15,2,0))</f>
        <v/>
      </c>
      <c r="F105" s="88" t="str">
        <f>IF(E105="","",COUNTIF(E$10:$E105, E105))</f>
        <v/>
      </c>
      <c r="G105" s="88" t="str">
        <f t="shared" si="8"/>
        <v/>
      </c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90"/>
      <c r="T105" s="90"/>
      <c r="U105" s="90"/>
      <c r="V105" s="90"/>
      <c r="W105" s="88"/>
      <c r="X105" s="91"/>
      <c r="Y105" s="89"/>
      <c r="Z105" s="89"/>
      <c r="AA105" s="89"/>
      <c r="AB105" s="89"/>
      <c r="AC105" s="89"/>
      <c r="AD105" s="89"/>
      <c r="AE105" s="91"/>
      <c r="AF105" s="88"/>
      <c r="AG105" s="89"/>
      <c r="AH105" s="89"/>
      <c r="AI105" s="89"/>
      <c r="AJ105" s="91"/>
      <c r="AK105" s="88"/>
      <c r="AL105" s="89"/>
      <c r="AM105" s="89"/>
      <c r="AN105" s="89"/>
      <c r="AO105" s="91"/>
      <c r="AP105" s="88" t="str">
        <f t="shared" ca="1" si="5"/>
        <v/>
      </c>
      <c r="AQ105" s="91"/>
      <c r="AR105" s="89"/>
      <c r="AS105" s="88"/>
      <c r="AT105" s="88" t="str">
        <f t="shared" si="6"/>
        <v/>
      </c>
      <c r="AU105" s="92"/>
      <c r="AV105" s="88"/>
    </row>
    <row r="106" spans="1:48" s="75" customFormat="1" ht="15.6" x14ac:dyDescent="0.3">
      <c r="A106" s="88"/>
      <c r="B106" s="88" t="str">
        <f>IF(ISNA(VLOOKUP(A106,LISTE!B99:U141,20,0)),"",VLOOKUP(A106,LISTE!B99:U141,20,0))</f>
        <v/>
      </c>
      <c r="C106" s="88"/>
      <c r="D106" s="88" t="e">
        <f t="array" ref="D106">INDEX(LISTE!$D$4:$O$45,MATCH(A106,LISTE!$B$4:$B$45,0),MATCH(C106,LISTE!$D$3:$O$3,0))</f>
        <v>#N/A</v>
      </c>
      <c r="E106" s="88" t="str">
        <f>IF(ISBLANK(C106),"",VLOOKUP(C106,Typologie!B$3:C$15,2,0))</f>
        <v/>
      </c>
      <c r="F106" s="88" t="str">
        <f>IF(E106="","",COUNTIF(E$10:$E106, E106))</f>
        <v/>
      </c>
      <c r="G106" s="88" t="str">
        <f t="shared" si="8"/>
        <v/>
      </c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90"/>
      <c r="T106" s="90"/>
      <c r="U106" s="90"/>
      <c r="V106" s="90"/>
      <c r="W106" s="88"/>
      <c r="X106" s="91"/>
      <c r="Y106" s="89"/>
      <c r="Z106" s="89"/>
      <c r="AA106" s="89"/>
      <c r="AB106" s="89"/>
      <c r="AC106" s="89"/>
      <c r="AD106" s="89"/>
      <c r="AE106" s="91"/>
      <c r="AF106" s="88"/>
      <c r="AG106" s="89"/>
      <c r="AH106" s="89"/>
      <c r="AI106" s="89"/>
      <c r="AJ106" s="91"/>
      <c r="AK106" s="88"/>
      <c r="AL106" s="89"/>
      <c r="AM106" s="89"/>
      <c r="AN106" s="89"/>
      <c r="AO106" s="91"/>
      <c r="AP106" s="88" t="str">
        <f t="shared" ca="1" si="5"/>
        <v/>
      </c>
      <c r="AQ106" s="91"/>
      <c r="AR106" s="89"/>
      <c r="AS106" s="88"/>
      <c r="AT106" s="88" t="str">
        <f t="shared" si="6"/>
        <v/>
      </c>
      <c r="AU106" s="92"/>
      <c r="AV106" s="88"/>
    </row>
    <row r="107" spans="1:48" s="75" customFormat="1" ht="15.6" x14ac:dyDescent="0.3">
      <c r="A107" s="88"/>
      <c r="B107" s="88" t="str">
        <f>IF(ISNA(VLOOKUP(A107,LISTE!B100:U142,20,0)),"",VLOOKUP(A107,LISTE!B100:U142,20,0))</f>
        <v/>
      </c>
      <c r="C107" s="88"/>
      <c r="D107" s="88" t="e">
        <f t="array" ref="D107">INDEX(LISTE!$D$4:$O$45,MATCH(A107,LISTE!$B$4:$B$45,0),MATCH(C107,LISTE!$D$3:$O$3,0))</f>
        <v>#N/A</v>
      </c>
      <c r="E107" s="88" t="str">
        <f>IF(ISBLANK(C107),"",VLOOKUP(C107,Typologie!B$3:C$15,2,0))</f>
        <v/>
      </c>
      <c r="F107" s="88" t="str">
        <f>IF(E107="","",COUNTIF(E$10:$E107, E107))</f>
        <v/>
      </c>
      <c r="G107" s="88" t="str">
        <f t="shared" si="8"/>
        <v/>
      </c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90"/>
      <c r="T107" s="90"/>
      <c r="U107" s="90"/>
      <c r="V107" s="90"/>
      <c r="W107" s="88"/>
      <c r="X107" s="91"/>
      <c r="Y107" s="89"/>
      <c r="Z107" s="89"/>
      <c r="AA107" s="89"/>
      <c r="AB107" s="89"/>
      <c r="AC107" s="89"/>
      <c r="AD107" s="89"/>
      <c r="AE107" s="91"/>
      <c r="AF107" s="88"/>
      <c r="AG107" s="89"/>
      <c r="AH107" s="89"/>
      <c r="AI107" s="89"/>
      <c r="AJ107" s="91"/>
      <c r="AK107" s="88"/>
      <c r="AL107" s="89"/>
      <c r="AM107" s="89"/>
      <c r="AN107" s="89"/>
      <c r="AO107" s="91"/>
      <c r="AP107" s="88" t="str">
        <f t="shared" ca="1" si="5"/>
        <v/>
      </c>
      <c r="AQ107" s="91"/>
      <c r="AR107" s="89"/>
      <c r="AS107" s="88"/>
      <c r="AT107" s="88" t="str">
        <f t="shared" si="6"/>
        <v/>
      </c>
      <c r="AU107" s="92"/>
      <c r="AV107" s="88"/>
    </row>
    <row r="108" spans="1:48" s="75" customFormat="1" ht="15.6" x14ac:dyDescent="0.3">
      <c r="A108" s="88"/>
      <c r="B108" s="88" t="str">
        <f>IF(ISNA(VLOOKUP(A108,LISTE!B101:U143,20,0)),"",VLOOKUP(A108,LISTE!B101:U143,20,0))</f>
        <v/>
      </c>
      <c r="C108" s="88"/>
      <c r="D108" s="88" t="e">
        <f t="array" ref="D108">INDEX(LISTE!$D$4:$O$45,MATCH(A108,LISTE!$B$4:$B$45,0),MATCH(C108,LISTE!$D$3:$O$3,0))</f>
        <v>#N/A</v>
      </c>
      <c r="E108" s="88" t="str">
        <f>IF(ISBLANK(C108),"",VLOOKUP(C108,Typologie!B$3:C$15,2,0))</f>
        <v/>
      </c>
      <c r="F108" s="88" t="str">
        <f>IF(E108="","",COUNTIF(E$10:$E108, E108))</f>
        <v/>
      </c>
      <c r="G108" s="88" t="str">
        <f t="shared" si="8"/>
        <v/>
      </c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90"/>
      <c r="T108" s="90"/>
      <c r="U108" s="90"/>
      <c r="V108" s="90"/>
      <c r="W108" s="88"/>
      <c r="X108" s="91"/>
      <c r="Y108" s="89"/>
      <c r="Z108" s="89"/>
      <c r="AA108" s="89"/>
      <c r="AB108" s="89"/>
      <c r="AC108" s="89"/>
      <c r="AD108" s="89"/>
      <c r="AE108" s="91"/>
      <c r="AF108" s="88"/>
      <c r="AG108" s="89"/>
      <c r="AH108" s="89"/>
      <c r="AI108" s="89"/>
      <c r="AJ108" s="91"/>
      <c r="AK108" s="88"/>
      <c r="AL108" s="89"/>
      <c r="AM108" s="89"/>
      <c r="AN108" s="89"/>
      <c r="AO108" s="91"/>
      <c r="AP108" s="88" t="str">
        <f t="shared" ca="1" si="5"/>
        <v/>
      </c>
      <c r="AQ108" s="91"/>
      <c r="AR108" s="89"/>
      <c r="AS108" s="88"/>
      <c r="AT108" s="88" t="str">
        <f t="shared" si="6"/>
        <v/>
      </c>
      <c r="AU108" s="92"/>
      <c r="AV108" s="88"/>
    </row>
    <row r="109" spans="1:48" s="75" customFormat="1" ht="15.6" x14ac:dyDescent="0.3">
      <c r="A109" s="88"/>
      <c r="B109" s="88" t="str">
        <f>IF(ISNA(VLOOKUP(A109,LISTE!B102:U144,20,0)),"",VLOOKUP(A109,LISTE!B102:U144,20,0))</f>
        <v/>
      </c>
      <c r="C109" s="88"/>
      <c r="D109" s="88" t="e">
        <f t="array" ref="D109">INDEX(LISTE!$D$4:$O$45,MATCH(A109,LISTE!$B$4:$B$45,0),MATCH(C109,LISTE!$D$3:$O$3,0))</f>
        <v>#N/A</v>
      </c>
      <c r="E109" s="88" t="str">
        <f>IF(ISBLANK(C109),"",VLOOKUP(C109,Typologie!B$3:C$15,2,0))</f>
        <v/>
      </c>
      <c r="F109" s="88" t="str">
        <f>IF(E109="","",COUNTIF(E$10:$E109, E109))</f>
        <v/>
      </c>
      <c r="G109" s="88" t="str">
        <f t="shared" si="8"/>
        <v/>
      </c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90"/>
      <c r="T109" s="90"/>
      <c r="U109" s="90"/>
      <c r="V109" s="90"/>
      <c r="W109" s="88"/>
      <c r="X109" s="91"/>
      <c r="Y109" s="89"/>
      <c r="Z109" s="89"/>
      <c r="AA109" s="89"/>
      <c r="AB109" s="89"/>
      <c r="AC109" s="89"/>
      <c r="AD109" s="89"/>
      <c r="AE109" s="91"/>
      <c r="AF109" s="88"/>
      <c r="AG109" s="89"/>
      <c r="AH109" s="89"/>
      <c r="AI109" s="89"/>
      <c r="AJ109" s="91"/>
      <c r="AK109" s="88"/>
      <c r="AL109" s="89"/>
      <c r="AM109" s="89"/>
      <c r="AN109" s="89"/>
      <c r="AO109" s="91"/>
      <c r="AP109" s="88" t="str">
        <f t="shared" ca="1" si="5"/>
        <v/>
      </c>
      <c r="AQ109" s="91"/>
      <c r="AR109" s="89"/>
      <c r="AS109" s="88"/>
      <c r="AT109" s="88" t="str">
        <f t="shared" si="6"/>
        <v/>
      </c>
      <c r="AU109" s="92"/>
      <c r="AV109" s="88"/>
    </row>
    <row r="110" spans="1:48" s="75" customFormat="1" ht="15.6" x14ac:dyDescent="0.3">
      <c r="A110" s="88"/>
      <c r="B110" s="88" t="str">
        <f>IF(ISNA(VLOOKUP(A110,LISTE!B103:U145,20,0)),"",VLOOKUP(A110,LISTE!B103:U145,20,0))</f>
        <v/>
      </c>
      <c r="C110" s="88"/>
      <c r="D110" s="88" t="e">
        <f t="array" ref="D110">INDEX(LISTE!$D$4:$O$45,MATCH(A110,LISTE!$B$4:$B$45,0),MATCH(C110,LISTE!$D$3:$O$3,0))</f>
        <v>#N/A</v>
      </c>
      <c r="E110" s="88" t="str">
        <f>IF(ISBLANK(C110),"",VLOOKUP(C110,Typologie!B$3:C$15,2,0))</f>
        <v/>
      </c>
      <c r="F110" s="88" t="str">
        <f>IF(E110="","",COUNTIF(E$10:$E110, E110))</f>
        <v/>
      </c>
      <c r="G110" s="88" t="str">
        <f t="shared" si="8"/>
        <v/>
      </c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90"/>
      <c r="T110" s="90"/>
      <c r="U110" s="90"/>
      <c r="V110" s="90"/>
      <c r="W110" s="88"/>
      <c r="X110" s="91"/>
      <c r="Y110" s="89"/>
      <c r="Z110" s="89"/>
      <c r="AA110" s="89"/>
      <c r="AB110" s="89"/>
      <c r="AC110" s="89"/>
      <c r="AD110" s="89"/>
      <c r="AE110" s="91"/>
      <c r="AF110" s="88"/>
      <c r="AG110" s="89"/>
      <c r="AH110" s="89"/>
      <c r="AI110" s="89"/>
      <c r="AJ110" s="91"/>
      <c r="AK110" s="88"/>
      <c r="AL110" s="89"/>
      <c r="AM110" s="89"/>
      <c r="AN110" s="89"/>
      <c r="AO110" s="91"/>
      <c r="AP110" s="88" t="str">
        <f t="shared" ca="1" si="5"/>
        <v/>
      </c>
      <c r="AQ110" s="91"/>
      <c r="AR110" s="89"/>
      <c r="AS110" s="88"/>
      <c r="AT110" s="88" t="str">
        <f t="shared" si="6"/>
        <v/>
      </c>
      <c r="AU110" s="92"/>
      <c r="AV110" s="88"/>
    </row>
    <row r="111" spans="1:48" s="75" customFormat="1" ht="15.6" x14ac:dyDescent="0.3">
      <c r="A111" s="88"/>
      <c r="B111" s="88" t="str">
        <f>IF(ISNA(VLOOKUP(A111,LISTE!B104:U146,20,0)),"",VLOOKUP(A111,LISTE!B104:U146,20,0))</f>
        <v/>
      </c>
      <c r="C111" s="88"/>
      <c r="D111" s="88" t="e">
        <f t="array" ref="D111">INDEX(LISTE!$D$4:$O$45,MATCH(A111,LISTE!$B$4:$B$45,0),MATCH(C111,LISTE!$D$3:$O$3,0))</f>
        <v>#N/A</v>
      </c>
      <c r="E111" s="88" t="str">
        <f>IF(ISBLANK(C111),"",VLOOKUP(C111,Typologie!B$3:C$15,2,0))</f>
        <v/>
      </c>
      <c r="F111" s="88" t="str">
        <f>IF(E111="","",COUNTIF(E$10:$E111, E111))</f>
        <v/>
      </c>
      <c r="G111" s="88" t="str">
        <f t="shared" si="8"/>
        <v/>
      </c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90"/>
      <c r="T111" s="90"/>
      <c r="U111" s="90"/>
      <c r="V111" s="90"/>
      <c r="W111" s="88"/>
      <c r="X111" s="91"/>
      <c r="Y111" s="89"/>
      <c r="Z111" s="89"/>
      <c r="AA111" s="89"/>
      <c r="AB111" s="89"/>
      <c r="AC111" s="89"/>
      <c r="AD111" s="89"/>
      <c r="AE111" s="91"/>
      <c r="AF111" s="88"/>
      <c r="AG111" s="89"/>
      <c r="AH111" s="89"/>
      <c r="AI111" s="89"/>
      <c r="AJ111" s="91"/>
      <c r="AK111" s="88"/>
      <c r="AL111" s="89"/>
      <c r="AM111" s="89"/>
      <c r="AN111" s="89"/>
      <c r="AO111" s="91"/>
      <c r="AP111" s="88" t="str">
        <f t="shared" ca="1" si="5"/>
        <v/>
      </c>
      <c r="AQ111" s="91"/>
      <c r="AR111" s="89"/>
      <c r="AS111" s="88"/>
      <c r="AT111" s="88" t="str">
        <f t="shared" si="6"/>
        <v/>
      </c>
      <c r="AU111" s="92"/>
      <c r="AV111" s="88"/>
    </row>
    <row r="112" spans="1:48" s="75" customFormat="1" ht="15.6" x14ac:dyDescent="0.3">
      <c r="A112" s="88"/>
      <c r="B112" s="88" t="str">
        <f>IF(ISNA(VLOOKUP(A112,LISTE!B105:U147,20,0)),"",VLOOKUP(A112,LISTE!B105:U147,20,0))</f>
        <v/>
      </c>
      <c r="C112" s="88"/>
      <c r="D112" s="88" t="e">
        <f t="array" ref="D112">INDEX(LISTE!$D$4:$O$45,MATCH(A112,LISTE!$B$4:$B$45,0),MATCH(C112,LISTE!$D$3:$O$3,0))</f>
        <v>#N/A</v>
      </c>
      <c r="E112" s="88" t="str">
        <f>IF(ISBLANK(C112),"",VLOOKUP(C112,Typologie!B$3:C$15,2,0))</f>
        <v/>
      </c>
      <c r="F112" s="88" t="str">
        <f>IF(E112="","",COUNTIF(E$10:$E112, E112))</f>
        <v/>
      </c>
      <c r="G112" s="88" t="str">
        <f t="shared" si="8"/>
        <v/>
      </c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90"/>
      <c r="T112" s="90"/>
      <c r="U112" s="90"/>
      <c r="V112" s="90"/>
      <c r="W112" s="88"/>
      <c r="X112" s="91"/>
      <c r="Y112" s="89"/>
      <c r="Z112" s="89"/>
      <c r="AA112" s="89"/>
      <c r="AB112" s="89"/>
      <c r="AC112" s="89"/>
      <c r="AD112" s="89"/>
      <c r="AE112" s="91"/>
      <c r="AF112" s="88"/>
      <c r="AG112" s="89"/>
      <c r="AH112" s="89"/>
      <c r="AI112" s="89"/>
      <c r="AJ112" s="91"/>
      <c r="AK112" s="88"/>
      <c r="AL112" s="89"/>
      <c r="AM112" s="89"/>
      <c r="AN112" s="89"/>
      <c r="AO112" s="91"/>
      <c r="AP112" s="88" t="str">
        <f t="shared" ca="1" si="5"/>
        <v/>
      </c>
      <c r="AQ112" s="91"/>
      <c r="AR112" s="89"/>
      <c r="AS112" s="88"/>
      <c r="AT112" s="88" t="str">
        <f t="shared" si="6"/>
        <v/>
      </c>
      <c r="AU112" s="92"/>
      <c r="AV112" s="88"/>
    </row>
    <row r="113" spans="1:48" s="75" customFormat="1" ht="15.6" x14ac:dyDescent="0.3">
      <c r="A113" s="88"/>
      <c r="B113" s="88" t="str">
        <f>IF(ISNA(VLOOKUP(A113,LISTE!B106:U148,20,0)),"",VLOOKUP(A113,LISTE!B106:U148,20,0))</f>
        <v/>
      </c>
      <c r="C113" s="88"/>
      <c r="D113" s="88" t="e">
        <f t="array" ref="D113">INDEX(LISTE!$D$4:$O$45,MATCH(A113,LISTE!$B$4:$B$45,0),MATCH(C113,LISTE!$D$3:$O$3,0))</f>
        <v>#N/A</v>
      </c>
      <c r="E113" s="88" t="str">
        <f>IF(ISBLANK(C113),"",VLOOKUP(C113,Typologie!B$3:C$15,2,0))</f>
        <v/>
      </c>
      <c r="F113" s="88" t="str">
        <f>IF(E113="","",COUNTIF(E$10:$E113, E113))</f>
        <v/>
      </c>
      <c r="G113" s="88" t="str">
        <f t="shared" si="8"/>
        <v/>
      </c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90"/>
      <c r="T113" s="90"/>
      <c r="U113" s="90"/>
      <c r="V113" s="90"/>
      <c r="W113" s="88"/>
      <c r="X113" s="91"/>
      <c r="Y113" s="89"/>
      <c r="Z113" s="89"/>
      <c r="AA113" s="89"/>
      <c r="AB113" s="89"/>
      <c r="AC113" s="89"/>
      <c r="AD113" s="89"/>
      <c r="AE113" s="91"/>
      <c r="AF113" s="88"/>
      <c r="AG113" s="89"/>
      <c r="AH113" s="89"/>
      <c r="AI113" s="89"/>
      <c r="AJ113" s="91"/>
      <c r="AK113" s="88"/>
      <c r="AL113" s="89"/>
      <c r="AM113" s="89"/>
      <c r="AN113" s="89"/>
      <c r="AO113" s="91"/>
      <c r="AP113" s="88" t="str">
        <f t="shared" ca="1" si="5"/>
        <v/>
      </c>
      <c r="AQ113" s="91"/>
      <c r="AR113" s="89"/>
      <c r="AS113" s="88"/>
      <c r="AT113" s="88" t="str">
        <f t="shared" si="6"/>
        <v/>
      </c>
      <c r="AU113" s="92"/>
      <c r="AV113" s="88"/>
    </row>
    <row r="114" spans="1:48" s="75" customFormat="1" ht="15.6" x14ac:dyDescent="0.3">
      <c r="A114" s="88"/>
      <c r="B114" s="88" t="str">
        <f>IF(ISNA(VLOOKUP(A114,LISTE!B107:U149,20,0)),"",VLOOKUP(A114,LISTE!B107:U149,20,0))</f>
        <v/>
      </c>
      <c r="C114" s="88"/>
      <c r="D114" s="88" t="e">
        <f t="array" ref="D114">INDEX(LISTE!$D$4:$O$45,MATCH(A114,LISTE!$B$4:$B$45,0),MATCH(C114,LISTE!$D$3:$O$3,0))</f>
        <v>#N/A</v>
      </c>
      <c r="E114" s="88" t="str">
        <f>IF(ISBLANK(C114),"",VLOOKUP(C114,Typologie!B$3:C$15,2,0))</f>
        <v/>
      </c>
      <c r="F114" s="88" t="str">
        <f>IF(E114="","",COUNTIF(E$10:$E114, E114))</f>
        <v/>
      </c>
      <c r="G114" s="88" t="str">
        <f t="shared" si="8"/>
        <v/>
      </c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90"/>
      <c r="T114" s="90"/>
      <c r="U114" s="90"/>
      <c r="V114" s="90"/>
      <c r="W114" s="88"/>
      <c r="X114" s="91"/>
      <c r="Y114" s="89"/>
      <c r="Z114" s="89"/>
      <c r="AA114" s="89"/>
      <c r="AB114" s="89"/>
      <c r="AC114" s="89"/>
      <c r="AD114" s="89"/>
      <c r="AE114" s="91"/>
      <c r="AF114" s="88"/>
      <c r="AG114" s="89"/>
      <c r="AH114" s="89"/>
      <c r="AI114" s="89"/>
      <c r="AJ114" s="91"/>
      <c r="AK114" s="88"/>
      <c r="AL114" s="89"/>
      <c r="AM114" s="89"/>
      <c r="AN114" s="89"/>
      <c r="AO114" s="91"/>
      <c r="AP114" s="88" t="str">
        <f t="shared" ca="1" si="5"/>
        <v/>
      </c>
      <c r="AQ114" s="91"/>
      <c r="AR114" s="89"/>
      <c r="AS114" s="88"/>
      <c r="AT114" s="88" t="str">
        <f t="shared" si="6"/>
        <v/>
      </c>
      <c r="AU114" s="92"/>
      <c r="AV114" s="88"/>
    </row>
    <row r="115" spans="1:48" s="75" customFormat="1" ht="15.6" x14ac:dyDescent="0.3">
      <c r="A115" s="88"/>
      <c r="B115" s="88" t="str">
        <f>IF(ISNA(VLOOKUP(A115,LISTE!B108:U150,20,0)),"",VLOOKUP(A115,LISTE!B108:U150,20,0))</f>
        <v/>
      </c>
      <c r="C115" s="88"/>
      <c r="D115" s="88" t="e">
        <f t="array" ref="D115">INDEX(LISTE!$D$4:$O$45,MATCH(A115,LISTE!$B$4:$B$45,0),MATCH(C115,LISTE!$D$3:$O$3,0))</f>
        <v>#N/A</v>
      </c>
      <c r="E115" s="88" t="str">
        <f>IF(ISBLANK(C115),"",VLOOKUP(C115,Typologie!B$3:C$15,2,0))</f>
        <v/>
      </c>
      <c r="F115" s="88" t="str">
        <f>IF(E115="","",COUNTIF(E$10:$E115, E115))</f>
        <v/>
      </c>
      <c r="G115" s="88" t="str">
        <f t="shared" si="8"/>
        <v/>
      </c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90"/>
      <c r="T115" s="90"/>
      <c r="U115" s="90"/>
      <c r="V115" s="90"/>
      <c r="W115" s="88"/>
      <c r="X115" s="91"/>
      <c r="Y115" s="89"/>
      <c r="Z115" s="89"/>
      <c r="AA115" s="89"/>
      <c r="AB115" s="89"/>
      <c r="AC115" s="89"/>
      <c r="AD115" s="89"/>
      <c r="AE115" s="91"/>
      <c r="AF115" s="88"/>
      <c r="AG115" s="89"/>
      <c r="AH115" s="89"/>
      <c r="AI115" s="89"/>
      <c r="AJ115" s="91"/>
      <c r="AK115" s="88"/>
      <c r="AL115" s="89"/>
      <c r="AM115" s="89"/>
      <c r="AN115" s="89"/>
      <c r="AO115" s="91"/>
      <c r="AP115" s="88" t="str">
        <f t="shared" ca="1" si="5"/>
        <v/>
      </c>
      <c r="AQ115" s="91"/>
      <c r="AR115" s="89"/>
      <c r="AS115" s="88"/>
      <c r="AT115" s="88" t="str">
        <f t="shared" si="6"/>
        <v/>
      </c>
      <c r="AU115" s="92"/>
      <c r="AV115" s="88"/>
    </row>
    <row r="116" spans="1:48" s="75" customFormat="1" ht="15.6" x14ac:dyDescent="0.3">
      <c r="A116" s="88"/>
      <c r="B116" s="88" t="str">
        <f>IF(ISNA(VLOOKUP(A116,LISTE!B109:U151,20,0)),"",VLOOKUP(A116,LISTE!B109:U151,20,0))</f>
        <v/>
      </c>
      <c r="C116" s="88"/>
      <c r="D116" s="88" t="e">
        <f t="array" ref="D116">INDEX(LISTE!$D$4:$O$45,MATCH(A116,LISTE!$B$4:$B$45,0),MATCH(C116,LISTE!$D$3:$O$3,0))</f>
        <v>#N/A</v>
      </c>
      <c r="E116" s="88" t="str">
        <f>IF(ISBLANK(C116),"",VLOOKUP(C116,Typologie!B$3:C$15,2,0))</f>
        <v/>
      </c>
      <c r="F116" s="88" t="str">
        <f>IF(E116="","",COUNTIF(E$10:$E116, E116))</f>
        <v/>
      </c>
      <c r="G116" s="88" t="str">
        <f t="shared" si="8"/>
        <v/>
      </c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90"/>
      <c r="T116" s="90"/>
      <c r="U116" s="90"/>
      <c r="V116" s="90"/>
      <c r="W116" s="88"/>
      <c r="X116" s="91"/>
      <c r="Y116" s="89"/>
      <c r="Z116" s="89"/>
      <c r="AA116" s="89"/>
      <c r="AB116" s="89"/>
      <c r="AC116" s="89"/>
      <c r="AD116" s="89"/>
      <c r="AE116" s="91"/>
      <c r="AF116" s="88"/>
      <c r="AG116" s="89"/>
      <c r="AH116" s="89"/>
      <c r="AI116" s="89"/>
      <c r="AJ116" s="91"/>
      <c r="AK116" s="88"/>
      <c r="AL116" s="89"/>
      <c r="AM116" s="89"/>
      <c r="AN116" s="89"/>
      <c r="AO116" s="91"/>
      <c r="AP116" s="88" t="str">
        <f t="shared" ca="1" si="5"/>
        <v/>
      </c>
      <c r="AQ116" s="91"/>
      <c r="AR116" s="89"/>
      <c r="AS116" s="88"/>
      <c r="AT116" s="88" t="str">
        <f t="shared" si="6"/>
        <v/>
      </c>
      <c r="AU116" s="92"/>
      <c r="AV116" s="88"/>
    </row>
    <row r="117" spans="1:48" s="75" customFormat="1" ht="15.6" x14ac:dyDescent="0.3">
      <c r="A117" s="88"/>
      <c r="B117" s="88" t="str">
        <f>IF(ISNA(VLOOKUP(A117,LISTE!B110:U152,20,0)),"",VLOOKUP(A117,LISTE!B110:U152,20,0))</f>
        <v/>
      </c>
      <c r="C117" s="88"/>
      <c r="D117" s="88" t="e">
        <f t="array" ref="D117">INDEX(LISTE!$D$4:$O$45,MATCH(A117,LISTE!$B$4:$B$45,0),MATCH(C117,LISTE!$D$3:$O$3,0))</f>
        <v>#N/A</v>
      </c>
      <c r="E117" s="88" t="str">
        <f>IF(ISBLANK(C117),"",VLOOKUP(C117,Typologie!B$3:C$15,2,0))</f>
        <v/>
      </c>
      <c r="F117" s="88" t="str">
        <f>IF(E117="","",COUNTIF(E$10:$E117, E117))</f>
        <v/>
      </c>
      <c r="G117" s="88" t="str">
        <f t="shared" si="8"/>
        <v/>
      </c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90"/>
      <c r="T117" s="90"/>
      <c r="U117" s="90"/>
      <c r="V117" s="90"/>
      <c r="W117" s="88"/>
      <c r="X117" s="91"/>
      <c r="Y117" s="89"/>
      <c r="Z117" s="89"/>
      <c r="AA117" s="89"/>
      <c r="AB117" s="89"/>
      <c r="AC117" s="89"/>
      <c r="AD117" s="89"/>
      <c r="AE117" s="91"/>
      <c r="AF117" s="88"/>
      <c r="AG117" s="89"/>
      <c r="AH117" s="89"/>
      <c r="AI117" s="89"/>
      <c r="AJ117" s="91"/>
      <c r="AK117" s="88"/>
      <c r="AL117" s="89"/>
      <c r="AM117" s="89"/>
      <c r="AN117" s="89"/>
      <c r="AO117" s="91"/>
      <c r="AP117" s="88" t="str">
        <f t="shared" ca="1" si="5"/>
        <v/>
      </c>
      <c r="AQ117" s="91"/>
      <c r="AR117" s="89"/>
      <c r="AS117" s="88"/>
      <c r="AT117" s="88" t="str">
        <f t="shared" si="6"/>
        <v/>
      </c>
      <c r="AU117" s="92"/>
      <c r="AV117" s="88"/>
    </row>
    <row r="118" spans="1:48" s="75" customFormat="1" ht="15.6" x14ac:dyDescent="0.3">
      <c r="A118" s="88"/>
      <c r="B118" s="88" t="str">
        <f>IF(ISNA(VLOOKUP(A118,LISTE!B111:U153,20,0)),"",VLOOKUP(A118,LISTE!B111:U153,20,0))</f>
        <v/>
      </c>
      <c r="C118" s="88"/>
      <c r="D118" s="88" t="e">
        <f t="array" ref="D118">INDEX(LISTE!$D$4:$O$45,MATCH(A118,LISTE!$B$4:$B$45,0),MATCH(C118,LISTE!$D$3:$O$3,0))</f>
        <v>#N/A</v>
      </c>
      <c r="E118" s="88" t="str">
        <f>IF(ISBLANK(C118),"",VLOOKUP(C118,Typologie!B$3:C$15,2,0))</f>
        <v/>
      </c>
      <c r="F118" s="88" t="str">
        <f>IF(E118="","",COUNTIF(E$10:$E118, E118))</f>
        <v/>
      </c>
      <c r="G118" s="88" t="str">
        <f t="shared" si="8"/>
        <v/>
      </c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90"/>
      <c r="T118" s="90"/>
      <c r="U118" s="90"/>
      <c r="V118" s="90"/>
      <c r="W118" s="88"/>
      <c r="X118" s="91"/>
      <c r="Y118" s="89"/>
      <c r="Z118" s="89"/>
      <c r="AA118" s="89"/>
      <c r="AB118" s="89"/>
      <c r="AC118" s="89"/>
      <c r="AD118" s="89"/>
      <c r="AE118" s="91"/>
      <c r="AF118" s="88"/>
      <c r="AG118" s="89"/>
      <c r="AH118" s="89"/>
      <c r="AI118" s="89"/>
      <c r="AJ118" s="91"/>
      <c r="AK118" s="88"/>
      <c r="AL118" s="89"/>
      <c r="AM118" s="89"/>
      <c r="AN118" s="89"/>
      <c r="AO118" s="91"/>
      <c r="AP118" s="88" t="str">
        <f t="shared" ca="1" si="5"/>
        <v/>
      </c>
      <c r="AQ118" s="91"/>
      <c r="AR118" s="89"/>
      <c r="AS118" s="88"/>
      <c r="AT118" s="88" t="str">
        <f t="shared" si="6"/>
        <v/>
      </c>
      <c r="AU118" s="92"/>
      <c r="AV118" s="88"/>
    </row>
    <row r="119" spans="1:48" s="75" customFormat="1" ht="15.6" x14ac:dyDescent="0.3">
      <c r="A119" s="88"/>
      <c r="B119" s="88" t="str">
        <f>IF(ISNA(VLOOKUP(A119,LISTE!B112:U154,20,0)),"",VLOOKUP(A119,LISTE!B112:U154,20,0))</f>
        <v/>
      </c>
      <c r="C119" s="88"/>
      <c r="D119" s="88" t="e">
        <f t="array" ref="D119">INDEX(LISTE!$D$4:$O$45,MATCH(A119,LISTE!$B$4:$B$45,0),MATCH(C119,LISTE!$D$3:$O$3,0))</f>
        <v>#N/A</v>
      </c>
      <c r="E119" s="88" t="str">
        <f>IF(ISBLANK(C119),"",VLOOKUP(C119,Typologie!B$3:C$15,2,0))</f>
        <v/>
      </c>
      <c r="F119" s="88" t="str">
        <f>IF(E119="","",COUNTIF(E$10:$E119, E119))</f>
        <v/>
      </c>
      <c r="G119" s="88" t="str">
        <f t="shared" si="8"/>
        <v/>
      </c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90"/>
      <c r="T119" s="90"/>
      <c r="U119" s="90"/>
      <c r="V119" s="90"/>
      <c r="W119" s="88"/>
      <c r="X119" s="91"/>
      <c r="Y119" s="89"/>
      <c r="Z119" s="89"/>
      <c r="AA119" s="89"/>
      <c r="AB119" s="89"/>
      <c r="AC119" s="89"/>
      <c r="AD119" s="89"/>
      <c r="AE119" s="91"/>
      <c r="AF119" s="88"/>
      <c r="AG119" s="89"/>
      <c r="AH119" s="89"/>
      <c r="AI119" s="89"/>
      <c r="AJ119" s="91"/>
      <c r="AK119" s="88"/>
      <c r="AL119" s="89"/>
      <c r="AM119" s="89"/>
      <c r="AN119" s="89"/>
      <c r="AO119" s="91"/>
      <c r="AP119" s="88" t="str">
        <f t="shared" ca="1" si="5"/>
        <v/>
      </c>
      <c r="AQ119" s="91"/>
      <c r="AR119" s="89"/>
      <c r="AS119" s="88"/>
      <c r="AT119" s="88" t="str">
        <f t="shared" si="6"/>
        <v/>
      </c>
      <c r="AU119" s="92"/>
      <c r="AV119" s="88"/>
    </row>
    <row r="120" spans="1:48" s="75" customFormat="1" ht="15.6" x14ac:dyDescent="0.3">
      <c r="A120" s="88"/>
      <c r="B120" s="88" t="str">
        <f>IF(ISNA(VLOOKUP(A120,LISTE!B113:U155,20,0)),"",VLOOKUP(A120,LISTE!B113:U155,20,0))</f>
        <v/>
      </c>
      <c r="C120" s="88"/>
      <c r="D120" s="88" t="e">
        <f t="array" ref="D120">INDEX(LISTE!$D$4:$O$45,MATCH(A120,LISTE!$B$4:$B$45,0),MATCH(C120,LISTE!$D$3:$O$3,0))</f>
        <v>#N/A</v>
      </c>
      <c r="E120" s="88" t="str">
        <f>IF(ISBLANK(C120),"",VLOOKUP(C120,Typologie!B$3:C$15,2,0))</f>
        <v/>
      </c>
      <c r="F120" s="88" t="str">
        <f>IF(E120="","",COUNTIF(E$10:$E120, E120))</f>
        <v/>
      </c>
      <c r="G120" s="88" t="str">
        <f t="shared" si="8"/>
        <v/>
      </c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90"/>
      <c r="T120" s="90"/>
      <c r="U120" s="90"/>
      <c r="V120" s="90"/>
      <c r="W120" s="88"/>
      <c r="X120" s="91"/>
      <c r="Y120" s="89"/>
      <c r="Z120" s="89"/>
      <c r="AA120" s="89"/>
      <c r="AB120" s="89"/>
      <c r="AC120" s="89"/>
      <c r="AD120" s="89"/>
      <c r="AE120" s="91"/>
      <c r="AF120" s="88"/>
      <c r="AG120" s="89"/>
      <c r="AH120" s="89"/>
      <c r="AI120" s="89"/>
      <c r="AJ120" s="91"/>
      <c r="AK120" s="88"/>
      <c r="AL120" s="89"/>
      <c r="AM120" s="89"/>
      <c r="AN120" s="89"/>
      <c r="AO120" s="91"/>
      <c r="AP120" s="88" t="str">
        <f t="shared" ca="1" si="5"/>
        <v/>
      </c>
      <c r="AQ120" s="91"/>
      <c r="AR120" s="89"/>
      <c r="AS120" s="88"/>
      <c r="AT120" s="88" t="str">
        <f t="shared" si="6"/>
        <v/>
      </c>
      <c r="AU120" s="92"/>
      <c r="AV120" s="88"/>
    </row>
    <row r="121" spans="1:48" s="75" customFormat="1" ht="15.6" x14ac:dyDescent="0.3">
      <c r="A121" s="88"/>
      <c r="B121" s="88" t="str">
        <f>IF(ISNA(VLOOKUP(A121,LISTE!B114:U156,20,0)),"",VLOOKUP(A121,LISTE!B114:U156,20,0))</f>
        <v/>
      </c>
      <c r="C121" s="88"/>
      <c r="D121" s="88" t="e">
        <f t="array" ref="D121">INDEX(LISTE!$D$4:$O$45,MATCH(A121,LISTE!$B$4:$B$45,0),MATCH(C121,LISTE!$D$3:$O$3,0))</f>
        <v>#N/A</v>
      </c>
      <c r="E121" s="88" t="str">
        <f>IF(ISBLANK(C121),"",VLOOKUP(C121,Typologie!B$3:C$15,2,0))</f>
        <v/>
      </c>
      <c r="F121" s="88" t="str">
        <f>IF(E121="","",COUNTIF(E$10:$E121, E121))</f>
        <v/>
      </c>
      <c r="G121" s="88" t="str">
        <f t="shared" si="8"/>
        <v/>
      </c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90"/>
      <c r="T121" s="90"/>
      <c r="U121" s="90"/>
      <c r="V121" s="90"/>
      <c r="W121" s="88"/>
      <c r="X121" s="91"/>
      <c r="Y121" s="89"/>
      <c r="Z121" s="89"/>
      <c r="AA121" s="89"/>
      <c r="AB121" s="89"/>
      <c r="AC121" s="89"/>
      <c r="AD121" s="89"/>
      <c r="AE121" s="91"/>
      <c r="AF121" s="88"/>
      <c r="AG121" s="89"/>
      <c r="AH121" s="89"/>
      <c r="AI121" s="89"/>
      <c r="AJ121" s="91"/>
      <c r="AK121" s="88"/>
      <c r="AL121" s="89"/>
      <c r="AM121" s="89"/>
      <c r="AN121" s="89"/>
      <c r="AO121" s="91"/>
      <c r="AP121" s="88" t="str">
        <f t="shared" ca="1" si="5"/>
        <v/>
      </c>
      <c r="AQ121" s="91"/>
      <c r="AR121" s="89"/>
      <c r="AS121" s="88"/>
      <c r="AT121" s="88" t="str">
        <f t="shared" si="6"/>
        <v/>
      </c>
      <c r="AU121" s="92"/>
      <c r="AV121" s="88"/>
    </row>
    <row r="122" spans="1:48" s="75" customFormat="1" ht="15.6" x14ac:dyDescent="0.3">
      <c r="A122" s="88"/>
      <c r="B122" s="88" t="str">
        <f>IF(ISNA(VLOOKUP(A122,LISTE!B115:U157,20,0)),"",VLOOKUP(A122,LISTE!B115:U157,20,0))</f>
        <v/>
      </c>
      <c r="C122" s="88"/>
      <c r="D122" s="88" t="e">
        <f t="array" ref="D122">INDEX(LISTE!$D$4:$O$45,MATCH(A122,LISTE!$B$4:$B$45,0),MATCH(C122,LISTE!$D$3:$O$3,0))</f>
        <v>#N/A</v>
      </c>
      <c r="E122" s="88" t="str">
        <f>IF(ISBLANK(C122),"",VLOOKUP(C122,Typologie!B$3:C$15,2,0))</f>
        <v/>
      </c>
      <c r="F122" s="88" t="str">
        <f>IF(E122="","",COUNTIF(E$10:$E122, E122))</f>
        <v/>
      </c>
      <c r="G122" s="88" t="str">
        <f t="shared" si="8"/>
        <v/>
      </c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90"/>
      <c r="T122" s="90"/>
      <c r="U122" s="90"/>
      <c r="V122" s="90"/>
      <c r="W122" s="88"/>
      <c r="X122" s="91"/>
      <c r="Y122" s="89"/>
      <c r="Z122" s="89"/>
      <c r="AA122" s="89"/>
      <c r="AB122" s="89"/>
      <c r="AC122" s="89"/>
      <c r="AD122" s="89"/>
      <c r="AE122" s="91"/>
      <c r="AF122" s="88"/>
      <c r="AG122" s="89"/>
      <c r="AH122" s="89"/>
      <c r="AI122" s="89"/>
      <c r="AJ122" s="91"/>
      <c r="AK122" s="88"/>
      <c r="AL122" s="89"/>
      <c r="AM122" s="89"/>
      <c r="AN122" s="89"/>
      <c r="AO122" s="91"/>
      <c r="AP122" s="88" t="str">
        <f t="shared" ca="1" si="5"/>
        <v/>
      </c>
      <c r="AQ122" s="91"/>
      <c r="AR122" s="89"/>
      <c r="AS122" s="88"/>
      <c r="AT122" s="88" t="str">
        <f t="shared" si="6"/>
        <v/>
      </c>
      <c r="AU122" s="92"/>
      <c r="AV122" s="88"/>
    </row>
    <row r="123" spans="1:48" s="75" customFormat="1" ht="15.6" x14ac:dyDescent="0.3">
      <c r="A123" s="88"/>
      <c r="B123" s="88" t="str">
        <f>IF(ISNA(VLOOKUP(A123,LISTE!B116:U158,20,0)),"",VLOOKUP(A123,LISTE!B116:U158,20,0))</f>
        <v/>
      </c>
      <c r="C123" s="88"/>
      <c r="D123" s="88" t="e">
        <f t="array" ref="D123">INDEX(LISTE!$D$4:$O$45,MATCH(A123,LISTE!$B$4:$B$45,0),MATCH(C123,LISTE!$D$3:$O$3,0))</f>
        <v>#N/A</v>
      </c>
      <c r="E123" s="88" t="str">
        <f>IF(ISBLANK(C123),"",VLOOKUP(C123,Typologie!B$3:C$15,2,0))</f>
        <v/>
      </c>
      <c r="F123" s="88" t="str">
        <f>IF(E123="","",COUNTIF(E$10:$E123, E123))</f>
        <v/>
      </c>
      <c r="G123" s="88" t="str">
        <f t="shared" si="8"/>
        <v/>
      </c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90"/>
      <c r="T123" s="90"/>
      <c r="U123" s="90"/>
      <c r="V123" s="90"/>
      <c r="W123" s="88"/>
      <c r="X123" s="91"/>
      <c r="Y123" s="89"/>
      <c r="Z123" s="89"/>
      <c r="AA123" s="89"/>
      <c r="AB123" s="89"/>
      <c r="AC123" s="89"/>
      <c r="AD123" s="89"/>
      <c r="AE123" s="91"/>
      <c r="AF123" s="88"/>
      <c r="AG123" s="89"/>
      <c r="AH123" s="89"/>
      <c r="AI123" s="89"/>
      <c r="AJ123" s="91"/>
      <c r="AK123" s="88"/>
      <c r="AL123" s="89"/>
      <c r="AM123" s="89"/>
      <c r="AN123" s="89"/>
      <c r="AO123" s="91"/>
      <c r="AP123" s="88" t="str">
        <f t="shared" ca="1" si="5"/>
        <v/>
      </c>
      <c r="AQ123" s="91"/>
      <c r="AR123" s="89"/>
      <c r="AS123" s="88"/>
      <c r="AT123" s="88" t="str">
        <f t="shared" si="6"/>
        <v/>
      </c>
      <c r="AU123" s="92"/>
      <c r="AV123" s="88"/>
    </row>
    <row r="124" spans="1:48" s="75" customFormat="1" ht="15.6" x14ac:dyDescent="0.3">
      <c r="A124" s="88"/>
      <c r="B124" s="88" t="str">
        <f>IF(ISNA(VLOOKUP(A124,LISTE!B117:U159,20,0)),"",VLOOKUP(A124,LISTE!B117:U159,20,0))</f>
        <v/>
      </c>
      <c r="C124" s="88"/>
      <c r="D124" s="88" t="e">
        <f t="array" ref="D124">INDEX(LISTE!$D$4:$O$45,MATCH(A124,LISTE!$B$4:$B$45,0),MATCH(C124,LISTE!$D$3:$O$3,0))</f>
        <v>#N/A</v>
      </c>
      <c r="E124" s="88" t="str">
        <f>IF(ISBLANK(C124),"",VLOOKUP(C124,Typologie!B$3:C$15,2,0))</f>
        <v/>
      </c>
      <c r="F124" s="88" t="str">
        <f>IF(E124="","",COUNTIF(E$10:$E124, E124))</f>
        <v/>
      </c>
      <c r="G124" s="88" t="str">
        <f t="shared" si="8"/>
        <v/>
      </c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90"/>
      <c r="T124" s="90"/>
      <c r="U124" s="90"/>
      <c r="V124" s="90"/>
      <c r="W124" s="88"/>
      <c r="X124" s="91"/>
      <c r="Y124" s="89"/>
      <c r="Z124" s="89"/>
      <c r="AA124" s="89"/>
      <c r="AB124" s="89"/>
      <c r="AC124" s="89"/>
      <c r="AD124" s="89"/>
      <c r="AE124" s="91"/>
      <c r="AF124" s="88"/>
      <c r="AG124" s="89"/>
      <c r="AH124" s="89"/>
      <c r="AI124" s="89"/>
      <c r="AJ124" s="91"/>
      <c r="AK124" s="88"/>
      <c r="AL124" s="89"/>
      <c r="AM124" s="89"/>
      <c r="AN124" s="89"/>
      <c r="AO124" s="91"/>
      <c r="AP124" s="88" t="str">
        <f t="shared" ca="1" si="5"/>
        <v/>
      </c>
      <c r="AQ124" s="91"/>
      <c r="AR124" s="89"/>
      <c r="AS124" s="88"/>
      <c r="AT124" s="88" t="str">
        <f t="shared" si="6"/>
        <v/>
      </c>
      <c r="AU124" s="92"/>
      <c r="AV124" s="88"/>
    </row>
    <row r="125" spans="1:48" s="75" customFormat="1" ht="15.6" x14ac:dyDescent="0.3">
      <c r="A125" s="88"/>
      <c r="B125" s="88" t="str">
        <f>IF(ISNA(VLOOKUP(A125,LISTE!B118:U160,20,0)),"",VLOOKUP(A125,LISTE!B118:U160,20,0))</f>
        <v/>
      </c>
      <c r="C125" s="88"/>
      <c r="D125" s="88" t="e">
        <f t="array" ref="D125">INDEX(LISTE!$D$4:$O$45,MATCH(A125,LISTE!$B$4:$B$45,0),MATCH(C125,LISTE!$D$3:$O$3,0))</f>
        <v>#N/A</v>
      </c>
      <c r="E125" s="88" t="str">
        <f>IF(ISBLANK(C125),"",VLOOKUP(C125,Typologie!B$3:C$15,2,0))</f>
        <v/>
      </c>
      <c r="F125" s="88" t="str">
        <f>IF(E125="","",COUNTIF(E$10:$E125, E125))</f>
        <v/>
      </c>
      <c r="G125" s="88" t="str">
        <f t="shared" si="8"/>
        <v/>
      </c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90"/>
      <c r="T125" s="90"/>
      <c r="U125" s="90"/>
      <c r="V125" s="90"/>
      <c r="W125" s="88"/>
      <c r="X125" s="91"/>
      <c r="Y125" s="89"/>
      <c r="Z125" s="89"/>
      <c r="AA125" s="89"/>
      <c r="AB125" s="89"/>
      <c r="AC125" s="89"/>
      <c r="AD125" s="89"/>
      <c r="AE125" s="91"/>
      <c r="AF125" s="88"/>
      <c r="AG125" s="89"/>
      <c r="AH125" s="89"/>
      <c r="AI125" s="89"/>
      <c r="AJ125" s="91"/>
      <c r="AK125" s="88"/>
      <c r="AL125" s="89"/>
      <c r="AM125" s="89"/>
      <c r="AN125" s="89"/>
      <c r="AO125" s="91"/>
      <c r="AP125" s="88" t="str">
        <f t="shared" ca="1" si="5"/>
        <v/>
      </c>
      <c r="AQ125" s="91"/>
      <c r="AR125" s="89"/>
      <c r="AS125" s="88"/>
      <c r="AT125" s="88" t="str">
        <f t="shared" si="6"/>
        <v/>
      </c>
      <c r="AU125" s="92"/>
      <c r="AV125" s="88"/>
    </row>
    <row r="126" spans="1:48" s="75" customFormat="1" ht="15.6" x14ac:dyDescent="0.3">
      <c r="A126" s="88"/>
      <c r="B126" s="88" t="str">
        <f>IF(ISNA(VLOOKUP(A126,LISTE!B119:U161,20,0)),"",VLOOKUP(A126,LISTE!B119:U161,20,0))</f>
        <v/>
      </c>
      <c r="C126" s="88"/>
      <c r="D126" s="88" t="e">
        <f t="array" ref="D126">INDEX(LISTE!$D$4:$O$45,MATCH(A126,LISTE!$B$4:$B$45,0),MATCH(C126,LISTE!$D$3:$O$3,0))</f>
        <v>#N/A</v>
      </c>
      <c r="E126" s="88" t="str">
        <f>IF(ISBLANK(C126),"",VLOOKUP(C126,Typologie!B$3:C$15,2,0))</f>
        <v/>
      </c>
      <c r="F126" s="88" t="str">
        <f>IF(E126="","",COUNTIF(E$10:$E126, E126))</f>
        <v/>
      </c>
      <c r="G126" s="88" t="str">
        <f t="shared" si="8"/>
        <v/>
      </c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90"/>
      <c r="T126" s="90"/>
      <c r="U126" s="90"/>
      <c r="V126" s="90"/>
      <c r="W126" s="88"/>
      <c r="X126" s="91"/>
      <c r="Y126" s="89"/>
      <c r="Z126" s="89"/>
      <c r="AA126" s="89"/>
      <c r="AB126" s="89"/>
      <c r="AC126" s="89"/>
      <c r="AD126" s="89"/>
      <c r="AE126" s="91"/>
      <c r="AF126" s="88"/>
      <c r="AG126" s="89"/>
      <c r="AH126" s="89"/>
      <c r="AI126" s="89"/>
      <c r="AJ126" s="91"/>
      <c r="AK126" s="88"/>
      <c r="AL126" s="89"/>
      <c r="AM126" s="89"/>
      <c r="AN126" s="89"/>
      <c r="AO126" s="91"/>
      <c r="AP126" s="88" t="str">
        <f t="shared" ca="1" si="5"/>
        <v/>
      </c>
      <c r="AQ126" s="91"/>
      <c r="AR126" s="89"/>
      <c r="AS126" s="88"/>
      <c r="AT126" s="88" t="str">
        <f t="shared" si="6"/>
        <v/>
      </c>
      <c r="AU126" s="92"/>
      <c r="AV126" s="88"/>
    </row>
    <row r="127" spans="1:48" s="75" customFormat="1" ht="15.6" x14ac:dyDescent="0.3">
      <c r="A127" s="88"/>
      <c r="B127" s="88" t="str">
        <f>IF(ISNA(VLOOKUP(A127,LISTE!B120:U162,20,0)),"",VLOOKUP(A127,LISTE!B120:U162,20,0))</f>
        <v/>
      </c>
      <c r="C127" s="88"/>
      <c r="D127" s="88" t="e">
        <f t="array" ref="D127">INDEX(LISTE!$D$4:$O$45,MATCH(A127,LISTE!$B$4:$B$45,0),MATCH(C127,LISTE!$D$3:$O$3,0))</f>
        <v>#N/A</v>
      </c>
      <c r="E127" s="88" t="str">
        <f>IF(ISBLANK(C127),"",VLOOKUP(C127,Typologie!B$3:C$15,2,0))</f>
        <v/>
      </c>
      <c r="F127" s="88" t="str">
        <f>IF(E127="","",COUNTIF(E$10:$E127, E127))</f>
        <v/>
      </c>
      <c r="G127" s="88" t="str">
        <f t="shared" si="8"/>
        <v/>
      </c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90"/>
      <c r="T127" s="90"/>
      <c r="U127" s="90"/>
      <c r="V127" s="90"/>
      <c r="W127" s="88"/>
      <c r="X127" s="91"/>
      <c r="Y127" s="89"/>
      <c r="Z127" s="89"/>
      <c r="AA127" s="89"/>
      <c r="AB127" s="89"/>
      <c r="AC127" s="89"/>
      <c r="AD127" s="89"/>
      <c r="AE127" s="91"/>
      <c r="AF127" s="88"/>
      <c r="AG127" s="89"/>
      <c r="AH127" s="89"/>
      <c r="AI127" s="89"/>
      <c r="AJ127" s="91"/>
      <c r="AK127" s="88"/>
      <c r="AL127" s="89"/>
      <c r="AM127" s="89"/>
      <c r="AN127" s="89"/>
      <c r="AO127" s="91"/>
      <c r="AP127" s="88" t="str">
        <f t="shared" ca="1" si="5"/>
        <v/>
      </c>
      <c r="AQ127" s="91"/>
      <c r="AR127" s="89"/>
      <c r="AS127" s="88"/>
      <c r="AT127" s="88" t="str">
        <f t="shared" si="6"/>
        <v/>
      </c>
      <c r="AU127" s="92"/>
      <c r="AV127" s="88"/>
    </row>
    <row r="128" spans="1:48" s="75" customFormat="1" ht="15.6" x14ac:dyDescent="0.3">
      <c r="A128" s="88"/>
      <c r="B128" s="88" t="str">
        <f>IF(ISNA(VLOOKUP(A128,LISTE!B121:U163,20,0)),"",VLOOKUP(A128,LISTE!B121:U163,20,0))</f>
        <v/>
      </c>
      <c r="C128" s="88"/>
      <c r="D128" s="88" t="e">
        <f t="array" ref="D128">INDEX(LISTE!$D$4:$O$45,MATCH(A128,LISTE!$B$4:$B$45,0),MATCH(C128,LISTE!$D$3:$O$3,0))</f>
        <v>#N/A</v>
      </c>
      <c r="E128" s="88" t="str">
        <f>IF(ISBLANK(C128),"",VLOOKUP(C128,Typologie!B$3:C$15,2,0))</f>
        <v/>
      </c>
      <c r="F128" s="88" t="str">
        <f>IF(E128="","",COUNTIF(E$10:$E128, E128))</f>
        <v/>
      </c>
      <c r="G128" s="88" t="str">
        <f t="shared" si="8"/>
        <v/>
      </c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90"/>
      <c r="T128" s="90"/>
      <c r="U128" s="90"/>
      <c r="V128" s="90"/>
      <c r="W128" s="88"/>
      <c r="X128" s="91"/>
      <c r="Y128" s="89"/>
      <c r="Z128" s="89"/>
      <c r="AA128" s="89"/>
      <c r="AB128" s="89"/>
      <c r="AC128" s="89"/>
      <c r="AD128" s="89"/>
      <c r="AE128" s="91"/>
      <c r="AF128" s="88"/>
      <c r="AG128" s="89"/>
      <c r="AH128" s="89"/>
      <c r="AI128" s="89"/>
      <c r="AJ128" s="91"/>
      <c r="AK128" s="88"/>
      <c r="AL128" s="89"/>
      <c r="AM128" s="89"/>
      <c r="AN128" s="89"/>
      <c r="AO128" s="91"/>
      <c r="AP128" s="88" t="str">
        <f t="shared" ca="1" si="5"/>
        <v/>
      </c>
      <c r="AQ128" s="91"/>
      <c r="AR128" s="89"/>
      <c r="AS128" s="88"/>
      <c r="AT128" s="88" t="str">
        <f t="shared" si="6"/>
        <v/>
      </c>
      <c r="AU128" s="92"/>
      <c r="AV128" s="88"/>
    </row>
    <row r="129" spans="1:48" s="75" customFormat="1" ht="15.6" x14ac:dyDescent="0.3">
      <c r="A129" s="88"/>
      <c r="B129" s="88" t="str">
        <f>IF(ISNA(VLOOKUP(A129,LISTE!B122:U164,20,0)),"",VLOOKUP(A129,LISTE!B122:U164,20,0))</f>
        <v/>
      </c>
      <c r="C129" s="88"/>
      <c r="D129" s="88" t="e">
        <f t="array" ref="D129">INDEX(LISTE!$D$4:$O$45,MATCH(A129,LISTE!$B$4:$B$45,0),MATCH(C129,LISTE!$D$3:$O$3,0))</f>
        <v>#N/A</v>
      </c>
      <c r="E129" s="88" t="str">
        <f>IF(ISBLANK(C129),"",VLOOKUP(C129,Typologie!B$3:C$15,2,0))</f>
        <v/>
      </c>
      <c r="F129" s="88" t="str">
        <f>IF(E129="","",COUNTIF(E$10:$E129, E129))</f>
        <v/>
      </c>
      <c r="G129" s="88" t="str">
        <f t="shared" si="8"/>
        <v/>
      </c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90"/>
      <c r="T129" s="90"/>
      <c r="U129" s="90"/>
      <c r="V129" s="90"/>
      <c r="W129" s="88"/>
      <c r="X129" s="91"/>
      <c r="Y129" s="89"/>
      <c r="Z129" s="89"/>
      <c r="AA129" s="89"/>
      <c r="AB129" s="89"/>
      <c r="AC129" s="89"/>
      <c r="AD129" s="89"/>
      <c r="AE129" s="91"/>
      <c r="AF129" s="88"/>
      <c r="AG129" s="89"/>
      <c r="AH129" s="89"/>
      <c r="AI129" s="89"/>
      <c r="AJ129" s="91"/>
      <c r="AK129" s="88"/>
      <c r="AL129" s="89"/>
      <c r="AM129" s="89"/>
      <c r="AN129" s="89"/>
      <c r="AO129" s="91"/>
      <c r="AP129" s="88" t="str">
        <f t="shared" ca="1" si="5"/>
        <v/>
      </c>
      <c r="AQ129" s="91"/>
      <c r="AR129" s="89"/>
      <c r="AS129" s="88"/>
      <c r="AT129" s="88" t="str">
        <f t="shared" si="6"/>
        <v/>
      </c>
      <c r="AU129" s="92"/>
      <c r="AV129" s="88"/>
    </row>
    <row r="130" spans="1:48" s="75" customFormat="1" ht="15.6" x14ac:dyDescent="0.3">
      <c r="A130" s="88"/>
      <c r="B130" s="88" t="str">
        <f>IF(ISNA(VLOOKUP(A130,LISTE!B123:U165,20,0)),"",VLOOKUP(A130,LISTE!B123:U165,20,0))</f>
        <v/>
      </c>
      <c r="C130" s="88"/>
      <c r="D130" s="88" t="e">
        <f t="array" ref="D130">INDEX(LISTE!$D$4:$O$45,MATCH(A130,LISTE!$B$4:$B$45,0),MATCH(C130,LISTE!$D$3:$O$3,0))</f>
        <v>#N/A</v>
      </c>
      <c r="E130" s="88" t="str">
        <f>IF(ISBLANK(C130),"",VLOOKUP(C130,Typologie!B$3:C$15,2,0))</f>
        <v/>
      </c>
      <c r="F130" s="88" t="str">
        <f>IF(E130="","",COUNTIF(E$10:$E130, E130))</f>
        <v/>
      </c>
      <c r="G130" s="88" t="str">
        <f t="shared" si="8"/>
        <v/>
      </c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90"/>
      <c r="T130" s="90"/>
      <c r="U130" s="90"/>
      <c r="V130" s="90"/>
      <c r="W130" s="88"/>
      <c r="X130" s="91"/>
      <c r="Y130" s="89"/>
      <c r="Z130" s="89"/>
      <c r="AA130" s="89"/>
      <c r="AB130" s="89"/>
      <c r="AC130" s="89"/>
      <c r="AD130" s="89"/>
      <c r="AE130" s="91"/>
      <c r="AF130" s="88"/>
      <c r="AG130" s="89"/>
      <c r="AH130" s="89"/>
      <c r="AI130" s="89"/>
      <c r="AJ130" s="91"/>
      <c r="AK130" s="88"/>
      <c r="AL130" s="89"/>
      <c r="AM130" s="89"/>
      <c r="AN130" s="89"/>
      <c r="AO130" s="91"/>
      <c r="AP130" s="88" t="str">
        <f t="shared" ca="1" si="5"/>
        <v/>
      </c>
      <c r="AQ130" s="91"/>
      <c r="AR130" s="89"/>
      <c r="AS130" s="88"/>
      <c r="AT130" s="88" t="str">
        <f t="shared" si="6"/>
        <v/>
      </c>
      <c r="AU130" s="92"/>
      <c r="AV130" s="88"/>
    </row>
    <row r="131" spans="1:48" s="75" customFormat="1" ht="15.6" x14ac:dyDescent="0.3">
      <c r="A131" s="88"/>
      <c r="B131" s="88" t="str">
        <f>IF(ISNA(VLOOKUP(A131,LISTE!B124:U166,20,0)),"",VLOOKUP(A131,LISTE!B124:U166,20,0))</f>
        <v/>
      </c>
      <c r="C131" s="88"/>
      <c r="D131" s="88" t="e">
        <f t="array" ref="D131">INDEX(LISTE!$D$4:$O$45,MATCH(A131,LISTE!$B$4:$B$45,0),MATCH(C131,LISTE!$D$3:$O$3,0))</f>
        <v>#N/A</v>
      </c>
      <c r="E131" s="88" t="str">
        <f>IF(ISBLANK(C131),"",VLOOKUP(C131,Typologie!B$3:C$15,2,0))</f>
        <v/>
      </c>
      <c r="F131" s="88" t="str">
        <f>IF(E131="","",COUNTIF(E$10:$E131, E131))</f>
        <v/>
      </c>
      <c r="G131" s="88" t="str">
        <f t="shared" si="8"/>
        <v/>
      </c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90"/>
      <c r="T131" s="90"/>
      <c r="U131" s="90"/>
      <c r="V131" s="90"/>
      <c r="W131" s="88"/>
      <c r="X131" s="91"/>
      <c r="Y131" s="89"/>
      <c r="Z131" s="89"/>
      <c r="AA131" s="89"/>
      <c r="AB131" s="89"/>
      <c r="AC131" s="89"/>
      <c r="AD131" s="89"/>
      <c r="AE131" s="91"/>
      <c r="AF131" s="88"/>
      <c r="AG131" s="89"/>
      <c r="AH131" s="89"/>
      <c r="AI131" s="89"/>
      <c r="AJ131" s="91"/>
      <c r="AK131" s="88"/>
      <c r="AL131" s="89"/>
      <c r="AM131" s="89"/>
      <c r="AN131" s="89"/>
      <c r="AO131" s="91"/>
      <c r="AP131" s="88" t="str">
        <f t="shared" ca="1" si="5"/>
        <v/>
      </c>
      <c r="AQ131" s="91"/>
      <c r="AR131" s="89"/>
      <c r="AS131" s="88"/>
      <c r="AT131" s="88" t="str">
        <f t="shared" si="6"/>
        <v/>
      </c>
      <c r="AU131" s="92"/>
      <c r="AV131" s="88"/>
    </row>
    <row r="132" spans="1:48" s="75" customFormat="1" ht="15.6" x14ac:dyDescent="0.3">
      <c r="A132" s="88"/>
      <c r="B132" s="88" t="str">
        <f>IF(ISNA(VLOOKUP(A132,LISTE!B125:U167,20,0)),"",VLOOKUP(A132,LISTE!B125:U167,20,0))</f>
        <v/>
      </c>
      <c r="C132" s="88"/>
      <c r="D132" s="88" t="e">
        <f t="array" ref="D132">INDEX(LISTE!$D$4:$O$45,MATCH(A132,LISTE!$B$4:$B$45,0),MATCH(C132,LISTE!$D$3:$O$3,0))</f>
        <v>#N/A</v>
      </c>
      <c r="E132" s="88" t="str">
        <f>IF(ISBLANK(C132),"",VLOOKUP(C132,Typologie!B$3:C$15,2,0))</f>
        <v/>
      </c>
      <c r="F132" s="88" t="str">
        <f>IF(E132="","",COUNTIF(E$10:$E132, E132))</f>
        <v/>
      </c>
      <c r="G132" s="88" t="str">
        <f t="shared" si="8"/>
        <v/>
      </c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90"/>
      <c r="T132" s="90"/>
      <c r="U132" s="90"/>
      <c r="V132" s="90"/>
      <c r="W132" s="88"/>
      <c r="X132" s="91"/>
      <c r="Y132" s="89"/>
      <c r="Z132" s="89"/>
      <c r="AA132" s="89"/>
      <c r="AB132" s="89"/>
      <c r="AC132" s="89"/>
      <c r="AD132" s="89"/>
      <c r="AE132" s="91"/>
      <c r="AF132" s="88"/>
      <c r="AG132" s="89"/>
      <c r="AH132" s="89"/>
      <c r="AI132" s="89"/>
      <c r="AJ132" s="91"/>
      <c r="AK132" s="88"/>
      <c r="AL132" s="89"/>
      <c r="AM132" s="89"/>
      <c r="AN132" s="89"/>
      <c r="AO132" s="91"/>
      <c r="AP132" s="88" t="str">
        <f t="shared" ca="1" si="5"/>
        <v/>
      </c>
      <c r="AQ132" s="91"/>
      <c r="AR132" s="89"/>
      <c r="AS132" s="88"/>
      <c r="AT132" s="88" t="str">
        <f t="shared" si="6"/>
        <v/>
      </c>
      <c r="AU132" s="92"/>
      <c r="AV132" s="88"/>
    </row>
    <row r="133" spans="1:48" s="75" customFormat="1" ht="15.6" x14ac:dyDescent="0.3">
      <c r="A133" s="88"/>
      <c r="B133" s="88" t="str">
        <f>IF(ISNA(VLOOKUP(A133,LISTE!B126:U168,20,0)),"",VLOOKUP(A133,LISTE!B126:U168,20,0))</f>
        <v/>
      </c>
      <c r="C133" s="88"/>
      <c r="D133" s="88" t="e">
        <f t="array" ref="D133">INDEX(LISTE!$D$4:$O$45,MATCH(A133,LISTE!$B$4:$B$45,0),MATCH(C133,LISTE!$D$3:$O$3,0))</f>
        <v>#N/A</v>
      </c>
      <c r="E133" s="88" t="str">
        <f>IF(ISBLANK(C133),"",VLOOKUP(C133,Typologie!B$3:C$15,2,0))</f>
        <v/>
      </c>
      <c r="F133" s="88" t="str">
        <f>IF(E133="","",COUNTIF(E$10:$E133, E133))</f>
        <v/>
      </c>
      <c r="G133" s="88" t="str">
        <f t="shared" si="8"/>
        <v/>
      </c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90"/>
      <c r="T133" s="90"/>
      <c r="U133" s="90"/>
      <c r="V133" s="90"/>
      <c r="W133" s="88"/>
      <c r="X133" s="91"/>
      <c r="Y133" s="89"/>
      <c r="Z133" s="89"/>
      <c r="AA133" s="89"/>
      <c r="AB133" s="89"/>
      <c r="AC133" s="89"/>
      <c r="AD133" s="89"/>
      <c r="AE133" s="91"/>
      <c r="AF133" s="88"/>
      <c r="AG133" s="89"/>
      <c r="AH133" s="89"/>
      <c r="AI133" s="89"/>
      <c r="AJ133" s="91"/>
      <c r="AK133" s="88"/>
      <c r="AL133" s="89"/>
      <c r="AM133" s="89"/>
      <c r="AN133" s="89"/>
      <c r="AO133" s="91"/>
      <c r="AP133" s="88" t="str">
        <f t="shared" ca="1" si="5"/>
        <v/>
      </c>
      <c r="AQ133" s="91"/>
      <c r="AR133" s="89"/>
      <c r="AS133" s="88"/>
      <c r="AT133" s="88" t="str">
        <f t="shared" si="6"/>
        <v/>
      </c>
      <c r="AU133" s="92"/>
      <c r="AV133" s="88"/>
    </row>
    <row r="134" spans="1:48" s="75" customFormat="1" ht="15.6" x14ac:dyDescent="0.3">
      <c r="A134" s="88"/>
      <c r="B134" s="88" t="str">
        <f>IF(ISNA(VLOOKUP(A134,LISTE!B127:U169,20,0)),"",VLOOKUP(A134,LISTE!B127:U169,20,0))</f>
        <v/>
      </c>
      <c r="C134" s="88"/>
      <c r="D134" s="88" t="e">
        <f t="array" ref="D134">INDEX(LISTE!$D$4:$O$45,MATCH(A134,LISTE!$B$4:$B$45,0),MATCH(C134,LISTE!$D$3:$O$3,0))</f>
        <v>#N/A</v>
      </c>
      <c r="E134" s="88" t="str">
        <f>IF(ISBLANK(C134),"",VLOOKUP(C134,Typologie!B$3:C$15,2,0))</f>
        <v/>
      </c>
      <c r="F134" s="88" t="str">
        <f>IF(E134="","",COUNTIF(E$10:$E134, E134))</f>
        <v/>
      </c>
      <c r="G134" s="88" t="str">
        <f t="shared" si="8"/>
        <v/>
      </c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90"/>
      <c r="T134" s="90"/>
      <c r="U134" s="90"/>
      <c r="V134" s="90"/>
      <c r="W134" s="88"/>
      <c r="X134" s="91"/>
      <c r="Y134" s="89"/>
      <c r="Z134" s="89"/>
      <c r="AA134" s="89"/>
      <c r="AB134" s="89"/>
      <c r="AC134" s="89"/>
      <c r="AD134" s="89"/>
      <c r="AE134" s="91"/>
      <c r="AF134" s="88"/>
      <c r="AG134" s="89"/>
      <c r="AH134" s="89"/>
      <c r="AI134" s="89"/>
      <c r="AJ134" s="91"/>
      <c r="AK134" s="88"/>
      <c r="AL134" s="89"/>
      <c r="AM134" s="89"/>
      <c r="AN134" s="89"/>
      <c r="AO134" s="91"/>
      <c r="AP134" s="88" t="str">
        <f t="shared" ca="1" si="5"/>
        <v/>
      </c>
      <c r="AQ134" s="91"/>
      <c r="AR134" s="89"/>
      <c r="AS134" s="88"/>
      <c r="AT134" s="88" t="str">
        <f t="shared" si="6"/>
        <v/>
      </c>
      <c r="AU134" s="92"/>
      <c r="AV134" s="88"/>
    </row>
    <row r="135" spans="1:48" s="75" customFormat="1" ht="15.6" x14ac:dyDescent="0.3">
      <c r="A135" s="88"/>
      <c r="B135" s="88" t="str">
        <f>IF(ISNA(VLOOKUP(A135,LISTE!B128:U170,20,0)),"",VLOOKUP(A135,LISTE!B128:U170,20,0))</f>
        <v/>
      </c>
      <c r="C135" s="88"/>
      <c r="D135" s="88" t="e">
        <f t="array" ref="D135">INDEX(LISTE!$D$4:$O$45,MATCH(A135,LISTE!$B$4:$B$45,0),MATCH(C135,LISTE!$D$3:$O$3,0))</f>
        <v>#N/A</v>
      </c>
      <c r="E135" s="88" t="str">
        <f>IF(ISBLANK(C135),"",VLOOKUP(C135,Typologie!B$3:C$15,2,0))</f>
        <v/>
      </c>
      <c r="F135" s="88" t="str">
        <f>IF(E135="","",COUNTIF(E$10:$E135, E135))</f>
        <v/>
      </c>
      <c r="G135" s="88" t="str">
        <f t="shared" si="8"/>
        <v/>
      </c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90"/>
      <c r="T135" s="90"/>
      <c r="U135" s="90"/>
      <c r="V135" s="90"/>
      <c r="W135" s="88"/>
      <c r="X135" s="91"/>
      <c r="Y135" s="89"/>
      <c r="Z135" s="89"/>
      <c r="AA135" s="89"/>
      <c r="AB135" s="89"/>
      <c r="AC135" s="89"/>
      <c r="AD135" s="89"/>
      <c r="AE135" s="91"/>
      <c r="AF135" s="88"/>
      <c r="AG135" s="89"/>
      <c r="AH135" s="89"/>
      <c r="AI135" s="89"/>
      <c r="AJ135" s="91"/>
      <c r="AK135" s="88"/>
      <c r="AL135" s="89"/>
      <c r="AM135" s="89"/>
      <c r="AN135" s="89"/>
      <c r="AO135" s="91"/>
      <c r="AP135" s="88" t="str">
        <f t="shared" ca="1" si="5"/>
        <v/>
      </c>
      <c r="AQ135" s="91"/>
      <c r="AR135" s="89"/>
      <c r="AS135" s="88"/>
      <c r="AT135" s="88" t="str">
        <f t="shared" si="6"/>
        <v/>
      </c>
      <c r="AU135" s="92"/>
      <c r="AV135" s="88"/>
    </row>
    <row r="136" spans="1:48" s="75" customFormat="1" ht="15.6" x14ac:dyDescent="0.3">
      <c r="A136" s="88"/>
      <c r="B136" s="88" t="str">
        <f>IF(ISNA(VLOOKUP(A136,LISTE!B129:U171,20,0)),"",VLOOKUP(A136,LISTE!B129:U171,20,0))</f>
        <v/>
      </c>
      <c r="C136" s="88"/>
      <c r="D136" s="88" t="e">
        <f t="array" ref="D136">INDEX(LISTE!$D$4:$O$45,MATCH(A136,LISTE!$B$4:$B$45,0),MATCH(C136,LISTE!$D$3:$O$3,0))</f>
        <v>#N/A</v>
      </c>
      <c r="E136" s="88" t="str">
        <f>IF(ISBLANK(C136),"",VLOOKUP(C136,Typologie!B$3:C$15,2,0))</f>
        <v/>
      </c>
      <c r="F136" s="88" t="str">
        <f>IF(E136="","",COUNTIF(E$10:$E136, E136))</f>
        <v/>
      </c>
      <c r="G136" s="88" t="str">
        <f t="shared" si="8"/>
        <v/>
      </c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90"/>
      <c r="T136" s="90"/>
      <c r="U136" s="90"/>
      <c r="V136" s="90"/>
      <c r="W136" s="88"/>
      <c r="X136" s="91"/>
      <c r="Y136" s="89"/>
      <c r="Z136" s="89"/>
      <c r="AA136" s="89"/>
      <c r="AB136" s="89"/>
      <c r="AC136" s="89"/>
      <c r="AD136" s="89"/>
      <c r="AE136" s="91"/>
      <c r="AF136" s="88"/>
      <c r="AG136" s="89"/>
      <c r="AH136" s="89"/>
      <c r="AI136" s="89"/>
      <c r="AJ136" s="91"/>
      <c r="AK136" s="88"/>
      <c r="AL136" s="89"/>
      <c r="AM136" s="89"/>
      <c r="AN136" s="89"/>
      <c r="AO136" s="91"/>
      <c r="AP136" s="88" t="str">
        <f t="shared" ca="1" si="5"/>
        <v/>
      </c>
      <c r="AQ136" s="91"/>
      <c r="AR136" s="89"/>
      <c r="AS136" s="88"/>
      <c r="AT136" s="88" t="str">
        <f t="shared" si="6"/>
        <v/>
      </c>
      <c r="AU136" s="92"/>
      <c r="AV136" s="88"/>
    </row>
    <row r="137" spans="1:48" s="75" customFormat="1" ht="15.6" x14ac:dyDescent="0.3">
      <c r="A137" s="88"/>
      <c r="B137" s="88" t="str">
        <f>IF(ISNA(VLOOKUP(A137,LISTE!B130:U172,20,0)),"",VLOOKUP(A137,LISTE!B130:U172,20,0))</f>
        <v/>
      </c>
      <c r="C137" s="88"/>
      <c r="D137" s="88" t="e">
        <f t="array" ref="D137">INDEX(LISTE!$D$4:$O$45,MATCH(A137,LISTE!$B$4:$B$45,0),MATCH(C137,LISTE!$D$3:$O$3,0))</f>
        <v>#N/A</v>
      </c>
      <c r="E137" s="88" t="str">
        <f>IF(ISBLANK(C137),"",VLOOKUP(C137,Typologie!B$3:C$15,2,0))</f>
        <v/>
      </c>
      <c r="F137" s="88" t="str">
        <f>IF(E137="","",COUNTIF(E$10:$E137, E137))</f>
        <v/>
      </c>
      <c r="G137" s="88" t="str">
        <f t="shared" si="8"/>
        <v/>
      </c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90"/>
      <c r="T137" s="90"/>
      <c r="U137" s="90"/>
      <c r="V137" s="90"/>
      <c r="W137" s="88"/>
      <c r="X137" s="91"/>
      <c r="Y137" s="89"/>
      <c r="Z137" s="89"/>
      <c r="AA137" s="89"/>
      <c r="AB137" s="89"/>
      <c r="AC137" s="89"/>
      <c r="AD137" s="89"/>
      <c r="AE137" s="91"/>
      <c r="AF137" s="88"/>
      <c r="AG137" s="89"/>
      <c r="AH137" s="89"/>
      <c r="AI137" s="89"/>
      <c r="AJ137" s="91"/>
      <c r="AK137" s="88"/>
      <c r="AL137" s="89"/>
      <c r="AM137" s="89"/>
      <c r="AN137" s="89"/>
      <c r="AO137" s="91"/>
      <c r="AP137" s="88" t="str">
        <f t="shared" ca="1" si="5"/>
        <v/>
      </c>
      <c r="AQ137" s="91"/>
      <c r="AR137" s="89"/>
      <c r="AS137" s="88"/>
      <c r="AT137" s="88" t="str">
        <f t="shared" si="6"/>
        <v/>
      </c>
      <c r="AU137" s="92"/>
      <c r="AV137" s="88"/>
    </row>
    <row r="138" spans="1:48" s="75" customFormat="1" ht="15.6" x14ac:dyDescent="0.3">
      <c r="A138" s="88"/>
      <c r="B138" s="88" t="str">
        <f>IF(ISNA(VLOOKUP(A138,LISTE!B131:U173,20,0)),"",VLOOKUP(A138,LISTE!B131:U173,20,0))</f>
        <v/>
      </c>
      <c r="C138" s="88"/>
      <c r="D138" s="88" t="e">
        <f t="array" ref="D138">INDEX(LISTE!$D$4:$O$45,MATCH(A138,LISTE!$B$4:$B$45,0),MATCH(C138,LISTE!$D$3:$O$3,0))</f>
        <v>#N/A</v>
      </c>
      <c r="E138" s="88" t="str">
        <f>IF(ISBLANK(C138),"",VLOOKUP(C138,Typologie!B$3:C$15,2,0))</f>
        <v/>
      </c>
      <c r="F138" s="88" t="str">
        <f>IF(E138="","",COUNTIF(E$10:$E138, E138))</f>
        <v/>
      </c>
      <c r="G138" s="88" t="str">
        <f t="shared" si="8"/>
        <v/>
      </c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90"/>
      <c r="T138" s="90"/>
      <c r="U138" s="90"/>
      <c r="V138" s="90"/>
      <c r="W138" s="88"/>
      <c r="X138" s="91"/>
      <c r="Y138" s="89"/>
      <c r="Z138" s="89"/>
      <c r="AA138" s="89"/>
      <c r="AB138" s="89"/>
      <c r="AC138" s="89"/>
      <c r="AD138" s="89"/>
      <c r="AE138" s="91"/>
      <c r="AF138" s="88"/>
      <c r="AG138" s="89"/>
      <c r="AH138" s="89"/>
      <c r="AI138" s="89"/>
      <c r="AJ138" s="91"/>
      <c r="AK138" s="88"/>
      <c r="AL138" s="89"/>
      <c r="AM138" s="89"/>
      <c r="AN138" s="89"/>
      <c r="AO138" s="91"/>
      <c r="AP138" s="88" t="str">
        <f t="shared" ref="AP138:AP201" ca="1" si="9">IF(I138="","",IF(I138-60&lt;TODAY(),"ATTENTION","OK"))</f>
        <v/>
      </c>
      <c r="AQ138" s="91"/>
      <c r="AR138" s="89"/>
      <c r="AS138" s="88"/>
      <c r="AT138" s="88" t="str">
        <f t="shared" ref="AT138:AT201" si="10">IF(A138&lt;&gt;0,"1","")</f>
        <v/>
      </c>
      <c r="AU138" s="92"/>
      <c r="AV138" s="88"/>
    </row>
    <row r="139" spans="1:48" s="75" customFormat="1" ht="15.6" x14ac:dyDescent="0.3">
      <c r="A139" s="88"/>
      <c r="B139" s="88" t="str">
        <f>IF(ISNA(VLOOKUP(A139,LISTE!B132:U174,20,0)),"",VLOOKUP(A139,LISTE!B132:U174,20,0))</f>
        <v/>
      </c>
      <c r="C139" s="88"/>
      <c r="D139" s="88" t="e">
        <f t="array" ref="D139">INDEX(LISTE!$D$4:$O$45,MATCH(A139,LISTE!$B$4:$B$45,0),MATCH(C139,LISTE!$D$3:$O$3,0))</f>
        <v>#N/A</v>
      </c>
      <c r="E139" s="88" t="str">
        <f>IF(ISBLANK(C139),"",VLOOKUP(C139,Typologie!B$3:C$15,2,0))</f>
        <v/>
      </c>
      <c r="F139" s="88" t="str">
        <f>IF(E139="","",COUNTIF(E$10:$E139, E139))</f>
        <v/>
      </c>
      <c r="G139" s="88" t="str">
        <f t="shared" ref="G139:G202" si="11">IF(ISBLANK(C139),"",J139&amp;"-"&amp;E139&amp;"-"&amp;(B139)&amp;"-"&amp;D139&amp;"-"&amp;F139&amp;"-"&amp;YEAR(H139)&amp;"-"&amp;MONTH(H139)&amp;"")</f>
        <v/>
      </c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90"/>
      <c r="T139" s="90"/>
      <c r="U139" s="90"/>
      <c r="V139" s="90"/>
      <c r="W139" s="88"/>
      <c r="X139" s="91"/>
      <c r="Y139" s="89"/>
      <c r="Z139" s="89"/>
      <c r="AA139" s="89"/>
      <c r="AB139" s="89"/>
      <c r="AC139" s="89"/>
      <c r="AD139" s="89"/>
      <c r="AE139" s="91"/>
      <c r="AF139" s="88"/>
      <c r="AG139" s="89"/>
      <c r="AH139" s="89"/>
      <c r="AI139" s="89"/>
      <c r="AJ139" s="91"/>
      <c r="AK139" s="88"/>
      <c r="AL139" s="89"/>
      <c r="AM139" s="89"/>
      <c r="AN139" s="89"/>
      <c r="AO139" s="91"/>
      <c r="AP139" s="88" t="str">
        <f t="shared" ca="1" si="9"/>
        <v/>
      </c>
      <c r="AQ139" s="91"/>
      <c r="AR139" s="89"/>
      <c r="AS139" s="88"/>
      <c r="AT139" s="88" t="str">
        <f t="shared" si="10"/>
        <v/>
      </c>
      <c r="AU139" s="92"/>
      <c r="AV139" s="88"/>
    </row>
    <row r="140" spans="1:48" s="75" customFormat="1" ht="15.6" x14ac:dyDescent="0.3">
      <c r="A140" s="88"/>
      <c r="B140" s="88" t="str">
        <f>IF(ISNA(VLOOKUP(A140,LISTE!B133:U175,20,0)),"",VLOOKUP(A140,LISTE!B133:U175,20,0))</f>
        <v/>
      </c>
      <c r="C140" s="88"/>
      <c r="D140" s="88" t="e">
        <f t="array" ref="D140">INDEX(LISTE!$D$4:$O$45,MATCH(A140,LISTE!$B$4:$B$45,0),MATCH(C140,LISTE!$D$3:$O$3,0))</f>
        <v>#N/A</v>
      </c>
      <c r="E140" s="88" t="str">
        <f>IF(ISBLANK(C140),"",VLOOKUP(C140,Typologie!B$3:C$15,2,0))</f>
        <v/>
      </c>
      <c r="F140" s="88" t="str">
        <f>IF(E140="","",COUNTIF(E$10:$E140, E140))</f>
        <v/>
      </c>
      <c r="G140" s="88" t="str">
        <f t="shared" si="11"/>
        <v/>
      </c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90"/>
      <c r="T140" s="90"/>
      <c r="U140" s="90"/>
      <c r="V140" s="90"/>
      <c r="W140" s="88"/>
      <c r="X140" s="91"/>
      <c r="Y140" s="89"/>
      <c r="Z140" s="89"/>
      <c r="AA140" s="89"/>
      <c r="AB140" s="89"/>
      <c r="AC140" s="89"/>
      <c r="AD140" s="89"/>
      <c r="AE140" s="91"/>
      <c r="AF140" s="88"/>
      <c r="AG140" s="89"/>
      <c r="AH140" s="89"/>
      <c r="AI140" s="89"/>
      <c r="AJ140" s="91"/>
      <c r="AK140" s="88"/>
      <c r="AL140" s="89"/>
      <c r="AM140" s="89"/>
      <c r="AN140" s="89"/>
      <c r="AO140" s="91"/>
      <c r="AP140" s="88" t="str">
        <f t="shared" ca="1" si="9"/>
        <v/>
      </c>
      <c r="AQ140" s="91"/>
      <c r="AR140" s="89"/>
      <c r="AS140" s="88"/>
      <c r="AT140" s="88" t="str">
        <f t="shared" si="10"/>
        <v/>
      </c>
      <c r="AU140" s="92"/>
      <c r="AV140" s="88"/>
    </row>
    <row r="141" spans="1:48" s="75" customFormat="1" ht="15.6" x14ac:dyDescent="0.3">
      <c r="A141" s="88"/>
      <c r="B141" s="88" t="str">
        <f>IF(ISNA(VLOOKUP(A141,LISTE!B134:U176,20,0)),"",VLOOKUP(A141,LISTE!B134:U176,20,0))</f>
        <v/>
      </c>
      <c r="C141" s="88"/>
      <c r="D141" s="88" t="e">
        <f t="array" ref="D141">INDEX(LISTE!$D$4:$O$45,MATCH(A141,LISTE!$B$4:$B$45,0),MATCH(C141,LISTE!$D$3:$O$3,0))</f>
        <v>#N/A</v>
      </c>
      <c r="E141" s="88" t="str">
        <f>IF(ISBLANK(C141),"",VLOOKUP(C141,Typologie!B$3:C$15,2,0))</f>
        <v/>
      </c>
      <c r="F141" s="88" t="str">
        <f>IF(E141="","",COUNTIF(E$10:$E141, E141))</f>
        <v/>
      </c>
      <c r="G141" s="88" t="str">
        <f t="shared" si="11"/>
        <v/>
      </c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90"/>
      <c r="T141" s="90"/>
      <c r="U141" s="90"/>
      <c r="V141" s="90"/>
      <c r="W141" s="88"/>
      <c r="X141" s="91"/>
      <c r="Y141" s="89"/>
      <c r="Z141" s="89"/>
      <c r="AA141" s="89"/>
      <c r="AB141" s="89"/>
      <c r="AC141" s="89"/>
      <c r="AD141" s="89"/>
      <c r="AE141" s="91"/>
      <c r="AF141" s="88"/>
      <c r="AG141" s="89"/>
      <c r="AH141" s="89"/>
      <c r="AI141" s="89"/>
      <c r="AJ141" s="91"/>
      <c r="AK141" s="88"/>
      <c r="AL141" s="89"/>
      <c r="AM141" s="89"/>
      <c r="AN141" s="89"/>
      <c r="AO141" s="91"/>
      <c r="AP141" s="88" t="str">
        <f t="shared" ca="1" si="9"/>
        <v/>
      </c>
      <c r="AQ141" s="91"/>
      <c r="AR141" s="89"/>
      <c r="AS141" s="88"/>
      <c r="AT141" s="88" t="str">
        <f t="shared" si="10"/>
        <v/>
      </c>
      <c r="AU141" s="92"/>
      <c r="AV141" s="88"/>
    </row>
    <row r="142" spans="1:48" s="75" customFormat="1" ht="15.6" x14ac:dyDescent="0.3">
      <c r="A142" s="88"/>
      <c r="B142" s="88" t="str">
        <f>IF(ISNA(VLOOKUP(A142,LISTE!B135:U177,20,0)),"",VLOOKUP(A142,LISTE!B135:U177,20,0))</f>
        <v/>
      </c>
      <c r="C142" s="88"/>
      <c r="D142" s="88" t="e">
        <f t="array" ref="D142">INDEX(LISTE!$D$4:$O$45,MATCH(A142,LISTE!$B$4:$B$45,0),MATCH(C142,LISTE!$D$3:$O$3,0))</f>
        <v>#N/A</v>
      </c>
      <c r="E142" s="88" t="str">
        <f>IF(ISBLANK(C142),"",VLOOKUP(C142,Typologie!B$3:C$15,2,0))</f>
        <v/>
      </c>
      <c r="F142" s="88" t="str">
        <f>IF(E142="","",COUNTIF(E$10:$E142, E142))</f>
        <v/>
      </c>
      <c r="G142" s="88" t="str">
        <f t="shared" si="11"/>
        <v/>
      </c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90"/>
      <c r="T142" s="90"/>
      <c r="U142" s="90"/>
      <c r="V142" s="90"/>
      <c r="W142" s="88"/>
      <c r="X142" s="91"/>
      <c r="Y142" s="89"/>
      <c r="Z142" s="89"/>
      <c r="AA142" s="89"/>
      <c r="AB142" s="89"/>
      <c r="AC142" s="89"/>
      <c r="AD142" s="89"/>
      <c r="AE142" s="91"/>
      <c r="AF142" s="88"/>
      <c r="AG142" s="89"/>
      <c r="AH142" s="89"/>
      <c r="AI142" s="89"/>
      <c r="AJ142" s="91"/>
      <c r="AK142" s="88"/>
      <c r="AL142" s="89"/>
      <c r="AM142" s="89"/>
      <c r="AN142" s="89"/>
      <c r="AO142" s="91"/>
      <c r="AP142" s="88" t="str">
        <f t="shared" ca="1" si="9"/>
        <v/>
      </c>
      <c r="AQ142" s="91"/>
      <c r="AR142" s="89"/>
      <c r="AS142" s="88"/>
      <c r="AT142" s="88" t="str">
        <f t="shared" si="10"/>
        <v/>
      </c>
      <c r="AU142" s="92"/>
      <c r="AV142" s="88"/>
    </row>
    <row r="143" spans="1:48" s="75" customFormat="1" ht="15.6" x14ac:dyDescent="0.3">
      <c r="A143" s="88"/>
      <c r="B143" s="88" t="str">
        <f>IF(ISNA(VLOOKUP(A143,LISTE!B136:U178,20,0)),"",VLOOKUP(A143,LISTE!B136:U178,20,0))</f>
        <v/>
      </c>
      <c r="C143" s="88"/>
      <c r="D143" s="88" t="e">
        <f t="array" ref="D143">INDEX(LISTE!$D$4:$O$45,MATCH(A143,LISTE!$B$4:$B$45,0),MATCH(C143,LISTE!$D$3:$O$3,0))</f>
        <v>#N/A</v>
      </c>
      <c r="E143" s="88" t="str">
        <f>IF(ISBLANK(C143),"",VLOOKUP(C143,Typologie!B$3:C$15,2,0))</f>
        <v/>
      </c>
      <c r="F143" s="88" t="str">
        <f>IF(E143="","",COUNTIF(E$10:$E143, E143))</f>
        <v/>
      </c>
      <c r="G143" s="88" t="str">
        <f t="shared" si="11"/>
        <v/>
      </c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90"/>
      <c r="T143" s="90"/>
      <c r="U143" s="90"/>
      <c r="V143" s="90"/>
      <c r="W143" s="88"/>
      <c r="X143" s="91"/>
      <c r="Y143" s="89"/>
      <c r="Z143" s="89"/>
      <c r="AA143" s="89"/>
      <c r="AB143" s="89"/>
      <c r="AC143" s="89"/>
      <c r="AD143" s="89"/>
      <c r="AE143" s="91"/>
      <c r="AF143" s="88"/>
      <c r="AG143" s="89"/>
      <c r="AH143" s="89"/>
      <c r="AI143" s="89"/>
      <c r="AJ143" s="91"/>
      <c r="AK143" s="88"/>
      <c r="AL143" s="89"/>
      <c r="AM143" s="89"/>
      <c r="AN143" s="89"/>
      <c r="AO143" s="91"/>
      <c r="AP143" s="88" t="str">
        <f t="shared" ca="1" si="9"/>
        <v/>
      </c>
      <c r="AQ143" s="91"/>
      <c r="AR143" s="89"/>
      <c r="AS143" s="88"/>
      <c r="AT143" s="88" t="str">
        <f t="shared" si="10"/>
        <v/>
      </c>
      <c r="AU143" s="92"/>
      <c r="AV143" s="88"/>
    </row>
    <row r="144" spans="1:48" s="75" customFormat="1" ht="15.6" x14ac:dyDescent="0.3">
      <c r="A144" s="88"/>
      <c r="B144" s="88" t="str">
        <f>IF(ISNA(VLOOKUP(A144,LISTE!B137:U179,20,0)),"",VLOOKUP(A144,LISTE!B137:U179,20,0))</f>
        <v/>
      </c>
      <c r="C144" s="88"/>
      <c r="D144" s="88" t="e">
        <f t="array" ref="D144">INDEX(LISTE!$D$4:$O$45,MATCH(A144,LISTE!$B$4:$B$45,0),MATCH(C144,LISTE!$D$3:$O$3,0))</f>
        <v>#N/A</v>
      </c>
      <c r="E144" s="88" t="str">
        <f>IF(ISBLANK(C144),"",VLOOKUP(C144,Typologie!B$3:C$15,2,0))</f>
        <v/>
      </c>
      <c r="F144" s="88" t="str">
        <f>IF(E144="","",COUNTIF(E$10:$E144, E144))</f>
        <v/>
      </c>
      <c r="G144" s="88" t="str">
        <f t="shared" si="11"/>
        <v/>
      </c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90"/>
      <c r="T144" s="90"/>
      <c r="U144" s="90"/>
      <c r="V144" s="90"/>
      <c r="W144" s="88"/>
      <c r="X144" s="91"/>
      <c r="Y144" s="89"/>
      <c r="Z144" s="89"/>
      <c r="AA144" s="89"/>
      <c r="AB144" s="89"/>
      <c r="AC144" s="89"/>
      <c r="AD144" s="89"/>
      <c r="AE144" s="91"/>
      <c r="AF144" s="88"/>
      <c r="AG144" s="89"/>
      <c r="AH144" s="89"/>
      <c r="AI144" s="89"/>
      <c r="AJ144" s="91"/>
      <c r="AK144" s="88"/>
      <c r="AL144" s="89"/>
      <c r="AM144" s="89"/>
      <c r="AN144" s="89"/>
      <c r="AO144" s="91"/>
      <c r="AP144" s="88" t="str">
        <f t="shared" ca="1" si="9"/>
        <v/>
      </c>
      <c r="AQ144" s="91"/>
      <c r="AR144" s="89"/>
      <c r="AS144" s="88"/>
      <c r="AT144" s="88" t="str">
        <f t="shared" si="10"/>
        <v/>
      </c>
      <c r="AU144" s="92"/>
      <c r="AV144" s="88"/>
    </row>
    <row r="145" spans="1:48" s="75" customFormat="1" ht="15.6" x14ac:dyDescent="0.3">
      <c r="A145" s="88"/>
      <c r="B145" s="88" t="str">
        <f>IF(ISNA(VLOOKUP(A145,LISTE!B138:U180,20,0)),"",VLOOKUP(A145,LISTE!B138:U180,20,0))</f>
        <v/>
      </c>
      <c r="C145" s="88"/>
      <c r="D145" s="88" t="e">
        <f t="array" ref="D145">INDEX(LISTE!$D$4:$O$45,MATCH(A145,LISTE!$B$4:$B$45,0),MATCH(C145,LISTE!$D$3:$O$3,0))</f>
        <v>#N/A</v>
      </c>
      <c r="E145" s="88" t="str">
        <f>IF(ISBLANK(C145),"",VLOOKUP(C145,Typologie!B$3:C$15,2,0))</f>
        <v/>
      </c>
      <c r="F145" s="88" t="str">
        <f>IF(E145="","",COUNTIF(E$10:$E145, E145))</f>
        <v/>
      </c>
      <c r="G145" s="88" t="str">
        <f t="shared" si="11"/>
        <v/>
      </c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90"/>
      <c r="T145" s="90"/>
      <c r="U145" s="90"/>
      <c r="V145" s="90"/>
      <c r="W145" s="88"/>
      <c r="X145" s="91"/>
      <c r="Y145" s="89"/>
      <c r="Z145" s="89"/>
      <c r="AA145" s="89"/>
      <c r="AB145" s="89"/>
      <c r="AC145" s="89"/>
      <c r="AD145" s="89"/>
      <c r="AE145" s="91"/>
      <c r="AF145" s="88"/>
      <c r="AG145" s="89"/>
      <c r="AH145" s="89"/>
      <c r="AI145" s="89"/>
      <c r="AJ145" s="91"/>
      <c r="AK145" s="88"/>
      <c r="AL145" s="89"/>
      <c r="AM145" s="89"/>
      <c r="AN145" s="89"/>
      <c r="AO145" s="91"/>
      <c r="AP145" s="88" t="str">
        <f t="shared" ca="1" si="9"/>
        <v/>
      </c>
      <c r="AQ145" s="91"/>
      <c r="AR145" s="89"/>
      <c r="AS145" s="88"/>
      <c r="AT145" s="88" t="str">
        <f t="shared" si="10"/>
        <v/>
      </c>
      <c r="AU145" s="92"/>
      <c r="AV145" s="88"/>
    </row>
    <row r="146" spans="1:48" s="75" customFormat="1" ht="15.6" x14ac:dyDescent="0.3">
      <c r="A146" s="88"/>
      <c r="B146" s="88" t="str">
        <f>IF(ISNA(VLOOKUP(A146,LISTE!B139:U181,20,0)),"",VLOOKUP(A146,LISTE!B139:U181,20,0))</f>
        <v/>
      </c>
      <c r="C146" s="88"/>
      <c r="D146" s="88" t="e">
        <f t="array" ref="D146">INDEX(LISTE!$D$4:$O$45,MATCH(A146,LISTE!$B$4:$B$45,0),MATCH(C146,LISTE!$D$3:$O$3,0))</f>
        <v>#N/A</v>
      </c>
      <c r="E146" s="88" t="str">
        <f>IF(ISBLANK(C146),"",VLOOKUP(C146,Typologie!B$3:C$15,2,0))</f>
        <v/>
      </c>
      <c r="F146" s="88" t="str">
        <f>IF(E146="","",COUNTIF(E$10:$E146, E146))</f>
        <v/>
      </c>
      <c r="G146" s="88" t="str">
        <f t="shared" si="11"/>
        <v/>
      </c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90"/>
      <c r="T146" s="90"/>
      <c r="U146" s="90"/>
      <c r="V146" s="90"/>
      <c r="W146" s="88"/>
      <c r="X146" s="91"/>
      <c r="Y146" s="89"/>
      <c r="Z146" s="89"/>
      <c r="AA146" s="89"/>
      <c r="AB146" s="89"/>
      <c r="AC146" s="89"/>
      <c r="AD146" s="89"/>
      <c r="AE146" s="91"/>
      <c r="AF146" s="88"/>
      <c r="AG146" s="89"/>
      <c r="AH146" s="89"/>
      <c r="AI146" s="89"/>
      <c r="AJ146" s="91"/>
      <c r="AK146" s="88"/>
      <c r="AL146" s="89"/>
      <c r="AM146" s="89"/>
      <c r="AN146" s="89"/>
      <c r="AO146" s="91"/>
      <c r="AP146" s="88" t="str">
        <f t="shared" ca="1" si="9"/>
        <v/>
      </c>
      <c r="AQ146" s="91"/>
      <c r="AR146" s="89"/>
      <c r="AS146" s="88"/>
      <c r="AT146" s="88" t="str">
        <f t="shared" si="10"/>
        <v/>
      </c>
      <c r="AU146" s="92"/>
      <c r="AV146" s="88"/>
    </row>
    <row r="147" spans="1:48" s="75" customFormat="1" ht="15.6" x14ac:dyDescent="0.3">
      <c r="A147" s="88"/>
      <c r="B147" s="88" t="str">
        <f>IF(ISNA(VLOOKUP(A147,LISTE!B140:U182,20,0)),"",VLOOKUP(A147,LISTE!B140:U182,20,0))</f>
        <v/>
      </c>
      <c r="C147" s="88"/>
      <c r="D147" s="88" t="e">
        <f t="array" ref="D147">INDEX(LISTE!$D$4:$O$45,MATCH(A147,LISTE!$B$4:$B$45,0),MATCH(C147,LISTE!$D$3:$O$3,0))</f>
        <v>#N/A</v>
      </c>
      <c r="E147" s="88" t="str">
        <f>IF(ISBLANK(C147),"",VLOOKUP(C147,Typologie!B$3:C$15,2,0))</f>
        <v/>
      </c>
      <c r="F147" s="88" t="str">
        <f>IF(E147="","",COUNTIF(E$10:$E147, E147))</f>
        <v/>
      </c>
      <c r="G147" s="88" t="str">
        <f t="shared" si="11"/>
        <v/>
      </c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90"/>
      <c r="T147" s="90"/>
      <c r="U147" s="90"/>
      <c r="V147" s="90"/>
      <c r="W147" s="88"/>
      <c r="X147" s="91"/>
      <c r="Y147" s="89"/>
      <c r="Z147" s="89"/>
      <c r="AA147" s="89"/>
      <c r="AB147" s="89"/>
      <c r="AC147" s="89"/>
      <c r="AD147" s="89"/>
      <c r="AE147" s="91"/>
      <c r="AF147" s="88"/>
      <c r="AG147" s="89"/>
      <c r="AH147" s="89"/>
      <c r="AI147" s="89"/>
      <c r="AJ147" s="91"/>
      <c r="AK147" s="88"/>
      <c r="AL147" s="89"/>
      <c r="AM147" s="89"/>
      <c r="AN147" s="89"/>
      <c r="AO147" s="91"/>
      <c r="AP147" s="88" t="str">
        <f t="shared" ca="1" si="9"/>
        <v/>
      </c>
      <c r="AQ147" s="91"/>
      <c r="AR147" s="89"/>
      <c r="AS147" s="88"/>
      <c r="AT147" s="88" t="str">
        <f t="shared" si="10"/>
        <v/>
      </c>
      <c r="AU147" s="92"/>
      <c r="AV147" s="88"/>
    </row>
    <row r="148" spans="1:48" s="75" customFormat="1" ht="15.6" x14ac:dyDescent="0.3">
      <c r="A148" s="88"/>
      <c r="B148" s="88" t="str">
        <f>IF(ISNA(VLOOKUP(A148,LISTE!B141:U183,20,0)),"",VLOOKUP(A148,LISTE!B141:U183,20,0))</f>
        <v/>
      </c>
      <c r="C148" s="88"/>
      <c r="D148" s="88" t="e">
        <f t="array" ref="D148">INDEX(LISTE!$D$4:$O$45,MATCH(A148,LISTE!$B$4:$B$45,0),MATCH(C148,LISTE!$D$3:$O$3,0))</f>
        <v>#N/A</v>
      </c>
      <c r="E148" s="88" t="str">
        <f>IF(ISBLANK(C148),"",VLOOKUP(C148,Typologie!B$3:C$15,2,0))</f>
        <v/>
      </c>
      <c r="F148" s="88" t="str">
        <f>IF(E148="","",COUNTIF(E$10:$E148, E148))</f>
        <v/>
      </c>
      <c r="G148" s="88" t="str">
        <f t="shared" si="11"/>
        <v/>
      </c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90"/>
      <c r="T148" s="90"/>
      <c r="U148" s="90"/>
      <c r="V148" s="90"/>
      <c r="W148" s="88"/>
      <c r="X148" s="91"/>
      <c r="Y148" s="89"/>
      <c r="Z148" s="89"/>
      <c r="AA148" s="89"/>
      <c r="AB148" s="89"/>
      <c r="AC148" s="89"/>
      <c r="AD148" s="89"/>
      <c r="AE148" s="91"/>
      <c r="AF148" s="88"/>
      <c r="AG148" s="89"/>
      <c r="AH148" s="89"/>
      <c r="AI148" s="89"/>
      <c r="AJ148" s="91"/>
      <c r="AK148" s="88"/>
      <c r="AL148" s="89"/>
      <c r="AM148" s="89"/>
      <c r="AN148" s="89"/>
      <c r="AO148" s="91"/>
      <c r="AP148" s="88" t="str">
        <f t="shared" ca="1" si="9"/>
        <v/>
      </c>
      <c r="AQ148" s="91"/>
      <c r="AR148" s="89"/>
      <c r="AS148" s="88"/>
      <c r="AT148" s="88" t="str">
        <f t="shared" si="10"/>
        <v/>
      </c>
      <c r="AU148" s="92"/>
      <c r="AV148" s="88"/>
    </row>
    <row r="149" spans="1:48" s="75" customFormat="1" ht="15.6" x14ac:dyDescent="0.3">
      <c r="A149" s="88"/>
      <c r="B149" s="88" t="str">
        <f>IF(ISNA(VLOOKUP(A149,LISTE!B142:U184,20,0)),"",VLOOKUP(A149,LISTE!B142:U184,20,0))</f>
        <v/>
      </c>
      <c r="C149" s="88"/>
      <c r="D149" s="88" t="e">
        <f t="array" ref="D149">INDEX(LISTE!$D$4:$O$45,MATCH(A149,LISTE!$B$4:$B$45,0),MATCH(C149,LISTE!$D$3:$O$3,0))</f>
        <v>#N/A</v>
      </c>
      <c r="E149" s="88" t="str">
        <f>IF(ISBLANK(C149),"",VLOOKUP(C149,Typologie!B$3:C$15,2,0))</f>
        <v/>
      </c>
      <c r="F149" s="88" t="str">
        <f>IF(E149="","",COUNTIF(E$10:$E149, E149))</f>
        <v/>
      </c>
      <c r="G149" s="88" t="str">
        <f t="shared" si="11"/>
        <v/>
      </c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90"/>
      <c r="T149" s="90"/>
      <c r="U149" s="90"/>
      <c r="V149" s="90"/>
      <c r="W149" s="88"/>
      <c r="X149" s="91"/>
      <c r="Y149" s="89"/>
      <c r="Z149" s="89"/>
      <c r="AA149" s="89"/>
      <c r="AB149" s="89"/>
      <c r="AC149" s="89"/>
      <c r="AD149" s="89"/>
      <c r="AE149" s="91"/>
      <c r="AF149" s="88"/>
      <c r="AG149" s="89"/>
      <c r="AH149" s="89"/>
      <c r="AI149" s="89"/>
      <c r="AJ149" s="91"/>
      <c r="AK149" s="88"/>
      <c r="AL149" s="89"/>
      <c r="AM149" s="89"/>
      <c r="AN149" s="89"/>
      <c r="AO149" s="91"/>
      <c r="AP149" s="88" t="str">
        <f t="shared" ca="1" si="9"/>
        <v/>
      </c>
      <c r="AQ149" s="91"/>
      <c r="AR149" s="89"/>
      <c r="AS149" s="88"/>
      <c r="AT149" s="88" t="str">
        <f t="shared" si="10"/>
        <v/>
      </c>
      <c r="AU149" s="92"/>
      <c r="AV149" s="88"/>
    </row>
    <row r="150" spans="1:48" s="75" customFormat="1" ht="15.6" x14ac:dyDescent="0.3">
      <c r="A150" s="88"/>
      <c r="B150" s="88" t="str">
        <f>IF(ISNA(VLOOKUP(A150,LISTE!B143:U185,20,0)),"",VLOOKUP(A150,LISTE!B143:U185,20,0))</f>
        <v/>
      </c>
      <c r="C150" s="88"/>
      <c r="D150" s="88" t="e">
        <f t="array" ref="D150">INDEX(LISTE!$D$4:$O$45,MATCH(A150,LISTE!$B$4:$B$45,0),MATCH(C150,LISTE!$D$3:$O$3,0))</f>
        <v>#N/A</v>
      </c>
      <c r="E150" s="88" t="str">
        <f>IF(ISBLANK(C150),"",VLOOKUP(C150,Typologie!B$3:C$15,2,0))</f>
        <v/>
      </c>
      <c r="F150" s="88" t="str">
        <f>IF(E150="","",COUNTIF(E$10:$E150, E150))</f>
        <v/>
      </c>
      <c r="G150" s="88" t="str">
        <f t="shared" si="11"/>
        <v/>
      </c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90"/>
      <c r="T150" s="90"/>
      <c r="U150" s="90"/>
      <c r="V150" s="90"/>
      <c r="W150" s="88"/>
      <c r="X150" s="91"/>
      <c r="Y150" s="89"/>
      <c r="Z150" s="89"/>
      <c r="AA150" s="89"/>
      <c r="AB150" s="89"/>
      <c r="AC150" s="89"/>
      <c r="AD150" s="89"/>
      <c r="AE150" s="91"/>
      <c r="AF150" s="88"/>
      <c r="AG150" s="89"/>
      <c r="AH150" s="89"/>
      <c r="AI150" s="89"/>
      <c r="AJ150" s="91"/>
      <c r="AK150" s="88"/>
      <c r="AL150" s="89"/>
      <c r="AM150" s="89"/>
      <c r="AN150" s="89"/>
      <c r="AO150" s="91"/>
      <c r="AP150" s="88" t="str">
        <f t="shared" ca="1" si="9"/>
        <v/>
      </c>
      <c r="AQ150" s="91"/>
      <c r="AR150" s="89"/>
      <c r="AS150" s="88"/>
      <c r="AT150" s="88" t="str">
        <f t="shared" si="10"/>
        <v/>
      </c>
      <c r="AU150" s="92"/>
      <c r="AV150" s="88"/>
    </row>
    <row r="151" spans="1:48" s="75" customFormat="1" ht="15.6" x14ac:dyDescent="0.3">
      <c r="A151" s="88"/>
      <c r="B151" s="88" t="str">
        <f>IF(ISNA(VLOOKUP(A151,LISTE!B144:U186,20,0)),"",VLOOKUP(A151,LISTE!B144:U186,20,0))</f>
        <v/>
      </c>
      <c r="C151" s="88"/>
      <c r="D151" s="88" t="e">
        <f t="array" ref="D151">INDEX(LISTE!$D$4:$O$45,MATCH(A151,LISTE!$B$4:$B$45,0),MATCH(C151,LISTE!$D$3:$O$3,0))</f>
        <v>#N/A</v>
      </c>
      <c r="E151" s="88" t="str">
        <f>IF(ISBLANK(C151),"",VLOOKUP(C151,Typologie!B$3:C$15,2,0))</f>
        <v/>
      </c>
      <c r="F151" s="88" t="str">
        <f>IF(E151="","",COUNTIF(E$10:$E151, E151))</f>
        <v/>
      </c>
      <c r="G151" s="88" t="str">
        <f t="shared" si="11"/>
        <v/>
      </c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90"/>
      <c r="T151" s="90"/>
      <c r="U151" s="90"/>
      <c r="V151" s="90"/>
      <c r="W151" s="88"/>
      <c r="X151" s="91"/>
      <c r="Y151" s="89"/>
      <c r="Z151" s="89"/>
      <c r="AA151" s="89"/>
      <c r="AB151" s="89"/>
      <c r="AC151" s="89"/>
      <c r="AD151" s="89"/>
      <c r="AE151" s="91"/>
      <c r="AF151" s="88"/>
      <c r="AG151" s="89"/>
      <c r="AH151" s="89"/>
      <c r="AI151" s="89"/>
      <c r="AJ151" s="91"/>
      <c r="AK151" s="88"/>
      <c r="AL151" s="89"/>
      <c r="AM151" s="89"/>
      <c r="AN151" s="89"/>
      <c r="AO151" s="91"/>
      <c r="AP151" s="88" t="str">
        <f t="shared" ca="1" si="9"/>
        <v/>
      </c>
      <c r="AQ151" s="91"/>
      <c r="AR151" s="89"/>
      <c r="AS151" s="88"/>
      <c r="AT151" s="88" t="str">
        <f t="shared" si="10"/>
        <v/>
      </c>
      <c r="AU151" s="92"/>
      <c r="AV151" s="88"/>
    </row>
    <row r="152" spans="1:48" s="75" customFormat="1" ht="15.6" x14ac:dyDescent="0.3">
      <c r="A152" s="88"/>
      <c r="B152" s="88" t="str">
        <f>IF(ISNA(VLOOKUP(A152,LISTE!B145:U187,20,0)),"",VLOOKUP(A152,LISTE!B145:U187,20,0))</f>
        <v/>
      </c>
      <c r="C152" s="88"/>
      <c r="D152" s="88" t="e">
        <f t="array" ref="D152">INDEX(LISTE!$D$4:$O$45,MATCH(A152,LISTE!$B$4:$B$45,0),MATCH(C152,LISTE!$D$3:$O$3,0))</f>
        <v>#N/A</v>
      </c>
      <c r="E152" s="88" t="str">
        <f>IF(ISBLANK(C152),"",VLOOKUP(C152,Typologie!B$3:C$15,2,0))</f>
        <v/>
      </c>
      <c r="F152" s="88" t="str">
        <f>IF(E152="","",COUNTIF(E$10:$E152, E152))</f>
        <v/>
      </c>
      <c r="G152" s="88" t="str">
        <f t="shared" si="11"/>
        <v/>
      </c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90"/>
      <c r="T152" s="90"/>
      <c r="U152" s="90"/>
      <c r="V152" s="90"/>
      <c r="W152" s="88"/>
      <c r="X152" s="91"/>
      <c r="Y152" s="89"/>
      <c r="Z152" s="89"/>
      <c r="AA152" s="89"/>
      <c r="AB152" s="89"/>
      <c r="AC152" s="89"/>
      <c r="AD152" s="89"/>
      <c r="AE152" s="91"/>
      <c r="AF152" s="88"/>
      <c r="AG152" s="89"/>
      <c r="AH152" s="89"/>
      <c r="AI152" s="89"/>
      <c r="AJ152" s="91"/>
      <c r="AK152" s="88"/>
      <c r="AL152" s="89"/>
      <c r="AM152" s="89"/>
      <c r="AN152" s="89"/>
      <c r="AO152" s="91"/>
      <c r="AP152" s="88" t="str">
        <f t="shared" ca="1" si="9"/>
        <v/>
      </c>
      <c r="AQ152" s="91"/>
      <c r="AR152" s="89"/>
      <c r="AS152" s="88"/>
      <c r="AT152" s="88" t="str">
        <f t="shared" si="10"/>
        <v/>
      </c>
      <c r="AU152" s="92"/>
      <c r="AV152" s="88"/>
    </row>
    <row r="153" spans="1:48" s="75" customFormat="1" ht="15.6" x14ac:dyDescent="0.3">
      <c r="A153" s="88"/>
      <c r="B153" s="88" t="str">
        <f>IF(ISNA(VLOOKUP(A153,LISTE!B146:U188,20,0)),"",VLOOKUP(A153,LISTE!B146:U188,20,0))</f>
        <v/>
      </c>
      <c r="C153" s="88"/>
      <c r="D153" s="88" t="e">
        <f t="array" ref="D153">INDEX(LISTE!$D$4:$O$45,MATCH(A153,LISTE!$B$4:$B$45,0),MATCH(C153,LISTE!$D$3:$O$3,0))</f>
        <v>#N/A</v>
      </c>
      <c r="E153" s="88" t="str">
        <f>IF(ISBLANK(C153),"",VLOOKUP(C153,Typologie!B$3:C$15,2,0))</f>
        <v/>
      </c>
      <c r="F153" s="88" t="str">
        <f>IF(E153="","",COUNTIF(E$10:$E153, E153))</f>
        <v/>
      </c>
      <c r="G153" s="88" t="str">
        <f t="shared" si="11"/>
        <v/>
      </c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90"/>
      <c r="T153" s="90"/>
      <c r="U153" s="90"/>
      <c r="V153" s="90"/>
      <c r="W153" s="88"/>
      <c r="X153" s="91"/>
      <c r="Y153" s="89"/>
      <c r="Z153" s="89"/>
      <c r="AA153" s="89"/>
      <c r="AB153" s="89"/>
      <c r="AC153" s="89"/>
      <c r="AD153" s="89"/>
      <c r="AE153" s="91"/>
      <c r="AF153" s="88"/>
      <c r="AG153" s="89"/>
      <c r="AH153" s="89"/>
      <c r="AI153" s="89"/>
      <c r="AJ153" s="91"/>
      <c r="AK153" s="88"/>
      <c r="AL153" s="89"/>
      <c r="AM153" s="89"/>
      <c r="AN153" s="89"/>
      <c r="AO153" s="91"/>
      <c r="AP153" s="88" t="str">
        <f t="shared" ca="1" si="9"/>
        <v/>
      </c>
      <c r="AQ153" s="91"/>
      <c r="AR153" s="89"/>
      <c r="AS153" s="88"/>
      <c r="AT153" s="88" t="str">
        <f t="shared" si="10"/>
        <v/>
      </c>
      <c r="AU153" s="92"/>
      <c r="AV153" s="88"/>
    </row>
    <row r="154" spans="1:48" s="75" customFormat="1" ht="15.6" x14ac:dyDescent="0.3">
      <c r="A154" s="88"/>
      <c r="B154" s="88" t="str">
        <f>IF(ISNA(VLOOKUP(A154,LISTE!B147:U189,20,0)),"",VLOOKUP(A154,LISTE!B147:U189,20,0))</f>
        <v/>
      </c>
      <c r="C154" s="88"/>
      <c r="D154" s="88" t="e">
        <f t="array" ref="D154">INDEX(LISTE!$D$4:$O$45,MATCH(A154,LISTE!$B$4:$B$45,0),MATCH(C154,LISTE!$D$3:$O$3,0))</f>
        <v>#N/A</v>
      </c>
      <c r="E154" s="88" t="str">
        <f>IF(ISBLANK(C154),"",VLOOKUP(C154,Typologie!B$3:C$15,2,0))</f>
        <v/>
      </c>
      <c r="F154" s="88" t="str">
        <f>IF(E154="","",COUNTIF(E$10:$E154, E154))</f>
        <v/>
      </c>
      <c r="G154" s="88" t="str">
        <f t="shared" si="11"/>
        <v/>
      </c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90"/>
      <c r="T154" s="90"/>
      <c r="U154" s="90"/>
      <c r="V154" s="90"/>
      <c r="W154" s="88"/>
      <c r="X154" s="91"/>
      <c r="Y154" s="89"/>
      <c r="Z154" s="89"/>
      <c r="AA154" s="89"/>
      <c r="AB154" s="89"/>
      <c r="AC154" s="89"/>
      <c r="AD154" s="89"/>
      <c r="AE154" s="91"/>
      <c r="AF154" s="88"/>
      <c r="AG154" s="89"/>
      <c r="AH154" s="89"/>
      <c r="AI154" s="89"/>
      <c r="AJ154" s="91"/>
      <c r="AK154" s="88"/>
      <c r="AL154" s="89"/>
      <c r="AM154" s="89"/>
      <c r="AN154" s="89"/>
      <c r="AO154" s="91"/>
      <c r="AP154" s="88" t="str">
        <f t="shared" ca="1" si="9"/>
        <v/>
      </c>
      <c r="AQ154" s="91"/>
      <c r="AR154" s="89"/>
      <c r="AS154" s="88"/>
      <c r="AT154" s="88" t="str">
        <f t="shared" si="10"/>
        <v/>
      </c>
      <c r="AU154" s="92"/>
      <c r="AV154" s="88"/>
    </row>
    <row r="155" spans="1:48" s="75" customFormat="1" ht="15.6" x14ac:dyDescent="0.3">
      <c r="A155" s="88"/>
      <c r="B155" s="88" t="str">
        <f>IF(ISNA(VLOOKUP(A155,LISTE!B148:U190,20,0)),"",VLOOKUP(A155,LISTE!B148:U190,20,0))</f>
        <v/>
      </c>
      <c r="C155" s="88"/>
      <c r="D155" s="88" t="e">
        <f t="array" ref="D155">INDEX(LISTE!$D$4:$O$45,MATCH(A155,LISTE!$B$4:$B$45,0),MATCH(C155,LISTE!$D$3:$O$3,0))</f>
        <v>#N/A</v>
      </c>
      <c r="E155" s="88" t="str">
        <f>IF(ISBLANK(C155),"",VLOOKUP(C155,Typologie!B$3:C$15,2,0))</f>
        <v/>
      </c>
      <c r="F155" s="88" t="str">
        <f>IF(E155="","",COUNTIF(E$10:$E155, E155))</f>
        <v/>
      </c>
      <c r="G155" s="88" t="str">
        <f t="shared" si="11"/>
        <v/>
      </c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90"/>
      <c r="T155" s="90"/>
      <c r="U155" s="90"/>
      <c r="V155" s="90"/>
      <c r="W155" s="88"/>
      <c r="X155" s="91"/>
      <c r="Y155" s="89"/>
      <c r="Z155" s="89"/>
      <c r="AA155" s="89"/>
      <c r="AB155" s="89"/>
      <c r="AC155" s="89"/>
      <c r="AD155" s="89"/>
      <c r="AE155" s="91"/>
      <c r="AF155" s="88"/>
      <c r="AG155" s="89"/>
      <c r="AH155" s="89"/>
      <c r="AI155" s="89"/>
      <c r="AJ155" s="91"/>
      <c r="AK155" s="88"/>
      <c r="AL155" s="89"/>
      <c r="AM155" s="89"/>
      <c r="AN155" s="89"/>
      <c r="AO155" s="91"/>
      <c r="AP155" s="88" t="str">
        <f t="shared" ca="1" si="9"/>
        <v/>
      </c>
      <c r="AQ155" s="91"/>
      <c r="AR155" s="89"/>
      <c r="AS155" s="88"/>
      <c r="AT155" s="88" t="str">
        <f t="shared" si="10"/>
        <v/>
      </c>
      <c r="AU155" s="92"/>
      <c r="AV155" s="88"/>
    </row>
    <row r="156" spans="1:48" s="75" customFormat="1" ht="15.6" x14ac:dyDescent="0.3">
      <c r="A156" s="88"/>
      <c r="B156" s="88" t="str">
        <f>IF(ISNA(VLOOKUP(A156,LISTE!B149:U191,20,0)),"",VLOOKUP(A156,LISTE!B149:U191,20,0))</f>
        <v/>
      </c>
      <c r="C156" s="88"/>
      <c r="D156" s="88" t="e">
        <f t="array" ref="D156">INDEX(LISTE!$D$4:$O$45,MATCH(A156,LISTE!$B$4:$B$45,0),MATCH(C156,LISTE!$D$3:$O$3,0))</f>
        <v>#N/A</v>
      </c>
      <c r="E156" s="88" t="str">
        <f>IF(ISBLANK(C156),"",VLOOKUP(C156,Typologie!B$3:C$15,2,0))</f>
        <v/>
      </c>
      <c r="F156" s="88" t="str">
        <f>IF(E156="","",COUNTIF(E$10:$E156, E156))</f>
        <v/>
      </c>
      <c r="G156" s="88" t="str">
        <f t="shared" si="11"/>
        <v/>
      </c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90"/>
      <c r="T156" s="90"/>
      <c r="U156" s="90"/>
      <c r="V156" s="90"/>
      <c r="W156" s="88"/>
      <c r="X156" s="91"/>
      <c r="Y156" s="89"/>
      <c r="Z156" s="89"/>
      <c r="AA156" s="89"/>
      <c r="AB156" s="89"/>
      <c r="AC156" s="89"/>
      <c r="AD156" s="89"/>
      <c r="AE156" s="91"/>
      <c r="AF156" s="88"/>
      <c r="AG156" s="89"/>
      <c r="AH156" s="89"/>
      <c r="AI156" s="89"/>
      <c r="AJ156" s="91"/>
      <c r="AK156" s="88"/>
      <c r="AL156" s="89"/>
      <c r="AM156" s="89"/>
      <c r="AN156" s="89"/>
      <c r="AO156" s="91"/>
      <c r="AP156" s="88" t="str">
        <f t="shared" ca="1" si="9"/>
        <v/>
      </c>
      <c r="AQ156" s="91"/>
      <c r="AR156" s="89"/>
      <c r="AS156" s="88"/>
      <c r="AT156" s="88" t="str">
        <f t="shared" si="10"/>
        <v/>
      </c>
      <c r="AU156" s="92"/>
      <c r="AV156" s="88"/>
    </row>
    <row r="157" spans="1:48" s="75" customFormat="1" ht="15.6" x14ac:dyDescent="0.3">
      <c r="A157" s="88"/>
      <c r="B157" s="88" t="str">
        <f>IF(ISNA(VLOOKUP(A157,LISTE!B150:U192,20,0)),"",VLOOKUP(A157,LISTE!B150:U192,20,0))</f>
        <v/>
      </c>
      <c r="C157" s="88"/>
      <c r="D157" s="88" t="e">
        <f t="array" ref="D157">INDEX(LISTE!$D$4:$O$45,MATCH(A157,LISTE!$B$4:$B$45,0),MATCH(C157,LISTE!$D$3:$O$3,0))</f>
        <v>#N/A</v>
      </c>
      <c r="E157" s="88" t="str">
        <f>IF(ISBLANK(C157),"",VLOOKUP(C157,Typologie!B$3:C$15,2,0))</f>
        <v/>
      </c>
      <c r="F157" s="88" t="str">
        <f>IF(E157="","",COUNTIF(E$10:$E157, E157))</f>
        <v/>
      </c>
      <c r="G157" s="88" t="str">
        <f t="shared" si="11"/>
        <v/>
      </c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90"/>
      <c r="T157" s="90"/>
      <c r="U157" s="90"/>
      <c r="V157" s="90"/>
      <c r="W157" s="88"/>
      <c r="X157" s="91"/>
      <c r="Y157" s="89"/>
      <c r="Z157" s="89"/>
      <c r="AA157" s="89"/>
      <c r="AB157" s="89"/>
      <c r="AC157" s="89"/>
      <c r="AD157" s="89"/>
      <c r="AE157" s="91"/>
      <c r="AF157" s="88"/>
      <c r="AG157" s="89"/>
      <c r="AH157" s="89"/>
      <c r="AI157" s="89"/>
      <c r="AJ157" s="91"/>
      <c r="AK157" s="88"/>
      <c r="AL157" s="89"/>
      <c r="AM157" s="89"/>
      <c r="AN157" s="89"/>
      <c r="AO157" s="91"/>
      <c r="AP157" s="88" t="str">
        <f t="shared" ca="1" si="9"/>
        <v/>
      </c>
      <c r="AQ157" s="91"/>
      <c r="AR157" s="89"/>
      <c r="AS157" s="88"/>
      <c r="AT157" s="88" t="str">
        <f t="shared" si="10"/>
        <v/>
      </c>
      <c r="AU157" s="92"/>
      <c r="AV157" s="88"/>
    </row>
    <row r="158" spans="1:48" s="75" customFormat="1" ht="15.6" x14ac:dyDescent="0.3">
      <c r="A158" s="88"/>
      <c r="B158" s="88" t="str">
        <f>IF(ISNA(VLOOKUP(A158,LISTE!B151:U193,20,0)),"",VLOOKUP(A158,LISTE!B151:U193,20,0))</f>
        <v/>
      </c>
      <c r="C158" s="88"/>
      <c r="D158" s="88" t="e">
        <f t="array" ref="D158">INDEX(LISTE!$D$4:$O$45,MATCH(A158,LISTE!$B$4:$B$45,0),MATCH(C158,LISTE!$D$3:$O$3,0))</f>
        <v>#N/A</v>
      </c>
      <c r="E158" s="88" t="str">
        <f>IF(ISBLANK(C158),"",VLOOKUP(C158,Typologie!B$3:C$15,2,0))</f>
        <v/>
      </c>
      <c r="F158" s="88" t="str">
        <f>IF(E158="","",COUNTIF(E$10:$E158, E158))</f>
        <v/>
      </c>
      <c r="G158" s="88" t="str">
        <f t="shared" si="11"/>
        <v/>
      </c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90"/>
      <c r="T158" s="90"/>
      <c r="U158" s="90"/>
      <c r="V158" s="90"/>
      <c r="W158" s="88"/>
      <c r="X158" s="91"/>
      <c r="Y158" s="89"/>
      <c r="Z158" s="89"/>
      <c r="AA158" s="89"/>
      <c r="AB158" s="89"/>
      <c r="AC158" s="89"/>
      <c r="AD158" s="89"/>
      <c r="AE158" s="91"/>
      <c r="AF158" s="88"/>
      <c r="AG158" s="89"/>
      <c r="AH158" s="89"/>
      <c r="AI158" s="89"/>
      <c r="AJ158" s="91"/>
      <c r="AK158" s="88"/>
      <c r="AL158" s="89"/>
      <c r="AM158" s="89"/>
      <c r="AN158" s="89"/>
      <c r="AO158" s="91"/>
      <c r="AP158" s="88" t="str">
        <f t="shared" ca="1" si="9"/>
        <v/>
      </c>
      <c r="AQ158" s="91"/>
      <c r="AR158" s="89"/>
      <c r="AS158" s="88"/>
      <c r="AT158" s="88" t="str">
        <f t="shared" si="10"/>
        <v/>
      </c>
      <c r="AU158" s="92"/>
      <c r="AV158" s="88"/>
    </row>
    <row r="159" spans="1:48" s="75" customFormat="1" ht="15.6" x14ac:dyDescent="0.3">
      <c r="A159" s="88"/>
      <c r="B159" s="88" t="str">
        <f>IF(ISNA(VLOOKUP(A159,LISTE!B152:U194,20,0)),"",VLOOKUP(A159,LISTE!B152:U194,20,0))</f>
        <v/>
      </c>
      <c r="C159" s="88"/>
      <c r="D159" s="88" t="e">
        <f t="array" ref="D159">INDEX(LISTE!$D$4:$O$45,MATCH(A159,LISTE!$B$4:$B$45,0),MATCH(C159,LISTE!$D$3:$O$3,0))</f>
        <v>#N/A</v>
      </c>
      <c r="E159" s="88" t="str">
        <f>IF(ISBLANK(C159),"",VLOOKUP(C159,Typologie!B$3:C$15,2,0))</f>
        <v/>
      </c>
      <c r="F159" s="88" t="str">
        <f>IF(E159="","",COUNTIF(E$10:$E159, E159))</f>
        <v/>
      </c>
      <c r="G159" s="88" t="str">
        <f t="shared" si="11"/>
        <v/>
      </c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90"/>
      <c r="T159" s="90"/>
      <c r="U159" s="90"/>
      <c r="V159" s="90"/>
      <c r="W159" s="88"/>
      <c r="X159" s="91"/>
      <c r="Y159" s="89"/>
      <c r="Z159" s="89"/>
      <c r="AA159" s="89"/>
      <c r="AB159" s="89"/>
      <c r="AC159" s="89"/>
      <c r="AD159" s="89"/>
      <c r="AE159" s="91"/>
      <c r="AF159" s="88"/>
      <c r="AG159" s="89"/>
      <c r="AH159" s="89"/>
      <c r="AI159" s="89"/>
      <c r="AJ159" s="91"/>
      <c r="AK159" s="88"/>
      <c r="AL159" s="89"/>
      <c r="AM159" s="89"/>
      <c r="AN159" s="89"/>
      <c r="AO159" s="91"/>
      <c r="AP159" s="88" t="str">
        <f t="shared" ca="1" si="9"/>
        <v/>
      </c>
      <c r="AQ159" s="91"/>
      <c r="AR159" s="89"/>
      <c r="AS159" s="88"/>
      <c r="AT159" s="88" t="str">
        <f t="shared" si="10"/>
        <v/>
      </c>
      <c r="AU159" s="92"/>
      <c r="AV159" s="88"/>
    </row>
    <row r="160" spans="1:48" s="75" customFormat="1" ht="15.6" x14ac:dyDescent="0.3">
      <c r="A160" s="88"/>
      <c r="B160" s="88" t="str">
        <f>IF(ISNA(VLOOKUP(A160,LISTE!B153:U195,20,0)),"",VLOOKUP(A160,LISTE!B153:U195,20,0))</f>
        <v/>
      </c>
      <c r="C160" s="88"/>
      <c r="D160" s="88" t="e">
        <f t="array" ref="D160">INDEX(LISTE!$D$4:$O$45,MATCH(A160,LISTE!$B$4:$B$45,0),MATCH(C160,LISTE!$D$3:$O$3,0))</f>
        <v>#N/A</v>
      </c>
      <c r="E160" s="88" t="str">
        <f>IF(ISBLANK(C160),"",VLOOKUP(C160,Typologie!B$3:C$15,2,0))</f>
        <v/>
      </c>
      <c r="F160" s="88" t="str">
        <f>IF(E160="","",COUNTIF(E$10:$E160, E160))</f>
        <v/>
      </c>
      <c r="G160" s="88" t="str">
        <f t="shared" si="11"/>
        <v/>
      </c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90"/>
      <c r="T160" s="90"/>
      <c r="U160" s="90"/>
      <c r="V160" s="90"/>
      <c r="W160" s="88"/>
      <c r="X160" s="91"/>
      <c r="Y160" s="89"/>
      <c r="Z160" s="89"/>
      <c r="AA160" s="89"/>
      <c r="AB160" s="89"/>
      <c r="AC160" s="89"/>
      <c r="AD160" s="89"/>
      <c r="AE160" s="91"/>
      <c r="AF160" s="88"/>
      <c r="AG160" s="89"/>
      <c r="AH160" s="89"/>
      <c r="AI160" s="89"/>
      <c r="AJ160" s="91"/>
      <c r="AK160" s="88"/>
      <c r="AL160" s="89"/>
      <c r="AM160" s="89"/>
      <c r="AN160" s="89"/>
      <c r="AO160" s="91"/>
      <c r="AP160" s="88" t="str">
        <f t="shared" ca="1" si="9"/>
        <v/>
      </c>
      <c r="AQ160" s="91"/>
      <c r="AR160" s="89"/>
      <c r="AS160" s="88"/>
      <c r="AT160" s="88" t="str">
        <f t="shared" si="10"/>
        <v/>
      </c>
      <c r="AU160" s="92"/>
      <c r="AV160" s="88"/>
    </row>
    <row r="161" spans="1:48" s="75" customFormat="1" ht="15.6" x14ac:dyDescent="0.3">
      <c r="A161" s="88"/>
      <c r="B161" s="88" t="str">
        <f>IF(ISNA(VLOOKUP(A161,LISTE!B154:U196,20,0)),"",VLOOKUP(A161,LISTE!B154:U196,20,0))</f>
        <v/>
      </c>
      <c r="C161" s="88"/>
      <c r="D161" s="88" t="e">
        <f t="array" ref="D161">INDEX(LISTE!$D$4:$O$45,MATCH(A161,LISTE!$B$4:$B$45,0),MATCH(C161,LISTE!$D$3:$O$3,0))</f>
        <v>#N/A</v>
      </c>
      <c r="E161" s="88" t="str">
        <f>IF(ISBLANK(C161),"",VLOOKUP(C161,Typologie!B$3:C$15,2,0))</f>
        <v/>
      </c>
      <c r="F161" s="88" t="str">
        <f>IF(E161="","",COUNTIF(E$10:$E161, E161))</f>
        <v/>
      </c>
      <c r="G161" s="88" t="str">
        <f t="shared" si="11"/>
        <v/>
      </c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90"/>
      <c r="T161" s="90"/>
      <c r="U161" s="90"/>
      <c r="V161" s="90"/>
      <c r="W161" s="88"/>
      <c r="X161" s="91"/>
      <c r="Y161" s="89"/>
      <c r="Z161" s="89"/>
      <c r="AA161" s="89"/>
      <c r="AB161" s="89"/>
      <c r="AC161" s="89"/>
      <c r="AD161" s="89"/>
      <c r="AE161" s="91"/>
      <c r="AF161" s="88"/>
      <c r="AG161" s="89"/>
      <c r="AH161" s="89"/>
      <c r="AI161" s="89"/>
      <c r="AJ161" s="91"/>
      <c r="AK161" s="88"/>
      <c r="AL161" s="89"/>
      <c r="AM161" s="89"/>
      <c r="AN161" s="89"/>
      <c r="AO161" s="91"/>
      <c r="AP161" s="88" t="str">
        <f t="shared" ca="1" si="9"/>
        <v/>
      </c>
      <c r="AQ161" s="91"/>
      <c r="AR161" s="89"/>
      <c r="AS161" s="88"/>
      <c r="AT161" s="88" t="str">
        <f t="shared" si="10"/>
        <v/>
      </c>
      <c r="AU161" s="92"/>
      <c r="AV161" s="88"/>
    </row>
    <row r="162" spans="1:48" s="75" customFormat="1" ht="15.6" x14ac:dyDescent="0.3">
      <c r="A162" s="88"/>
      <c r="B162" s="88" t="str">
        <f>IF(ISNA(VLOOKUP(A162,LISTE!B155:U197,20,0)),"",VLOOKUP(A162,LISTE!B155:U197,20,0))</f>
        <v/>
      </c>
      <c r="C162" s="88"/>
      <c r="D162" s="88" t="e">
        <f t="array" ref="D162">INDEX(LISTE!$D$4:$O$45,MATCH(A162,LISTE!$B$4:$B$45,0),MATCH(C162,LISTE!$D$3:$O$3,0))</f>
        <v>#N/A</v>
      </c>
      <c r="E162" s="88" t="str">
        <f>IF(ISBLANK(C162),"",VLOOKUP(C162,Typologie!B$3:C$15,2,0))</f>
        <v/>
      </c>
      <c r="F162" s="88" t="str">
        <f>IF(E162="","",COUNTIF(E$10:$E162, E162))</f>
        <v/>
      </c>
      <c r="G162" s="88" t="str">
        <f t="shared" si="11"/>
        <v/>
      </c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90"/>
      <c r="T162" s="90"/>
      <c r="U162" s="90"/>
      <c r="V162" s="90"/>
      <c r="W162" s="88"/>
      <c r="X162" s="91"/>
      <c r="Y162" s="89"/>
      <c r="Z162" s="89"/>
      <c r="AA162" s="89"/>
      <c r="AB162" s="89"/>
      <c r="AC162" s="89"/>
      <c r="AD162" s="89"/>
      <c r="AE162" s="91"/>
      <c r="AF162" s="88"/>
      <c r="AG162" s="89"/>
      <c r="AH162" s="89"/>
      <c r="AI162" s="89"/>
      <c r="AJ162" s="91"/>
      <c r="AK162" s="88"/>
      <c r="AL162" s="89"/>
      <c r="AM162" s="89"/>
      <c r="AN162" s="89"/>
      <c r="AO162" s="91"/>
      <c r="AP162" s="88" t="str">
        <f t="shared" ca="1" si="9"/>
        <v/>
      </c>
      <c r="AQ162" s="91"/>
      <c r="AR162" s="89"/>
      <c r="AS162" s="88"/>
      <c r="AT162" s="88" t="str">
        <f t="shared" si="10"/>
        <v/>
      </c>
      <c r="AU162" s="92"/>
      <c r="AV162" s="88"/>
    </row>
    <row r="163" spans="1:48" s="75" customFormat="1" ht="15.6" x14ac:dyDescent="0.3">
      <c r="A163" s="88"/>
      <c r="B163" s="88" t="str">
        <f>IF(ISNA(VLOOKUP(A163,LISTE!B156:U198,20,0)),"",VLOOKUP(A163,LISTE!B156:U198,20,0))</f>
        <v/>
      </c>
      <c r="C163" s="88"/>
      <c r="D163" s="88" t="e">
        <f t="array" ref="D163">INDEX(LISTE!$D$4:$O$45,MATCH(A163,LISTE!$B$4:$B$45,0),MATCH(C163,LISTE!$D$3:$O$3,0))</f>
        <v>#N/A</v>
      </c>
      <c r="E163" s="88" t="str">
        <f>IF(ISBLANK(C163),"",VLOOKUP(C163,Typologie!B$3:C$15,2,0))</f>
        <v/>
      </c>
      <c r="F163" s="88" t="str">
        <f>IF(E163="","",COUNTIF(E$10:$E163, E163))</f>
        <v/>
      </c>
      <c r="G163" s="88" t="str">
        <f t="shared" si="11"/>
        <v/>
      </c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90"/>
      <c r="T163" s="90"/>
      <c r="U163" s="90"/>
      <c r="V163" s="90"/>
      <c r="W163" s="88"/>
      <c r="X163" s="91"/>
      <c r="Y163" s="89"/>
      <c r="Z163" s="89"/>
      <c r="AA163" s="89"/>
      <c r="AB163" s="89"/>
      <c r="AC163" s="89"/>
      <c r="AD163" s="89"/>
      <c r="AE163" s="91"/>
      <c r="AF163" s="88"/>
      <c r="AG163" s="89"/>
      <c r="AH163" s="89"/>
      <c r="AI163" s="89"/>
      <c r="AJ163" s="91"/>
      <c r="AK163" s="88"/>
      <c r="AL163" s="89"/>
      <c r="AM163" s="89"/>
      <c r="AN163" s="89"/>
      <c r="AO163" s="91"/>
      <c r="AP163" s="88" t="str">
        <f t="shared" ca="1" si="9"/>
        <v/>
      </c>
      <c r="AQ163" s="91"/>
      <c r="AR163" s="89"/>
      <c r="AS163" s="88"/>
      <c r="AT163" s="88" t="str">
        <f t="shared" si="10"/>
        <v/>
      </c>
      <c r="AU163" s="92"/>
      <c r="AV163" s="88"/>
    </row>
    <row r="164" spans="1:48" s="75" customFormat="1" ht="15.6" x14ac:dyDescent="0.3">
      <c r="A164" s="88"/>
      <c r="B164" s="88" t="str">
        <f>IF(ISNA(VLOOKUP(A164,LISTE!B157:U199,20,0)),"",VLOOKUP(A164,LISTE!B157:U199,20,0))</f>
        <v/>
      </c>
      <c r="C164" s="88"/>
      <c r="D164" s="88" t="e">
        <f t="array" ref="D164">INDEX(LISTE!$D$4:$O$45,MATCH(A164,LISTE!$B$4:$B$45,0),MATCH(C164,LISTE!$D$3:$O$3,0))</f>
        <v>#N/A</v>
      </c>
      <c r="E164" s="88" t="str">
        <f>IF(ISBLANK(C164),"",VLOOKUP(C164,Typologie!B$3:C$15,2,0))</f>
        <v/>
      </c>
      <c r="F164" s="88" t="str">
        <f>IF(E164="","",COUNTIF(E$10:$E164, E164))</f>
        <v/>
      </c>
      <c r="G164" s="88" t="str">
        <f t="shared" si="11"/>
        <v/>
      </c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90"/>
      <c r="T164" s="90"/>
      <c r="U164" s="90"/>
      <c r="V164" s="90"/>
      <c r="W164" s="88"/>
      <c r="X164" s="91"/>
      <c r="Y164" s="89"/>
      <c r="Z164" s="89"/>
      <c r="AA164" s="89"/>
      <c r="AB164" s="89"/>
      <c r="AC164" s="89"/>
      <c r="AD164" s="89"/>
      <c r="AE164" s="91"/>
      <c r="AF164" s="88"/>
      <c r="AG164" s="89"/>
      <c r="AH164" s="89"/>
      <c r="AI164" s="89"/>
      <c r="AJ164" s="91"/>
      <c r="AK164" s="88"/>
      <c r="AL164" s="89"/>
      <c r="AM164" s="89"/>
      <c r="AN164" s="89"/>
      <c r="AO164" s="91"/>
      <c r="AP164" s="88" t="str">
        <f t="shared" ca="1" si="9"/>
        <v/>
      </c>
      <c r="AQ164" s="91"/>
      <c r="AR164" s="89"/>
      <c r="AS164" s="88"/>
      <c r="AT164" s="88" t="str">
        <f t="shared" si="10"/>
        <v/>
      </c>
      <c r="AU164" s="92"/>
      <c r="AV164" s="88"/>
    </row>
    <row r="165" spans="1:48" s="75" customFormat="1" ht="15.6" x14ac:dyDescent="0.3">
      <c r="A165" s="88"/>
      <c r="B165" s="88" t="str">
        <f>IF(ISNA(VLOOKUP(A165,LISTE!B158:U200,20,0)),"",VLOOKUP(A165,LISTE!B158:U200,20,0))</f>
        <v/>
      </c>
      <c r="C165" s="88"/>
      <c r="D165" s="88" t="e">
        <f t="array" ref="D165">INDEX(LISTE!$D$4:$O$45,MATCH(A165,LISTE!$B$4:$B$45,0),MATCH(C165,LISTE!$D$3:$O$3,0))</f>
        <v>#N/A</v>
      </c>
      <c r="E165" s="88" t="str">
        <f>IF(ISBLANK(C165),"",VLOOKUP(C165,Typologie!B$3:C$15,2,0))</f>
        <v/>
      </c>
      <c r="F165" s="88" t="str">
        <f>IF(E165="","",COUNTIF(E$10:$E165, E165))</f>
        <v/>
      </c>
      <c r="G165" s="88" t="str">
        <f t="shared" si="11"/>
        <v/>
      </c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90"/>
      <c r="T165" s="90"/>
      <c r="U165" s="90"/>
      <c r="V165" s="90"/>
      <c r="W165" s="88"/>
      <c r="X165" s="91"/>
      <c r="Y165" s="89"/>
      <c r="Z165" s="89"/>
      <c r="AA165" s="89"/>
      <c r="AB165" s="89"/>
      <c r="AC165" s="89"/>
      <c r="AD165" s="89"/>
      <c r="AE165" s="91"/>
      <c r="AF165" s="88"/>
      <c r="AG165" s="89"/>
      <c r="AH165" s="89"/>
      <c r="AI165" s="89"/>
      <c r="AJ165" s="91"/>
      <c r="AK165" s="88"/>
      <c r="AL165" s="89"/>
      <c r="AM165" s="89"/>
      <c r="AN165" s="89"/>
      <c r="AO165" s="91"/>
      <c r="AP165" s="88" t="str">
        <f t="shared" ca="1" si="9"/>
        <v/>
      </c>
      <c r="AQ165" s="91"/>
      <c r="AR165" s="89"/>
      <c r="AS165" s="88"/>
      <c r="AT165" s="88" t="str">
        <f t="shared" si="10"/>
        <v/>
      </c>
      <c r="AU165" s="92"/>
      <c r="AV165" s="88"/>
    </row>
    <row r="166" spans="1:48" s="75" customFormat="1" ht="15.6" x14ac:dyDescent="0.3">
      <c r="A166" s="88"/>
      <c r="B166" s="88" t="str">
        <f>IF(ISNA(VLOOKUP(A166,LISTE!B159:U201,20,0)),"",VLOOKUP(A166,LISTE!B159:U201,20,0))</f>
        <v/>
      </c>
      <c r="C166" s="88"/>
      <c r="D166" s="88" t="e">
        <f t="array" ref="D166">INDEX(LISTE!$D$4:$O$45,MATCH(A166,LISTE!$B$4:$B$45,0),MATCH(C166,LISTE!$D$3:$O$3,0))</f>
        <v>#N/A</v>
      </c>
      <c r="E166" s="88" t="str">
        <f>IF(ISBLANK(C166),"",VLOOKUP(C166,Typologie!B$3:C$15,2,0))</f>
        <v/>
      </c>
      <c r="F166" s="88" t="str">
        <f>IF(E166="","",COUNTIF(E$10:$E166, E166))</f>
        <v/>
      </c>
      <c r="G166" s="88" t="str">
        <f t="shared" si="11"/>
        <v/>
      </c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90"/>
      <c r="T166" s="90"/>
      <c r="U166" s="90"/>
      <c r="V166" s="90"/>
      <c r="W166" s="88"/>
      <c r="X166" s="91"/>
      <c r="Y166" s="89"/>
      <c r="Z166" s="89"/>
      <c r="AA166" s="89"/>
      <c r="AB166" s="89"/>
      <c r="AC166" s="89"/>
      <c r="AD166" s="89"/>
      <c r="AE166" s="91"/>
      <c r="AF166" s="88"/>
      <c r="AG166" s="89"/>
      <c r="AH166" s="89"/>
      <c r="AI166" s="89"/>
      <c r="AJ166" s="91"/>
      <c r="AK166" s="88"/>
      <c r="AL166" s="89"/>
      <c r="AM166" s="89"/>
      <c r="AN166" s="89"/>
      <c r="AO166" s="91"/>
      <c r="AP166" s="88" t="str">
        <f t="shared" ca="1" si="9"/>
        <v/>
      </c>
      <c r="AQ166" s="91"/>
      <c r="AR166" s="89"/>
      <c r="AS166" s="88"/>
      <c r="AT166" s="88" t="str">
        <f t="shared" si="10"/>
        <v/>
      </c>
      <c r="AU166" s="92"/>
      <c r="AV166" s="88"/>
    </row>
    <row r="167" spans="1:48" s="75" customFormat="1" ht="15.6" x14ac:dyDescent="0.3">
      <c r="A167" s="88"/>
      <c r="B167" s="88" t="str">
        <f>IF(ISNA(VLOOKUP(A167,LISTE!B160:U202,20,0)),"",VLOOKUP(A167,LISTE!B160:U202,20,0))</f>
        <v/>
      </c>
      <c r="C167" s="88"/>
      <c r="D167" s="88" t="e">
        <f t="array" ref="D167">INDEX(LISTE!$D$4:$O$45,MATCH(A167,LISTE!$B$4:$B$45,0),MATCH(C167,LISTE!$D$3:$O$3,0))</f>
        <v>#N/A</v>
      </c>
      <c r="E167" s="88" t="str">
        <f>IF(ISBLANK(C167),"",VLOOKUP(C167,Typologie!B$3:C$15,2,0))</f>
        <v/>
      </c>
      <c r="F167" s="88" t="str">
        <f>IF(E167="","",COUNTIF(E$10:$E167, E167))</f>
        <v/>
      </c>
      <c r="G167" s="88" t="str">
        <f t="shared" si="11"/>
        <v/>
      </c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90"/>
      <c r="T167" s="90"/>
      <c r="U167" s="90"/>
      <c r="V167" s="90"/>
      <c r="W167" s="88"/>
      <c r="X167" s="91"/>
      <c r="Y167" s="89"/>
      <c r="Z167" s="89"/>
      <c r="AA167" s="89"/>
      <c r="AB167" s="89"/>
      <c r="AC167" s="89"/>
      <c r="AD167" s="89"/>
      <c r="AE167" s="91"/>
      <c r="AF167" s="88"/>
      <c r="AG167" s="89"/>
      <c r="AH167" s="89"/>
      <c r="AI167" s="89"/>
      <c r="AJ167" s="91"/>
      <c r="AK167" s="88"/>
      <c r="AL167" s="89"/>
      <c r="AM167" s="89"/>
      <c r="AN167" s="89"/>
      <c r="AO167" s="91"/>
      <c r="AP167" s="88" t="str">
        <f t="shared" ca="1" si="9"/>
        <v/>
      </c>
      <c r="AQ167" s="91"/>
      <c r="AR167" s="89"/>
      <c r="AS167" s="88"/>
      <c r="AT167" s="88" t="str">
        <f t="shared" si="10"/>
        <v/>
      </c>
      <c r="AU167" s="92"/>
      <c r="AV167" s="88"/>
    </row>
    <row r="168" spans="1:48" s="75" customFormat="1" ht="15.6" x14ac:dyDescent="0.3">
      <c r="A168" s="88"/>
      <c r="B168" s="88" t="str">
        <f>IF(ISNA(VLOOKUP(A168,LISTE!B161:U203,20,0)),"",VLOOKUP(A168,LISTE!B161:U203,20,0))</f>
        <v/>
      </c>
      <c r="C168" s="88"/>
      <c r="D168" s="88" t="e">
        <f t="array" ref="D168">INDEX(LISTE!$D$4:$O$45,MATCH(A168,LISTE!$B$4:$B$45,0),MATCH(C168,LISTE!$D$3:$O$3,0))</f>
        <v>#N/A</v>
      </c>
      <c r="E168" s="88" t="str">
        <f>IF(ISBLANK(C168),"",VLOOKUP(C168,Typologie!B$3:C$15,2,0))</f>
        <v/>
      </c>
      <c r="F168" s="88" t="str">
        <f>IF(E168="","",COUNTIF(E$10:$E168, E168))</f>
        <v/>
      </c>
      <c r="G168" s="88" t="str">
        <f t="shared" si="11"/>
        <v/>
      </c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90"/>
      <c r="T168" s="90"/>
      <c r="U168" s="90"/>
      <c r="V168" s="90"/>
      <c r="W168" s="88"/>
      <c r="X168" s="91"/>
      <c r="Y168" s="89"/>
      <c r="Z168" s="89"/>
      <c r="AA168" s="89"/>
      <c r="AB168" s="89"/>
      <c r="AC168" s="89"/>
      <c r="AD168" s="89"/>
      <c r="AE168" s="91"/>
      <c r="AF168" s="88"/>
      <c r="AG168" s="89"/>
      <c r="AH168" s="89"/>
      <c r="AI168" s="89"/>
      <c r="AJ168" s="91"/>
      <c r="AK168" s="88"/>
      <c r="AL168" s="89"/>
      <c r="AM168" s="89"/>
      <c r="AN168" s="89"/>
      <c r="AO168" s="91"/>
      <c r="AP168" s="88" t="str">
        <f t="shared" ca="1" si="9"/>
        <v/>
      </c>
      <c r="AQ168" s="91"/>
      <c r="AR168" s="89"/>
      <c r="AS168" s="88"/>
      <c r="AT168" s="88" t="str">
        <f t="shared" si="10"/>
        <v/>
      </c>
      <c r="AU168" s="92"/>
      <c r="AV168" s="88"/>
    </row>
    <row r="169" spans="1:48" s="75" customFormat="1" ht="15.6" x14ac:dyDescent="0.3">
      <c r="A169" s="88"/>
      <c r="B169" s="88" t="str">
        <f>IF(ISNA(VLOOKUP(A169,LISTE!B162:U204,20,0)),"",VLOOKUP(A169,LISTE!B162:U204,20,0))</f>
        <v/>
      </c>
      <c r="C169" s="88"/>
      <c r="D169" s="88" t="e">
        <f t="array" ref="D169">INDEX(LISTE!$D$4:$O$45,MATCH(A169,LISTE!$B$4:$B$45,0),MATCH(C169,LISTE!$D$3:$O$3,0))</f>
        <v>#N/A</v>
      </c>
      <c r="E169" s="88" t="str">
        <f>IF(ISBLANK(C169),"",VLOOKUP(C169,Typologie!B$3:C$15,2,0))</f>
        <v/>
      </c>
      <c r="F169" s="88" t="str">
        <f>IF(E169="","",COUNTIF(E$10:$E169, E169))</f>
        <v/>
      </c>
      <c r="G169" s="88" t="str">
        <f t="shared" si="11"/>
        <v/>
      </c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90"/>
      <c r="T169" s="90"/>
      <c r="U169" s="90"/>
      <c r="V169" s="90"/>
      <c r="W169" s="88"/>
      <c r="X169" s="91"/>
      <c r="Y169" s="89"/>
      <c r="Z169" s="89"/>
      <c r="AA169" s="89"/>
      <c r="AB169" s="89"/>
      <c r="AC169" s="89"/>
      <c r="AD169" s="89"/>
      <c r="AE169" s="91"/>
      <c r="AF169" s="88"/>
      <c r="AG169" s="89"/>
      <c r="AH169" s="89"/>
      <c r="AI169" s="89"/>
      <c r="AJ169" s="91"/>
      <c r="AK169" s="88"/>
      <c r="AL169" s="89"/>
      <c r="AM169" s="89"/>
      <c r="AN169" s="89"/>
      <c r="AO169" s="91"/>
      <c r="AP169" s="88" t="str">
        <f t="shared" ca="1" si="9"/>
        <v/>
      </c>
      <c r="AQ169" s="91"/>
      <c r="AR169" s="89"/>
      <c r="AS169" s="88"/>
      <c r="AT169" s="88" t="str">
        <f t="shared" si="10"/>
        <v/>
      </c>
      <c r="AU169" s="92"/>
      <c r="AV169" s="88"/>
    </row>
    <row r="170" spans="1:48" s="75" customFormat="1" ht="15.6" x14ac:dyDescent="0.3">
      <c r="A170" s="88"/>
      <c r="B170" s="88" t="str">
        <f>IF(ISNA(VLOOKUP(A170,LISTE!B163:U205,20,0)),"",VLOOKUP(A170,LISTE!B163:U205,20,0))</f>
        <v/>
      </c>
      <c r="C170" s="88"/>
      <c r="D170" s="88" t="e">
        <f t="array" ref="D170">INDEX(LISTE!$D$4:$O$45,MATCH(A170,LISTE!$B$4:$B$45,0),MATCH(C170,LISTE!$D$3:$O$3,0))</f>
        <v>#N/A</v>
      </c>
      <c r="E170" s="88" t="str">
        <f>IF(ISBLANK(C170),"",VLOOKUP(C170,Typologie!B$3:C$15,2,0))</f>
        <v/>
      </c>
      <c r="F170" s="88" t="str">
        <f>IF(E170="","",COUNTIF(E$10:$E170, E170))</f>
        <v/>
      </c>
      <c r="G170" s="88" t="str">
        <f t="shared" si="11"/>
        <v/>
      </c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90"/>
      <c r="T170" s="90"/>
      <c r="U170" s="90"/>
      <c r="V170" s="90"/>
      <c r="W170" s="88"/>
      <c r="X170" s="91"/>
      <c r="Y170" s="89"/>
      <c r="Z170" s="89"/>
      <c r="AA170" s="89"/>
      <c r="AB170" s="89"/>
      <c r="AC170" s="89"/>
      <c r="AD170" s="89"/>
      <c r="AE170" s="91"/>
      <c r="AF170" s="88"/>
      <c r="AG170" s="89"/>
      <c r="AH170" s="89"/>
      <c r="AI170" s="89"/>
      <c r="AJ170" s="91"/>
      <c r="AK170" s="88"/>
      <c r="AL170" s="89"/>
      <c r="AM170" s="89"/>
      <c r="AN170" s="89"/>
      <c r="AO170" s="91"/>
      <c r="AP170" s="88" t="str">
        <f t="shared" ca="1" si="9"/>
        <v/>
      </c>
      <c r="AQ170" s="91"/>
      <c r="AR170" s="89"/>
      <c r="AS170" s="88"/>
      <c r="AT170" s="88" t="str">
        <f t="shared" si="10"/>
        <v/>
      </c>
      <c r="AU170" s="92"/>
      <c r="AV170" s="88"/>
    </row>
    <row r="171" spans="1:48" s="75" customFormat="1" ht="15.6" x14ac:dyDescent="0.3">
      <c r="A171" s="88"/>
      <c r="B171" s="88" t="str">
        <f>IF(ISNA(VLOOKUP(A171,LISTE!B164:U206,20,0)),"",VLOOKUP(A171,LISTE!B164:U206,20,0))</f>
        <v/>
      </c>
      <c r="C171" s="88"/>
      <c r="D171" s="88" t="e">
        <f t="array" ref="D171">INDEX(LISTE!$D$4:$O$45,MATCH(A171,LISTE!$B$4:$B$45,0),MATCH(C171,LISTE!$D$3:$O$3,0))</f>
        <v>#N/A</v>
      </c>
      <c r="E171" s="88" t="str">
        <f>IF(ISBLANK(C171),"",VLOOKUP(C171,Typologie!B$3:C$15,2,0))</f>
        <v/>
      </c>
      <c r="F171" s="88" t="str">
        <f>IF(E171="","",COUNTIF(E$10:$E171, E171))</f>
        <v/>
      </c>
      <c r="G171" s="88" t="str">
        <f t="shared" si="11"/>
        <v/>
      </c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90"/>
      <c r="T171" s="90"/>
      <c r="U171" s="90"/>
      <c r="V171" s="90"/>
      <c r="W171" s="88"/>
      <c r="X171" s="91"/>
      <c r="Y171" s="89"/>
      <c r="Z171" s="89"/>
      <c r="AA171" s="89"/>
      <c r="AB171" s="89"/>
      <c r="AC171" s="89"/>
      <c r="AD171" s="89"/>
      <c r="AE171" s="91"/>
      <c r="AF171" s="88"/>
      <c r="AG171" s="89"/>
      <c r="AH171" s="89"/>
      <c r="AI171" s="89"/>
      <c r="AJ171" s="91"/>
      <c r="AK171" s="88"/>
      <c r="AL171" s="89"/>
      <c r="AM171" s="89"/>
      <c r="AN171" s="89"/>
      <c r="AO171" s="91"/>
      <c r="AP171" s="88" t="str">
        <f t="shared" ca="1" si="9"/>
        <v/>
      </c>
      <c r="AQ171" s="91"/>
      <c r="AR171" s="89"/>
      <c r="AS171" s="88"/>
      <c r="AT171" s="88" t="str">
        <f t="shared" si="10"/>
        <v/>
      </c>
      <c r="AU171" s="92"/>
      <c r="AV171" s="88"/>
    </row>
    <row r="172" spans="1:48" s="75" customFormat="1" ht="15.6" x14ac:dyDescent="0.3">
      <c r="A172" s="88"/>
      <c r="B172" s="88" t="str">
        <f>IF(ISNA(VLOOKUP(A172,LISTE!B165:U207,20,0)),"",VLOOKUP(A172,LISTE!B165:U207,20,0))</f>
        <v/>
      </c>
      <c r="C172" s="88"/>
      <c r="D172" s="88" t="e">
        <f t="array" ref="D172">INDEX(LISTE!$D$4:$O$45,MATCH(A172,LISTE!$B$4:$B$45,0),MATCH(C172,LISTE!$D$3:$O$3,0))</f>
        <v>#N/A</v>
      </c>
      <c r="E172" s="88" t="str">
        <f>IF(ISBLANK(C172),"",VLOOKUP(C172,Typologie!B$3:C$15,2,0))</f>
        <v/>
      </c>
      <c r="F172" s="88" t="str">
        <f>IF(E172="","",COUNTIF(E$10:$E172, E172))</f>
        <v/>
      </c>
      <c r="G172" s="88" t="str">
        <f t="shared" si="11"/>
        <v/>
      </c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90"/>
      <c r="T172" s="90"/>
      <c r="U172" s="90"/>
      <c r="V172" s="90"/>
      <c r="W172" s="88"/>
      <c r="X172" s="91"/>
      <c r="Y172" s="89"/>
      <c r="Z172" s="89"/>
      <c r="AA172" s="89"/>
      <c r="AB172" s="89"/>
      <c r="AC172" s="89"/>
      <c r="AD172" s="89"/>
      <c r="AE172" s="91"/>
      <c r="AF172" s="88"/>
      <c r="AG172" s="89"/>
      <c r="AH172" s="89"/>
      <c r="AI172" s="89"/>
      <c r="AJ172" s="91"/>
      <c r="AK172" s="88"/>
      <c r="AL172" s="89"/>
      <c r="AM172" s="89"/>
      <c r="AN172" s="89"/>
      <c r="AO172" s="91"/>
      <c r="AP172" s="88" t="str">
        <f t="shared" ca="1" si="9"/>
        <v/>
      </c>
      <c r="AQ172" s="91"/>
      <c r="AR172" s="89"/>
      <c r="AS172" s="88"/>
      <c r="AT172" s="88" t="str">
        <f t="shared" si="10"/>
        <v/>
      </c>
      <c r="AU172" s="92"/>
      <c r="AV172" s="88"/>
    </row>
    <row r="173" spans="1:48" s="75" customFormat="1" ht="15.6" x14ac:dyDescent="0.3">
      <c r="A173" s="88"/>
      <c r="B173" s="88" t="str">
        <f>IF(ISNA(VLOOKUP(A173,LISTE!B166:U208,20,0)),"",VLOOKUP(A173,LISTE!B166:U208,20,0))</f>
        <v/>
      </c>
      <c r="C173" s="88"/>
      <c r="D173" s="88" t="e">
        <f t="array" ref="D173">INDEX(LISTE!$D$4:$O$45,MATCH(A173,LISTE!$B$4:$B$45,0),MATCH(C173,LISTE!$D$3:$O$3,0))</f>
        <v>#N/A</v>
      </c>
      <c r="E173" s="88" t="str">
        <f>IF(ISBLANK(C173),"",VLOOKUP(C173,Typologie!B$3:C$15,2,0))</f>
        <v/>
      </c>
      <c r="F173" s="88" t="str">
        <f>IF(E173="","",COUNTIF(E$10:$E173, E173))</f>
        <v/>
      </c>
      <c r="G173" s="88" t="str">
        <f t="shared" si="11"/>
        <v/>
      </c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90"/>
      <c r="T173" s="90"/>
      <c r="U173" s="90"/>
      <c r="V173" s="90"/>
      <c r="W173" s="88"/>
      <c r="X173" s="91"/>
      <c r="Y173" s="89"/>
      <c r="Z173" s="89"/>
      <c r="AA173" s="89"/>
      <c r="AB173" s="89"/>
      <c r="AC173" s="89"/>
      <c r="AD173" s="89"/>
      <c r="AE173" s="91"/>
      <c r="AF173" s="88"/>
      <c r="AG173" s="89"/>
      <c r="AH173" s="89"/>
      <c r="AI173" s="89"/>
      <c r="AJ173" s="91"/>
      <c r="AK173" s="88"/>
      <c r="AL173" s="89"/>
      <c r="AM173" s="89"/>
      <c r="AN173" s="89"/>
      <c r="AO173" s="91"/>
      <c r="AP173" s="88" t="str">
        <f t="shared" ca="1" si="9"/>
        <v/>
      </c>
      <c r="AQ173" s="91"/>
      <c r="AR173" s="89"/>
      <c r="AS173" s="88"/>
      <c r="AT173" s="88" t="str">
        <f t="shared" si="10"/>
        <v/>
      </c>
      <c r="AU173" s="92"/>
      <c r="AV173" s="88"/>
    </row>
    <row r="174" spans="1:48" s="75" customFormat="1" ht="15.6" x14ac:dyDescent="0.3">
      <c r="A174" s="88"/>
      <c r="B174" s="88" t="str">
        <f>IF(ISNA(VLOOKUP(A174,LISTE!B167:U209,20,0)),"",VLOOKUP(A174,LISTE!B167:U209,20,0))</f>
        <v/>
      </c>
      <c r="C174" s="88"/>
      <c r="D174" s="88" t="e">
        <f t="array" ref="D174">INDEX(LISTE!$D$4:$O$45,MATCH(A174,LISTE!$B$4:$B$45,0),MATCH(C174,LISTE!$D$3:$O$3,0))</f>
        <v>#N/A</v>
      </c>
      <c r="E174" s="88" t="str">
        <f>IF(ISBLANK(C174),"",VLOOKUP(C174,Typologie!B$3:C$15,2,0))</f>
        <v/>
      </c>
      <c r="F174" s="88" t="str">
        <f>IF(E174="","",COUNTIF(E$10:$E174, E174))</f>
        <v/>
      </c>
      <c r="G174" s="88" t="str">
        <f t="shared" si="11"/>
        <v/>
      </c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90"/>
      <c r="T174" s="90"/>
      <c r="U174" s="90"/>
      <c r="V174" s="90"/>
      <c r="W174" s="88"/>
      <c r="X174" s="91"/>
      <c r="Y174" s="89"/>
      <c r="Z174" s="89"/>
      <c r="AA174" s="89"/>
      <c r="AB174" s="89"/>
      <c r="AC174" s="89"/>
      <c r="AD174" s="89"/>
      <c r="AE174" s="91"/>
      <c r="AF174" s="88"/>
      <c r="AG174" s="89"/>
      <c r="AH174" s="89"/>
      <c r="AI174" s="89"/>
      <c r="AJ174" s="91"/>
      <c r="AK174" s="88"/>
      <c r="AL174" s="89"/>
      <c r="AM174" s="89"/>
      <c r="AN174" s="89"/>
      <c r="AO174" s="91"/>
      <c r="AP174" s="88" t="str">
        <f t="shared" ca="1" si="9"/>
        <v/>
      </c>
      <c r="AQ174" s="91"/>
      <c r="AR174" s="89"/>
      <c r="AS174" s="88"/>
      <c r="AT174" s="88" t="str">
        <f t="shared" si="10"/>
        <v/>
      </c>
      <c r="AU174" s="92"/>
      <c r="AV174" s="88"/>
    </row>
    <row r="175" spans="1:48" s="75" customFormat="1" ht="15.6" x14ac:dyDescent="0.3">
      <c r="A175" s="88"/>
      <c r="B175" s="88" t="str">
        <f>IF(ISNA(VLOOKUP(A175,LISTE!B168:U210,20,0)),"",VLOOKUP(A175,LISTE!B168:U210,20,0))</f>
        <v/>
      </c>
      <c r="C175" s="88"/>
      <c r="D175" s="88" t="e">
        <f t="array" ref="D175">INDEX(LISTE!$D$4:$O$45,MATCH(A175,LISTE!$B$4:$B$45,0),MATCH(C175,LISTE!$D$3:$O$3,0))</f>
        <v>#N/A</v>
      </c>
      <c r="E175" s="88" t="str">
        <f>IF(ISBLANK(C175),"",VLOOKUP(C175,Typologie!B$3:C$15,2,0))</f>
        <v/>
      </c>
      <c r="F175" s="88" t="str">
        <f>IF(E175="","",COUNTIF(E$10:$E175, E175))</f>
        <v/>
      </c>
      <c r="G175" s="88" t="str">
        <f t="shared" si="11"/>
        <v/>
      </c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90"/>
      <c r="T175" s="90"/>
      <c r="U175" s="90"/>
      <c r="V175" s="90"/>
      <c r="W175" s="88"/>
      <c r="X175" s="91"/>
      <c r="Y175" s="89"/>
      <c r="Z175" s="89"/>
      <c r="AA175" s="89"/>
      <c r="AB175" s="89"/>
      <c r="AC175" s="89"/>
      <c r="AD175" s="89"/>
      <c r="AE175" s="91"/>
      <c r="AF175" s="88"/>
      <c r="AG175" s="89"/>
      <c r="AH175" s="89"/>
      <c r="AI175" s="89"/>
      <c r="AJ175" s="91"/>
      <c r="AK175" s="88"/>
      <c r="AL175" s="89"/>
      <c r="AM175" s="89"/>
      <c r="AN175" s="89"/>
      <c r="AO175" s="91"/>
      <c r="AP175" s="88" t="str">
        <f t="shared" ca="1" si="9"/>
        <v/>
      </c>
      <c r="AQ175" s="91"/>
      <c r="AR175" s="89"/>
      <c r="AS175" s="88"/>
      <c r="AT175" s="88" t="str">
        <f t="shared" si="10"/>
        <v/>
      </c>
      <c r="AU175" s="92"/>
      <c r="AV175" s="88"/>
    </row>
    <row r="176" spans="1:48" s="75" customFormat="1" ht="15.6" x14ac:dyDescent="0.3">
      <c r="A176" s="88"/>
      <c r="B176" s="88" t="str">
        <f>IF(ISNA(VLOOKUP(A176,LISTE!B169:U211,20,0)),"",VLOOKUP(A176,LISTE!B169:U211,20,0))</f>
        <v/>
      </c>
      <c r="C176" s="88"/>
      <c r="D176" s="88" t="e">
        <f t="array" ref="D176">INDEX(LISTE!$D$4:$O$45,MATCH(A176,LISTE!$B$4:$B$45,0),MATCH(C176,LISTE!$D$3:$O$3,0))</f>
        <v>#N/A</v>
      </c>
      <c r="E176" s="88" t="str">
        <f>IF(ISBLANK(C176),"",VLOOKUP(C176,Typologie!B$3:C$15,2,0))</f>
        <v/>
      </c>
      <c r="F176" s="88" t="str">
        <f>IF(E176="","",COUNTIF(E$10:$E176, E176))</f>
        <v/>
      </c>
      <c r="G176" s="88" t="str">
        <f t="shared" si="11"/>
        <v/>
      </c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90"/>
      <c r="T176" s="90"/>
      <c r="U176" s="90"/>
      <c r="V176" s="90"/>
      <c r="W176" s="88"/>
      <c r="X176" s="91"/>
      <c r="Y176" s="89"/>
      <c r="Z176" s="89"/>
      <c r="AA176" s="89"/>
      <c r="AB176" s="89"/>
      <c r="AC176" s="89"/>
      <c r="AD176" s="89"/>
      <c r="AE176" s="91"/>
      <c r="AF176" s="88"/>
      <c r="AG176" s="89"/>
      <c r="AH176" s="89"/>
      <c r="AI176" s="89"/>
      <c r="AJ176" s="91"/>
      <c r="AK176" s="88"/>
      <c r="AL176" s="89"/>
      <c r="AM176" s="89"/>
      <c r="AN176" s="89"/>
      <c r="AO176" s="91"/>
      <c r="AP176" s="88" t="str">
        <f t="shared" ca="1" si="9"/>
        <v/>
      </c>
      <c r="AQ176" s="91"/>
      <c r="AR176" s="89"/>
      <c r="AS176" s="88"/>
      <c r="AT176" s="88" t="str">
        <f t="shared" si="10"/>
        <v/>
      </c>
      <c r="AU176" s="92"/>
      <c r="AV176" s="88"/>
    </row>
    <row r="177" spans="1:48" s="75" customFormat="1" ht="15.6" x14ac:dyDescent="0.3">
      <c r="A177" s="88"/>
      <c r="B177" s="88" t="str">
        <f>IF(ISNA(VLOOKUP(A177,LISTE!B170:U212,20,0)),"",VLOOKUP(A177,LISTE!B170:U212,20,0))</f>
        <v/>
      </c>
      <c r="C177" s="88"/>
      <c r="D177" s="88" t="e">
        <f t="array" ref="D177">INDEX(LISTE!$D$4:$O$45,MATCH(A177,LISTE!$B$4:$B$45,0),MATCH(C177,LISTE!$D$3:$O$3,0))</f>
        <v>#N/A</v>
      </c>
      <c r="E177" s="88" t="str">
        <f>IF(ISBLANK(C177),"",VLOOKUP(C177,Typologie!B$3:C$15,2,0))</f>
        <v/>
      </c>
      <c r="F177" s="88" t="str">
        <f>IF(E177="","",COUNTIF(E$10:$E177, E177))</f>
        <v/>
      </c>
      <c r="G177" s="88" t="str">
        <f t="shared" si="11"/>
        <v/>
      </c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90"/>
      <c r="T177" s="90"/>
      <c r="U177" s="90"/>
      <c r="V177" s="90"/>
      <c r="W177" s="88"/>
      <c r="X177" s="91"/>
      <c r="Y177" s="89"/>
      <c r="Z177" s="89"/>
      <c r="AA177" s="89"/>
      <c r="AB177" s="89"/>
      <c r="AC177" s="89"/>
      <c r="AD177" s="89"/>
      <c r="AE177" s="91"/>
      <c r="AF177" s="88"/>
      <c r="AG177" s="89"/>
      <c r="AH177" s="89"/>
      <c r="AI177" s="89"/>
      <c r="AJ177" s="91"/>
      <c r="AK177" s="88"/>
      <c r="AL177" s="89"/>
      <c r="AM177" s="89"/>
      <c r="AN177" s="89"/>
      <c r="AO177" s="91"/>
      <c r="AP177" s="88" t="str">
        <f t="shared" ca="1" si="9"/>
        <v/>
      </c>
      <c r="AQ177" s="91"/>
      <c r="AR177" s="89"/>
      <c r="AS177" s="88"/>
      <c r="AT177" s="88" t="str">
        <f t="shared" si="10"/>
        <v/>
      </c>
      <c r="AU177" s="92"/>
      <c r="AV177" s="88"/>
    </row>
    <row r="178" spans="1:48" s="75" customFormat="1" ht="15.6" x14ac:dyDescent="0.3">
      <c r="A178" s="88"/>
      <c r="B178" s="88" t="str">
        <f>IF(ISNA(VLOOKUP(A178,LISTE!B171:U213,20,0)),"",VLOOKUP(A178,LISTE!B171:U213,20,0))</f>
        <v/>
      </c>
      <c r="C178" s="88"/>
      <c r="D178" s="88" t="e">
        <f t="array" ref="D178">INDEX(LISTE!$D$4:$O$45,MATCH(A178,LISTE!$B$4:$B$45,0),MATCH(C178,LISTE!$D$3:$O$3,0))</f>
        <v>#N/A</v>
      </c>
      <c r="E178" s="88" t="str">
        <f>IF(ISBLANK(C178),"",VLOOKUP(C178,Typologie!B$3:C$15,2,0))</f>
        <v/>
      </c>
      <c r="F178" s="88" t="str">
        <f>IF(E178="","",COUNTIF(E$10:$E178, E178))</f>
        <v/>
      </c>
      <c r="G178" s="88" t="str">
        <f t="shared" si="11"/>
        <v/>
      </c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90"/>
      <c r="T178" s="90"/>
      <c r="U178" s="90"/>
      <c r="V178" s="90"/>
      <c r="W178" s="88"/>
      <c r="X178" s="91"/>
      <c r="Y178" s="89"/>
      <c r="Z178" s="89"/>
      <c r="AA178" s="89"/>
      <c r="AB178" s="89"/>
      <c r="AC178" s="89"/>
      <c r="AD178" s="89"/>
      <c r="AE178" s="91"/>
      <c r="AF178" s="88"/>
      <c r="AG178" s="89"/>
      <c r="AH178" s="89"/>
      <c r="AI178" s="89"/>
      <c r="AJ178" s="91"/>
      <c r="AK178" s="88"/>
      <c r="AL178" s="89"/>
      <c r="AM178" s="89"/>
      <c r="AN178" s="89"/>
      <c r="AO178" s="91"/>
      <c r="AP178" s="88" t="str">
        <f t="shared" ca="1" si="9"/>
        <v/>
      </c>
      <c r="AQ178" s="91"/>
      <c r="AR178" s="89"/>
      <c r="AS178" s="88"/>
      <c r="AT178" s="88" t="str">
        <f t="shared" si="10"/>
        <v/>
      </c>
      <c r="AU178" s="92"/>
      <c r="AV178" s="88"/>
    </row>
    <row r="179" spans="1:48" s="75" customFormat="1" ht="15.6" x14ac:dyDescent="0.3">
      <c r="A179" s="88"/>
      <c r="B179" s="88" t="str">
        <f>IF(ISNA(VLOOKUP(A179,LISTE!B172:U214,20,0)),"",VLOOKUP(A179,LISTE!B172:U214,20,0))</f>
        <v/>
      </c>
      <c r="C179" s="88"/>
      <c r="D179" s="88" t="e">
        <f t="array" ref="D179">INDEX(LISTE!$D$4:$O$45,MATCH(A179,LISTE!$B$4:$B$45,0),MATCH(C179,LISTE!$D$3:$O$3,0))</f>
        <v>#N/A</v>
      </c>
      <c r="E179" s="88" t="str">
        <f>IF(ISBLANK(C179),"",VLOOKUP(C179,Typologie!B$3:C$15,2,0))</f>
        <v/>
      </c>
      <c r="F179" s="88" t="str">
        <f>IF(E179="","",COUNTIF(E$10:$E179, E179))</f>
        <v/>
      </c>
      <c r="G179" s="88" t="str">
        <f t="shared" si="11"/>
        <v/>
      </c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90"/>
      <c r="T179" s="90"/>
      <c r="U179" s="90"/>
      <c r="V179" s="90"/>
      <c r="W179" s="88"/>
      <c r="X179" s="91"/>
      <c r="Y179" s="89"/>
      <c r="Z179" s="89"/>
      <c r="AA179" s="89"/>
      <c r="AB179" s="89"/>
      <c r="AC179" s="89"/>
      <c r="AD179" s="89"/>
      <c r="AE179" s="91"/>
      <c r="AF179" s="88"/>
      <c r="AG179" s="89"/>
      <c r="AH179" s="89"/>
      <c r="AI179" s="89"/>
      <c r="AJ179" s="91"/>
      <c r="AK179" s="88"/>
      <c r="AL179" s="89"/>
      <c r="AM179" s="89"/>
      <c r="AN179" s="89"/>
      <c r="AO179" s="91"/>
      <c r="AP179" s="88" t="str">
        <f t="shared" ca="1" si="9"/>
        <v/>
      </c>
      <c r="AQ179" s="91"/>
      <c r="AR179" s="89"/>
      <c r="AS179" s="88"/>
      <c r="AT179" s="88" t="str">
        <f t="shared" si="10"/>
        <v/>
      </c>
      <c r="AU179" s="92"/>
      <c r="AV179" s="88"/>
    </row>
    <row r="180" spans="1:48" s="75" customFormat="1" ht="15.6" x14ac:dyDescent="0.3">
      <c r="A180" s="88"/>
      <c r="B180" s="88" t="str">
        <f>IF(ISNA(VLOOKUP(A180,LISTE!B173:U215,20,0)),"",VLOOKUP(A180,LISTE!B173:U215,20,0))</f>
        <v/>
      </c>
      <c r="C180" s="88"/>
      <c r="D180" s="88" t="e">
        <f t="array" ref="D180">INDEX(LISTE!$D$4:$O$45,MATCH(A180,LISTE!$B$4:$B$45,0),MATCH(C180,LISTE!$D$3:$O$3,0))</f>
        <v>#N/A</v>
      </c>
      <c r="E180" s="88" t="str">
        <f>IF(ISBLANK(C180),"",VLOOKUP(C180,Typologie!B$3:C$15,2,0))</f>
        <v/>
      </c>
      <c r="F180" s="88" t="str">
        <f>IF(E180="","",COUNTIF(E$10:$E180, E180))</f>
        <v/>
      </c>
      <c r="G180" s="88" t="str">
        <f t="shared" si="11"/>
        <v/>
      </c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90"/>
      <c r="T180" s="90"/>
      <c r="U180" s="90"/>
      <c r="V180" s="90"/>
      <c r="W180" s="88"/>
      <c r="X180" s="91"/>
      <c r="Y180" s="89"/>
      <c r="Z180" s="89"/>
      <c r="AA180" s="89"/>
      <c r="AB180" s="89"/>
      <c r="AC180" s="89"/>
      <c r="AD180" s="89"/>
      <c r="AE180" s="91"/>
      <c r="AF180" s="88"/>
      <c r="AG180" s="89"/>
      <c r="AH180" s="89"/>
      <c r="AI180" s="89"/>
      <c r="AJ180" s="91"/>
      <c r="AK180" s="88"/>
      <c r="AL180" s="89"/>
      <c r="AM180" s="89"/>
      <c r="AN180" s="89"/>
      <c r="AO180" s="91"/>
      <c r="AP180" s="88" t="str">
        <f t="shared" ca="1" si="9"/>
        <v/>
      </c>
      <c r="AQ180" s="91"/>
      <c r="AR180" s="89"/>
      <c r="AS180" s="88"/>
      <c r="AT180" s="88" t="str">
        <f t="shared" si="10"/>
        <v/>
      </c>
      <c r="AU180" s="92"/>
      <c r="AV180" s="88"/>
    </row>
    <row r="181" spans="1:48" s="75" customFormat="1" ht="15.6" x14ac:dyDescent="0.3">
      <c r="A181" s="88"/>
      <c r="B181" s="88" t="str">
        <f>IF(ISNA(VLOOKUP(A181,LISTE!B174:U216,20,0)),"",VLOOKUP(A181,LISTE!B174:U216,20,0))</f>
        <v/>
      </c>
      <c r="C181" s="88"/>
      <c r="D181" s="88" t="e">
        <f t="array" ref="D181">INDEX(LISTE!$D$4:$O$45,MATCH(A181,LISTE!$B$4:$B$45,0),MATCH(C181,LISTE!$D$3:$O$3,0))</f>
        <v>#N/A</v>
      </c>
      <c r="E181" s="88" t="str">
        <f>IF(ISBLANK(C181),"",VLOOKUP(C181,Typologie!B$3:C$15,2,0))</f>
        <v/>
      </c>
      <c r="F181" s="88" t="str">
        <f>IF(E181="","",COUNTIF(E$10:$E181, E181))</f>
        <v/>
      </c>
      <c r="G181" s="88" t="str">
        <f t="shared" si="11"/>
        <v/>
      </c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90"/>
      <c r="T181" s="90"/>
      <c r="U181" s="90"/>
      <c r="V181" s="90"/>
      <c r="W181" s="88"/>
      <c r="X181" s="91"/>
      <c r="Y181" s="89"/>
      <c r="Z181" s="89"/>
      <c r="AA181" s="89"/>
      <c r="AB181" s="89"/>
      <c r="AC181" s="89"/>
      <c r="AD181" s="89"/>
      <c r="AE181" s="91"/>
      <c r="AF181" s="88"/>
      <c r="AG181" s="89"/>
      <c r="AH181" s="89"/>
      <c r="AI181" s="89"/>
      <c r="AJ181" s="91"/>
      <c r="AK181" s="88"/>
      <c r="AL181" s="89"/>
      <c r="AM181" s="89"/>
      <c r="AN181" s="89"/>
      <c r="AO181" s="91"/>
      <c r="AP181" s="88" t="str">
        <f t="shared" ca="1" si="9"/>
        <v/>
      </c>
      <c r="AQ181" s="91"/>
      <c r="AR181" s="89"/>
      <c r="AS181" s="88"/>
      <c r="AT181" s="88" t="str">
        <f t="shared" si="10"/>
        <v/>
      </c>
      <c r="AU181" s="92"/>
      <c r="AV181" s="88"/>
    </row>
    <row r="182" spans="1:48" s="75" customFormat="1" ht="15.6" x14ac:dyDescent="0.3">
      <c r="A182" s="88"/>
      <c r="B182" s="88" t="str">
        <f>IF(ISNA(VLOOKUP(A182,LISTE!B175:U217,20,0)),"",VLOOKUP(A182,LISTE!B175:U217,20,0))</f>
        <v/>
      </c>
      <c r="C182" s="88"/>
      <c r="D182" s="88" t="e">
        <f t="array" ref="D182">INDEX(LISTE!$D$4:$O$45,MATCH(A182,LISTE!$B$4:$B$45,0),MATCH(C182,LISTE!$D$3:$O$3,0))</f>
        <v>#N/A</v>
      </c>
      <c r="E182" s="88" t="str">
        <f>IF(ISBLANK(C182),"",VLOOKUP(C182,Typologie!B$3:C$15,2,0))</f>
        <v/>
      </c>
      <c r="F182" s="88" t="str">
        <f>IF(E182="","",COUNTIF(E$10:$E182, E182))</f>
        <v/>
      </c>
      <c r="G182" s="88" t="str">
        <f t="shared" si="11"/>
        <v/>
      </c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90"/>
      <c r="T182" s="90"/>
      <c r="U182" s="90"/>
      <c r="V182" s="90"/>
      <c r="W182" s="88"/>
      <c r="X182" s="91"/>
      <c r="Y182" s="89"/>
      <c r="Z182" s="89"/>
      <c r="AA182" s="89"/>
      <c r="AB182" s="89"/>
      <c r="AC182" s="89"/>
      <c r="AD182" s="89"/>
      <c r="AE182" s="91"/>
      <c r="AF182" s="88"/>
      <c r="AG182" s="89"/>
      <c r="AH182" s="89"/>
      <c r="AI182" s="89"/>
      <c r="AJ182" s="91"/>
      <c r="AK182" s="88"/>
      <c r="AL182" s="89"/>
      <c r="AM182" s="89"/>
      <c r="AN182" s="89"/>
      <c r="AO182" s="91"/>
      <c r="AP182" s="88" t="str">
        <f t="shared" ca="1" si="9"/>
        <v/>
      </c>
      <c r="AQ182" s="91"/>
      <c r="AR182" s="89"/>
      <c r="AS182" s="88"/>
      <c r="AT182" s="88" t="str">
        <f t="shared" si="10"/>
        <v/>
      </c>
      <c r="AU182" s="92"/>
      <c r="AV182" s="88"/>
    </row>
    <row r="183" spans="1:48" s="75" customFormat="1" ht="15.6" x14ac:dyDescent="0.3">
      <c r="A183" s="88"/>
      <c r="B183" s="88" t="str">
        <f>IF(ISNA(VLOOKUP(A183,LISTE!B176:U218,20,0)),"",VLOOKUP(A183,LISTE!B176:U218,20,0))</f>
        <v/>
      </c>
      <c r="C183" s="88"/>
      <c r="D183" s="88" t="e">
        <f t="array" ref="D183">INDEX(LISTE!$D$4:$O$45,MATCH(A183,LISTE!$B$4:$B$45,0),MATCH(C183,LISTE!$D$3:$O$3,0))</f>
        <v>#N/A</v>
      </c>
      <c r="E183" s="88" t="str">
        <f>IF(ISBLANK(C183),"",VLOOKUP(C183,Typologie!B$3:C$15,2,0))</f>
        <v/>
      </c>
      <c r="F183" s="88" t="str">
        <f>IF(E183="","",COUNTIF(E$10:$E183, E183))</f>
        <v/>
      </c>
      <c r="G183" s="88" t="str">
        <f t="shared" si="11"/>
        <v/>
      </c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90"/>
      <c r="T183" s="90"/>
      <c r="U183" s="90"/>
      <c r="V183" s="90"/>
      <c r="W183" s="88"/>
      <c r="X183" s="91"/>
      <c r="Y183" s="89"/>
      <c r="Z183" s="89"/>
      <c r="AA183" s="89"/>
      <c r="AB183" s="89"/>
      <c r="AC183" s="89"/>
      <c r="AD183" s="89"/>
      <c r="AE183" s="91"/>
      <c r="AF183" s="88"/>
      <c r="AG183" s="89"/>
      <c r="AH183" s="89"/>
      <c r="AI183" s="89"/>
      <c r="AJ183" s="91"/>
      <c r="AK183" s="88"/>
      <c r="AL183" s="89"/>
      <c r="AM183" s="89"/>
      <c r="AN183" s="89"/>
      <c r="AO183" s="91"/>
      <c r="AP183" s="88" t="str">
        <f t="shared" ca="1" si="9"/>
        <v/>
      </c>
      <c r="AQ183" s="91"/>
      <c r="AR183" s="89"/>
      <c r="AS183" s="88"/>
      <c r="AT183" s="88" t="str">
        <f t="shared" si="10"/>
        <v/>
      </c>
      <c r="AU183" s="92"/>
      <c r="AV183" s="88"/>
    </row>
    <row r="184" spans="1:48" s="75" customFormat="1" ht="15.6" x14ac:dyDescent="0.3">
      <c r="A184" s="88"/>
      <c r="B184" s="88" t="str">
        <f>IF(ISNA(VLOOKUP(A184,LISTE!B177:U219,20,0)),"",VLOOKUP(A184,LISTE!B177:U219,20,0))</f>
        <v/>
      </c>
      <c r="C184" s="88"/>
      <c r="D184" s="88" t="e">
        <f t="array" ref="D184">INDEX(LISTE!$D$4:$O$45,MATCH(A184,LISTE!$B$4:$B$45,0),MATCH(C184,LISTE!$D$3:$O$3,0))</f>
        <v>#N/A</v>
      </c>
      <c r="E184" s="88" t="str">
        <f>IF(ISBLANK(C184),"",VLOOKUP(C184,Typologie!B$3:C$15,2,0))</f>
        <v/>
      </c>
      <c r="F184" s="88" t="str">
        <f>IF(E184="","",COUNTIF(E$10:$E184, E184))</f>
        <v/>
      </c>
      <c r="G184" s="88" t="str">
        <f t="shared" si="11"/>
        <v/>
      </c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90"/>
      <c r="T184" s="90"/>
      <c r="U184" s="90"/>
      <c r="V184" s="90"/>
      <c r="W184" s="88"/>
      <c r="X184" s="91"/>
      <c r="Y184" s="89"/>
      <c r="Z184" s="89"/>
      <c r="AA184" s="89"/>
      <c r="AB184" s="89"/>
      <c r="AC184" s="89"/>
      <c r="AD184" s="89"/>
      <c r="AE184" s="91"/>
      <c r="AF184" s="88"/>
      <c r="AG184" s="89"/>
      <c r="AH184" s="89"/>
      <c r="AI184" s="89"/>
      <c r="AJ184" s="91"/>
      <c r="AK184" s="88"/>
      <c r="AL184" s="89"/>
      <c r="AM184" s="89"/>
      <c r="AN184" s="89"/>
      <c r="AO184" s="91"/>
      <c r="AP184" s="88" t="str">
        <f t="shared" ca="1" si="9"/>
        <v/>
      </c>
      <c r="AQ184" s="91"/>
      <c r="AR184" s="89"/>
      <c r="AS184" s="88"/>
      <c r="AT184" s="88" t="str">
        <f t="shared" si="10"/>
        <v/>
      </c>
      <c r="AU184" s="92"/>
      <c r="AV184" s="88"/>
    </row>
    <row r="185" spans="1:48" s="75" customFormat="1" ht="15.6" x14ac:dyDescent="0.3">
      <c r="A185" s="88"/>
      <c r="B185" s="88" t="str">
        <f>IF(ISNA(VLOOKUP(A185,LISTE!B178:U220,20,0)),"",VLOOKUP(A185,LISTE!B178:U220,20,0))</f>
        <v/>
      </c>
      <c r="C185" s="88"/>
      <c r="D185" s="88" t="e">
        <f t="array" ref="D185">INDEX(LISTE!$D$4:$O$45,MATCH(A185,LISTE!$B$4:$B$45,0),MATCH(C185,LISTE!$D$3:$O$3,0))</f>
        <v>#N/A</v>
      </c>
      <c r="E185" s="88" t="str">
        <f>IF(ISBLANK(C185),"",VLOOKUP(C185,Typologie!B$3:C$15,2,0))</f>
        <v/>
      </c>
      <c r="F185" s="88" t="str">
        <f>IF(E185="","",COUNTIF(E$10:$E185, E185))</f>
        <v/>
      </c>
      <c r="G185" s="88" t="str">
        <f t="shared" si="11"/>
        <v/>
      </c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90"/>
      <c r="T185" s="90"/>
      <c r="U185" s="90"/>
      <c r="V185" s="90"/>
      <c r="W185" s="88"/>
      <c r="X185" s="91"/>
      <c r="Y185" s="89"/>
      <c r="Z185" s="89"/>
      <c r="AA185" s="89"/>
      <c r="AB185" s="89"/>
      <c r="AC185" s="89"/>
      <c r="AD185" s="89"/>
      <c r="AE185" s="91"/>
      <c r="AF185" s="88"/>
      <c r="AG185" s="89"/>
      <c r="AH185" s="89"/>
      <c r="AI185" s="89"/>
      <c r="AJ185" s="91"/>
      <c r="AK185" s="88"/>
      <c r="AL185" s="89"/>
      <c r="AM185" s="89"/>
      <c r="AN185" s="89"/>
      <c r="AO185" s="91"/>
      <c r="AP185" s="88" t="str">
        <f t="shared" ca="1" si="9"/>
        <v/>
      </c>
      <c r="AQ185" s="91"/>
      <c r="AR185" s="89"/>
      <c r="AS185" s="88"/>
      <c r="AT185" s="88" t="str">
        <f t="shared" si="10"/>
        <v/>
      </c>
      <c r="AU185" s="92"/>
      <c r="AV185" s="88"/>
    </row>
    <row r="186" spans="1:48" s="75" customFormat="1" ht="15.6" x14ac:dyDescent="0.3">
      <c r="A186" s="88"/>
      <c r="B186" s="88" t="str">
        <f>IF(ISNA(VLOOKUP(A186,LISTE!B179:U221,20,0)),"",VLOOKUP(A186,LISTE!B179:U221,20,0))</f>
        <v/>
      </c>
      <c r="C186" s="88"/>
      <c r="D186" s="88" t="e">
        <f t="array" ref="D186">INDEX(LISTE!$D$4:$O$45,MATCH(A186,LISTE!$B$4:$B$45,0),MATCH(C186,LISTE!$D$3:$O$3,0))</f>
        <v>#N/A</v>
      </c>
      <c r="E186" s="88" t="str">
        <f>IF(ISBLANK(C186),"",VLOOKUP(C186,Typologie!B$3:C$15,2,0))</f>
        <v/>
      </c>
      <c r="F186" s="88" t="str">
        <f>IF(E186="","",COUNTIF(E$10:$E186, E186))</f>
        <v/>
      </c>
      <c r="G186" s="88" t="str">
        <f t="shared" si="11"/>
        <v/>
      </c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90"/>
      <c r="T186" s="90"/>
      <c r="U186" s="90"/>
      <c r="V186" s="90"/>
      <c r="W186" s="88"/>
      <c r="X186" s="91"/>
      <c r="Y186" s="89"/>
      <c r="Z186" s="89"/>
      <c r="AA186" s="89"/>
      <c r="AB186" s="89"/>
      <c r="AC186" s="89"/>
      <c r="AD186" s="89"/>
      <c r="AE186" s="91"/>
      <c r="AF186" s="88"/>
      <c r="AG186" s="89"/>
      <c r="AH186" s="89"/>
      <c r="AI186" s="89"/>
      <c r="AJ186" s="91"/>
      <c r="AK186" s="88"/>
      <c r="AL186" s="89"/>
      <c r="AM186" s="89"/>
      <c r="AN186" s="89"/>
      <c r="AO186" s="91"/>
      <c r="AP186" s="88" t="str">
        <f t="shared" ca="1" si="9"/>
        <v/>
      </c>
      <c r="AQ186" s="91"/>
      <c r="AR186" s="89"/>
      <c r="AS186" s="88"/>
      <c r="AT186" s="88" t="str">
        <f t="shared" si="10"/>
        <v/>
      </c>
      <c r="AU186" s="92"/>
      <c r="AV186" s="88"/>
    </row>
    <row r="187" spans="1:48" s="75" customFormat="1" ht="15.6" x14ac:dyDescent="0.3">
      <c r="A187" s="88"/>
      <c r="B187" s="88" t="str">
        <f>IF(ISNA(VLOOKUP(A187,LISTE!B180:U222,20,0)),"",VLOOKUP(A187,LISTE!B180:U222,20,0))</f>
        <v/>
      </c>
      <c r="C187" s="88"/>
      <c r="D187" s="88" t="e">
        <f t="array" ref="D187">INDEX(LISTE!$D$4:$O$45,MATCH(A187,LISTE!$B$4:$B$45,0),MATCH(C187,LISTE!$D$3:$O$3,0))</f>
        <v>#N/A</v>
      </c>
      <c r="E187" s="88" t="str">
        <f>IF(ISBLANK(C187),"",VLOOKUP(C187,Typologie!B$3:C$15,2,0))</f>
        <v/>
      </c>
      <c r="F187" s="88" t="str">
        <f>IF(E187="","",COUNTIF(E$10:$E187, E187))</f>
        <v/>
      </c>
      <c r="G187" s="88" t="str">
        <f t="shared" si="11"/>
        <v/>
      </c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90"/>
      <c r="T187" s="90"/>
      <c r="U187" s="90"/>
      <c r="V187" s="90"/>
      <c r="W187" s="88"/>
      <c r="X187" s="91"/>
      <c r="Y187" s="89"/>
      <c r="Z187" s="89"/>
      <c r="AA187" s="89"/>
      <c r="AB187" s="89"/>
      <c r="AC187" s="89"/>
      <c r="AD187" s="89"/>
      <c r="AE187" s="91"/>
      <c r="AF187" s="88"/>
      <c r="AG187" s="89"/>
      <c r="AH187" s="89"/>
      <c r="AI187" s="89"/>
      <c r="AJ187" s="91"/>
      <c r="AK187" s="88"/>
      <c r="AL187" s="89"/>
      <c r="AM187" s="89"/>
      <c r="AN187" s="89"/>
      <c r="AO187" s="91"/>
      <c r="AP187" s="88" t="str">
        <f t="shared" ca="1" si="9"/>
        <v/>
      </c>
      <c r="AQ187" s="91"/>
      <c r="AR187" s="89"/>
      <c r="AS187" s="88"/>
      <c r="AT187" s="88" t="str">
        <f t="shared" si="10"/>
        <v/>
      </c>
      <c r="AU187" s="92"/>
      <c r="AV187" s="88"/>
    </row>
    <row r="188" spans="1:48" s="75" customFormat="1" ht="15.6" x14ac:dyDescent="0.3">
      <c r="A188" s="88"/>
      <c r="B188" s="88" t="str">
        <f>IF(ISNA(VLOOKUP(A188,LISTE!B181:U223,20,0)),"",VLOOKUP(A188,LISTE!B181:U223,20,0))</f>
        <v/>
      </c>
      <c r="C188" s="88"/>
      <c r="D188" s="88" t="e">
        <f t="array" ref="D188">INDEX(LISTE!$D$4:$O$45,MATCH(A188,LISTE!$B$4:$B$45,0),MATCH(C188,LISTE!$D$3:$O$3,0))</f>
        <v>#N/A</v>
      </c>
      <c r="E188" s="88" t="str">
        <f>IF(ISBLANK(C188),"",VLOOKUP(C188,Typologie!B$3:C$15,2,0))</f>
        <v/>
      </c>
      <c r="F188" s="88" t="str">
        <f>IF(E188="","",COUNTIF(E$10:$E188, E188))</f>
        <v/>
      </c>
      <c r="G188" s="88" t="str">
        <f t="shared" si="11"/>
        <v/>
      </c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90"/>
      <c r="T188" s="90"/>
      <c r="U188" s="90"/>
      <c r="V188" s="90"/>
      <c r="W188" s="88"/>
      <c r="X188" s="91"/>
      <c r="Y188" s="89"/>
      <c r="Z188" s="89"/>
      <c r="AA188" s="89"/>
      <c r="AB188" s="89"/>
      <c r="AC188" s="89"/>
      <c r="AD188" s="89"/>
      <c r="AE188" s="91"/>
      <c r="AF188" s="88"/>
      <c r="AG188" s="89"/>
      <c r="AH188" s="89"/>
      <c r="AI188" s="89"/>
      <c r="AJ188" s="91"/>
      <c r="AK188" s="88"/>
      <c r="AL188" s="89"/>
      <c r="AM188" s="89"/>
      <c r="AN188" s="89"/>
      <c r="AO188" s="91"/>
      <c r="AP188" s="88" t="str">
        <f t="shared" ca="1" si="9"/>
        <v/>
      </c>
      <c r="AQ188" s="91"/>
      <c r="AR188" s="89"/>
      <c r="AS188" s="88"/>
      <c r="AT188" s="88" t="str">
        <f t="shared" si="10"/>
        <v/>
      </c>
      <c r="AU188" s="92"/>
      <c r="AV188" s="88"/>
    </row>
    <row r="189" spans="1:48" s="75" customFormat="1" ht="15.6" x14ac:dyDescent="0.3">
      <c r="A189" s="88"/>
      <c r="B189" s="88" t="str">
        <f>IF(ISNA(VLOOKUP(A189,LISTE!B182:U224,20,0)),"",VLOOKUP(A189,LISTE!B182:U224,20,0))</f>
        <v/>
      </c>
      <c r="C189" s="88"/>
      <c r="D189" s="88" t="e">
        <f t="array" ref="D189">INDEX(LISTE!$D$4:$O$45,MATCH(A189,LISTE!$B$4:$B$45,0),MATCH(C189,LISTE!$D$3:$O$3,0))</f>
        <v>#N/A</v>
      </c>
      <c r="E189" s="88" t="str">
        <f>IF(ISBLANK(C189),"",VLOOKUP(C189,Typologie!B$3:C$15,2,0))</f>
        <v/>
      </c>
      <c r="F189" s="88" t="str">
        <f>IF(E189="","",COUNTIF(E$10:$E189, E189))</f>
        <v/>
      </c>
      <c r="G189" s="88" t="str">
        <f t="shared" si="11"/>
        <v/>
      </c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90"/>
      <c r="T189" s="90"/>
      <c r="U189" s="90"/>
      <c r="V189" s="90"/>
      <c r="W189" s="88"/>
      <c r="X189" s="91"/>
      <c r="Y189" s="89"/>
      <c r="Z189" s="89"/>
      <c r="AA189" s="89"/>
      <c r="AB189" s="89"/>
      <c r="AC189" s="89"/>
      <c r="AD189" s="89"/>
      <c r="AE189" s="91"/>
      <c r="AF189" s="88"/>
      <c r="AG189" s="89"/>
      <c r="AH189" s="89"/>
      <c r="AI189" s="89"/>
      <c r="AJ189" s="91"/>
      <c r="AK189" s="88"/>
      <c r="AL189" s="89"/>
      <c r="AM189" s="89"/>
      <c r="AN189" s="89"/>
      <c r="AO189" s="91"/>
      <c r="AP189" s="88" t="str">
        <f t="shared" ca="1" si="9"/>
        <v/>
      </c>
      <c r="AQ189" s="91"/>
      <c r="AR189" s="89"/>
      <c r="AS189" s="88"/>
      <c r="AT189" s="88" t="str">
        <f t="shared" si="10"/>
        <v/>
      </c>
      <c r="AU189" s="92"/>
      <c r="AV189" s="88"/>
    </row>
    <row r="190" spans="1:48" s="75" customFormat="1" ht="15.6" x14ac:dyDescent="0.3">
      <c r="A190" s="88"/>
      <c r="B190" s="88" t="str">
        <f>IF(ISNA(VLOOKUP(A190,LISTE!B183:U225,20,0)),"",VLOOKUP(A190,LISTE!B183:U225,20,0))</f>
        <v/>
      </c>
      <c r="C190" s="88"/>
      <c r="D190" s="88" t="e">
        <f t="array" ref="D190">INDEX(LISTE!$D$4:$O$45,MATCH(A190,LISTE!$B$4:$B$45,0),MATCH(C190,LISTE!$D$3:$O$3,0))</f>
        <v>#N/A</v>
      </c>
      <c r="E190" s="88" t="str">
        <f>IF(ISBLANK(C190),"",VLOOKUP(C190,Typologie!B$3:C$15,2,0))</f>
        <v/>
      </c>
      <c r="F190" s="88" t="str">
        <f>IF(E190="","",COUNTIF(E$10:$E190, E190))</f>
        <v/>
      </c>
      <c r="G190" s="88" t="str">
        <f t="shared" si="11"/>
        <v/>
      </c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90"/>
      <c r="T190" s="90"/>
      <c r="U190" s="90"/>
      <c r="V190" s="90"/>
      <c r="W190" s="88"/>
      <c r="X190" s="91"/>
      <c r="Y190" s="89"/>
      <c r="Z190" s="89"/>
      <c r="AA190" s="89"/>
      <c r="AB190" s="89"/>
      <c r="AC190" s="89"/>
      <c r="AD190" s="89"/>
      <c r="AE190" s="91"/>
      <c r="AF190" s="88"/>
      <c r="AG190" s="89"/>
      <c r="AH190" s="89"/>
      <c r="AI190" s="89"/>
      <c r="AJ190" s="91"/>
      <c r="AK190" s="88"/>
      <c r="AL190" s="89"/>
      <c r="AM190" s="89"/>
      <c r="AN190" s="89"/>
      <c r="AO190" s="91"/>
      <c r="AP190" s="88" t="str">
        <f t="shared" ca="1" si="9"/>
        <v/>
      </c>
      <c r="AQ190" s="91"/>
      <c r="AR190" s="89"/>
      <c r="AS190" s="88"/>
      <c r="AT190" s="88" t="str">
        <f t="shared" si="10"/>
        <v/>
      </c>
      <c r="AU190" s="92"/>
      <c r="AV190" s="88"/>
    </row>
    <row r="191" spans="1:48" s="75" customFormat="1" ht="15.6" x14ac:dyDescent="0.3">
      <c r="A191" s="88"/>
      <c r="B191" s="88" t="str">
        <f>IF(ISNA(VLOOKUP(A191,LISTE!B184:U226,20,0)),"",VLOOKUP(A191,LISTE!B184:U226,20,0))</f>
        <v/>
      </c>
      <c r="C191" s="88"/>
      <c r="D191" s="88" t="e">
        <f t="array" ref="D191">INDEX(LISTE!$D$4:$O$45,MATCH(A191,LISTE!$B$4:$B$45,0),MATCH(C191,LISTE!$D$3:$O$3,0))</f>
        <v>#N/A</v>
      </c>
      <c r="E191" s="88" t="str">
        <f>IF(ISBLANK(C191),"",VLOOKUP(C191,Typologie!B$3:C$15,2,0))</f>
        <v/>
      </c>
      <c r="F191" s="88" t="str">
        <f>IF(E191="","",COUNTIF(E$10:$E191, E191))</f>
        <v/>
      </c>
      <c r="G191" s="88" t="str">
        <f t="shared" si="11"/>
        <v/>
      </c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90"/>
      <c r="T191" s="90"/>
      <c r="U191" s="90"/>
      <c r="V191" s="90"/>
      <c r="W191" s="88"/>
      <c r="X191" s="91"/>
      <c r="Y191" s="89"/>
      <c r="Z191" s="89"/>
      <c r="AA191" s="89"/>
      <c r="AB191" s="89"/>
      <c r="AC191" s="89"/>
      <c r="AD191" s="89"/>
      <c r="AE191" s="91"/>
      <c r="AF191" s="88"/>
      <c r="AG191" s="89"/>
      <c r="AH191" s="89"/>
      <c r="AI191" s="89"/>
      <c r="AJ191" s="91"/>
      <c r="AK191" s="88"/>
      <c r="AL191" s="89"/>
      <c r="AM191" s="89"/>
      <c r="AN191" s="89"/>
      <c r="AO191" s="91"/>
      <c r="AP191" s="88" t="str">
        <f t="shared" ca="1" si="9"/>
        <v/>
      </c>
      <c r="AQ191" s="91"/>
      <c r="AR191" s="89"/>
      <c r="AS191" s="88"/>
      <c r="AT191" s="88" t="str">
        <f t="shared" si="10"/>
        <v/>
      </c>
      <c r="AU191" s="92"/>
      <c r="AV191" s="88"/>
    </row>
    <row r="192" spans="1:48" s="75" customFormat="1" ht="15.6" x14ac:dyDescent="0.3">
      <c r="A192" s="88"/>
      <c r="B192" s="88" t="str">
        <f>IF(ISNA(VLOOKUP(A192,LISTE!B185:U227,20,0)),"",VLOOKUP(A192,LISTE!B185:U227,20,0))</f>
        <v/>
      </c>
      <c r="C192" s="88"/>
      <c r="D192" s="88" t="e">
        <f t="array" ref="D192">INDEX(LISTE!$D$4:$O$45,MATCH(A192,LISTE!$B$4:$B$45,0),MATCH(C192,LISTE!$D$3:$O$3,0))</f>
        <v>#N/A</v>
      </c>
      <c r="E192" s="88" t="str">
        <f>IF(ISBLANK(C192),"",VLOOKUP(C192,Typologie!B$3:C$15,2,0))</f>
        <v/>
      </c>
      <c r="F192" s="88" t="str">
        <f>IF(E192="","",COUNTIF(E$10:$E192, E192))</f>
        <v/>
      </c>
      <c r="G192" s="88" t="str">
        <f t="shared" si="11"/>
        <v/>
      </c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90"/>
      <c r="T192" s="90"/>
      <c r="U192" s="90"/>
      <c r="V192" s="90"/>
      <c r="W192" s="88"/>
      <c r="X192" s="91"/>
      <c r="Y192" s="89"/>
      <c r="Z192" s="89"/>
      <c r="AA192" s="89"/>
      <c r="AB192" s="89"/>
      <c r="AC192" s="89"/>
      <c r="AD192" s="89"/>
      <c r="AE192" s="91"/>
      <c r="AF192" s="88"/>
      <c r="AG192" s="89"/>
      <c r="AH192" s="89"/>
      <c r="AI192" s="89"/>
      <c r="AJ192" s="91"/>
      <c r="AK192" s="88"/>
      <c r="AL192" s="89"/>
      <c r="AM192" s="89"/>
      <c r="AN192" s="89"/>
      <c r="AO192" s="91"/>
      <c r="AP192" s="88" t="str">
        <f t="shared" ca="1" si="9"/>
        <v/>
      </c>
      <c r="AQ192" s="91"/>
      <c r="AR192" s="89"/>
      <c r="AS192" s="88"/>
      <c r="AT192" s="88" t="str">
        <f t="shared" si="10"/>
        <v/>
      </c>
      <c r="AU192" s="92"/>
      <c r="AV192" s="88"/>
    </row>
    <row r="193" spans="1:48" s="75" customFormat="1" ht="15.6" x14ac:dyDescent="0.3">
      <c r="A193" s="88"/>
      <c r="B193" s="88" t="str">
        <f>IF(ISNA(VLOOKUP(A193,LISTE!B186:U228,20,0)),"",VLOOKUP(A193,LISTE!B186:U228,20,0))</f>
        <v/>
      </c>
      <c r="C193" s="88"/>
      <c r="D193" s="88" t="e">
        <f t="array" ref="D193">INDEX(LISTE!$D$4:$O$45,MATCH(A193,LISTE!$B$4:$B$45,0),MATCH(C193,LISTE!$D$3:$O$3,0))</f>
        <v>#N/A</v>
      </c>
      <c r="E193" s="88" t="str">
        <f>IF(ISBLANK(C193),"",VLOOKUP(C193,Typologie!B$3:C$15,2,0))</f>
        <v/>
      </c>
      <c r="F193" s="88" t="str">
        <f>IF(E193="","",COUNTIF(E$10:$E193, E193))</f>
        <v/>
      </c>
      <c r="G193" s="88" t="str">
        <f t="shared" si="11"/>
        <v/>
      </c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90"/>
      <c r="T193" s="90"/>
      <c r="U193" s="90"/>
      <c r="V193" s="90"/>
      <c r="W193" s="88"/>
      <c r="X193" s="91"/>
      <c r="Y193" s="89"/>
      <c r="Z193" s="89"/>
      <c r="AA193" s="89"/>
      <c r="AB193" s="89"/>
      <c r="AC193" s="89"/>
      <c r="AD193" s="89"/>
      <c r="AE193" s="91"/>
      <c r="AF193" s="88"/>
      <c r="AG193" s="89"/>
      <c r="AH193" s="89"/>
      <c r="AI193" s="89"/>
      <c r="AJ193" s="91"/>
      <c r="AK193" s="88"/>
      <c r="AL193" s="89"/>
      <c r="AM193" s="89"/>
      <c r="AN193" s="89"/>
      <c r="AO193" s="91"/>
      <c r="AP193" s="88" t="str">
        <f t="shared" ca="1" si="9"/>
        <v/>
      </c>
      <c r="AQ193" s="91"/>
      <c r="AR193" s="89"/>
      <c r="AS193" s="88"/>
      <c r="AT193" s="88" t="str">
        <f t="shared" si="10"/>
        <v/>
      </c>
      <c r="AU193" s="92"/>
      <c r="AV193" s="88"/>
    </row>
    <row r="194" spans="1:48" s="75" customFormat="1" ht="15.6" x14ac:dyDescent="0.3">
      <c r="A194" s="88"/>
      <c r="B194" s="88" t="str">
        <f>IF(ISNA(VLOOKUP(A194,LISTE!B187:U229,20,0)),"",VLOOKUP(A194,LISTE!B187:U229,20,0))</f>
        <v/>
      </c>
      <c r="C194" s="88"/>
      <c r="D194" s="88" t="e">
        <f t="array" ref="D194">INDEX(LISTE!$D$4:$O$45,MATCH(A194,LISTE!$B$4:$B$45,0),MATCH(C194,LISTE!$D$3:$O$3,0))</f>
        <v>#N/A</v>
      </c>
      <c r="E194" s="88" t="str">
        <f>IF(ISBLANK(C194),"",VLOOKUP(C194,Typologie!B$3:C$15,2,0))</f>
        <v/>
      </c>
      <c r="F194" s="88" t="str">
        <f>IF(E194="","",COUNTIF(E$10:$E194, E194))</f>
        <v/>
      </c>
      <c r="G194" s="88" t="str">
        <f t="shared" si="11"/>
        <v/>
      </c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90"/>
      <c r="T194" s="90"/>
      <c r="U194" s="90"/>
      <c r="V194" s="90"/>
      <c r="W194" s="88"/>
      <c r="X194" s="91"/>
      <c r="Y194" s="89"/>
      <c r="Z194" s="89"/>
      <c r="AA194" s="89"/>
      <c r="AB194" s="89"/>
      <c r="AC194" s="89"/>
      <c r="AD194" s="89"/>
      <c r="AE194" s="91"/>
      <c r="AF194" s="88"/>
      <c r="AG194" s="89"/>
      <c r="AH194" s="89"/>
      <c r="AI194" s="89"/>
      <c r="AJ194" s="91"/>
      <c r="AK194" s="88"/>
      <c r="AL194" s="89"/>
      <c r="AM194" s="89"/>
      <c r="AN194" s="89"/>
      <c r="AO194" s="91"/>
      <c r="AP194" s="88" t="str">
        <f t="shared" ca="1" si="9"/>
        <v/>
      </c>
      <c r="AQ194" s="91"/>
      <c r="AR194" s="89"/>
      <c r="AS194" s="88"/>
      <c r="AT194" s="88" t="str">
        <f t="shared" si="10"/>
        <v/>
      </c>
      <c r="AU194" s="92"/>
      <c r="AV194" s="88"/>
    </row>
    <row r="195" spans="1:48" s="75" customFormat="1" ht="15.6" x14ac:dyDescent="0.3">
      <c r="A195" s="88"/>
      <c r="B195" s="88" t="str">
        <f>IF(ISNA(VLOOKUP(A195,LISTE!B188:U230,20,0)),"",VLOOKUP(A195,LISTE!B188:U230,20,0))</f>
        <v/>
      </c>
      <c r="C195" s="88"/>
      <c r="D195" s="88" t="e">
        <f t="array" ref="D195">INDEX(LISTE!$D$4:$O$45,MATCH(A195,LISTE!$B$4:$B$45,0),MATCH(C195,LISTE!$D$3:$O$3,0))</f>
        <v>#N/A</v>
      </c>
      <c r="E195" s="88" t="str">
        <f>IF(ISBLANK(C195),"",VLOOKUP(C195,Typologie!B$3:C$15,2,0))</f>
        <v/>
      </c>
      <c r="F195" s="88" t="str">
        <f>IF(E195="","",COUNTIF(E$10:$E195, E195))</f>
        <v/>
      </c>
      <c r="G195" s="88" t="str">
        <f t="shared" si="11"/>
        <v/>
      </c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90"/>
      <c r="T195" s="90"/>
      <c r="U195" s="90"/>
      <c r="V195" s="90"/>
      <c r="W195" s="88"/>
      <c r="X195" s="91"/>
      <c r="Y195" s="89"/>
      <c r="Z195" s="89"/>
      <c r="AA195" s="89"/>
      <c r="AB195" s="89"/>
      <c r="AC195" s="89"/>
      <c r="AD195" s="89"/>
      <c r="AE195" s="91"/>
      <c r="AF195" s="88"/>
      <c r="AG195" s="89"/>
      <c r="AH195" s="89"/>
      <c r="AI195" s="89"/>
      <c r="AJ195" s="91"/>
      <c r="AK195" s="88"/>
      <c r="AL195" s="89"/>
      <c r="AM195" s="89"/>
      <c r="AN195" s="89"/>
      <c r="AO195" s="91"/>
      <c r="AP195" s="88" t="str">
        <f t="shared" ca="1" si="9"/>
        <v/>
      </c>
      <c r="AQ195" s="91"/>
      <c r="AR195" s="89"/>
      <c r="AS195" s="88"/>
      <c r="AT195" s="88" t="str">
        <f t="shared" si="10"/>
        <v/>
      </c>
      <c r="AU195" s="92"/>
      <c r="AV195" s="88"/>
    </row>
    <row r="196" spans="1:48" s="75" customFormat="1" ht="15.6" x14ac:dyDescent="0.3">
      <c r="A196" s="88"/>
      <c r="B196" s="88" t="str">
        <f>IF(ISNA(VLOOKUP(A196,LISTE!B189:U231,20,0)),"",VLOOKUP(A196,LISTE!B189:U231,20,0))</f>
        <v/>
      </c>
      <c r="C196" s="88"/>
      <c r="D196" s="88" t="e">
        <f t="array" ref="D196">INDEX(LISTE!$D$4:$O$45,MATCH(A196,LISTE!$B$4:$B$45,0),MATCH(C196,LISTE!$D$3:$O$3,0))</f>
        <v>#N/A</v>
      </c>
      <c r="E196" s="88" t="str">
        <f>IF(ISBLANK(C196),"",VLOOKUP(C196,Typologie!B$3:C$15,2,0))</f>
        <v/>
      </c>
      <c r="F196" s="88" t="str">
        <f>IF(E196="","",COUNTIF(E$10:$E196, E196))</f>
        <v/>
      </c>
      <c r="G196" s="88" t="str">
        <f t="shared" si="11"/>
        <v/>
      </c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90"/>
      <c r="T196" s="90"/>
      <c r="U196" s="90"/>
      <c r="V196" s="90"/>
      <c r="W196" s="88"/>
      <c r="X196" s="91"/>
      <c r="Y196" s="89"/>
      <c r="Z196" s="89"/>
      <c r="AA196" s="89"/>
      <c r="AB196" s="89"/>
      <c r="AC196" s="89"/>
      <c r="AD196" s="89"/>
      <c r="AE196" s="91"/>
      <c r="AF196" s="88"/>
      <c r="AG196" s="89"/>
      <c r="AH196" s="89"/>
      <c r="AI196" s="89"/>
      <c r="AJ196" s="91"/>
      <c r="AK196" s="88"/>
      <c r="AL196" s="89"/>
      <c r="AM196" s="89"/>
      <c r="AN196" s="89"/>
      <c r="AO196" s="91"/>
      <c r="AP196" s="88" t="str">
        <f t="shared" ca="1" si="9"/>
        <v/>
      </c>
      <c r="AQ196" s="91"/>
      <c r="AR196" s="89"/>
      <c r="AS196" s="88"/>
      <c r="AT196" s="88" t="str">
        <f t="shared" si="10"/>
        <v/>
      </c>
      <c r="AU196" s="92"/>
      <c r="AV196" s="88"/>
    </row>
    <row r="197" spans="1:48" s="75" customFormat="1" ht="15.6" x14ac:dyDescent="0.3">
      <c r="A197" s="88"/>
      <c r="B197" s="88" t="str">
        <f>IF(ISNA(VLOOKUP(A197,LISTE!B190:U232,20,0)),"",VLOOKUP(A197,LISTE!B190:U232,20,0))</f>
        <v/>
      </c>
      <c r="C197" s="88"/>
      <c r="D197" s="88" t="e">
        <f t="array" ref="D197">INDEX(LISTE!$D$4:$O$45,MATCH(A197,LISTE!$B$4:$B$45,0),MATCH(C197,LISTE!$D$3:$O$3,0))</f>
        <v>#N/A</v>
      </c>
      <c r="E197" s="88" t="str">
        <f>IF(ISBLANK(C197),"",VLOOKUP(C197,Typologie!B$3:C$15,2,0))</f>
        <v/>
      </c>
      <c r="F197" s="88" t="str">
        <f>IF(E197="","",COUNTIF(E$10:$E197, E197))</f>
        <v/>
      </c>
      <c r="G197" s="88" t="str">
        <f t="shared" si="11"/>
        <v/>
      </c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90"/>
      <c r="T197" s="90"/>
      <c r="U197" s="90"/>
      <c r="V197" s="90"/>
      <c r="W197" s="88"/>
      <c r="X197" s="91"/>
      <c r="Y197" s="89"/>
      <c r="Z197" s="89"/>
      <c r="AA197" s="89"/>
      <c r="AB197" s="89"/>
      <c r="AC197" s="89"/>
      <c r="AD197" s="89"/>
      <c r="AE197" s="91"/>
      <c r="AF197" s="88"/>
      <c r="AG197" s="89"/>
      <c r="AH197" s="89"/>
      <c r="AI197" s="89"/>
      <c r="AJ197" s="91"/>
      <c r="AK197" s="88"/>
      <c r="AL197" s="89"/>
      <c r="AM197" s="89"/>
      <c r="AN197" s="89"/>
      <c r="AO197" s="91"/>
      <c r="AP197" s="88" t="str">
        <f t="shared" ca="1" si="9"/>
        <v/>
      </c>
      <c r="AQ197" s="91"/>
      <c r="AR197" s="89"/>
      <c r="AS197" s="88"/>
      <c r="AT197" s="88" t="str">
        <f t="shared" si="10"/>
        <v/>
      </c>
      <c r="AU197" s="92"/>
      <c r="AV197" s="88"/>
    </row>
    <row r="198" spans="1:48" s="75" customFormat="1" ht="15.6" x14ac:dyDescent="0.3">
      <c r="A198" s="88"/>
      <c r="B198" s="88" t="str">
        <f>IF(ISNA(VLOOKUP(A198,LISTE!B191:U233,20,0)),"",VLOOKUP(A198,LISTE!B191:U233,20,0))</f>
        <v/>
      </c>
      <c r="C198" s="88"/>
      <c r="D198" s="88" t="e">
        <f t="array" ref="D198">INDEX(LISTE!$D$4:$O$45,MATCH(A198,LISTE!$B$4:$B$45,0),MATCH(C198,LISTE!$D$3:$O$3,0))</f>
        <v>#N/A</v>
      </c>
      <c r="E198" s="88" t="str">
        <f>IF(ISBLANK(C198),"",VLOOKUP(C198,Typologie!B$3:C$15,2,0))</f>
        <v/>
      </c>
      <c r="F198" s="88" t="str">
        <f>IF(E198="","",COUNTIF(E$10:$E198, E198))</f>
        <v/>
      </c>
      <c r="G198" s="88" t="str">
        <f t="shared" si="11"/>
        <v/>
      </c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90"/>
      <c r="T198" s="90"/>
      <c r="U198" s="90"/>
      <c r="V198" s="90"/>
      <c r="W198" s="88"/>
      <c r="X198" s="91"/>
      <c r="Y198" s="89"/>
      <c r="Z198" s="89"/>
      <c r="AA198" s="89"/>
      <c r="AB198" s="89"/>
      <c r="AC198" s="89"/>
      <c r="AD198" s="89"/>
      <c r="AE198" s="91"/>
      <c r="AF198" s="88"/>
      <c r="AG198" s="89"/>
      <c r="AH198" s="89"/>
      <c r="AI198" s="89"/>
      <c r="AJ198" s="91"/>
      <c r="AK198" s="88"/>
      <c r="AL198" s="89"/>
      <c r="AM198" s="89"/>
      <c r="AN198" s="89"/>
      <c r="AO198" s="91"/>
      <c r="AP198" s="88" t="str">
        <f t="shared" ca="1" si="9"/>
        <v/>
      </c>
      <c r="AQ198" s="91"/>
      <c r="AR198" s="89"/>
      <c r="AS198" s="88"/>
      <c r="AT198" s="88" t="str">
        <f t="shared" si="10"/>
        <v/>
      </c>
      <c r="AU198" s="92"/>
      <c r="AV198" s="88"/>
    </row>
    <row r="199" spans="1:48" s="75" customFormat="1" ht="15.6" x14ac:dyDescent="0.3">
      <c r="A199" s="88"/>
      <c r="B199" s="88" t="str">
        <f>IF(ISNA(VLOOKUP(A199,LISTE!B192:U234,20,0)),"",VLOOKUP(A199,LISTE!B192:U234,20,0))</f>
        <v/>
      </c>
      <c r="C199" s="88"/>
      <c r="D199" s="88" t="e">
        <f t="array" ref="D199">INDEX(LISTE!$D$4:$O$45,MATCH(A199,LISTE!$B$4:$B$45,0),MATCH(C199,LISTE!$D$3:$O$3,0))</f>
        <v>#N/A</v>
      </c>
      <c r="E199" s="88" t="str">
        <f>IF(ISBLANK(C199),"",VLOOKUP(C199,Typologie!B$3:C$15,2,0))</f>
        <v/>
      </c>
      <c r="F199" s="88" t="str">
        <f>IF(E199="","",COUNTIF(E$10:$E199, E199))</f>
        <v/>
      </c>
      <c r="G199" s="88" t="str">
        <f t="shared" si="11"/>
        <v/>
      </c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90"/>
      <c r="T199" s="90"/>
      <c r="U199" s="90"/>
      <c r="V199" s="90"/>
      <c r="W199" s="88"/>
      <c r="X199" s="91"/>
      <c r="Y199" s="89"/>
      <c r="Z199" s="89"/>
      <c r="AA199" s="89"/>
      <c r="AB199" s="89"/>
      <c r="AC199" s="89"/>
      <c r="AD199" s="89"/>
      <c r="AE199" s="91"/>
      <c r="AF199" s="88"/>
      <c r="AG199" s="89"/>
      <c r="AH199" s="89"/>
      <c r="AI199" s="89"/>
      <c r="AJ199" s="91"/>
      <c r="AK199" s="88"/>
      <c r="AL199" s="89"/>
      <c r="AM199" s="89"/>
      <c r="AN199" s="89"/>
      <c r="AO199" s="91"/>
      <c r="AP199" s="88" t="str">
        <f t="shared" ca="1" si="9"/>
        <v/>
      </c>
      <c r="AQ199" s="91"/>
      <c r="AR199" s="89"/>
      <c r="AS199" s="88"/>
      <c r="AT199" s="88" t="str">
        <f t="shared" si="10"/>
        <v/>
      </c>
      <c r="AU199" s="92"/>
      <c r="AV199" s="88"/>
    </row>
    <row r="200" spans="1:48" s="75" customFormat="1" ht="15.6" x14ac:dyDescent="0.3">
      <c r="A200" s="88"/>
      <c r="B200" s="88" t="str">
        <f>IF(ISNA(VLOOKUP(A200,LISTE!B193:U235,20,0)),"",VLOOKUP(A200,LISTE!B193:U235,20,0))</f>
        <v/>
      </c>
      <c r="C200" s="88"/>
      <c r="D200" s="88" t="e">
        <f t="array" ref="D200">INDEX(LISTE!$D$4:$O$45,MATCH(A200,LISTE!$B$4:$B$45,0),MATCH(C200,LISTE!$D$3:$O$3,0))</f>
        <v>#N/A</v>
      </c>
      <c r="E200" s="88" t="str">
        <f>IF(ISBLANK(C200),"",VLOOKUP(C200,Typologie!B$3:C$15,2,0))</f>
        <v/>
      </c>
      <c r="F200" s="88" t="str">
        <f>IF(E200="","",COUNTIF(E$10:$E200, E200))</f>
        <v/>
      </c>
      <c r="G200" s="88" t="str">
        <f t="shared" si="11"/>
        <v/>
      </c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90"/>
      <c r="T200" s="90"/>
      <c r="U200" s="90"/>
      <c r="V200" s="90"/>
      <c r="W200" s="88"/>
      <c r="X200" s="91"/>
      <c r="Y200" s="89"/>
      <c r="Z200" s="89"/>
      <c r="AA200" s="89"/>
      <c r="AB200" s="89"/>
      <c r="AC200" s="89"/>
      <c r="AD200" s="89"/>
      <c r="AE200" s="91"/>
      <c r="AF200" s="88"/>
      <c r="AG200" s="89"/>
      <c r="AH200" s="89"/>
      <c r="AI200" s="89"/>
      <c r="AJ200" s="91"/>
      <c r="AK200" s="88"/>
      <c r="AL200" s="89"/>
      <c r="AM200" s="89"/>
      <c r="AN200" s="89"/>
      <c r="AO200" s="91"/>
      <c r="AP200" s="88" t="str">
        <f t="shared" ca="1" si="9"/>
        <v/>
      </c>
      <c r="AQ200" s="91"/>
      <c r="AR200" s="89"/>
      <c r="AS200" s="88"/>
      <c r="AT200" s="88" t="str">
        <f t="shared" si="10"/>
        <v/>
      </c>
      <c r="AU200" s="92"/>
      <c r="AV200" s="88"/>
    </row>
    <row r="201" spans="1:48" s="75" customFormat="1" ht="15.6" x14ac:dyDescent="0.3">
      <c r="A201" s="88"/>
      <c r="B201" s="88" t="str">
        <f>IF(ISNA(VLOOKUP(A201,LISTE!B194:U236,20,0)),"",VLOOKUP(A201,LISTE!B194:U236,20,0))</f>
        <v/>
      </c>
      <c r="C201" s="88"/>
      <c r="D201" s="88" t="e">
        <f t="array" ref="D201">INDEX(LISTE!$D$4:$O$45,MATCH(A201,LISTE!$B$4:$B$45,0),MATCH(C201,LISTE!$D$3:$O$3,0))</f>
        <v>#N/A</v>
      </c>
      <c r="E201" s="88" t="str">
        <f>IF(ISBLANK(C201),"",VLOOKUP(C201,Typologie!B$3:C$15,2,0))</f>
        <v/>
      </c>
      <c r="F201" s="88" t="str">
        <f>IF(E201="","",COUNTIF(E$10:$E201, E201))</f>
        <v/>
      </c>
      <c r="G201" s="88" t="str">
        <f t="shared" si="11"/>
        <v/>
      </c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90"/>
      <c r="T201" s="90"/>
      <c r="U201" s="90"/>
      <c r="V201" s="90"/>
      <c r="W201" s="88"/>
      <c r="X201" s="91"/>
      <c r="Y201" s="89"/>
      <c r="Z201" s="89"/>
      <c r="AA201" s="89"/>
      <c r="AB201" s="89"/>
      <c r="AC201" s="89"/>
      <c r="AD201" s="89"/>
      <c r="AE201" s="91"/>
      <c r="AF201" s="88"/>
      <c r="AG201" s="89"/>
      <c r="AH201" s="89"/>
      <c r="AI201" s="89"/>
      <c r="AJ201" s="91"/>
      <c r="AK201" s="88"/>
      <c r="AL201" s="89"/>
      <c r="AM201" s="89"/>
      <c r="AN201" s="89"/>
      <c r="AO201" s="91"/>
      <c r="AP201" s="88" t="str">
        <f t="shared" ca="1" si="9"/>
        <v/>
      </c>
      <c r="AQ201" s="91"/>
      <c r="AR201" s="89"/>
      <c r="AS201" s="88"/>
      <c r="AT201" s="88" t="str">
        <f t="shared" si="10"/>
        <v/>
      </c>
      <c r="AU201" s="92"/>
      <c r="AV201" s="88"/>
    </row>
    <row r="202" spans="1:48" s="75" customFormat="1" ht="15.6" x14ac:dyDescent="0.3">
      <c r="A202" s="88"/>
      <c r="B202" s="88" t="str">
        <f>IF(ISNA(VLOOKUP(A202,LISTE!B195:U237,20,0)),"",VLOOKUP(A202,LISTE!B195:U237,20,0))</f>
        <v/>
      </c>
      <c r="C202" s="88"/>
      <c r="D202" s="88" t="e">
        <f t="array" ref="D202">INDEX(LISTE!$D$4:$O$45,MATCH(A202,LISTE!$B$4:$B$45,0),MATCH(C202,LISTE!$D$3:$O$3,0))</f>
        <v>#N/A</v>
      </c>
      <c r="E202" s="88" t="str">
        <f>IF(ISBLANK(C202),"",VLOOKUP(C202,Typologie!B$3:C$15,2,0))</f>
        <v/>
      </c>
      <c r="F202" s="88" t="str">
        <f>IF(E202="","",COUNTIF(E$10:$E202, E202))</f>
        <v/>
      </c>
      <c r="G202" s="88" t="str">
        <f t="shared" si="11"/>
        <v/>
      </c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90"/>
      <c r="T202" s="90"/>
      <c r="U202" s="90"/>
      <c r="V202" s="90"/>
      <c r="W202" s="88"/>
      <c r="X202" s="91"/>
      <c r="Y202" s="89"/>
      <c r="Z202" s="89"/>
      <c r="AA202" s="89"/>
      <c r="AB202" s="89"/>
      <c r="AC202" s="89"/>
      <c r="AD202" s="89"/>
      <c r="AE202" s="91"/>
      <c r="AF202" s="88"/>
      <c r="AG202" s="89"/>
      <c r="AH202" s="89"/>
      <c r="AI202" s="89"/>
      <c r="AJ202" s="91"/>
      <c r="AK202" s="88"/>
      <c r="AL202" s="89"/>
      <c r="AM202" s="89"/>
      <c r="AN202" s="89"/>
      <c r="AO202" s="91"/>
      <c r="AP202" s="88" t="str">
        <f t="shared" ref="AP202:AP265" ca="1" si="12">IF(I202="","",IF(I202-60&lt;TODAY(),"ATTENTION","OK"))</f>
        <v/>
      </c>
      <c r="AQ202" s="91"/>
      <c r="AR202" s="89"/>
      <c r="AS202" s="88"/>
      <c r="AT202" s="88" t="str">
        <f t="shared" ref="AT202:AT265" si="13">IF(A202&lt;&gt;0,"1","")</f>
        <v/>
      </c>
      <c r="AU202" s="92"/>
      <c r="AV202" s="88"/>
    </row>
    <row r="203" spans="1:48" s="75" customFormat="1" ht="15.6" x14ac:dyDescent="0.3">
      <c r="A203" s="88"/>
      <c r="B203" s="88" t="str">
        <f>IF(ISNA(VLOOKUP(A203,LISTE!B196:U238,20,0)),"",VLOOKUP(A203,LISTE!B196:U238,20,0))</f>
        <v/>
      </c>
      <c r="C203" s="88"/>
      <c r="D203" s="88" t="e">
        <f t="array" ref="D203">INDEX(LISTE!$D$4:$O$45,MATCH(A203,LISTE!$B$4:$B$45,0),MATCH(C203,LISTE!$D$3:$O$3,0))</f>
        <v>#N/A</v>
      </c>
      <c r="E203" s="88" t="str">
        <f>IF(ISBLANK(C203),"",VLOOKUP(C203,Typologie!B$3:C$15,2,0))</f>
        <v/>
      </c>
      <c r="F203" s="88" t="str">
        <f>IF(E203="","",COUNTIF(E$10:$E203, E203))</f>
        <v/>
      </c>
      <c r="G203" s="88" t="str">
        <f t="shared" ref="G203:G266" si="14">IF(ISBLANK(C203),"",J203&amp;"-"&amp;E203&amp;"-"&amp;(B203)&amp;"-"&amp;D203&amp;"-"&amp;F203&amp;"-"&amp;YEAR(H203)&amp;"-"&amp;MONTH(H203)&amp;"")</f>
        <v/>
      </c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90"/>
      <c r="T203" s="90"/>
      <c r="U203" s="90"/>
      <c r="V203" s="90"/>
      <c r="W203" s="88"/>
      <c r="X203" s="91"/>
      <c r="Y203" s="89"/>
      <c r="Z203" s="89"/>
      <c r="AA203" s="89"/>
      <c r="AB203" s="89"/>
      <c r="AC203" s="89"/>
      <c r="AD203" s="89"/>
      <c r="AE203" s="91"/>
      <c r="AF203" s="88"/>
      <c r="AG203" s="89"/>
      <c r="AH203" s="89"/>
      <c r="AI203" s="89"/>
      <c r="AJ203" s="91"/>
      <c r="AK203" s="88"/>
      <c r="AL203" s="89"/>
      <c r="AM203" s="89"/>
      <c r="AN203" s="89"/>
      <c r="AO203" s="91"/>
      <c r="AP203" s="88" t="str">
        <f t="shared" ca="1" si="12"/>
        <v/>
      </c>
      <c r="AQ203" s="91"/>
      <c r="AR203" s="89"/>
      <c r="AS203" s="88"/>
      <c r="AT203" s="88" t="str">
        <f t="shared" si="13"/>
        <v/>
      </c>
      <c r="AU203" s="92"/>
      <c r="AV203" s="88"/>
    </row>
    <row r="204" spans="1:48" s="75" customFormat="1" ht="15.6" x14ac:dyDescent="0.3">
      <c r="A204" s="88"/>
      <c r="B204" s="88" t="str">
        <f>IF(ISNA(VLOOKUP(A204,LISTE!B197:U239,20,0)),"",VLOOKUP(A204,LISTE!B197:U239,20,0))</f>
        <v/>
      </c>
      <c r="C204" s="88"/>
      <c r="D204" s="88" t="e">
        <f t="array" ref="D204">INDEX(LISTE!$D$4:$O$45,MATCH(A204,LISTE!$B$4:$B$45,0),MATCH(C204,LISTE!$D$3:$O$3,0))</f>
        <v>#N/A</v>
      </c>
      <c r="E204" s="88" t="str">
        <f>IF(ISBLANK(C204),"",VLOOKUP(C204,Typologie!B$3:C$15,2,0))</f>
        <v/>
      </c>
      <c r="F204" s="88" t="str">
        <f>IF(E204="","",COUNTIF(E$10:$E204, E204))</f>
        <v/>
      </c>
      <c r="G204" s="88" t="str">
        <f t="shared" si="14"/>
        <v/>
      </c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90"/>
      <c r="T204" s="90"/>
      <c r="U204" s="90"/>
      <c r="V204" s="90"/>
      <c r="W204" s="88"/>
      <c r="X204" s="91"/>
      <c r="Y204" s="89"/>
      <c r="Z204" s="89"/>
      <c r="AA204" s="89"/>
      <c r="AB204" s="89"/>
      <c r="AC204" s="89"/>
      <c r="AD204" s="89"/>
      <c r="AE204" s="91"/>
      <c r="AF204" s="88"/>
      <c r="AG204" s="89"/>
      <c r="AH204" s="89"/>
      <c r="AI204" s="89"/>
      <c r="AJ204" s="91"/>
      <c r="AK204" s="88"/>
      <c r="AL204" s="89"/>
      <c r="AM204" s="89"/>
      <c r="AN204" s="89"/>
      <c r="AO204" s="91"/>
      <c r="AP204" s="88" t="str">
        <f t="shared" ca="1" si="12"/>
        <v/>
      </c>
      <c r="AQ204" s="91"/>
      <c r="AR204" s="89"/>
      <c r="AS204" s="88"/>
      <c r="AT204" s="88" t="str">
        <f t="shared" si="13"/>
        <v/>
      </c>
      <c r="AU204" s="92"/>
      <c r="AV204" s="88"/>
    </row>
    <row r="205" spans="1:48" s="75" customFormat="1" ht="15.6" x14ac:dyDescent="0.3">
      <c r="A205" s="88"/>
      <c r="B205" s="88" t="str">
        <f>IF(ISNA(VLOOKUP(A205,LISTE!B198:U240,20,0)),"",VLOOKUP(A205,LISTE!B198:U240,20,0))</f>
        <v/>
      </c>
      <c r="C205" s="88"/>
      <c r="D205" s="88" t="e">
        <f t="array" ref="D205">INDEX(LISTE!$D$4:$O$45,MATCH(A205,LISTE!$B$4:$B$45,0),MATCH(C205,LISTE!$D$3:$O$3,0))</f>
        <v>#N/A</v>
      </c>
      <c r="E205" s="88" t="str">
        <f>IF(ISBLANK(C205),"",VLOOKUP(C205,Typologie!B$3:C$15,2,0))</f>
        <v/>
      </c>
      <c r="F205" s="88" t="str">
        <f>IF(E205="","",COUNTIF(E$10:$E205, E205))</f>
        <v/>
      </c>
      <c r="G205" s="88" t="str">
        <f t="shared" si="14"/>
        <v/>
      </c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90"/>
      <c r="T205" s="90"/>
      <c r="U205" s="90"/>
      <c r="V205" s="90"/>
      <c r="W205" s="88"/>
      <c r="X205" s="91"/>
      <c r="Y205" s="89"/>
      <c r="Z205" s="89"/>
      <c r="AA205" s="89"/>
      <c r="AB205" s="89"/>
      <c r="AC205" s="89"/>
      <c r="AD205" s="89"/>
      <c r="AE205" s="91"/>
      <c r="AF205" s="88"/>
      <c r="AG205" s="89"/>
      <c r="AH205" s="89"/>
      <c r="AI205" s="89"/>
      <c r="AJ205" s="91"/>
      <c r="AK205" s="88"/>
      <c r="AL205" s="89"/>
      <c r="AM205" s="89"/>
      <c r="AN205" s="89"/>
      <c r="AO205" s="91"/>
      <c r="AP205" s="88" t="str">
        <f t="shared" ca="1" si="12"/>
        <v/>
      </c>
      <c r="AQ205" s="91"/>
      <c r="AR205" s="89"/>
      <c r="AS205" s="88"/>
      <c r="AT205" s="88" t="str">
        <f t="shared" si="13"/>
        <v/>
      </c>
      <c r="AU205" s="92"/>
      <c r="AV205" s="88"/>
    </row>
    <row r="206" spans="1:48" s="75" customFormat="1" ht="15.6" x14ac:dyDescent="0.3">
      <c r="A206" s="88"/>
      <c r="B206" s="88" t="str">
        <f>IF(ISNA(VLOOKUP(A206,LISTE!B199:U241,20,0)),"",VLOOKUP(A206,LISTE!B199:U241,20,0))</f>
        <v/>
      </c>
      <c r="C206" s="88"/>
      <c r="D206" s="88" t="e">
        <f t="array" ref="D206">INDEX(LISTE!$D$4:$O$45,MATCH(A206,LISTE!$B$4:$B$45,0),MATCH(C206,LISTE!$D$3:$O$3,0))</f>
        <v>#N/A</v>
      </c>
      <c r="E206" s="88" t="str">
        <f>IF(ISBLANK(C206),"",VLOOKUP(C206,Typologie!B$3:C$15,2,0))</f>
        <v/>
      </c>
      <c r="F206" s="88" t="str">
        <f>IF(E206="","",COUNTIF(E$10:$E206, E206))</f>
        <v/>
      </c>
      <c r="G206" s="88" t="str">
        <f t="shared" si="14"/>
        <v/>
      </c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90"/>
      <c r="T206" s="90"/>
      <c r="U206" s="90"/>
      <c r="V206" s="90"/>
      <c r="W206" s="88"/>
      <c r="X206" s="91"/>
      <c r="Y206" s="89"/>
      <c r="Z206" s="89"/>
      <c r="AA206" s="89"/>
      <c r="AB206" s="89"/>
      <c r="AC206" s="89"/>
      <c r="AD206" s="89"/>
      <c r="AE206" s="91"/>
      <c r="AF206" s="88"/>
      <c r="AG206" s="89"/>
      <c r="AH206" s="89"/>
      <c r="AI206" s="89"/>
      <c r="AJ206" s="91"/>
      <c r="AK206" s="88"/>
      <c r="AL206" s="89"/>
      <c r="AM206" s="89"/>
      <c r="AN206" s="89"/>
      <c r="AO206" s="91"/>
      <c r="AP206" s="88" t="str">
        <f t="shared" ca="1" si="12"/>
        <v/>
      </c>
      <c r="AQ206" s="91"/>
      <c r="AR206" s="89"/>
      <c r="AS206" s="88"/>
      <c r="AT206" s="88" t="str">
        <f t="shared" si="13"/>
        <v/>
      </c>
      <c r="AU206" s="92"/>
      <c r="AV206" s="88"/>
    </row>
    <row r="207" spans="1:48" s="75" customFormat="1" ht="15.6" x14ac:dyDescent="0.3">
      <c r="A207" s="88"/>
      <c r="B207" s="88" t="str">
        <f>IF(ISNA(VLOOKUP(A207,LISTE!B200:U242,20,0)),"",VLOOKUP(A207,LISTE!B200:U242,20,0))</f>
        <v/>
      </c>
      <c r="C207" s="88"/>
      <c r="D207" s="88" t="e">
        <f t="array" ref="D207">INDEX(LISTE!$D$4:$O$45,MATCH(A207,LISTE!$B$4:$B$45,0),MATCH(C207,LISTE!$D$3:$O$3,0))</f>
        <v>#N/A</v>
      </c>
      <c r="E207" s="88" t="str">
        <f>IF(ISBLANK(C207),"",VLOOKUP(C207,Typologie!B$3:C$15,2,0))</f>
        <v/>
      </c>
      <c r="F207" s="88" t="str">
        <f>IF(E207="","",COUNTIF(E$10:$E207, E207))</f>
        <v/>
      </c>
      <c r="G207" s="88" t="str">
        <f t="shared" si="14"/>
        <v/>
      </c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90"/>
      <c r="T207" s="90"/>
      <c r="U207" s="90"/>
      <c r="V207" s="90"/>
      <c r="W207" s="88"/>
      <c r="X207" s="91"/>
      <c r="Y207" s="89"/>
      <c r="Z207" s="89"/>
      <c r="AA207" s="89"/>
      <c r="AB207" s="89"/>
      <c r="AC207" s="89"/>
      <c r="AD207" s="89"/>
      <c r="AE207" s="91"/>
      <c r="AF207" s="88"/>
      <c r="AG207" s="89"/>
      <c r="AH207" s="89"/>
      <c r="AI207" s="89"/>
      <c r="AJ207" s="91"/>
      <c r="AK207" s="88"/>
      <c r="AL207" s="89"/>
      <c r="AM207" s="89"/>
      <c r="AN207" s="89"/>
      <c r="AO207" s="91"/>
      <c r="AP207" s="88" t="str">
        <f t="shared" ca="1" si="12"/>
        <v/>
      </c>
      <c r="AQ207" s="91"/>
      <c r="AR207" s="89"/>
      <c r="AS207" s="88"/>
      <c r="AT207" s="88" t="str">
        <f t="shared" si="13"/>
        <v/>
      </c>
      <c r="AU207" s="92"/>
      <c r="AV207" s="88"/>
    </row>
    <row r="208" spans="1:48" s="75" customFormat="1" ht="15.6" x14ac:dyDescent="0.3">
      <c r="A208" s="88"/>
      <c r="B208" s="88" t="str">
        <f>IF(ISNA(VLOOKUP(A208,LISTE!B201:U243,20,0)),"",VLOOKUP(A208,LISTE!B201:U243,20,0))</f>
        <v/>
      </c>
      <c r="C208" s="88"/>
      <c r="D208" s="88" t="e">
        <f t="array" ref="D208">INDEX(LISTE!$D$4:$O$45,MATCH(A208,LISTE!$B$4:$B$45,0),MATCH(C208,LISTE!$D$3:$O$3,0))</f>
        <v>#N/A</v>
      </c>
      <c r="E208" s="88" t="str">
        <f>IF(ISBLANK(C208),"",VLOOKUP(C208,Typologie!B$3:C$15,2,0))</f>
        <v/>
      </c>
      <c r="F208" s="88" t="str">
        <f>IF(E208="","",COUNTIF(E$10:$E208, E208))</f>
        <v/>
      </c>
      <c r="G208" s="88" t="str">
        <f t="shared" si="14"/>
        <v/>
      </c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90"/>
      <c r="T208" s="90"/>
      <c r="U208" s="90"/>
      <c r="V208" s="90"/>
      <c r="W208" s="88"/>
      <c r="X208" s="91"/>
      <c r="Y208" s="89"/>
      <c r="Z208" s="89"/>
      <c r="AA208" s="89"/>
      <c r="AB208" s="89"/>
      <c r="AC208" s="89"/>
      <c r="AD208" s="89"/>
      <c r="AE208" s="91"/>
      <c r="AF208" s="88"/>
      <c r="AG208" s="89"/>
      <c r="AH208" s="89"/>
      <c r="AI208" s="89"/>
      <c r="AJ208" s="91"/>
      <c r="AK208" s="88"/>
      <c r="AL208" s="89"/>
      <c r="AM208" s="89"/>
      <c r="AN208" s="89"/>
      <c r="AO208" s="91"/>
      <c r="AP208" s="88" t="str">
        <f t="shared" ca="1" si="12"/>
        <v/>
      </c>
      <c r="AQ208" s="91"/>
      <c r="AR208" s="89"/>
      <c r="AS208" s="88"/>
      <c r="AT208" s="88" t="str">
        <f t="shared" si="13"/>
        <v/>
      </c>
      <c r="AU208" s="92"/>
      <c r="AV208" s="88"/>
    </row>
    <row r="209" spans="1:48" s="75" customFormat="1" ht="15.6" x14ac:dyDescent="0.3">
      <c r="A209" s="88"/>
      <c r="B209" s="88" t="str">
        <f>IF(ISNA(VLOOKUP(A209,LISTE!B202:U244,20,0)),"",VLOOKUP(A209,LISTE!B202:U244,20,0))</f>
        <v/>
      </c>
      <c r="C209" s="88"/>
      <c r="D209" s="88" t="e">
        <f t="array" ref="D209">INDEX(LISTE!$D$4:$O$45,MATCH(A209,LISTE!$B$4:$B$45,0),MATCH(C209,LISTE!$D$3:$O$3,0))</f>
        <v>#N/A</v>
      </c>
      <c r="E209" s="88" t="str">
        <f>IF(ISBLANK(C209),"",VLOOKUP(C209,Typologie!B$3:C$15,2,0))</f>
        <v/>
      </c>
      <c r="F209" s="88" t="str">
        <f>IF(E209="","",COUNTIF(E$10:$E209, E209))</f>
        <v/>
      </c>
      <c r="G209" s="88" t="str">
        <f t="shared" si="14"/>
        <v/>
      </c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90"/>
      <c r="T209" s="90"/>
      <c r="U209" s="90"/>
      <c r="V209" s="90"/>
      <c r="W209" s="88"/>
      <c r="X209" s="91"/>
      <c r="Y209" s="89"/>
      <c r="Z209" s="89"/>
      <c r="AA209" s="89"/>
      <c r="AB209" s="89"/>
      <c r="AC209" s="89"/>
      <c r="AD209" s="89"/>
      <c r="AE209" s="91"/>
      <c r="AF209" s="88"/>
      <c r="AG209" s="89"/>
      <c r="AH209" s="89"/>
      <c r="AI209" s="89"/>
      <c r="AJ209" s="91"/>
      <c r="AK209" s="88"/>
      <c r="AL209" s="89"/>
      <c r="AM209" s="89"/>
      <c r="AN209" s="89"/>
      <c r="AO209" s="91"/>
      <c r="AP209" s="88" t="str">
        <f t="shared" ca="1" si="12"/>
        <v/>
      </c>
      <c r="AQ209" s="91"/>
      <c r="AR209" s="89"/>
      <c r="AS209" s="88"/>
      <c r="AT209" s="88" t="str">
        <f t="shared" si="13"/>
        <v/>
      </c>
      <c r="AU209" s="92"/>
      <c r="AV209" s="88"/>
    </row>
    <row r="210" spans="1:48" s="75" customFormat="1" ht="15.6" x14ac:dyDescent="0.3">
      <c r="A210" s="88"/>
      <c r="B210" s="88" t="str">
        <f>IF(ISNA(VLOOKUP(A210,LISTE!B203:U245,20,0)),"",VLOOKUP(A210,LISTE!B203:U245,20,0))</f>
        <v/>
      </c>
      <c r="C210" s="88"/>
      <c r="D210" s="88" t="e">
        <f t="array" ref="D210">INDEX(LISTE!$D$4:$O$45,MATCH(A210,LISTE!$B$4:$B$45,0),MATCH(C210,LISTE!$D$3:$O$3,0))</f>
        <v>#N/A</v>
      </c>
      <c r="E210" s="88" t="str">
        <f>IF(ISBLANK(C210),"",VLOOKUP(C210,Typologie!B$3:C$15,2,0))</f>
        <v/>
      </c>
      <c r="F210" s="88" t="str">
        <f>IF(E210="","",COUNTIF(E$10:$E210, E210))</f>
        <v/>
      </c>
      <c r="G210" s="88" t="str">
        <f t="shared" si="14"/>
        <v/>
      </c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90"/>
      <c r="T210" s="90"/>
      <c r="U210" s="90"/>
      <c r="V210" s="90"/>
      <c r="W210" s="88"/>
      <c r="X210" s="91"/>
      <c r="Y210" s="89"/>
      <c r="Z210" s="89"/>
      <c r="AA210" s="89"/>
      <c r="AB210" s="89"/>
      <c r="AC210" s="89"/>
      <c r="AD210" s="89"/>
      <c r="AE210" s="91"/>
      <c r="AF210" s="88"/>
      <c r="AG210" s="89"/>
      <c r="AH210" s="89"/>
      <c r="AI210" s="89"/>
      <c r="AJ210" s="91"/>
      <c r="AK210" s="88"/>
      <c r="AL210" s="89"/>
      <c r="AM210" s="89"/>
      <c r="AN210" s="89"/>
      <c r="AO210" s="91"/>
      <c r="AP210" s="88" t="str">
        <f t="shared" ca="1" si="12"/>
        <v/>
      </c>
      <c r="AQ210" s="91"/>
      <c r="AR210" s="89"/>
      <c r="AS210" s="88"/>
      <c r="AT210" s="88" t="str">
        <f t="shared" si="13"/>
        <v/>
      </c>
      <c r="AU210" s="92"/>
      <c r="AV210" s="88"/>
    </row>
    <row r="211" spans="1:48" s="75" customFormat="1" ht="15.6" x14ac:dyDescent="0.3">
      <c r="A211" s="88"/>
      <c r="B211" s="88" t="str">
        <f>IF(ISNA(VLOOKUP(A211,LISTE!B204:U246,20,0)),"",VLOOKUP(A211,LISTE!B204:U246,20,0))</f>
        <v/>
      </c>
      <c r="C211" s="88"/>
      <c r="D211" s="88" t="e">
        <f t="array" ref="D211">INDEX(LISTE!$D$4:$O$45,MATCH(A211,LISTE!$B$4:$B$45,0),MATCH(C211,LISTE!$D$3:$O$3,0))</f>
        <v>#N/A</v>
      </c>
      <c r="E211" s="88" t="str">
        <f>IF(ISBLANK(C211),"",VLOOKUP(C211,Typologie!B$3:C$15,2,0))</f>
        <v/>
      </c>
      <c r="F211" s="88" t="str">
        <f>IF(E211="","",COUNTIF(E$10:$E211, E211))</f>
        <v/>
      </c>
      <c r="G211" s="88" t="str">
        <f t="shared" si="14"/>
        <v/>
      </c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90"/>
      <c r="T211" s="90"/>
      <c r="U211" s="90"/>
      <c r="V211" s="90"/>
      <c r="W211" s="88"/>
      <c r="X211" s="91"/>
      <c r="Y211" s="89"/>
      <c r="Z211" s="89"/>
      <c r="AA211" s="89"/>
      <c r="AB211" s="89"/>
      <c r="AC211" s="89"/>
      <c r="AD211" s="89"/>
      <c r="AE211" s="91"/>
      <c r="AF211" s="88"/>
      <c r="AG211" s="89"/>
      <c r="AH211" s="89"/>
      <c r="AI211" s="89"/>
      <c r="AJ211" s="91"/>
      <c r="AK211" s="88"/>
      <c r="AL211" s="89"/>
      <c r="AM211" s="89"/>
      <c r="AN211" s="89"/>
      <c r="AO211" s="91"/>
      <c r="AP211" s="88" t="str">
        <f t="shared" ca="1" si="12"/>
        <v/>
      </c>
      <c r="AQ211" s="91"/>
      <c r="AR211" s="89"/>
      <c r="AS211" s="88"/>
      <c r="AT211" s="88" t="str">
        <f t="shared" si="13"/>
        <v/>
      </c>
      <c r="AU211" s="92"/>
      <c r="AV211" s="88"/>
    </row>
    <row r="212" spans="1:48" s="75" customFormat="1" ht="15.6" x14ac:dyDescent="0.3">
      <c r="A212" s="88"/>
      <c r="B212" s="88" t="str">
        <f>IF(ISNA(VLOOKUP(A212,LISTE!B205:U247,20,0)),"",VLOOKUP(A212,LISTE!B205:U247,20,0))</f>
        <v/>
      </c>
      <c r="C212" s="88"/>
      <c r="D212" s="88" t="e">
        <f t="array" ref="D212">INDEX(LISTE!$D$4:$O$45,MATCH(A212,LISTE!$B$4:$B$45,0),MATCH(C212,LISTE!$D$3:$O$3,0))</f>
        <v>#N/A</v>
      </c>
      <c r="E212" s="88" t="str">
        <f>IF(ISBLANK(C212),"",VLOOKUP(C212,Typologie!B$3:C$15,2,0))</f>
        <v/>
      </c>
      <c r="F212" s="88" t="str">
        <f>IF(E212="","",COUNTIF(E$10:$E212, E212))</f>
        <v/>
      </c>
      <c r="G212" s="88" t="str">
        <f t="shared" si="14"/>
        <v/>
      </c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90"/>
      <c r="T212" s="90"/>
      <c r="U212" s="90"/>
      <c r="V212" s="90"/>
      <c r="W212" s="88"/>
      <c r="X212" s="91"/>
      <c r="Y212" s="89"/>
      <c r="Z212" s="89"/>
      <c r="AA212" s="89"/>
      <c r="AB212" s="89"/>
      <c r="AC212" s="89"/>
      <c r="AD212" s="89"/>
      <c r="AE212" s="91"/>
      <c r="AF212" s="88"/>
      <c r="AG212" s="89"/>
      <c r="AH212" s="89"/>
      <c r="AI212" s="89"/>
      <c r="AJ212" s="91"/>
      <c r="AK212" s="88"/>
      <c r="AL212" s="89"/>
      <c r="AM212" s="89"/>
      <c r="AN212" s="89"/>
      <c r="AO212" s="91"/>
      <c r="AP212" s="88" t="str">
        <f t="shared" ca="1" si="12"/>
        <v/>
      </c>
      <c r="AQ212" s="91"/>
      <c r="AR212" s="89"/>
      <c r="AS212" s="88"/>
      <c r="AT212" s="88" t="str">
        <f t="shared" si="13"/>
        <v/>
      </c>
      <c r="AU212" s="92"/>
      <c r="AV212" s="88"/>
    </row>
    <row r="213" spans="1:48" s="75" customFormat="1" ht="15.6" x14ac:dyDescent="0.3">
      <c r="A213" s="88"/>
      <c r="B213" s="88" t="str">
        <f>IF(ISNA(VLOOKUP(A213,LISTE!B206:U248,20,0)),"",VLOOKUP(A213,LISTE!B206:U248,20,0))</f>
        <v/>
      </c>
      <c r="C213" s="88"/>
      <c r="D213" s="88" t="e">
        <f t="array" ref="D213">INDEX(LISTE!$D$4:$O$45,MATCH(A213,LISTE!$B$4:$B$45,0),MATCH(C213,LISTE!$D$3:$O$3,0))</f>
        <v>#N/A</v>
      </c>
      <c r="E213" s="88" t="str">
        <f>IF(ISBLANK(C213),"",VLOOKUP(C213,Typologie!B$3:C$15,2,0))</f>
        <v/>
      </c>
      <c r="F213" s="88" t="str">
        <f>IF(E213="","",COUNTIF(E$10:$E213, E213))</f>
        <v/>
      </c>
      <c r="G213" s="88" t="str">
        <f t="shared" si="14"/>
        <v/>
      </c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90"/>
      <c r="T213" s="90"/>
      <c r="U213" s="90"/>
      <c r="V213" s="90"/>
      <c r="W213" s="88"/>
      <c r="X213" s="91"/>
      <c r="Y213" s="89"/>
      <c r="Z213" s="89"/>
      <c r="AA213" s="89"/>
      <c r="AB213" s="89"/>
      <c r="AC213" s="89"/>
      <c r="AD213" s="89"/>
      <c r="AE213" s="91"/>
      <c r="AF213" s="88"/>
      <c r="AG213" s="89"/>
      <c r="AH213" s="89"/>
      <c r="AI213" s="89"/>
      <c r="AJ213" s="91"/>
      <c r="AK213" s="88"/>
      <c r="AL213" s="89"/>
      <c r="AM213" s="89"/>
      <c r="AN213" s="89"/>
      <c r="AO213" s="91"/>
      <c r="AP213" s="88" t="str">
        <f t="shared" ca="1" si="12"/>
        <v/>
      </c>
      <c r="AQ213" s="91"/>
      <c r="AR213" s="89"/>
      <c r="AS213" s="88"/>
      <c r="AT213" s="88" t="str">
        <f t="shared" si="13"/>
        <v/>
      </c>
      <c r="AU213" s="92"/>
      <c r="AV213" s="88"/>
    </row>
    <row r="214" spans="1:48" s="75" customFormat="1" ht="15.6" x14ac:dyDescent="0.3">
      <c r="A214" s="88"/>
      <c r="B214" s="88" t="str">
        <f>IF(ISNA(VLOOKUP(A214,LISTE!B207:U249,20,0)),"",VLOOKUP(A214,LISTE!B207:U249,20,0))</f>
        <v/>
      </c>
      <c r="C214" s="88"/>
      <c r="D214" s="88" t="e">
        <f t="array" ref="D214">INDEX(LISTE!$D$4:$O$45,MATCH(A214,LISTE!$B$4:$B$45,0),MATCH(C214,LISTE!$D$3:$O$3,0))</f>
        <v>#N/A</v>
      </c>
      <c r="E214" s="88" t="str">
        <f>IF(ISBLANK(C214),"",VLOOKUP(C214,Typologie!B$3:C$15,2,0))</f>
        <v/>
      </c>
      <c r="F214" s="88" t="str">
        <f>IF(E214="","",COUNTIF(E$10:$E214, E214))</f>
        <v/>
      </c>
      <c r="G214" s="88" t="str">
        <f t="shared" si="14"/>
        <v/>
      </c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90"/>
      <c r="T214" s="90"/>
      <c r="U214" s="90"/>
      <c r="V214" s="90"/>
      <c r="W214" s="88"/>
      <c r="X214" s="91"/>
      <c r="Y214" s="89"/>
      <c r="Z214" s="89"/>
      <c r="AA214" s="89"/>
      <c r="AB214" s="89"/>
      <c r="AC214" s="89"/>
      <c r="AD214" s="89"/>
      <c r="AE214" s="91"/>
      <c r="AF214" s="88"/>
      <c r="AG214" s="89"/>
      <c r="AH214" s="89"/>
      <c r="AI214" s="89"/>
      <c r="AJ214" s="91"/>
      <c r="AK214" s="88"/>
      <c r="AL214" s="89"/>
      <c r="AM214" s="89"/>
      <c r="AN214" s="89"/>
      <c r="AO214" s="91"/>
      <c r="AP214" s="88" t="str">
        <f t="shared" ca="1" si="12"/>
        <v/>
      </c>
      <c r="AQ214" s="91"/>
      <c r="AR214" s="89"/>
      <c r="AS214" s="88"/>
      <c r="AT214" s="88" t="str">
        <f t="shared" si="13"/>
        <v/>
      </c>
      <c r="AU214" s="92"/>
      <c r="AV214" s="88"/>
    </row>
    <row r="215" spans="1:48" s="75" customFormat="1" ht="15.6" x14ac:dyDescent="0.3">
      <c r="A215" s="88"/>
      <c r="B215" s="88" t="str">
        <f>IF(ISNA(VLOOKUP(A215,LISTE!B208:U250,20,0)),"",VLOOKUP(A215,LISTE!B208:U250,20,0))</f>
        <v/>
      </c>
      <c r="C215" s="88"/>
      <c r="D215" s="88" t="e">
        <f t="array" ref="D215">INDEX(LISTE!$D$4:$O$45,MATCH(A215,LISTE!$B$4:$B$45,0),MATCH(C215,LISTE!$D$3:$O$3,0))</f>
        <v>#N/A</v>
      </c>
      <c r="E215" s="88" t="str">
        <f>IF(ISBLANK(C215),"",VLOOKUP(C215,Typologie!B$3:C$15,2,0))</f>
        <v/>
      </c>
      <c r="F215" s="88" t="str">
        <f>IF(E215="","",COUNTIF(E$10:$E215, E215))</f>
        <v/>
      </c>
      <c r="G215" s="88" t="str">
        <f t="shared" si="14"/>
        <v/>
      </c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90"/>
      <c r="T215" s="90"/>
      <c r="U215" s="90"/>
      <c r="V215" s="90"/>
      <c r="W215" s="88"/>
      <c r="X215" s="91"/>
      <c r="Y215" s="89"/>
      <c r="Z215" s="89"/>
      <c r="AA215" s="89"/>
      <c r="AB215" s="89"/>
      <c r="AC215" s="89"/>
      <c r="AD215" s="89"/>
      <c r="AE215" s="91"/>
      <c r="AF215" s="88"/>
      <c r="AG215" s="89"/>
      <c r="AH215" s="89"/>
      <c r="AI215" s="89"/>
      <c r="AJ215" s="91"/>
      <c r="AK215" s="88"/>
      <c r="AL215" s="89"/>
      <c r="AM215" s="89"/>
      <c r="AN215" s="89"/>
      <c r="AO215" s="91"/>
      <c r="AP215" s="88" t="str">
        <f t="shared" ca="1" si="12"/>
        <v/>
      </c>
      <c r="AQ215" s="91"/>
      <c r="AR215" s="89"/>
      <c r="AS215" s="88"/>
      <c r="AT215" s="88" t="str">
        <f t="shared" si="13"/>
        <v/>
      </c>
      <c r="AU215" s="92"/>
      <c r="AV215" s="88"/>
    </row>
    <row r="216" spans="1:48" s="75" customFormat="1" ht="15.6" x14ac:dyDescent="0.3">
      <c r="A216" s="88"/>
      <c r="B216" s="88" t="str">
        <f>IF(ISNA(VLOOKUP(A216,LISTE!B209:U251,20,0)),"",VLOOKUP(A216,LISTE!B209:U251,20,0))</f>
        <v/>
      </c>
      <c r="C216" s="88"/>
      <c r="D216" s="88" t="e">
        <f t="array" ref="D216">INDEX(LISTE!$D$4:$O$45,MATCH(A216,LISTE!$B$4:$B$45,0),MATCH(C216,LISTE!$D$3:$O$3,0))</f>
        <v>#N/A</v>
      </c>
      <c r="E216" s="88" t="str">
        <f>IF(ISBLANK(C216),"",VLOOKUP(C216,Typologie!B$3:C$15,2,0))</f>
        <v/>
      </c>
      <c r="F216" s="88" t="str">
        <f>IF(E216="","",COUNTIF(E$10:$E216, E216))</f>
        <v/>
      </c>
      <c r="G216" s="88" t="str">
        <f t="shared" si="14"/>
        <v/>
      </c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90"/>
      <c r="T216" s="90"/>
      <c r="U216" s="90"/>
      <c r="V216" s="90"/>
      <c r="W216" s="88"/>
      <c r="X216" s="91"/>
      <c r="Y216" s="89"/>
      <c r="Z216" s="89"/>
      <c r="AA216" s="89"/>
      <c r="AB216" s="89"/>
      <c r="AC216" s="89"/>
      <c r="AD216" s="89"/>
      <c r="AE216" s="91"/>
      <c r="AF216" s="88"/>
      <c r="AG216" s="89"/>
      <c r="AH216" s="89"/>
      <c r="AI216" s="89"/>
      <c r="AJ216" s="91"/>
      <c r="AK216" s="88"/>
      <c r="AL216" s="89"/>
      <c r="AM216" s="89"/>
      <c r="AN216" s="89"/>
      <c r="AO216" s="91"/>
      <c r="AP216" s="88" t="str">
        <f t="shared" ca="1" si="12"/>
        <v/>
      </c>
      <c r="AQ216" s="91"/>
      <c r="AR216" s="89"/>
      <c r="AS216" s="88"/>
      <c r="AT216" s="88" t="str">
        <f t="shared" si="13"/>
        <v/>
      </c>
      <c r="AU216" s="92"/>
      <c r="AV216" s="88"/>
    </row>
    <row r="217" spans="1:48" s="75" customFormat="1" ht="15.6" x14ac:dyDescent="0.3">
      <c r="A217" s="88"/>
      <c r="B217" s="88" t="str">
        <f>IF(ISNA(VLOOKUP(A217,LISTE!B210:U252,20,0)),"",VLOOKUP(A217,LISTE!B210:U252,20,0))</f>
        <v/>
      </c>
      <c r="C217" s="88"/>
      <c r="D217" s="88" t="e">
        <f t="array" ref="D217">INDEX(LISTE!$D$4:$O$45,MATCH(A217,LISTE!$B$4:$B$45,0),MATCH(C217,LISTE!$D$3:$O$3,0))</f>
        <v>#N/A</v>
      </c>
      <c r="E217" s="88" t="str">
        <f>IF(ISBLANK(C217),"",VLOOKUP(C217,Typologie!B$3:C$15,2,0))</f>
        <v/>
      </c>
      <c r="F217" s="88" t="str">
        <f>IF(E217="","",COUNTIF(E$10:$E217, E217))</f>
        <v/>
      </c>
      <c r="G217" s="88" t="str">
        <f t="shared" si="14"/>
        <v/>
      </c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90"/>
      <c r="T217" s="90"/>
      <c r="U217" s="90"/>
      <c r="V217" s="90"/>
      <c r="W217" s="88"/>
      <c r="X217" s="91"/>
      <c r="Y217" s="89"/>
      <c r="Z217" s="89"/>
      <c r="AA217" s="89"/>
      <c r="AB217" s="89"/>
      <c r="AC217" s="89"/>
      <c r="AD217" s="89"/>
      <c r="AE217" s="91"/>
      <c r="AF217" s="88"/>
      <c r="AG217" s="89"/>
      <c r="AH217" s="89"/>
      <c r="AI217" s="89"/>
      <c r="AJ217" s="91"/>
      <c r="AK217" s="88"/>
      <c r="AL217" s="89"/>
      <c r="AM217" s="89"/>
      <c r="AN217" s="89"/>
      <c r="AO217" s="91"/>
      <c r="AP217" s="88" t="str">
        <f t="shared" ca="1" si="12"/>
        <v/>
      </c>
      <c r="AQ217" s="91"/>
      <c r="AR217" s="89"/>
      <c r="AS217" s="88"/>
      <c r="AT217" s="88" t="str">
        <f t="shared" si="13"/>
        <v/>
      </c>
      <c r="AU217" s="92"/>
      <c r="AV217" s="88"/>
    </row>
    <row r="218" spans="1:48" s="75" customFormat="1" ht="15.6" x14ac:dyDescent="0.3">
      <c r="A218" s="88"/>
      <c r="B218" s="88" t="str">
        <f>IF(ISNA(VLOOKUP(A218,LISTE!B211:U253,20,0)),"",VLOOKUP(A218,LISTE!B211:U253,20,0))</f>
        <v/>
      </c>
      <c r="C218" s="88"/>
      <c r="D218" s="88" t="e">
        <f t="array" ref="D218">INDEX(LISTE!$D$4:$O$45,MATCH(A218,LISTE!$B$4:$B$45,0),MATCH(C218,LISTE!$D$3:$O$3,0))</f>
        <v>#N/A</v>
      </c>
      <c r="E218" s="88" t="str">
        <f>IF(ISBLANK(C218),"",VLOOKUP(C218,Typologie!B$3:C$15,2,0))</f>
        <v/>
      </c>
      <c r="F218" s="88" t="str">
        <f>IF(E218="","",COUNTIF(E$10:$E218, E218))</f>
        <v/>
      </c>
      <c r="G218" s="88" t="str">
        <f t="shared" si="14"/>
        <v/>
      </c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90"/>
      <c r="T218" s="90"/>
      <c r="U218" s="90"/>
      <c r="V218" s="90"/>
      <c r="W218" s="88"/>
      <c r="X218" s="91"/>
      <c r="Y218" s="89"/>
      <c r="Z218" s="89"/>
      <c r="AA218" s="89"/>
      <c r="AB218" s="89"/>
      <c r="AC218" s="89"/>
      <c r="AD218" s="89"/>
      <c r="AE218" s="91"/>
      <c r="AF218" s="88"/>
      <c r="AG218" s="89"/>
      <c r="AH218" s="89"/>
      <c r="AI218" s="89"/>
      <c r="AJ218" s="91"/>
      <c r="AK218" s="88"/>
      <c r="AL218" s="89"/>
      <c r="AM218" s="89"/>
      <c r="AN218" s="89"/>
      <c r="AO218" s="91"/>
      <c r="AP218" s="88" t="str">
        <f t="shared" ca="1" si="12"/>
        <v/>
      </c>
      <c r="AQ218" s="91"/>
      <c r="AR218" s="89"/>
      <c r="AS218" s="88"/>
      <c r="AT218" s="88" t="str">
        <f t="shared" si="13"/>
        <v/>
      </c>
      <c r="AU218" s="92"/>
      <c r="AV218" s="88"/>
    </row>
    <row r="219" spans="1:48" s="75" customFormat="1" ht="15.6" x14ac:dyDescent="0.3">
      <c r="A219" s="88"/>
      <c r="B219" s="88" t="str">
        <f>IF(ISNA(VLOOKUP(A219,LISTE!B212:U254,20,0)),"",VLOOKUP(A219,LISTE!B212:U254,20,0))</f>
        <v/>
      </c>
      <c r="C219" s="88"/>
      <c r="D219" s="88" t="e">
        <f t="array" ref="D219">INDEX(LISTE!$D$4:$O$45,MATCH(A219,LISTE!$B$4:$B$45,0),MATCH(C219,LISTE!$D$3:$O$3,0))</f>
        <v>#N/A</v>
      </c>
      <c r="E219" s="88" t="str">
        <f>IF(ISBLANK(C219),"",VLOOKUP(C219,Typologie!B$3:C$15,2,0))</f>
        <v/>
      </c>
      <c r="F219" s="88" t="str">
        <f>IF(E219="","",COUNTIF(E$10:$E219, E219))</f>
        <v/>
      </c>
      <c r="G219" s="88" t="str">
        <f t="shared" si="14"/>
        <v/>
      </c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90"/>
      <c r="T219" s="90"/>
      <c r="U219" s="90"/>
      <c r="V219" s="90"/>
      <c r="W219" s="88"/>
      <c r="X219" s="91"/>
      <c r="Y219" s="89"/>
      <c r="Z219" s="89"/>
      <c r="AA219" s="89"/>
      <c r="AB219" s="89"/>
      <c r="AC219" s="89"/>
      <c r="AD219" s="89"/>
      <c r="AE219" s="91"/>
      <c r="AF219" s="88"/>
      <c r="AG219" s="89"/>
      <c r="AH219" s="89"/>
      <c r="AI219" s="89"/>
      <c r="AJ219" s="91"/>
      <c r="AK219" s="88"/>
      <c r="AL219" s="89"/>
      <c r="AM219" s="89"/>
      <c r="AN219" s="89"/>
      <c r="AO219" s="91"/>
      <c r="AP219" s="88" t="str">
        <f t="shared" ca="1" si="12"/>
        <v/>
      </c>
      <c r="AQ219" s="91"/>
      <c r="AR219" s="89"/>
      <c r="AS219" s="88"/>
      <c r="AT219" s="88" t="str">
        <f t="shared" si="13"/>
        <v/>
      </c>
      <c r="AU219" s="92"/>
      <c r="AV219" s="88"/>
    </row>
    <row r="220" spans="1:48" s="75" customFormat="1" ht="15.6" x14ac:dyDescent="0.3">
      <c r="A220" s="88"/>
      <c r="B220" s="88" t="str">
        <f>IF(ISNA(VLOOKUP(A220,LISTE!B213:U255,20,0)),"",VLOOKUP(A220,LISTE!B213:U255,20,0))</f>
        <v/>
      </c>
      <c r="C220" s="88"/>
      <c r="D220" s="88" t="e">
        <f t="array" ref="D220">INDEX(LISTE!$D$4:$O$45,MATCH(A220,LISTE!$B$4:$B$45,0),MATCH(C220,LISTE!$D$3:$O$3,0))</f>
        <v>#N/A</v>
      </c>
      <c r="E220" s="88" t="str">
        <f>IF(ISBLANK(C220),"",VLOOKUP(C220,Typologie!B$3:C$15,2,0))</f>
        <v/>
      </c>
      <c r="F220" s="88" t="str">
        <f>IF(E220="","",COUNTIF(E$10:$E220, E220))</f>
        <v/>
      </c>
      <c r="G220" s="88" t="str">
        <f t="shared" si="14"/>
        <v/>
      </c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90"/>
      <c r="T220" s="90"/>
      <c r="U220" s="90"/>
      <c r="V220" s="90"/>
      <c r="W220" s="88"/>
      <c r="X220" s="91"/>
      <c r="Y220" s="89"/>
      <c r="Z220" s="89"/>
      <c r="AA220" s="89"/>
      <c r="AB220" s="89"/>
      <c r="AC220" s="89"/>
      <c r="AD220" s="89"/>
      <c r="AE220" s="91"/>
      <c r="AF220" s="88"/>
      <c r="AG220" s="89"/>
      <c r="AH220" s="89"/>
      <c r="AI220" s="89"/>
      <c r="AJ220" s="91"/>
      <c r="AK220" s="88"/>
      <c r="AL220" s="89"/>
      <c r="AM220" s="89"/>
      <c r="AN220" s="89"/>
      <c r="AO220" s="91"/>
      <c r="AP220" s="88" t="str">
        <f t="shared" ca="1" si="12"/>
        <v/>
      </c>
      <c r="AQ220" s="91"/>
      <c r="AR220" s="89"/>
      <c r="AS220" s="88"/>
      <c r="AT220" s="88" t="str">
        <f t="shared" si="13"/>
        <v/>
      </c>
      <c r="AU220" s="92"/>
      <c r="AV220" s="88"/>
    </row>
    <row r="221" spans="1:48" s="75" customFormat="1" ht="15.6" x14ac:dyDescent="0.3">
      <c r="A221" s="88"/>
      <c r="B221" s="88" t="str">
        <f>IF(ISNA(VLOOKUP(A221,LISTE!B214:U256,20,0)),"",VLOOKUP(A221,LISTE!B214:U256,20,0))</f>
        <v/>
      </c>
      <c r="C221" s="88"/>
      <c r="D221" s="88" t="e">
        <f t="array" ref="D221">INDEX(LISTE!$D$4:$O$45,MATCH(A221,LISTE!$B$4:$B$45,0),MATCH(C221,LISTE!$D$3:$O$3,0))</f>
        <v>#N/A</v>
      </c>
      <c r="E221" s="88" t="str">
        <f>IF(ISBLANK(C221),"",VLOOKUP(C221,Typologie!B$3:C$15,2,0))</f>
        <v/>
      </c>
      <c r="F221" s="88" t="str">
        <f>IF(E221="","",COUNTIF(E$10:$E221, E221))</f>
        <v/>
      </c>
      <c r="G221" s="88" t="str">
        <f t="shared" si="14"/>
        <v/>
      </c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90"/>
      <c r="T221" s="90"/>
      <c r="U221" s="90"/>
      <c r="V221" s="90"/>
      <c r="W221" s="88"/>
      <c r="X221" s="91"/>
      <c r="Y221" s="89"/>
      <c r="Z221" s="89"/>
      <c r="AA221" s="89"/>
      <c r="AB221" s="89"/>
      <c r="AC221" s="89"/>
      <c r="AD221" s="89"/>
      <c r="AE221" s="91"/>
      <c r="AF221" s="88"/>
      <c r="AG221" s="89"/>
      <c r="AH221" s="89"/>
      <c r="AI221" s="89"/>
      <c r="AJ221" s="91"/>
      <c r="AK221" s="88"/>
      <c r="AL221" s="89"/>
      <c r="AM221" s="89"/>
      <c r="AN221" s="89"/>
      <c r="AO221" s="91"/>
      <c r="AP221" s="88" t="str">
        <f t="shared" ca="1" si="12"/>
        <v/>
      </c>
      <c r="AQ221" s="91"/>
      <c r="AR221" s="89"/>
      <c r="AS221" s="88"/>
      <c r="AT221" s="88" t="str">
        <f t="shared" si="13"/>
        <v/>
      </c>
      <c r="AU221" s="92"/>
      <c r="AV221" s="88"/>
    </row>
    <row r="222" spans="1:48" s="75" customFormat="1" ht="15.6" x14ac:dyDescent="0.3">
      <c r="A222" s="88"/>
      <c r="B222" s="88" t="str">
        <f>IF(ISNA(VLOOKUP(A222,LISTE!B215:U257,20,0)),"",VLOOKUP(A222,LISTE!B215:U257,20,0))</f>
        <v/>
      </c>
      <c r="C222" s="88"/>
      <c r="D222" s="88" t="e">
        <f t="array" ref="D222">INDEX(LISTE!$D$4:$O$45,MATCH(A222,LISTE!$B$4:$B$45,0),MATCH(C222,LISTE!$D$3:$O$3,0))</f>
        <v>#N/A</v>
      </c>
      <c r="E222" s="88" t="str">
        <f>IF(ISBLANK(C222),"",VLOOKUP(C222,Typologie!B$3:C$15,2,0))</f>
        <v/>
      </c>
      <c r="F222" s="88" t="str">
        <f>IF(E222="","",COUNTIF(E$10:$E222, E222))</f>
        <v/>
      </c>
      <c r="G222" s="88" t="str">
        <f t="shared" si="14"/>
        <v/>
      </c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90"/>
      <c r="T222" s="90"/>
      <c r="U222" s="90"/>
      <c r="V222" s="90"/>
      <c r="W222" s="88"/>
      <c r="X222" s="91"/>
      <c r="Y222" s="89"/>
      <c r="Z222" s="89"/>
      <c r="AA222" s="89"/>
      <c r="AB222" s="89"/>
      <c r="AC222" s="89"/>
      <c r="AD222" s="89"/>
      <c r="AE222" s="91"/>
      <c r="AF222" s="88"/>
      <c r="AG222" s="89"/>
      <c r="AH222" s="89"/>
      <c r="AI222" s="89"/>
      <c r="AJ222" s="91"/>
      <c r="AK222" s="88"/>
      <c r="AL222" s="89"/>
      <c r="AM222" s="89"/>
      <c r="AN222" s="89"/>
      <c r="AO222" s="91"/>
      <c r="AP222" s="88" t="str">
        <f t="shared" ca="1" si="12"/>
        <v/>
      </c>
      <c r="AQ222" s="91"/>
      <c r="AR222" s="89"/>
      <c r="AS222" s="88"/>
      <c r="AT222" s="88" t="str">
        <f t="shared" si="13"/>
        <v/>
      </c>
      <c r="AU222" s="92"/>
      <c r="AV222" s="88"/>
    </row>
    <row r="223" spans="1:48" s="75" customFormat="1" ht="15.6" x14ac:dyDescent="0.3">
      <c r="A223" s="88"/>
      <c r="B223" s="88" t="str">
        <f>IF(ISNA(VLOOKUP(A223,LISTE!B216:U258,20,0)),"",VLOOKUP(A223,LISTE!B216:U258,20,0))</f>
        <v/>
      </c>
      <c r="C223" s="88"/>
      <c r="D223" s="88" t="e">
        <f t="array" ref="D223">INDEX(LISTE!$D$4:$O$45,MATCH(A223,LISTE!$B$4:$B$45,0),MATCH(C223,LISTE!$D$3:$O$3,0))</f>
        <v>#N/A</v>
      </c>
      <c r="E223" s="88" t="str">
        <f>IF(ISBLANK(C223),"",VLOOKUP(C223,Typologie!B$3:C$15,2,0))</f>
        <v/>
      </c>
      <c r="F223" s="88" t="str">
        <f>IF(E223="","",COUNTIF(E$10:$E223, E223))</f>
        <v/>
      </c>
      <c r="G223" s="88" t="str">
        <f t="shared" si="14"/>
        <v/>
      </c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90"/>
      <c r="T223" s="90"/>
      <c r="U223" s="90"/>
      <c r="V223" s="90"/>
      <c r="W223" s="88"/>
      <c r="X223" s="91"/>
      <c r="Y223" s="89"/>
      <c r="Z223" s="89"/>
      <c r="AA223" s="89"/>
      <c r="AB223" s="89"/>
      <c r="AC223" s="89"/>
      <c r="AD223" s="89"/>
      <c r="AE223" s="91"/>
      <c r="AF223" s="88"/>
      <c r="AG223" s="89"/>
      <c r="AH223" s="89"/>
      <c r="AI223" s="89"/>
      <c r="AJ223" s="91"/>
      <c r="AK223" s="88"/>
      <c r="AL223" s="89"/>
      <c r="AM223" s="89"/>
      <c r="AN223" s="89"/>
      <c r="AO223" s="91"/>
      <c r="AP223" s="88" t="str">
        <f t="shared" ca="1" si="12"/>
        <v/>
      </c>
      <c r="AQ223" s="91"/>
      <c r="AR223" s="89"/>
      <c r="AS223" s="88"/>
      <c r="AT223" s="88" t="str">
        <f t="shared" si="13"/>
        <v/>
      </c>
      <c r="AU223" s="92"/>
      <c r="AV223" s="88"/>
    </row>
    <row r="224" spans="1:48" s="75" customFormat="1" ht="15.6" x14ac:dyDescent="0.3">
      <c r="A224" s="88"/>
      <c r="B224" s="88" t="str">
        <f>IF(ISNA(VLOOKUP(A224,LISTE!B217:U259,20,0)),"",VLOOKUP(A224,LISTE!B217:U259,20,0))</f>
        <v/>
      </c>
      <c r="C224" s="88"/>
      <c r="D224" s="88" t="e">
        <f t="array" ref="D224">INDEX(LISTE!$D$4:$O$45,MATCH(A224,LISTE!$B$4:$B$45,0),MATCH(C224,LISTE!$D$3:$O$3,0))</f>
        <v>#N/A</v>
      </c>
      <c r="E224" s="88" t="str">
        <f>IF(ISBLANK(C224),"",VLOOKUP(C224,Typologie!B$3:C$15,2,0))</f>
        <v/>
      </c>
      <c r="F224" s="88" t="str">
        <f>IF(E224="","",COUNTIF(E$10:$E224, E224))</f>
        <v/>
      </c>
      <c r="G224" s="88" t="str">
        <f t="shared" si="14"/>
        <v/>
      </c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90"/>
      <c r="T224" s="90"/>
      <c r="U224" s="90"/>
      <c r="V224" s="90"/>
      <c r="W224" s="88"/>
      <c r="X224" s="91"/>
      <c r="Y224" s="89"/>
      <c r="Z224" s="89"/>
      <c r="AA224" s="89"/>
      <c r="AB224" s="89"/>
      <c r="AC224" s="89"/>
      <c r="AD224" s="89"/>
      <c r="AE224" s="91"/>
      <c r="AF224" s="88"/>
      <c r="AG224" s="89"/>
      <c r="AH224" s="89"/>
      <c r="AI224" s="89"/>
      <c r="AJ224" s="91"/>
      <c r="AK224" s="88"/>
      <c r="AL224" s="89"/>
      <c r="AM224" s="89"/>
      <c r="AN224" s="89"/>
      <c r="AO224" s="91"/>
      <c r="AP224" s="88" t="str">
        <f t="shared" ca="1" si="12"/>
        <v/>
      </c>
      <c r="AQ224" s="91"/>
      <c r="AR224" s="89"/>
      <c r="AS224" s="88"/>
      <c r="AT224" s="88" t="str">
        <f t="shared" si="13"/>
        <v/>
      </c>
      <c r="AU224" s="92"/>
      <c r="AV224" s="88"/>
    </row>
    <row r="225" spans="1:48" s="75" customFormat="1" ht="15.6" x14ac:dyDescent="0.3">
      <c r="A225" s="88"/>
      <c r="B225" s="88" t="str">
        <f>IF(ISNA(VLOOKUP(A225,LISTE!B218:U260,20,0)),"",VLOOKUP(A225,LISTE!B218:U260,20,0))</f>
        <v/>
      </c>
      <c r="C225" s="88"/>
      <c r="D225" s="88" t="e">
        <f t="array" ref="D225">INDEX(LISTE!$D$4:$O$45,MATCH(A225,LISTE!$B$4:$B$45,0),MATCH(C225,LISTE!$D$3:$O$3,0))</f>
        <v>#N/A</v>
      </c>
      <c r="E225" s="88" t="str">
        <f>IF(ISBLANK(C225),"",VLOOKUP(C225,Typologie!B$3:C$15,2,0))</f>
        <v/>
      </c>
      <c r="F225" s="88" t="str">
        <f>IF(E225="","",COUNTIF(E$10:$E225, E225))</f>
        <v/>
      </c>
      <c r="G225" s="88" t="str">
        <f t="shared" si="14"/>
        <v/>
      </c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90"/>
      <c r="T225" s="90"/>
      <c r="U225" s="90"/>
      <c r="V225" s="90"/>
      <c r="W225" s="88"/>
      <c r="X225" s="91"/>
      <c r="Y225" s="89"/>
      <c r="Z225" s="89"/>
      <c r="AA225" s="89"/>
      <c r="AB225" s="89"/>
      <c r="AC225" s="89"/>
      <c r="AD225" s="89"/>
      <c r="AE225" s="91"/>
      <c r="AF225" s="88"/>
      <c r="AG225" s="89"/>
      <c r="AH225" s="89"/>
      <c r="AI225" s="89"/>
      <c r="AJ225" s="91"/>
      <c r="AK225" s="88"/>
      <c r="AL225" s="89"/>
      <c r="AM225" s="89"/>
      <c r="AN225" s="89"/>
      <c r="AO225" s="91"/>
      <c r="AP225" s="88" t="str">
        <f t="shared" ca="1" si="12"/>
        <v/>
      </c>
      <c r="AQ225" s="91"/>
      <c r="AR225" s="89"/>
      <c r="AS225" s="88"/>
      <c r="AT225" s="88" t="str">
        <f t="shared" si="13"/>
        <v/>
      </c>
      <c r="AU225" s="92"/>
      <c r="AV225" s="88"/>
    </row>
    <row r="226" spans="1:48" s="75" customFormat="1" ht="15.6" x14ac:dyDescent="0.3">
      <c r="A226" s="88"/>
      <c r="B226" s="88" t="str">
        <f>IF(ISNA(VLOOKUP(A226,LISTE!B219:U261,20,0)),"",VLOOKUP(A226,LISTE!B219:U261,20,0))</f>
        <v/>
      </c>
      <c r="C226" s="88"/>
      <c r="D226" s="88" t="e">
        <f t="array" ref="D226">INDEX(LISTE!$D$4:$O$45,MATCH(A226,LISTE!$B$4:$B$45,0),MATCH(C226,LISTE!$D$3:$O$3,0))</f>
        <v>#N/A</v>
      </c>
      <c r="E226" s="88" t="str">
        <f>IF(ISBLANK(C226),"",VLOOKUP(C226,Typologie!B$3:C$15,2,0))</f>
        <v/>
      </c>
      <c r="F226" s="88" t="str">
        <f>IF(E226="","",COUNTIF(E$10:$E226, E226))</f>
        <v/>
      </c>
      <c r="G226" s="88" t="str">
        <f t="shared" si="14"/>
        <v/>
      </c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90"/>
      <c r="T226" s="90"/>
      <c r="U226" s="90"/>
      <c r="V226" s="90"/>
      <c r="W226" s="88"/>
      <c r="X226" s="91"/>
      <c r="Y226" s="89"/>
      <c r="Z226" s="89"/>
      <c r="AA226" s="89"/>
      <c r="AB226" s="89"/>
      <c r="AC226" s="89"/>
      <c r="AD226" s="89"/>
      <c r="AE226" s="91"/>
      <c r="AF226" s="88"/>
      <c r="AG226" s="89"/>
      <c r="AH226" s="89"/>
      <c r="AI226" s="89"/>
      <c r="AJ226" s="91"/>
      <c r="AK226" s="88"/>
      <c r="AL226" s="89"/>
      <c r="AM226" s="89"/>
      <c r="AN226" s="89"/>
      <c r="AO226" s="91"/>
      <c r="AP226" s="88" t="str">
        <f t="shared" ca="1" si="12"/>
        <v/>
      </c>
      <c r="AQ226" s="91"/>
      <c r="AR226" s="89"/>
      <c r="AS226" s="88"/>
      <c r="AT226" s="88" t="str">
        <f t="shared" si="13"/>
        <v/>
      </c>
      <c r="AU226" s="92"/>
      <c r="AV226" s="88"/>
    </row>
    <row r="227" spans="1:48" s="75" customFormat="1" ht="15.6" x14ac:dyDescent="0.3">
      <c r="A227" s="88"/>
      <c r="B227" s="88" t="str">
        <f>IF(ISNA(VLOOKUP(A227,LISTE!B220:U262,20,0)),"",VLOOKUP(A227,LISTE!B220:U262,20,0))</f>
        <v/>
      </c>
      <c r="C227" s="88"/>
      <c r="D227" s="88" t="e">
        <f t="array" ref="D227">INDEX(LISTE!$D$4:$O$45,MATCH(A227,LISTE!$B$4:$B$45,0),MATCH(C227,LISTE!$D$3:$O$3,0))</f>
        <v>#N/A</v>
      </c>
      <c r="E227" s="88" t="str">
        <f>IF(ISBLANK(C227),"",VLOOKUP(C227,Typologie!B$3:C$15,2,0))</f>
        <v/>
      </c>
      <c r="F227" s="88" t="str">
        <f>IF(E227="","",COUNTIF(E$10:$E227, E227))</f>
        <v/>
      </c>
      <c r="G227" s="88" t="str">
        <f t="shared" si="14"/>
        <v/>
      </c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90"/>
      <c r="T227" s="90"/>
      <c r="U227" s="90"/>
      <c r="V227" s="90"/>
      <c r="W227" s="88"/>
      <c r="X227" s="91"/>
      <c r="Y227" s="89"/>
      <c r="Z227" s="89"/>
      <c r="AA227" s="89"/>
      <c r="AB227" s="89"/>
      <c r="AC227" s="89"/>
      <c r="AD227" s="89"/>
      <c r="AE227" s="91"/>
      <c r="AF227" s="88"/>
      <c r="AG227" s="89"/>
      <c r="AH227" s="89"/>
      <c r="AI227" s="89"/>
      <c r="AJ227" s="91"/>
      <c r="AK227" s="88"/>
      <c r="AL227" s="89"/>
      <c r="AM227" s="89"/>
      <c r="AN227" s="89"/>
      <c r="AO227" s="91"/>
      <c r="AP227" s="88" t="str">
        <f t="shared" ca="1" si="12"/>
        <v/>
      </c>
      <c r="AQ227" s="91"/>
      <c r="AR227" s="89"/>
      <c r="AS227" s="88"/>
      <c r="AT227" s="88" t="str">
        <f t="shared" si="13"/>
        <v/>
      </c>
      <c r="AU227" s="92"/>
      <c r="AV227" s="88"/>
    </row>
    <row r="228" spans="1:48" s="75" customFormat="1" ht="15.6" x14ac:dyDescent="0.3">
      <c r="A228" s="88"/>
      <c r="B228" s="88" t="str">
        <f>IF(ISNA(VLOOKUP(A228,LISTE!B221:U263,20,0)),"",VLOOKUP(A228,LISTE!B221:U263,20,0))</f>
        <v/>
      </c>
      <c r="C228" s="88"/>
      <c r="D228" s="88" t="e">
        <f t="array" ref="D228">INDEX(LISTE!$D$4:$O$45,MATCH(A228,LISTE!$B$4:$B$45,0),MATCH(C228,LISTE!$D$3:$O$3,0))</f>
        <v>#N/A</v>
      </c>
      <c r="E228" s="88" t="str">
        <f>IF(ISBLANK(C228),"",VLOOKUP(C228,Typologie!B$3:C$15,2,0))</f>
        <v/>
      </c>
      <c r="F228" s="88" t="str">
        <f>IF(E228="","",COUNTIF(E$10:$E228, E228))</f>
        <v/>
      </c>
      <c r="G228" s="88" t="str">
        <f t="shared" si="14"/>
        <v/>
      </c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90"/>
      <c r="T228" s="90"/>
      <c r="U228" s="90"/>
      <c r="V228" s="90"/>
      <c r="W228" s="88"/>
      <c r="X228" s="91"/>
      <c r="Y228" s="89"/>
      <c r="Z228" s="89"/>
      <c r="AA228" s="89"/>
      <c r="AB228" s="89"/>
      <c r="AC228" s="89"/>
      <c r="AD228" s="89"/>
      <c r="AE228" s="91"/>
      <c r="AF228" s="88"/>
      <c r="AG228" s="89"/>
      <c r="AH228" s="89"/>
      <c r="AI228" s="89"/>
      <c r="AJ228" s="91"/>
      <c r="AK228" s="88"/>
      <c r="AL228" s="89"/>
      <c r="AM228" s="89"/>
      <c r="AN228" s="89"/>
      <c r="AO228" s="91"/>
      <c r="AP228" s="88" t="str">
        <f t="shared" ca="1" si="12"/>
        <v/>
      </c>
      <c r="AQ228" s="91"/>
      <c r="AR228" s="89"/>
      <c r="AS228" s="88"/>
      <c r="AT228" s="88" t="str">
        <f t="shared" si="13"/>
        <v/>
      </c>
      <c r="AU228" s="92"/>
      <c r="AV228" s="88"/>
    </row>
    <row r="229" spans="1:48" s="75" customFormat="1" ht="15.6" x14ac:dyDescent="0.3">
      <c r="A229" s="88"/>
      <c r="B229" s="88" t="str">
        <f>IF(ISNA(VLOOKUP(A229,LISTE!B222:U264,20,0)),"",VLOOKUP(A229,LISTE!B222:U264,20,0))</f>
        <v/>
      </c>
      <c r="C229" s="88"/>
      <c r="D229" s="88" t="e">
        <f t="array" ref="D229">INDEX(LISTE!$D$4:$O$45,MATCH(A229,LISTE!$B$4:$B$45,0),MATCH(C229,LISTE!$D$3:$O$3,0))</f>
        <v>#N/A</v>
      </c>
      <c r="E229" s="88" t="str">
        <f>IF(ISBLANK(C229),"",VLOOKUP(C229,Typologie!B$3:C$15,2,0))</f>
        <v/>
      </c>
      <c r="F229" s="88" t="str">
        <f>IF(E229="","",COUNTIF(E$10:$E229, E229))</f>
        <v/>
      </c>
      <c r="G229" s="88" t="str">
        <f t="shared" si="14"/>
        <v/>
      </c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90"/>
      <c r="T229" s="90"/>
      <c r="U229" s="90"/>
      <c r="V229" s="90"/>
      <c r="W229" s="88"/>
      <c r="X229" s="91"/>
      <c r="Y229" s="89"/>
      <c r="Z229" s="89"/>
      <c r="AA229" s="89"/>
      <c r="AB229" s="89"/>
      <c r="AC229" s="89"/>
      <c r="AD229" s="89"/>
      <c r="AE229" s="91"/>
      <c r="AF229" s="88"/>
      <c r="AG229" s="89"/>
      <c r="AH229" s="89"/>
      <c r="AI229" s="89"/>
      <c r="AJ229" s="91"/>
      <c r="AK229" s="88"/>
      <c r="AL229" s="89"/>
      <c r="AM229" s="89"/>
      <c r="AN229" s="89"/>
      <c r="AO229" s="91"/>
      <c r="AP229" s="88" t="str">
        <f t="shared" ca="1" si="12"/>
        <v/>
      </c>
      <c r="AQ229" s="91"/>
      <c r="AR229" s="89"/>
      <c r="AS229" s="88"/>
      <c r="AT229" s="88" t="str">
        <f t="shared" si="13"/>
        <v/>
      </c>
      <c r="AU229" s="92"/>
      <c r="AV229" s="88"/>
    </row>
    <row r="230" spans="1:48" s="75" customFormat="1" ht="15.6" x14ac:dyDescent="0.3">
      <c r="A230" s="88"/>
      <c r="B230" s="88" t="str">
        <f>IF(ISNA(VLOOKUP(A230,LISTE!B223:U265,20,0)),"",VLOOKUP(A230,LISTE!B223:U265,20,0))</f>
        <v/>
      </c>
      <c r="C230" s="88"/>
      <c r="D230" s="88" t="e">
        <f t="array" ref="D230">INDEX(LISTE!$D$4:$O$45,MATCH(A230,LISTE!$B$4:$B$45,0),MATCH(C230,LISTE!$D$3:$O$3,0))</f>
        <v>#N/A</v>
      </c>
      <c r="E230" s="88" t="str">
        <f>IF(ISBLANK(C230),"",VLOOKUP(C230,Typologie!B$3:C$15,2,0))</f>
        <v/>
      </c>
      <c r="F230" s="88" t="str">
        <f>IF(E230="","",COUNTIF(E$10:$E230, E230))</f>
        <v/>
      </c>
      <c r="G230" s="88" t="str">
        <f t="shared" si="14"/>
        <v/>
      </c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90"/>
      <c r="T230" s="90"/>
      <c r="U230" s="90"/>
      <c r="V230" s="90"/>
      <c r="W230" s="88"/>
      <c r="X230" s="91"/>
      <c r="Y230" s="89"/>
      <c r="Z230" s="89"/>
      <c r="AA230" s="89"/>
      <c r="AB230" s="89"/>
      <c r="AC230" s="89"/>
      <c r="AD230" s="89"/>
      <c r="AE230" s="91"/>
      <c r="AF230" s="88"/>
      <c r="AG230" s="89"/>
      <c r="AH230" s="89"/>
      <c r="AI230" s="89"/>
      <c r="AJ230" s="91"/>
      <c r="AK230" s="88"/>
      <c r="AL230" s="89"/>
      <c r="AM230" s="89"/>
      <c r="AN230" s="89"/>
      <c r="AO230" s="91"/>
      <c r="AP230" s="88" t="str">
        <f t="shared" ca="1" si="12"/>
        <v/>
      </c>
      <c r="AQ230" s="91"/>
      <c r="AR230" s="89"/>
      <c r="AS230" s="88"/>
      <c r="AT230" s="88" t="str">
        <f t="shared" si="13"/>
        <v/>
      </c>
      <c r="AU230" s="92"/>
      <c r="AV230" s="88"/>
    </row>
    <row r="231" spans="1:48" s="75" customFormat="1" ht="15.6" x14ac:dyDescent="0.3">
      <c r="A231" s="88"/>
      <c r="B231" s="88" t="str">
        <f>IF(ISNA(VLOOKUP(A231,LISTE!B224:U266,20,0)),"",VLOOKUP(A231,LISTE!B224:U266,20,0))</f>
        <v/>
      </c>
      <c r="C231" s="88"/>
      <c r="D231" s="88" t="e">
        <f t="array" ref="D231">INDEX(LISTE!$D$4:$O$45,MATCH(A231,LISTE!$B$4:$B$45,0),MATCH(C231,LISTE!$D$3:$O$3,0))</f>
        <v>#N/A</v>
      </c>
      <c r="E231" s="88" t="str">
        <f>IF(ISBLANK(C231),"",VLOOKUP(C231,Typologie!B$3:C$15,2,0))</f>
        <v/>
      </c>
      <c r="F231" s="88" t="str">
        <f>IF(E231="","",COUNTIF(E$10:$E231, E231))</f>
        <v/>
      </c>
      <c r="G231" s="88" t="str">
        <f t="shared" si="14"/>
        <v/>
      </c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90"/>
      <c r="T231" s="90"/>
      <c r="U231" s="90"/>
      <c r="V231" s="90"/>
      <c r="W231" s="88"/>
      <c r="X231" s="91"/>
      <c r="Y231" s="89"/>
      <c r="Z231" s="89"/>
      <c r="AA231" s="89"/>
      <c r="AB231" s="89"/>
      <c r="AC231" s="89"/>
      <c r="AD231" s="89"/>
      <c r="AE231" s="91"/>
      <c r="AF231" s="88"/>
      <c r="AG231" s="89"/>
      <c r="AH231" s="89"/>
      <c r="AI231" s="89"/>
      <c r="AJ231" s="91"/>
      <c r="AK231" s="88"/>
      <c r="AL231" s="89"/>
      <c r="AM231" s="89"/>
      <c r="AN231" s="89"/>
      <c r="AO231" s="91"/>
      <c r="AP231" s="88" t="str">
        <f t="shared" ca="1" si="12"/>
        <v/>
      </c>
      <c r="AQ231" s="91"/>
      <c r="AR231" s="89"/>
      <c r="AS231" s="88"/>
      <c r="AT231" s="88" t="str">
        <f t="shared" si="13"/>
        <v/>
      </c>
      <c r="AU231" s="92"/>
      <c r="AV231" s="88"/>
    </row>
    <row r="232" spans="1:48" s="75" customFormat="1" ht="15.6" x14ac:dyDescent="0.3">
      <c r="A232" s="88"/>
      <c r="B232" s="88" t="str">
        <f>IF(ISNA(VLOOKUP(A232,LISTE!B225:U267,20,0)),"",VLOOKUP(A232,LISTE!B225:U267,20,0))</f>
        <v/>
      </c>
      <c r="C232" s="88"/>
      <c r="D232" s="88" t="e">
        <f t="array" ref="D232">INDEX(LISTE!$D$4:$O$45,MATCH(A232,LISTE!$B$4:$B$45,0),MATCH(C232,LISTE!$D$3:$O$3,0))</f>
        <v>#N/A</v>
      </c>
      <c r="E232" s="88" t="str">
        <f>IF(ISBLANK(C232),"",VLOOKUP(C232,Typologie!B$3:C$15,2,0))</f>
        <v/>
      </c>
      <c r="F232" s="88" t="str">
        <f>IF(E232="","",COUNTIF(E$10:$E232, E232))</f>
        <v/>
      </c>
      <c r="G232" s="88" t="str">
        <f t="shared" si="14"/>
        <v/>
      </c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90"/>
      <c r="T232" s="90"/>
      <c r="U232" s="90"/>
      <c r="V232" s="90"/>
      <c r="W232" s="88"/>
      <c r="X232" s="91"/>
      <c r="Y232" s="89"/>
      <c r="Z232" s="89"/>
      <c r="AA232" s="89"/>
      <c r="AB232" s="89"/>
      <c r="AC232" s="89"/>
      <c r="AD232" s="89"/>
      <c r="AE232" s="91"/>
      <c r="AF232" s="88"/>
      <c r="AG232" s="89"/>
      <c r="AH232" s="89"/>
      <c r="AI232" s="89"/>
      <c r="AJ232" s="91"/>
      <c r="AK232" s="88"/>
      <c r="AL232" s="89"/>
      <c r="AM232" s="89"/>
      <c r="AN232" s="89"/>
      <c r="AO232" s="91"/>
      <c r="AP232" s="88" t="str">
        <f t="shared" ca="1" si="12"/>
        <v/>
      </c>
      <c r="AQ232" s="91"/>
      <c r="AR232" s="89"/>
      <c r="AS232" s="88"/>
      <c r="AT232" s="88" t="str">
        <f t="shared" si="13"/>
        <v/>
      </c>
      <c r="AU232" s="92"/>
      <c r="AV232" s="88"/>
    </row>
    <row r="233" spans="1:48" s="75" customFormat="1" ht="15.6" x14ac:dyDescent="0.3">
      <c r="A233" s="88"/>
      <c r="B233" s="88" t="str">
        <f>IF(ISNA(VLOOKUP(A233,LISTE!B226:U268,20,0)),"",VLOOKUP(A233,LISTE!B226:U268,20,0))</f>
        <v/>
      </c>
      <c r="C233" s="88"/>
      <c r="D233" s="88" t="e">
        <f t="array" ref="D233">INDEX(LISTE!$D$4:$O$45,MATCH(A233,LISTE!$B$4:$B$45,0),MATCH(C233,LISTE!$D$3:$O$3,0))</f>
        <v>#N/A</v>
      </c>
      <c r="E233" s="88" t="str">
        <f>IF(ISBLANK(C233),"",VLOOKUP(C233,Typologie!B$3:C$15,2,0))</f>
        <v/>
      </c>
      <c r="F233" s="88" t="str">
        <f>IF(E233="","",COUNTIF(E$10:$E233, E233))</f>
        <v/>
      </c>
      <c r="G233" s="88" t="str">
        <f t="shared" si="14"/>
        <v/>
      </c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90"/>
      <c r="T233" s="90"/>
      <c r="U233" s="90"/>
      <c r="V233" s="90"/>
      <c r="W233" s="88"/>
      <c r="X233" s="91"/>
      <c r="Y233" s="89"/>
      <c r="Z233" s="89"/>
      <c r="AA233" s="89"/>
      <c r="AB233" s="89"/>
      <c r="AC233" s="89"/>
      <c r="AD233" s="89"/>
      <c r="AE233" s="91"/>
      <c r="AF233" s="88"/>
      <c r="AG233" s="89"/>
      <c r="AH233" s="89"/>
      <c r="AI233" s="89"/>
      <c r="AJ233" s="91"/>
      <c r="AK233" s="88"/>
      <c r="AL233" s="89"/>
      <c r="AM233" s="89"/>
      <c r="AN233" s="89"/>
      <c r="AO233" s="91"/>
      <c r="AP233" s="88" t="str">
        <f t="shared" ca="1" si="12"/>
        <v/>
      </c>
      <c r="AQ233" s="91"/>
      <c r="AR233" s="89"/>
      <c r="AS233" s="88"/>
      <c r="AT233" s="88" t="str">
        <f t="shared" si="13"/>
        <v/>
      </c>
      <c r="AU233" s="92"/>
      <c r="AV233" s="88"/>
    </row>
    <row r="234" spans="1:48" s="75" customFormat="1" ht="15.6" x14ac:dyDescent="0.3">
      <c r="A234" s="88"/>
      <c r="B234" s="88" t="str">
        <f>IF(ISNA(VLOOKUP(A234,LISTE!B227:U269,20,0)),"",VLOOKUP(A234,LISTE!B227:U269,20,0))</f>
        <v/>
      </c>
      <c r="C234" s="88"/>
      <c r="D234" s="88" t="e">
        <f t="array" ref="D234">INDEX(LISTE!$D$4:$O$45,MATCH(A234,LISTE!$B$4:$B$45,0),MATCH(C234,LISTE!$D$3:$O$3,0))</f>
        <v>#N/A</v>
      </c>
      <c r="E234" s="88" t="str">
        <f>IF(ISBLANK(C234),"",VLOOKUP(C234,Typologie!B$3:C$15,2,0))</f>
        <v/>
      </c>
      <c r="F234" s="88" t="str">
        <f>IF(E234="","",COUNTIF(E$10:$E234, E234))</f>
        <v/>
      </c>
      <c r="G234" s="88" t="str">
        <f t="shared" si="14"/>
        <v/>
      </c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90"/>
      <c r="T234" s="90"/>
      <c r="U234" s="90"/>
      <c r="V234" s="90"/>
      <c r="W234" s="88"/>
      <c r="X234" s="91"/>
      <c r="Y234" s="89"/>
      <c r="Z234" s="89"/>
      <c r="AA234" s="89"/>
      <c r="AB234" s="89"/>
      <c r="AC234" s="89"/>
      <c r="AD234" s="89"/>
      <c r="AE234" s="91"/>
      <c r="AF234" s="88"/>
      <c r="AG234" s="89"/>
      <c r="AH234" s="89"/>
      <c r="AI234" s="89"/>
      <c r="AJ234" s="91"/>
      <c r="AK234" s="88"/>
      <c r="AL234" s="89"/>
      <c r="AM234" s="89"/>
      <c r="AN234" s="89"/>
      <c r="AO234" s="91"/>
      <c r="AP234" s="88" t="str">
        <f t="shared" ca="1" si="12"/>
        <v/>
      </c>
      <c r="AQ234" s="91"/>
      <c r="AR234" s="89"/>
      <c r="AS234" s="88"/>
      <c r="AT234" s="88" t="str">
        <f t="shared" si="13"/>
        <v/>
      </c>
      <c r="AU234" s="92"/>
      <c r="AV234" s="88"/>
    </row>
    <row r="235" spans="1:48" s="75" customFormat="1" ht="15.6" x14ac:dyDescent="0.3">
      <c r="A235" s="88"/>
      <c r="B235" s="88" t="str">
        <f>IF(ISNA(VLOOKUP(A235,LISTE!B228:U270,20,0)),"",VLOOKUP(A235,LISTE!B228:U270,20,0))</f>
        <v/>
      </c>
      <c r="C235" s="88"/>
      <c r="D235" s="88" t="e">
        <f t="array" ref="D235">INDEX(LISTE!$D$4:$O$45,MATCH(A235,LISTE!$B$4:$B$45,0),MATCH(C235,LISTE!$D$3:$O$3,0))</f>
        <v>#N/A</v>
      </c>
      <c r="E235" s="88" t="str">
        <f>IF(ISBLANK(C235),"",VLOOKUP(C235,Typologie!B$3:C$15,2,0))</f>
        <v/>
      </c>
      <c r="F235" s="88" t="str">
        <f>IF(E235="","",COUNTIF(E$10:$E235, E235))</f>
        <v/>
      </c>
      <c r="G235" s="88" t="str">
        <f t="shared" si="14"/>
        <v/>
      </c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90"/>
      <c r="T235" s="90"/>
      <c r="U235" s="90"/>
      <c r="V235" s="90"/>
      <c r="W235" s="88"/>
      <c r="X235" s="91"/>
      <c r="Y235" s="89"/>
      <c r="Z235" s="89"/>
      <c r="AA235" s="89"/>
      <c r="AB235" s="89"/>
      <c r="AC235" s="89"/>
      <c r="AD235" s="89"/>
      <c r="AE235" s="91"/>
      <c r="AF235" s="88"/>
      <c r="AG235" s="89"/>
      <c r="AH235" s="89"/>
      <c r="AI235" s="89"/>
      <c r="AJ235" s="91"/>
      <c r="AK235" s="88"/>
      <c r="AL235" s="89"/>
      <c r="AM235" s="89"/>
      <c r="AN235" s="89"/>
      <c r="AO235" s="91"/>
      <c r="AP235" s="88" t="str">
        <f t="shared" ca="1" si="12"/>
        <v/>
      </c>
      <c r="AQ235" s="91"/>
      <c r="AR235" s="89"/>
      <c r="AS235" s="88"/>
      <c r="AT235" s="88" t="str">
        <f t="shared" si="13"/>
        <v/>
      </c>
      <c r="AU235" s="92"/>
      <c r="AV235" s="88"/>
    </row>
    <row r="236" spans="1:48" s="75" customFormat="1" ht="15.6" x14ac:dyDescent="0.3">
      <c r="A236" s="88"/>
      <c r="B236" s="88" t="str">
        <f>IF(ISNA(VLOOKUP(A236,LISTE!B229:U271,20,0)),"",VLOOKUP(A236,LISTE!B229:U271,20,0))</f>
        <v/>
      </c>
      <c r="C236" s="88"/>
      <c r="D236" s="88" t="e">
        <f t="array" ref="D236">INDEX(LISTE!$D$4:$O$45,MATCH(A236,LISTE!$B$4:$B$45,0),MATCH(C236,LISTE!$D$3:$O$3,0))</f>
        <v>#N/A</v>
      </c>
      <c r="E236" s="88" t="str">
        <f>IF(ISBLANK(C236),"",VLOOKUP(C236,Typologie!B$3:C$15,2,0))</f>
        <v/>
      </c>
      <c r="F236" s="88" t="str">
        <f>IF(E236="","",COUNTIF(E$10:$E236, E236))</f>
        <v/>
      </c>
      <c r="G236" s="88" t="str">
        <f t="shared" si="14"/>
        <v/>
      </c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90"/>
      <c r="T236" s="90"/>
      <c r="U236" s="90"/>
      <c r="V236" s="90"/>
      <c r="W236" s="88"/>
      <c r="X236" s="91"/>
      <c r="Y236" s="89"/>
      <c r="Z236" s="89"/>
      <c r="AA236" s="89"/>
      <c r="AB236" s="89"/>
      <c r="AC236" s="89"/>
      <c r="AD236" s="89"/>
      <c r="AE236" s="91"/>
      <c r="AF236" s="88"/>
      <c r="AG236" s="89"/>
      <c r="AH236" s="89"/>
      <c r="AI236" s="89"/>
      <c r="AJ236" s="91"/>
      <c r="AK236" s="88"/>
      <c r="AL236" s="89"/>
      <c r="AM236" s="89"/>
      <c r="AN236" s="89"/>
      <c r="AO236" s="91"/>
      <c r="AP236" s="88" t="str">
        <f t="shared" ca="1" si="12"/>
        <v/>
      </c>
      <c r="AQ236" s="91"/>
      <c r="AR236" s="89"/>
      <c r="AS236" s="88"/>
      <c r="AT236" s="88" t="str">
        <f t="shared" si="13"/>
        <v/>
      </c>
      <c r="AU236" s="92"/>
      <c r="AV236" s="88"/>
    </row>
    <row r="237" spans="1:48" s="75" customFormat="1" ht="15.6" x14ac:dyDescent="0.3">
      <c r="A237" s="88"/>
      <c r="B237" s="88" t="str">
        <f>IF(ISNA(VLOOKUP(A237,LISTE!B230:U272,20,0)),"",VLOOKUP(A237,LISTE!B230:U272,20,0))</f>
        <v/>
      </c>
      <c r="C237" s="88"/>
      <c r="D237" s="88" t="e">
        <f t="array" ref="D237">INDEX(LISTE!$D$4:$O$45,MATCH(A237,LISTE!$B$4:$B$45,0),MATCH(C237,LISTE!$D$3:$O$3,0))</f>
        <v>#N/A</v>
      </c>
      <c r="E237" s="88" t="str">
        <f>IF(ISBLANK(C237),"",VLOOKUP(C237,Typologie!B$3:C$15,2,0))</f>
        <v/>
      </c>
      <c r="F237" s="88" t="str">
        <f>IF(E237="","",COUNTIF(E$10:$E237, E237))</f>
        <v/>
      </c>
      <c r="G237" s="88" t="str">
        <f t="shared" si="14"/>
        <v/>
      </c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90"/>
      <c r="T237" s="90"/>
      <c r="U237" s="90"/>
      <c r="V237" s="90"/>
      <c r="W237" s="88"/>
      <c r="X237" s="91"/>
      <c r="Y237" s="89"/>
      <c r="Z237" s="89"/>
      <c r="AA237" s="89"/>
      <c r="AB237" s="89"/>
      <c r="AC237" s="89"/>
      <c r="AD237" s="89"/>
      <c r="AE237" s="91"/>
      <c r="AF237" s="88"/>
      <c r="AG237" s="89"/>
      <c r="AH237" s="89"/>
      <c r="AI237" s="89"/>
      <c r="AJ237" s="91"/>
      <c r="AK237" s="88"/>
      <c r="AL237" s="89"/>
      <c r="AM237" s="89"/>
      <c r="AN237" s="89"/>
      <c r="AO237" s="91"/>
      <c r="AP237" s="88" t="str">
        <f t="shared" ca="1" si="12"/>
        <v/>
      </c>
      <c r="AQ237" s="91"/>
      <c r="AR237" s="89"/>
      <c r="AS237" s="88"/>
      <c r="AT237" s="88" t="str">
        <f t="shared" si="13"/>
        <v/>
      </c>
      <c r="AU237" s="92"/>
      <c r="AV237" s="88"/>
    </row>
    <row r="238" spans="1:48" s="75" customFormat="1" ht="15.6" x14ac:dyDescent="0.3">
      <c r="A238" s="88"/>
      <c r="B238" s="88" t="str">
        <f>IF(ISNA(VLOOKUP(A238,LISTE!B231:U273,20,0)),"",VLOOKUP(A238,LISTE!B231:U273,20,0))</f>
        <v/>
      </c>
      <c r="C238" s="88"/>
      <c r="D238" s="88" t="e">
        <f t="array" ref="D238">INDEX(LISTE!$D$4:$O$45,MATCH(A238,LISTE!$B$4:$B$45,0),MATCH(C238,LISTE!$D$3:$O$3,0))</f>
        <v>#N/A</v>
      </c>
      <c r="E238" s="88" t="str">
        <f>IF(ISBLANK(C238),"",VLOOKUP(C238,Typologie!B$3:C$15,2,0))</f>
        <v/>
      </c>
      <c r="F238" s="88" t="str">
        <f>IF(E238="","",COUNTIF(E$10:$E238, E238))</f>
        <v/>
      </c>
      <c r="G238" s="88" t="str">
        <f t="shared" si="14"/>
        <v/>
      </c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90"/>
      <c r="T238" s="90"/>
      <c r="U238" s="90"/>
      <c r="V238" s="90"/>
      <c r="W238" s="88"/>
      <c r="X238" s="91"/>
      <c r="Y238" s="89"/>
      <c r="Z238" s="89"/>
      <c r="AA238" s="89"/>
      <c r="AB238" s="89"/>
      <c r="AC238" s="89"/>
      <c r="AD238" s="89"/>
      <c r="AE238" s="91"/>
      <c r="AF238" s="88"/>
      <c r="AG238" s="89"/>
      <c r="AH238" s="89"/>
      <c r="AI238" s="89"/>
      <c r="AJ238" s="91"/>
      <c r="AK238" s="88"/>
      <c r="AL238" s="89"/>
      <c r="AM238" s="89"/>
      <c r="AN238" s="89"/>
      <c r="AO238" s="91"/>
      <c r="AP238" s="88" t="str">
        <f t="shared" ca="1" si="12"/>
        <v/>
      </c>
      <c r="AQ238" s="91"/>
      <c r="AR238" s="89"/>
      <c r="AS238" s="88"/>
      <c r="AT238" s="88" t="str">
        <f t="shared" si="13"/>
        <v/>
      </c>
      <c r="AU238" s="92"/>
      <c r="AV238" s="88"/>
    </row>
    <row r="239" spans="1:48" s="75" customFormat="1" ht="15.6" x14ac:dyDescent="0.3">
      <c r="A239" s="88"/>
      <c r="B239" s="88" t="str">
        <f>IF(ISNA(VLOOKUP(A239,LISTE!B232:U274,20,0)),"",VLOOKUP(A239,LISTE!B232:U274,20,0))</f>
        <v/>
      </c>
      <c r="C239" s="88"/>
      <c r="D239" s="88" t="e">
        <f t="array" ref="D239">INDEX(LISTE!$D$4:$O$45,MATCH(A239,LISTE!$B$4:$B$45,0),MATCH(C239,LISTE!$D$3:$O$3,0))</f>
        <v>#N/A</v>
      </c>
      <c r="E239" s="88" t="str">
        <f>IF(ISBLANK(C239),"",VLOOKUP(C239,Typologie!B$3:C$15,2,0))</f>
        <v/>
      </c>
      <c r="F239" s="88" t="str">
        <f>IF(E239="","",COUNTIF(E$10:$E239, E239))</f>
        <v/>
      </c>
      <c r="G239" s="88" t="str">
        <f t="shared" si="14"/>
        <v/>
      </c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90"/>
      <c r="T239" s="90"/>
      <c r="U239" s="90"/>
      <c r="V239" s="90"/>
      <c r="W239" s="88"/>
      <c r="X239" s="91"/>
      <c r="Y239" s="89"/>
      <c r="Z239" s="89"/>
      <c r="AA239" s="89"/>
      <c r="AB239" s="89"/>
      <c r="AC239" s="89"/>
      <c r="AD239" s="89"/>
      <c r="AE239" s="91"/>
      <c r="AF239" s="88"/>
      <c r="AG239" s="89"/>
      <c r="AH239" s="89"/>
      <c r="AI239" s="89"/>
      <c r="AJ239" s="91"/>
      <c r="AK239" s="88"/>
      <c r="AL239" s="89"/>
      <c r="AM239" s="89"/>
      <c r="AN239" s="89"/>
      <c r="AO239" s="91"/>
      <c r="AP239" s="88" t="str">
        <f t="shared" ca="1" si="12"/>
        <v/>
      </c>
      <c r="AQ239" s="91"/>
      <c r="AR239" s="89"/>
      <c r="AS239" s="88"/>
      <c r="AT239" s="88" t="str">
        <f t="shared" si="13"/>
        <v/>
      </c>
      <c r="AU239" s="92"/>
      <c r="AV239" s="88"/>
    </row>
    <row r="240" spans="1:48" s="75" customFormat="1" ht="15.6" x14ac:dyDescent="0.3">
      <c r="A240" s="88"/>
      <c r="B240" s="88" t="str">
        <f>IF(ISNA(VLOOKUP(A240,LISTE!B233:U275,20,0)),"",VLOOKUP(A240,LISTE!B233:U275,20,0))</f>
        <v/>
      </c>
      <c r="C240" s="88"/>
      <c r="D240" s="88" t="e">
        <f t="array" ref="D240">INDEX(LISTE!$D$4:$O$45,MATCH(A240,LISTE!$B$4:$B$45,0),MATCH(C240,LISTE!$D$3:$O$3,0))</f>
        <v>#N/A</v>
      </c>
      <c r="E240" s="88" t="str">
        <f>IF(ISBLANK(C240),"",VLOOKUP(C240,Typologie!B$3:C$15,2,0))</f>
        <v/>
      </c>
      <c r="F240" s="88" t="str">
        <f>IF(E240="","",COUNTIF(E$10:$E240, E240))</f>
        <v/>
      </c>
      <c r="G240" s="88" t="str">
        <f t="shared" si="14"/>
        <v/>
      </c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90"/>
      <c r="T240" s="90"/>
      <c r="U240" s="90"/>
      <c r="V240" s="90"/>
      <c r="W240" s="88"/>
      <c r="X240" s="91"/>
      <c r="Y240" s="89"/>
      <c r="Z240" s="89"/>
      <c r="AA240" s="89"/>
      <c r="AB240" s="89"/>
      <c r="AC240" s="89"/>
      <c r="AD240" s="89"/>
      <c r="AE240" s="91"/>
      <c r="AF240" s="88"/>
      <c r="AG240" s="89"/>
      <c r="AH240" s="89"/>
      <c r="AI240" s="89"/>
      <c r="AJ240" s="91"/>
      <c r="AK240" s="88"/>
      <c r="AL240" s="89"/>
      <c r="AM240" s="89"/>
      <c r="AN240" s="89"/>
      <c r="AO240" s="91"/>
      <c r="AP240" s="88" t="str">
        <f t="shared" ca="1" si="12"/>
        <v/>
      </c>
      <c r="AQ240" s="91"/>
      <c r="AR240" s="89"/>
      <c r="AS240" s="88"/>
      <c r="AT240" s="88" t="str">
        <f t="shared" si="13"/>
        <v/>
      </c>
      <c r="AU240" s="92"/>
      <c r="AV240" s="88"/>
    </row>
    <row r="241" spans="1:48" s="75" customFormat="1" ht="15.6" x14ac:dyDescent="0.3">
      <c r="A241" s="88"/>
      <c r="B241" s="88" t="str">
        <f>IF(ISNA(VLOOKUP(A241,LISTE!B234:U276,20,0)),"",VLOOKUP(A241,LISTE!B234:U276,20,0))</f>
        <v/>
      </c>
      <c r="C241" s="88"/>
      <c r="D241" s="88" t="e">
        <f t="array" ref="D241">INDEX(LISTE!$D$4:$O$45,MATCH(A241,LISTE!$B$4:$B$45,0),MATCH(C241,LISTE!$D$3:$O$3,0))</f>
        <v>#N/A</v>
      </c>
      <c r="E241" s="88" t="str">
        <f>IF(ISBLANK(C241),"",VLOOKUP(C241,Typologie!B$3:C$15,2,0))</f>
        <v/>
      </c>
      <c r="F241" s="88" t="str">
        <f>IF(E241="","",COUNTIF(E$10:$E241, E241))</f>
        <v/>
      </c>
      <c r="G241" s="88" t="str">
        <f t="shared" si="14"/>
        <v/>
      </c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90"/>
      <c r="T241" s="90"/>
      <c r="U241" s="90"/>
      <c r="V241" s="90"/>
      <c r="W241" s="88"/>
      <c r="X241" s="91"/>
      <c r="Y241" s="89"/>
      <c r="Z241" s="89"/>
      <c r="AA241" s="89"/>
      <c r="AB241" s="89"/>
      <c r="AC241" s="89"/>
      <c r="AD241" s="89"/>
      <c r="AE241" s="91"/>
      <c r="AF241" s="88"/>
      <c r="AG241" s="89"/>
      <c r="AH241" s="89"/>
      <c r="AI241" s="89"/>
      <c r="AJ241" s="91"/>
      <c r="AK241" s="88"/>
      <c r="AL241" s="89"/>
      <c r="AM241" s="89"/>
      <c r="AN241" s="89"/>
      <c r="AO241" s="91"/>
      <c r="AP241" s="88" t="str">
        <f t="shared" ca="1" si="12"/>
        <v/>
      </c>
      <c r="AQ241" s="91"/>
      <c r="AR241" s="89"/>
      <c r="AS241" s="88"/>
      <c r="AT241" s="88" t="str">
        <f t="shared" si="13"/>
        <v/>
      </c>
      <c r="AU241" s="92"/>
      <c r="AV241" s="88"/>
    </row>
    <row r="242" spans="1:48" s="75" customFormat="1" ht="15.6" x14ac:dyDescent="0.3">
      <c r="A242" s="88"/>
      <c r="B242" s="88" t="str">
        <f>IF(ISNA(VLOOKUP(A242,LISTE!B235:U277,20,0)),"",VLOOKUP(A242,LISTE!B235:U277,20,0))</f>
        <v/>
      </c>
      <c r="C242" s="88"/>
      <c r="D242" s="88" t="e">
        <f t="array" ref="D242">INDEX(LISTE!$D$4:$O$45,MATCH(A242,LISTE!$B$4:$B$45,0),MATCH(C242,LISTE!$D$3:$O$3,0))</f>
        <v>#N/A</v>
      </c>
      <c r="E242" s="88" t="str">
        <f>IF(ISBLANK(C242),"",VLOOKUP(C242,Typologie!B$3:C$15,2,0))</f>
        <v/>
      </c>
      <c r="F242" s="88" t="str">
        <f>IF(E242="","",COUNTIF(E$10:$E242, E242))</f>
        <v/>
      </c>
      <c r="G242" s="88" t="str">
        <f t="shared" si="14"/>
        <v/>
      </c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90"/>
      <c r="T242" s="90"/>
      <c r="U242" s="90"/>
      <c r="V242" s="90"/>
      <c r="W242" s="88"/>
      <c r="X242" s="91"/>
      <c r="Y242" s="89"/>
      <c r="Z242" s="89"/>
      <c r="AA242" s="89"/>
      <c r="AB242" s="89"/>
      <c r="AC242" s="89"/>
      <c r="AD242" s="89"/>
      <c r="AE242" s="91"/>
      <c r="AF242" s="88"/>
      <c r="AG242" s="89"/>
      <c r="AH242" s="89"/>
      <c r="AI242" s="89"/>
      <c r="AJ242" s="91"/>
      <c r="AK242" s="88"/>
      <c r="AL242" s="89"/>
      <c r="AM242" s="89"/>
      <c r="AN242" s="89"/>
      <c r="AO242" s="91"/>
      <c r="AP242" s="88" t="str">
        <f t="shared" ca="1" si="12"/>
        <v/>
      </c>
      <c r="AQ242" s="91"/>
      <c r="AR242" s="89"/>
      <c r="AS242" s="88"/>
      <c r="AT242" s="88" t="str">
        <f t="shared" si="13"/>
        <v/>
      </c>
      <c r="AU242" s="92"/>
      <c r="AV242" s="88"/>
    </row>
    <row r="243" spans="1:48" s="75" customFormat="1" ht="15.6" x14ac:dyDescent="0.3">
      <c r="A243" s="88"/>
      <c r="B243" s="88" t="str">
        <f>IF(ISNA(VLOOKUP(A243,LISTE!B236:U278,20,0)),"",VLOOKUP(A243,LISTE!B236:U278,20,0))</f>
        <v/>
      </c>
      <c r="C243" s="88"/>
      <c r="D243" s="88" t="e">
        <f t="array" ref="D243">INDEX(LISTE!$D$4:$O$45,MATCH(A243,LISTE!$B$4:$B$45,0),MATCH(C243,LISTE!$D$3:$O$3,0))</f>
        <v>#N/A</v>
      </c>
      <c r="E243" s="88" t="str">
        <f>IF(ISBLANK(C243),"",VLOOKUP(C243,Typologie!B$3:C$15,2,0))</f>
        <v/>
      </c>
      <c r="F243" s="88" t="str">
        <f>IF(E243="","",COUNTIF(E$10:$E243, E243))</f>
        <v/>
      </c>
      <c r="G243" s="88" t="str">
        <f t="shared" si="14"/>
        <v/>
      </c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90"/>
      <c r="T243" s="90"/>
      <c r="U243" s="90"/>
      <c r="V243" s="90"/>
      <c r="W243" s="88"/>
      <c r="X243" s="91"/>
      <c r="Y243" s="89"/>
      <c r="Z243" s="89"/>
      <c r="AA243" s="89"/>
      <c r="AB243" s="89"/>
      <c r="AC243" s="89"/>
      <c r="AD243" s="89"/>
      <c r="AE243" s="91"/>
      <c r="AF243" s="88"/>
      <c r="AG243" s="89"/>
      <c r="AH243" s="89"/>
      <c r="AI243" s="89"/>
      <c r="AJ243" s="91"/>
      <c r="AK243" s="88"/>
      <c r="AL243" s="89"/>
      <c r="AM243" s="89"/>
      <c r="AN243" s="89"/>
      <c r="AO243" s="91"/>
      <c r="AP243" s="88" t="str">
        <f t="shared" ca="1" si="12"/>
        <v/>
      </c>
      <c r="AQ243" s="91"/>
      <c r="AR243" s="89"/>
      <c r="AS243" s="88"/>
      <c r="AT243" s="88" t="str">
        <f t="shared" si="13"/>
        <v/>
      </c>
      <c r="AU243" s="92"/>
      <c r="AV243" s="88"/>
    </row>
    <row r="244" spans="1:48" s="75" customFormat="1" ht="15.6" x14ac:dyDescent="0.3">
      <c r="A244" s="88"/>
      <c r="B244" s="88" t="str">
        <f>IF(ISNA(VLOOKUP(A244,LISTE!B237:U279,20,0)),"",VLOOKUP(A244,LISTE!B237:U279,20,0))</f>
        <v/>
      </c>
      <c r="C244" s="88"/>
      <c r="D244" s="88" t="e">
        <f t="array" ref="D244">INDEX(LISTE!$D$4:$O$45,MATCH(A244,LISTE!$B$4:$B$45,0),MATCH(C244,LISTE!$D$3:$O$3,0))</f>
        <v>#N/A</v>
      </c>
      <c r="E244" s="88" t="str">
        <f>IF(ISBLANK(C244),"",VLOOKUP(C244,Typologie!B$3:C$15,2,0))</f>
        <v/>
      </c>
      <c r="F244" s="88" t="str">
        <f>IF(E244="","",COUNTIF(E$10:$E244, E244))</f>
        <v/>
      </c>
      <c r="G244" s="88" t="str">
        <f t="shared" si="14"/>
        <v/>
      </c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90"/>
      <c r="T244" s="90"/>
      <c r="U244" s="90"/>
      <c r="V244" s="90"/>
      <c r="W244" s="88"/>
      <c r="X244" s="91"/>
      <c r="Y244" s="89"/>
      <c r="Z244" s="89"/>
      <c r="AA244" s="89"/>
      <c r="AB244" s="89"/>
      <c r="AC244" s="89"/>
      <c r="AD244" s="89"/>
      <c r="AE244" s="91"/>
      <c r="AF244" s="88"/>
      <c r="AG244" s="89"/>
      <c r="AH244" s="89"/>
      <c r="AI244" s="89"/>
      <c r="AJ244" s="91"/>
      <c r="AK244" s="88"/>
      <c r="AL244" s="89"/>
      <c r="AM244" s="89"/>
      <c r="AN244" s="89"/>
      <c r="AO244" s="91"/>
      <c r="AP244" s="88" t="str">
        <f t="shared" ca="1" si="12"/>
        <v/>
      </c>
      <c r="AQ244" s="91"/>
      <c r="AR244" s="89"/>
      <c r="AS244" s="88"/>
      <c r="AT244" s="88" t="str">
        <f t="shared" si="13"/>
        <v/>
      </c>
      <c r="AU244" s="92"/>
      <c r="AV244" s="88"/>
    </row>
    <row r="245" spans="1:48" s="75" customFormat="1" ht="15.6" x14ac:dyDescent="0.3">
      <c r="A245" s="88"/>
      <c r="B245" s="88" t="str">
        <f>IF(ISNA(VLOOKUP(A245,LISTE!B238:U280,20,0)),"",VLOOKUP(A245,LISTE!B238:U280,20,0))</f>
        <v/>
      </c>
      <c r="C245" s="88"/>
      <c r="D245" s="88" t="e">
        <f t="array" ref="D245">INDEX(LISTE!$D$4:$O$45,MATCH(A245,LISTE!$B$4:$B$45,0),MATCH(C245,LISTE!$D$3:$O$3,0))</f>
        <v>#N/A</v>
      </c>
      <c r="E245" s="88" t="str">
        <f>IF(ISBLANK(C245),"",VLOOKUP(C245,Typologie!B$3:C$15,2,0))</f>
        <v/>
      </c>
      <c r="F245" s="88" t="str">
        <f>IF(E245="","",COUNTIF(E$10:$E245, E245))</f>
        <v/>
      </c>
      <c r="G245" s="88" t="str">
        <f t="shared" si="14"/>
        <v/>
      </c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90"/>
      <c r="T245" s="90"/>
      <c r="U245" s="90"/>
      <c r="V245" s="90"/>
      <c r="W245" s="88"/>
      <c r="X245" s="91"/>
      <c r="Y245" s="89"/>
      <c r="Z245" s="89"/>
      <c r="AA245" s="89"/>
      <c r="AB245" s="89"/>
      <c r="AC245" s="89"/>
      <c r="AD245" s="89"/>
      <c r="AE245" s="91"/>
      <c r="AF245" s="88"/>
      <c r="AG245" s="89"/>
      <c r="AH245" s="89"/>
      <c r="AI245" s="89"/>
      <c r="AJ245" s="91"/>
      <c r="AK245" s="88"/>
      <c r="AL245" s="89"/>
      <c r="AM245" s="89"/>
      <c r="AN245" s="89"/>
      <c r="AO245" s="91"/>
      <c r="AP245" s="88" t="str">
        <f t="shared" ca="1" si="12"/>
        <v/>
      </c>
      <c r="AQ245" s="91"/>
      <c r="AR245" s="89"/>
      <c r="AS245" s="88"/>
      <c r="AT245" s="88" t="str">
        <f t="shared" si="13"/>
        <v/>
      </c>
      <c r="AU245" s="92"/>
      <c r="AV245" s="88"/>
    </row>
    <row r="246" spans="1:48" s="75" customFormat="1" ht="15.6" x14ac:dyDescent="0.3">
      <c r="A246" s="88"/>
      <c r="B246" s="88" t="str">
        <f>IF(ISNA(VLOOKUP(A246,LISTE!B239:U281,20,0)),"",VLOOKUP(A246,LISTE!B239:U281,20,0))</f>
        <v/>
      </c>
      <c r="C246" s="88"/>
      <c r="D246" s="88" t="e">
        <f t="array" ref="D246">INDEX(LISTE!$D$4:$O$45,MATCH(A246,LISTE!$B$4:$B$45,0),MATCH(C246,LISTE!$D$3:$O$3,0))</f>
        <v>#N/A</v>
      </c>
      <c r="E246" s="88" t="str">
        <f>IF(ISBLANK(C246),"",VLOOKUP(C246,Typologie!B$3:C$15,2,0))</f>
        <v/>
      </c>
      <c r="F246" s="88" t="str">
        <f>IF(E246="","",COUNTIF(E$10:$E246, E246))</f>
        <v/>
      </c>
      <c r="G246" s="88" t="str">
        <f t="shared" si="14"/>
        <v/>
      </c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90"/>
      <c r="T246" s="90"/>
      <c r="U246" s="90"/>
      <c r="V246" s="90"/>
      <c r="W246" s="88"/>
      <c r="X246" s="91"/>
      <c r="Y246" s="89"/>
      <c r="Z246" s="89"/>
      <c r="AA246" s="89"/>
      <c r="AB246" s="89"/>
      <c r="AC246" s="89"/>
      <c r="AD246" s="89"/>
      <c r="AE246" s="91"/>
      <c r="AF246" s="88"/>
      <c r="AG246" s="89"/>
      <c r="AH246" s="89"/>
      <c r="AI246" s="89"/>
      <c r="AJ246" s="91"/>
      <c r="AK246" s="88"/>
      <c r="AL246" s="89"/>
      <c r="AM246" s="89"/>
      <c r="AN246" s="89"/>
      <c r="AO246" s="91"/>
      <c r="AP246" s="88" t="str">
        <f t="shared" ca="1" si="12"/>
        <v/>
      </c>
      <c r="AQ246" s="91"/>
      <c r="AR246" s="89"/>
      <c r="AS246" s="88"/>
      <c r="AT246" s="88" t="str">
        <f t="shared" si="13"/>
        <v/>
      </c>
      <c r="AU246" s="92"/>
      <c r="AV246" s="88"/>
    </row>
    <row r="247" spans="1:48" s="75" customFormat="1" ht="15.6" x14ac:dyDescent="0.3">
      <c r="A247" s="88"/>
      <c r="B247" s="88" t="str">
        <f>IF(ISNA(VLOOKUP(A247,LISTE!B240:U282,20,0)),"",VLOOKUP(A247,LISTE!B240:U282,20,0))</f>
        <v/>
      </c>
      <c r="C247" s="88"/>
      <c r="D247" s="88" t="e">
        <f t="array" ref="D247">INDEX(LISTE!$D$4:$O$45,MATCH(A247,LISTE!$B$4:$B$45,0),MATCH(C247,LISTE!$D$3:$O$3,0))</f>
        <v>#N/A</v>
      </c>
      <c r="E247" s="88" t="str">
        <f>IF(ISBLANK(C247),"",VLOOKUP(C247,Typologie!B$3:C$15,2,0))</f>
        <v/>
      </c>
      <c r="F247" s="88" t="str">
        <f>IF(E247="","",COUNTIF(E$10:$E247, E247))</f>
        <v/>
      </c>
      <c r="G247" s="88" t="str">
        <f t="shared" si="14"/>
        <v/>
      </c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90"/>
      <c r="T247" s="90"/>
      <c r="U247" s="90"/>
      <c r="V247" s="90"/>
      <c r="W247" s="88"/>
      <c r="X247" s="91"/>
      <c r="Y247" s="89"/>
      <c r="Z247" s="89"/>
      <c r="AA247" s="89"/>
      <c r="AB247" s="89"/>
      <c r="AC247" s="89"/>
      <c r="AD247" s="89"/>
      <c r="AE247" s="91"/>
      <c r="AF247" s="88"/>
      <c r="AG247" s="89"/>
      <c r="AH247" s="89"/>
      <c r="AI247" s="89"/>
      <c r="AJ247" s="91"/>
      <c r="AK247" s="88"/>
      <c r="AL247" s="89"/>
      <c r="AM247" s="89"/>
      <c r="AN247" s="89"/>
      <c r="AO247" s="91"/>
      <c r="AP247" s="88" t="str">
        <f t="shared" ca="1" si="12"/>
        <v/>
      </c>
      <c r="AQ247" s="91"/>
      <c r="AR247" s="89"/>
      <c r="AS247" s="88"/>
      <c r="AT247" s="88" t="str">
        <f t="shared" si="13"/>
        <v/>
      </c>
      <c r="AU247" s="92"/>
      <c r="AV247" s="88"/>
    </row>
    <row r="248" spans="1:48" s="75" customFormat="1" ht="15.6" x14ac:dyDescent="0.3">
      <c r="A248" s="88"/>
      <c r="B248" s="88" t="str">
        <f>IF(ISNA(VLOOKUP(A248,LISTE!B241:U283,20,0)),"",VLOOKUP(A248,LISTE!B241:U283,20,0))</f>
        <v/>
      </c>
      <c r="C248" s="88"/>
      <c r="D248" s="88" t="e">
        <f t="array" ref="D248">INDEX(LISTE!$D$4:$O$45,MATCH(A248,LISTE!$B$4:$B$45,0),MATCH(C248,LISTE!$D$3:$O$3,0))</f>
        <v>#N/A</v>
      </c>
      <c r="E248" s="88" t="str">
        <f>IF(ISBLANK(C248),"",VLOOKUP(C248,Typologie!B$3:C$15,2,0))</f>
        <v/>
      </c>
      <c r="F248" s="88" t="str">
        <f>IF(E248="","",COUNTIF(E$10:$E248, E248))</f>
        <v/>
      </c>
      <c r="G248" s="88" t="str">
        <f t="shared" si="14"/>
        <v/>
      </c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90"/>
      <c r="T248" s="90"/>
      <c r="U248" s="90"/>
      <c r="V248" s="90"/>
      <c r="W248" s="88"/>
      <c r="X248" s="91"/>
      <c r="Y248" s="89"/>
      <c r="Z248" s="89"/>
      <c r="AA248" s="89"/>
      <c r="AB248" s="89"/>
      <c r="AC248" s="89"/>
      <c r="AD248" s="89"/>
      <c r="AE248" s="91"/>
      <c r="AF248" s="88"/>
      <c r="AG248" s="89"/>
      <c r="AH248" s="89"/>
      <c r="AI248" s="89"/>
      <c r="AJ248" s="91"/>
      <c r="AK248" s="88"/>
      <c r="AL248" s="89"/>
      <c r="AM248" s="89"/>
      <c r="AN248" s="89"/>
      <c r="AO248" s="91"/>
      <c r="AP248" s="88" t="str">
        <f t="shared" ca="1" si="12"/>
        <v/>
      </c>
      <c r="AQ248" s="91"/>
      <c r="AR248" s="89"/>
      <c r="AS248" s="88"/>
      <c r="AT248" s="88" t="str">
        <f t="shared" si="13"/>
        <v/>
      </c>
      <c r="AU248" s="92"/>
      <c r="AV248" s="88"/>
    </row>
    <row r="249" spans="1:48" s="75" customFormat="1" ht="15.6" x14ac:dyDescent="0.3">
      <c r="A249" s="88"/>
      <c r="B249" s="88" t="str">
        <f>IF(ISNA(VLOOKUP(A249,LISTE!B242:U284,20,0)),"",VLOOKUP(A249,LISTE!B242:U284,20,0))</f>
        <v/>
      </c>
      <c r="C249" s="88"/>
      <c r="D249" s="88" t="e">
        <f t="array" ref="D249">INDEX(LISTE!$D$4:$O$45,MATCH(A249,LISTE!$B$4:$B$45,0),MATCH(C249,LISTE!$D$3:$O$3,0))</f>
        <v>#N/A</v>
      </c>
      <c r="E249" s="88" t="str">
        <f>IF(ISBLANK(C249),"",VLOOKUP(C249,Typologie!B$3:C$15,2,0))</f>
        <v/>
      </c>
      <c r="F249" s="88" t="str">
        <f>IF(E249="","",COUNTIF(E$10:$E249, E249))</f>
        <v/>
      </c>
      <c r="G249" s="88" t="str">
        <f t="shared" si="14"/>
        <v/>
      </c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90"/>
      <c r="T249" s="90"/>
      <c r="U249" s="90"/>
      <c r="V249" s="90"/>
      <c r="W249" s="88"/>
      <c r="X249" s="91"/>
      <c r="Y249" s="89"/>
      <c r="Z249" s="89"/>
      <c r="AA249" s="89"/>
      <c r="AB249" s="89"/>
      <c r="AC249" s="89"/>
      <c r="AD249" s="89"/>
      <c r="AE249" s="91"/>
      <c r="AF249" s="88"/>
      <c r="AG249" s="89"/>
      <c r="AH249" s="89"/>
      <c r="AI249" s="89"/>
      <c r="AJ249" s="91"/>
      <c r="AK249" s="88"/>
      <c r="AL249" s="89"/>
      <c r="AM249" s="89"/>
      <c r="AN249" s="89"/>
      <c r="AO249" s="91"/>
      <c r="AP249" s="88" t="str">
        <f t="shared" ca="1" si="12"/>
        <v/>
      </c>
      <c r="AQ249" s="91"/>
      <c r="AR249" s="89"/>
      <c r="AS249" s="88"/>
      <c r="AT249" s="88" t="str">
        <f t="shared" si="13"/>
        <v/>
      </c>
      <c r="AU249" s="92"/>
      <c r="AV249" s="88"/>
    </row>
    <row r="250" spans="1:48" s="75" customFormat="1" ht="15.6" x14ac:dyDescent="0.3">
      <c r="A250" s="88"/>
      <c r="B250" s="88" t="str">
        <f>IF(ISNA(VLOOKUP(A250,LISTE!B243:U285,20,0)),"",VLOOKUP(A250,LISTE!B243:U285,20,0))</f>
        <v/>
      </c>
      <c r="C250" s="88"/>
      <c r="D250" s="88" t="e">
        <f t="array" ref="D250">INDEX(LISTE!$D$4:$O$45,MATCH(A250,LISTE!$B$4:$B$45,0),MATCH(C250,LISTE!$D$3:$O$3,0))</f>
        <v>#N/A</v>
      </c>
      <c r="E250" s="88" t="str">
        <f>IF(ISBLANK(C250),"",VLOOKUP(C250,Typologie!B$3:C$15,2,0))</f>
        <v/>
      </c>
      <c r="F250" s="88" t="str">
        <f>IF(E250="","",COUNTIF(E$10:$E250, E250))</f>
        <v/>
      </c>
      <c r="G250" s="88" t="str">
        <f t="shared" si="14"/>
        <v/>
      </c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90"/>
      <c r="T250" s="90"/>
      <c r="U250" s="90"/>
      <c r="V250" s="90"/>
      <c r="W250" s="88"/>
      <c r="X250" s="91"/>
      <c r="Y250" s="89"/>
      <c r="Z250" s="89"/>
      <c r="AA250" s="89"/>
      <c r="AB250" s="89"/>
      <c r="AC250" s="89"/>
      <c r="AD250" s="89"/>
      <c r="AE250" s="91"/>
      <c r="AF250" s="88"/>
      <c r="AG250" s="89"/>
      <c r="AH250" s="89"/>
      <c r="AI250" s="89"/>
      <c r="AJ250" s="91"/>
      <c r="AK250" s="88"/>
      <c r="AL250" s="89"/>
      <c r="AM250" s="89"/>
      <c r="AN250" s="89"/>
      <c r="AO250" s="91"/>
      <c r="AP250" s="88" t="str">
        <f t="shared" ca="1" si="12"/>
        <v/>
      </c>
      <c r="AQ250" s="91"/>
      <c r="AR250" s="89"/>
      <c r="AS250" s="88"/>
      <c r="AT250" s="88" t="str">
        <f t="shared" si="13"/>
        <v/>
      </c>
      <c r="AU250" s="92"/>
      <c r="AV250" s="88"/>
    </row>
    <row r="251" spans="1:48" s="75" customFormat="1" ht="15.6" x14ac:dyDescent="0.3">
      <c r="A251" s="88"/>
      <c r="B251" s="88" t="str">
        <f>IF(ISNA(VLOOKUP(A251,LISTE!B244:U286,20,0)),"",VLOOKUP(A251,LISTE!B244:U286,20,0))</f>
        <v/>
      </c>
      <c r="C251" s="88"/>
      <c r="D251" s="88" t="e">
        <f t="array" ref="D251">INDEX(LISTE!$D$4:$O$45,MATCH(A251,LISTE!$B$4:$B$45,0),MATCH(C251,LISTE!$D$3:$O$3,0))</f>
        <v>#N/A</v>
      </c>
      <c r="E251" s="88" t="str">
        <f>IF(ISBLANK(C251),"",VLOOKUP(C251,Typologie!B$3:C$15,2,0))</f>
        <v/>
      </c>
      <c r="F251" s="88" t="str">
        <f>IF(E251="","",COUNTIF(E$10:$E251, E251))</f>
        <v/>
      </c>
      <c r="G251" s="88" t="str">
        <f t="shared" si="14"/>
        <v/>
      </c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90"/>
      <c r="T251" s="90"/>
      <c r="U251" s="90"/>
      <c r="V251" s="90"/>
      <c r="W251" s="88"/>
      <c r="X251" s="91"/>
      <c r="Y251" s="89"/>
      <c r="Z251" s="89"/>
      <c r="AA251" s="89"/>
      <c r="AB251" s="89"/>
      <c r="AC251" s="89"/>
      <c r="AD251" s="89"/>
      <c r="AE251" s="91"/>
      <c r="AF251" s="88"/>
      <c r="AG251" s="89"/>
      <c r="AH251" s="89"/>
      <c r="AI251" s="89"/>
      <c r="AJ251" s="91"/>
      <c r="AK251" s="88"/>
      <c r="AL251" s="89"/>
      <c r="AM251" s="89"/>
      <c r="AN251" s="89"/>
      <c r="AO251" s="91"/>
      <c r="AP251" s="88" t="str">
        <f t="shared" ca="1" si="12"/>
        <v/>
      </c>
      <c r="AQ251" s="91"/>
      <c r="AR251" s="89"/>
      <c r="AS251" s="88"/>
      <c r="AT251" s="88" t="str">
        <f t="shared" si="13"/>
        <v/>
      </c>
      <c r="AU251" s="92"/>
      <c r="AV251" s="88"/>
    </row>
    <row r="252" spans="1:48" s="75" customFormat="1" ht="15.6" x14ac:dyDescent="0.3">
      <c r="A252" s="88"/>
      <c r="B252" s="88" t="str">
        <f>IF(ISNA(VLOOKUP(A252,LISTE!B245:U287,20,0)),"",VLOOKUP(A252,LISTE!B245:U287,20,0))</f>
        <v/>
      </c>
      <c r="C252" s="88"/>
      <c r="D252" s="88" t="e">
        <f t="array" ref="D252">INDEX(LISTE!$D$4:$O$45,MATCH(A252,LISTE!$B$4:$B$45,0),MATCH(C252,LISTE!$D$3:$O$3,0))</f>
        <v>#N/A</v>
      </c>
      <c r="E252" s="88" t="str">
        <f>IF(ISBLANK(C252),"",VLOOKUP(C252,Typologie!B$3:C$15,2,0))</f>
        <v/>
      </c>
      <c r="F252" s="88" t="str">
        <f>IF(E252="","",COUNTIF(E$10:$E252, E252))</f>
        <v/>
      </c>
      <c r="G252" s="88" t="str">
        <f t="shared" si="14"/>
        <v/>
      </c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90"/>
      <c r="T252" s="90"/>
      <c r="U252" s="90"/>
      <c r="V252" s="90"/>
      <c r="W252" s="88"/>
      <c r="X252" s="91"/>
      <c r="Y252" s="89"/>
      <c r="Z252" s="89"/>
      <c r="AA252" s="89"/>
      <c r="AB252" s="89"/>
      <c r="AC252" s="89"/>
      <c r="AD252" s="89"/>
      <c r="AE252" s="91"/>
      <c r="AF252" s="88"/>
      <c r="AG252" s="89"/>
      <c r="AH252" s="89"/>
      <c r="AI252" s="89"/>
      <c r="AJ252" s="91"/>
      <c r="AK252" s="88"/>
      <c r="AL252" s="89"/>
      <c r="AM252" s="89"/>
      <c r="AN252" s="89"/>
      <c r="AO252" s="91"/>
      <c r="AP252" s="88" t="str">
        <f t="shared" ca="1" si="12"/>
        <v/>
      </c>
      <c r="AQ252" s="91"/>
      <c r="AR252" s="89"/>
      <c r="AS252" s="88"/>
      <c r="AT252" s="88" t="str">
        <f t="shared" si="13"/>
        <v/>
      </c>
      <c r="AU252" s="92"/>
      <c r="AV252" s="88"/>
    </row>
    <row r="253" spans="1:48" s="75" customFormat="1" ht="15.6" x14ac:dyDescent="0.3">
      <c r="A253" s="88"/>
      <c r="B253" s="88" t="str">
        <f>IF(ISNA(VLOOKUP(A253,LISTE!B246:U288,20,0)),"",VLOOKUP(A253,LISTE!B246:U288,20,0))</f>
        <v/>
      </c>
      <c r="C253" s="88"/>
      <c r="D253" s="88" t="e">
        <f t="array" ref="D253">INDEX(LISTE!$D$4:$O$45,MATCH(A253,LISTE!$B$4:$B$45,0),MATCH(C253,LISTE!$D$3:$O$3,0))</f>
        <v>#N/A</v>
      </c>
      <c r="E253" s="88" t="str">
        <f>IF(ISBLANK(C253),"",VLOOKUP(C253,Typologie!B$3:C$15,2,0))</f>
        <v/>
      </c>
      <c r="F253" s="88" t="str">
        <f>IF(E253="","",COUNTIF(E$10:$E253, E253))</f>
        <v/>
      </c>
      <c r="G253" s="88" t="str">
        <f t="shared" si="14"/>
        <v/>
      </c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90"/>
      <c r="T253" s="90"/>
      <c r="U253" s="90"/>
      <c r="V253" s="90"/>
      <c r="W253" s="88"/>
      <c r="X253" s="91"/>
      <c r="Y253" s="89"/>
      <c r="Z253" s="89"/>
      <c r="AA253" s="89"/>
      <c r="AB253" s="89"/>
      <c r="AC253" s="89"/>
      <c r="AD253" s="89"/>
      <c r="AE253" s="91"/>
      <c r="AF253" s="88"/>
      <c r="AG253" s="89"/>
      <c r="AH253" s="89"/>
      <c r="AI253" s="89"/>
      <c r="AJ253" s="91"/>
      <c r="AK253" s="88"/>
      <c r="AL253" s="89"/>
      <c r="AM253" s="89"/>
      <c r="AN253" s="89"/>
      <c r="AO253" s="91"/>
      <c r="AP253" s="88" t="str">
        <f t="shared" ca="1" si="12"/>
        <v/>
      </c>
      <c r="AQ253" s="91"/>
      <c r="AR253" s="89"/>
      <c r="AS253" s="88"/>
      <c r="AT253" s="88" t="str">
        <f t="shared" si="13"/>
        <v/>
      </c>
      <c r="AU253" s="92"/>
      <c r="AV253" s="88"/>
    </row>
    <row r="254" spans="1:48" s="75" customFormat="1" ht="15.6" x14ac:dyDescent="0.3">
      <c r="A254" s="88"/>
      <c r="B254" s="88" t="str">
        <f>IF(ISNA(VLOOKUP(A254,LISTE!B247:U289,20,0)),"",VLOOKUP(A254,LISTE!B247:U289,20,0))</f>
        <v/>
      </c>
      <c r="C254" s="88"/>
      <c r="D254" s="88" t="e">
        <f t="array" ref="D254">INDEX(LISTE!$D$4:$O$45,MATCH(A254,LISTE!$B$4:$B$45,0),MATCH(C254,LISTE!$D$3:$O$3,0))</f>
        <v>#N/A</v>
      </c>
      <c r="E254" s="88" t="str">
        <f>IF(ISBLANK(C254),"",VLOOKUP(C254,Typologie!B$3:C$15,2,0))</f>
        <v/>
      </c>
      <c r="F254" s="88" t="str">
        <f>IF(E254="","",COUNTIF(E$10:$E254, E254))</f>
        <v/>
      </c>
      <c r="G254" s="88" t="str">
        <f t="shared" si="14"/>
        <v/>
      </c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90"/>
      <c r="T254" s="90"/>
      <c r="U254" s="90"/>
      <c r="V254" s="90"/>
      <c r="W254" s="88"/>
      <c r="X254" s="91"/>
      <c r="Y254" s="89"/>
      <c r="Z254" s="89"/>
      <c r="AA254" s="89"/>
      <c r="AB254" s="89"/>
      <c r="AC254" s="89"/>
      <c r="AD254" s="89"/>
      <c r="AE254" s="91"/>
      <c r="AF254" s="88"/>
      <c r="AG254" s="89"/>
      <c r="AH254" s="89"/>
      <c r="AI254" s="89"/>
      <c r="AJ254" s="91"/>
      <c r="AK254" s="88"/>
      <c r="AL254" s="89"/>
      <c r="AM254" s="89"/>
      <c r="AN254" s="89"/>
      <c r="AO254" s="91"/>
      <c r="AP254" s="88" t="str">
        <f t="shared" ca="1" si="12"/>
        <v/>
      </c>
      <c r="AQ254" s="91"/>
      <c r="AR254" s="89"/>
      <c r="AS254" s="88"/>
      <c r="AT254" s="88" t="str">
        <f t="shared" si="13"/>
        <v/>
      </c>
      <c r="AU254" s="92"/>
      <c r="AV254" s="88"/>
    </row>
    <row r="255" spans="1:48" s="75" customFormat="1" ht="15.6" x14ac:dyDescent="0.3">
      <c r="A255" s="88"/>
      <c r="B255" s="88" t="str">
        <f>IF(ISNA(VLOOKUP(A255,LISTE!B248:U290,20,0)),"",VLOOKUP(A255,LISTE!B248:U290,20,0))</f>
        <v/>
      </c>
      <c r="C255" s="88"/>
      <c r="D255" s="88" t="e">
        <f t="array" ref="D255">INDEX(LISTE!$D$4:$O$45,MATCH(A255,LISTE!$B$4:$B$45,0),MATCH(C255,LISTE!$D$3:$O$3,0))</f>
        <v>#N/A</v>
      </c>
      <c r="E255" s="88" t="str">
        <f>IF(ISBLANK(C255),"",VLOOKUP(C255,Typologie!B$3:C$15,2,0))</f>
        <v/>
      </c>
      <c r="F255" s="88" t="str">
        <f>IF(E255="","",COUNTIF(E$10:$E255, E255))</f>
        <v/>
      </c>
      <c r="G255" s="88" t="str">
        <f t="shared" si="14"/>
        <v/>
      </c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90"/>
      <c r="T255" s="90"/>
      <c r="U255" s="90"/>
      <c r="V255" s="90"/>
      <c r="W255" s="88"/>
      <c r="X255" s="91"/>
      <c r="Y255" s="89"/>
      <c r="Z255" s="89"/>
      <c r="AA255" s="89"/>
      <c r="AB255" s="89"/>
      <c r="AC255" s="89"/>
      <c r="AD255" s="89"/>
      <c r="AE255" s="91"/>
      <c r="AF255" s="88"/>
      <c r="AG255" s="89"/>
      <c r="AH255" s="89"/>
      <c r="AI255" s="89"/>
      <c r="AJ255" s="91"/>
      <c r="AK255" s="88"/>
      <c r="AL255" s="89"/>
      <c r="AM255" s="89"/>
      <c r="AN255" s="89"/>
      <c r="AO255" s="91"/>
      <c r="AP255" s="88" t="str">
        <f t="shared" ca="1" si="12"/>
        <v/>
      </c>
      <c r="AQ255" s="91"/>
      <c r="AR255" s="89"/>
      <c r="AS255" s="88"/>
      <c r="AT255" s="88" t="str">
        <f t="shared" si="13"/>
        <v/>
      </c>
      <c r="AU255" s="92"/>
      <c r="AV255" s="88"/>
    </row>
    <row r="256" spans="1:48" s="75" customFormat="1" ht="15.6" x14ac:dyDescent="0.3">
      <c r="A256" s="88"/>
      <c r="B256" s="88" t="str">
        <f>IF(ISNA(VLOOKUP(A256,LISTE!B249:U291,20,0)),"",VLOOKUP(A256,LISTE!B249:U291,20,0))</f>
        <v/>
      </c>
      <c r="C256" s="88"/>
      <c r="D256" s="88" t="e">
        <f t="array" ref="D256">INDEX(LISTE!$D$4:$O$45,MATCH(A256,LISTE!$B$4:$B$45,0),MATCH(C256,LISTE!$D$3:$O$3,0))</f>
        <v>#N/A</v>
      </c>
      <c r="E256" s="88" t="str">
        <f>IF(ISBLANK(C256),"",VLOOKUP(C256,Typologie!B$3:C$15,2,0))</f>
        <v/>
      </c>
      <c r="F256" s="88" t="str">
        <f>IF(E256="","",COUNTIF(E$10:$E256, E256))</f>
        <v/>
      </c>
      <c r="G256" s="88" t="str">
        <f t="shared" si="14"/>
        <v/>
      </c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90"/>
      <c r="T256" s="90"/>
      <c r="U256" s="90"/>
      <c r="V256" s="90"/>
      <c r="W256" s="88"/>
      <c r="X256" s="91"/>
      <c r="Y256" s="89"/>
      <c r="Z256" s="89"/>
      <c r="AA256" s="89"/>
      <c r="AB256" s="89"/>
      <c r="AC256" s="89"/>
      <c r="AD256" s="89"/>
      <c r="AE256" s="91"/>
      <c r="AF256" s="88"/>
      <c r="AG256" s="89"/>
      <c r="AH256" s="89"/>
      <c r="AI256" s="89"/>
      <c r="AJ256" s="91"/>
      <c r="AK256" s="88"/>
      <c r="AL256" s="89"/>
      <c r="AM256" s="89"/>
      <c r="AN256" s="89"/>
      <c r="AO256" s="91"/>
      <c r="AP256" s="88" t="str">
        <f t="shared" ca="1" si="12"/>
        <v/>
      </c>
      <c r="AQ256" s="91"/>
      <c r="AR256" s="89"/>
      <c r="AS256" s="88"/>
      <c r="AT256" s="88" t="str">
        <f t="shared" si="13"/>
        <v/>
      </c>
      <c r="AU256" s="92"/>
      <c r="AV256" s="88"/>
    </row>
    <row r="257" spans="1:48" s="75" customFormat="1" ht="15.6" x14ac:dyDescent="0.3">
      <c r="A257" s="88"/>
      <c r="B257" s="88" t="str">
        <f>IF(ISNA(VLOOKUP(A257,LISTE!B250:U292,20,0)),"",VLOOKUP(A257,LISTE!B250:U292,20,0))</f>
        <v/>
      </c>
      <c r="C257" s="88"/>
      <c r="D257" s="88" t="e">
        <f t="array" ref="D257">INDEX(LISTE!$D$4:$O$45,MATCH(A257,LISTE!$B$4:$B$45,0),MATCH(C257,LISTE!$D$3:$O$3,0))</f>
        <v>#N/A</v>
      </c>
      <c r="E257" s="88" t="str">
        <f>IF(ISBLANK(C257),"",VLOOKUP(C257,Typologie!B$3:C$15,2,0))</f>
        <v/>
      </c>
      <c r="F257" s="88" t="str">
        <f>IF(E257="","",COUNTIF(E$10:$E257, E257))</f>
        <v/>
      </c>
      <c r="G257" s="88" t="str">
        <f t="shared" si="14"/>
        <v/>
      </c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90"/>
      <c r="T257" s="90"/>
      <c r="U257" s="90"/>
      <c r="V257" s="90"/>
      <c r="W257" s="88"/>
      <c r="X257" s="91"/>
      <c r="Y257" s="89"/>
      <c r="Z257" s="89"/>
      <c r="AA257" s="89"/>
      <c r="AB257" s="89"/>
      <c r="AC257" s="89"/>
      <c r="AD257" s="89"/>
      <c r="AE257" s="91"/>
      <c r="AF257" s="88"/>
      <c r="AG257" s="89"/>
      <c r="AH257" s="89"/>
      <c r="AI257" s="89"/>
      <c r="AJ257" s="91"/>
      <c r="AK257" s="88"/>
      <c r="AL257" s="89"/>
      <c r="AM257" s="89"/>
      <c r="AN257" s="89"/>
      <c r="AO257" s="91"/>
      <c r="AP257" s="88" t="str">
        <f t="shared" ca="1" si="12"/>
        <v/>
      </c>
      <c r="AQ257" s="91"/>
      <c r="AR257" s="89"/>
      <c r="AS257" s="88"/>
      <c r="AT257" s="88" t="str">
        <f t="shared" si="13"/>
        <v/>
      </c>
      <c r="AU257" s="92"/>
      <c r="AV257" s="88"/>
    </row>
    <row r="258" spans="1:48" s="75" customFormat="1" ht="15.6" x14ac:dyDescent="0.3">
      <c r="A258" s="88"/>
      <c r="B258" s="88" t="str">
        <f>IF(ISNA(VLOOKUP(A258,LISTE!B251:U293,20,0)),"",VLOOKUP(A258,LISTE!B251:U293,20,0))</f>
        <v/>
      </c>
      <c r="C258" s="88"/>
      <c r="D258" s="88" t="e">
        <f t="array" ref="D258">INDEX(LISTE!$D$4:$O$45,MATCH(A258,LISTE!$B$4:$B$45,0),MATCH(C258,LISTE!$D$3:$O$3,0))</f>
        <v>#N/A</v>
      </c>
      <c r="E258" s="88" t="str">
        <f>IF(ISBLANK(C258),"",VLOOKUP(C258,Typologie!B$3:C$15,2,0))</f>
        <v/>
      </c>
      <c r="F258" s="88" t="str">
        <f>IF(E258="","",COUNTIF(E$10:$E258, E258))</f>
        <v/>
      </c>
      <c r="G258" s="88" t="str">
        <f t="shared" si="14"/>
        <v/>
      </c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90"/>
      <c r="T258" s="90"/>
      <c r="U258" s="90"/>
      <c r="V258" s="90"/>
      <c r="W258" s="88"/>
      <c r="X258" s="91"/>
      <c r="Y258" s="89"/>
      <c r="Z258" s="89"/>
      <c r="AA258" s="89"/>
      <c r="AB258" s="89"/>
      <c r="AC258" s="89"/>
      <c r="AD258" s="89"/>
      <c r="AE258" s="91"/>
      <c r="AF258" s="88"/>
      <c r="AG258" s="89"/>
      <c r="AH258" s="89"/>
      <c r="AI258" s="89"/>
      <c r="AJ258" s="91"/>
      <c r="AK258" s="88"/>
      <c r="AL258" s="89"/>
      <c r="AM258" s="89"/>
      <c r="AN258" s="89"/>
      <c r="AO258" s="91"/>
      <c r="AP258" s="88" t="str">
        <f t="shared" ca="1" si="12"/>
        <v/>
      </c>
      <c r="AQ258" s="91"/>
      <c r="AR258" s="89"/>
      <c r="AS258" s="88"/>
      <c r="AT258" s="88" t="str">
        <f t="shared" si="13"/>
        <v/>
      </c>
      <c r="AU258" s="92"/>
      <c r="AV258" s="88"/>
    </row>
    <row r="259" spans="1:48" s="75" customFormat="1" ht="15.6" x14ac:dyDescent="0.3">
      <c r="A259" s="88"/>
      <c r="B259" s="88" t="str">
        <f>IF(ISNA(VLOOKUP(A259,LISTE!B252:U294,20,0)),"",VLOOKUP(A259,LISTE!B252:U294,20,0))</f>
        <v/>
      </c>
      <c r="C259" s="88"/>
      <c r="D259" s="88" t="e">
        <f t="array" ref="D259">INDEX(LISTE!$D$4:$O$45,MATCH(A259,LISTE!$B$4:$B$45,0),MATCH(C259,LISTE!$D$3:$O$3,0))</f>
        <v>#N/A</v>
      </c>
      <c r="E259" s="88" t="str">
        <f>IF(ISBLANK(C259),"",VLOOKUP(C259,Typologie!B$3:C$15,2,0))</f>
        <v/>
      </c>
      <c r="F259" s="88" t="str">
        <f>IF(E259="","",COUNTIF(E$10:$E259, E259))</f>
        <v/>
      </c>
      <c r="G259" s="88" t="str">
        <f t="shared" si="14"/>
        <v/>
      </c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90"/>
      <c r="T259" s="90"/>
      <c r="U259" s="90"/>
      <c r="V259" s="90"/>
      <c r="W259" s="88"/>
      <c r="X259" s="91"/>
      <c r="Y259" s="89"/>
      <c r="Z259" s="89"/>
      <c r="AA259" s="89"/>
      <c r="AB259" s="89"/>
      <c r="AC259" s="89"/>
      <c r="AD259" s="89"/>
      <c r="AE259" s="91"/>
      <c r="AF259" s="88"/>
      <c r="AG259" s="89"/>
      <c r="AH259" s="89"/>
      <c r="AI259" s="89"/>
      <c r="AJ259" s="91"/>
      <c r="AK259" s="88"/>
      <c r="AL259" s="89"/>
      <c r="AM259" s="89"/>
      <c r="AN259" s="89"/>
      <c r="AO259" s="91"/>
      <c r="AP259" s="88" t="str">
        <f t="shared" ca="1" si="12"/>
        <v/>
      </c>
      <c r="AQ259" s="91"/>
      <c r="AR259" s="89"/>
      <c r="AS259" s="88"/>
      <c r="AT259" s="88" t="str">
        <f t="shared" si="13"/>
        <v/>
      </c>
      <c r="AU259" s="92"/>
      <c r="AV259" s="88"/>
    </row>
    <row r="260" spans="1:48" s="75" customFormat="1" ht="15.6" x14ac:dyDescent="0.3">
      <c r="A260" s="88"/>
      <c r="B260" s="88" t="str">
        <f>IF(ISNA(VLOOKUP(A260,LISTE!B253:U295,20,0)),"",VLOOKUP(A260,LISTE!B253:U295,20,0))</f>
        <v/>
      </c>
      <c r="C260" s="88"/>
      <c r="D260" s="88" t="e">
        <f t="array" ref="D260">INDEX(LISTE!$D$4:$O$45,MATCH(A260,LISTE!$B$4:$B$45,0),MATCH(C260,LISTE!$D$3:$O$3,0))</f>
        <v>#N/A</v>
      </c>
      <c r="E260" s="88" t="str">
        <f>IF(ISBLANK(C260),"",VLOOKUP(C260,Typologie!B$3:C$15,2,0))</f>
        <v/>
      </c>
      <c r="F260" s="88" t="str">
        <f>IF(E260="","",COUNTIF(E$10:$E260, E260))</f>
        <v/>
      </c>
      <c r="G260" s="88" t="str">
        <f t="shared" si="14"/>
        <v/>
      </c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90"/>
      <c r="T260" s="90"/>
      <c r="U260" s="90"/>
      <c r="V260" s="90"/>
      <c r="W260" s="88"/>
      <c r="X260" s="91"/>
      <c r="Y260" s="89"/>
      <c r="Z260" s="89"/>
      <c r="AA260" s="89"/>
      <c r="AB260" s="89"/>
      <c r="AC260" s="89"/>
      <c r="AD260" s="89"/>
      <c r="AE260" s="91"/>
      <c r="AF260" s="88"/>
      <c r="AG260" s="89"/>
      <c r="AH260" s="89"/>
      <c r="AI260" s="89"/>
      <c r="AJ260" s="91"/>
      <c r="AK260" s="88"/>
      <c r="AL260" s="89"/>
      <c r="AM260" s="89"/>
      <c r="AN260" s="89"/>
      <c r="AO260" s="91"/>
      <c r="AP260" s="88" t="str">
        <f t="shared" ca="1" si="12"/>
        <v/>
      </c>
      <c r="AQ260" s="91"/>
      <c r="AR260" s="89"/>
      <c r="AS260" s="88"/>
      <c r="AT260" s="88" t="str">
        <f t="shared" si="13"/>
        <v/>
      </c>
      <c r="AU260" s="92"/>
      <c r="AV260" s="88"/>
    </row>
    <row r="261" spans="1:48" s="75" customFormat="1" ht="15.6" x14ac:dyDescent="0.3">
      <c r="A261" s="88"/>
      <c r="B261" s="88" t="str">
        <f>IF(ISNA(VLOOKUP(A261,LISTE!B254:U296,20,0)),"",VLOOKUP(A261,LISTE!B254:U296,20,0))</f>
        <v/>
      </c>
      <c r="C261" s="88"/>
      <c r="D261" s="88" t="e">
        <f t="array" ref="D261">INDEX(LISTE!$D$4:$O$45,MATCH(A261,LISTE!$B$4:$B$45,0),MATCH(C261,LISTE!$D$3:$O$3,0))</f>
        <v>#N/A</v>
      </c>
      <c r="E261" s="88" t="str">
        <f>IF(ISBLANK(C261),"",VLOOKUP(C261,Typologie!B$3:C$15,2,0))</f>
        <v/>
      </c>
      <c r="F261" s="88" t="str">
        <f>IF(E261="","",COUNTIF(E$10:$E261, E261))</f>
        <v/>
      </c>
      <c r="G261" s="88" t="str">
        <f t="shared" si="14"/>
        <v/>
      </c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90"/>
      <c r="T261" s="90"/>
      <c r="U261" s="90"/>
      <c r="V261" s="90"/>
      <c r="W261" s="88"/>
      <c r="X261" s="91"/>
      <c r="Y261" s="89"/>
      <c r="Z261" s="89"/>
      <c r="AA261" s="89"/>
      <c r="AB261" s="89"/>
      <c r="AC261" s="89"/>
      <c r="AD261" s="89"/>
      <c r="AE261" s="91"/>
      <c r="AF261" s="88"/>
      <c r="AG261" s="89"/>
      <c r="AH261" s="89"/>
      <c r="AI261" s="89"/>
      <c r="AJ261" s="91"/>
      <c r="AK261" s="88"/>
      <c r="AL261" s="89"/>
      <c r="AM261" s="89"/>
      <c r="AN261" s="89"/>
      <c r="AO261" s="91"/>
      <c r="AP261" s="88" t="str">
        <f t="shared" ca="1" si="12"/>
        <v/>
      </c>
      <c r="AQ261" s="91"/>
      <c r="AR261" s="89"/>
      <c r="AS261" s="88"/>
      <c r="AT261" s="88" t="str">
        <f t="shared" si="13"/>
        <v/>
      </c>
      <c r="AU261" s="92"/>
      <c r="AV261" s="88"/>
    </row>
    <row r="262" spans="1:48" s="75" customFormat="1" ht="15.6" x14ac:dyDescent="0.3">
      <c r="A262" s="88"/>
      <c r="B262" s="88" t="str">
        <f>IF(ISNA(VLOOKUP(A262,LISTE!B255:U297,20,0)),"",VLOOKUP(A262,LISTE!B255:U297,20,0))</f>
        <v/>
      </c>
      <c r="C262" s="88"/>
      <c r="D262" s="88" t="e">
        <f t="array" ref="D262">INDEX(LISTE!$D$4:$O$45,MATCH(A262,LISTE!$B$4:$B$45,0),MATCH(C262,LISTE!$D$3:$O$3,0))</f>
        <v>#N/A</v>
      </c>
      <c r="E262" s="88" t="str">
        <f>IF(ISBLANK(C262),"",VLOOKUP(C262,Typologie!B$3:C$15,2,0))</f>
        <v/>
      </c>
      <c r="F262" s="88" t="str">
        <f>IF(E262="","",COUNTIF(E$10:$E262, E262))</f>
        <v/>
      </c>
      <c r="G262" s="88" t="str">
        <f t="shared" si="14"/>
        <v/>
      </c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90"/>
      <c r="T262" s="90"/>
      <c r="U262" s="90"/>
      <c r="V262" s="90"/>
      <c r="W262" s="88"/>
      <c r="X262" s="91"/>
      <c r="Y262" s="89"/>
      <c r="Z262" s="89"/>
      <c r="AA262" s="89"/>
      <c r="AB262" s="89"/>
      <c r="AC262" s="89"/>
      <c r="AD262" s="89"/>
      <c r="AE262" s="91"/>
      <c r="AF262" s="88"/>
      <c r="AG262" s="89"/>
      <c r="AH262" s="89"/>
      <c r="AI262" s="89"/>
      <c r="AJ262" s="91"/>
      <c r="AK262" s="88"/>
      <c r="AL262" s="89"/>
      <c r="AM262" s="89"/>
      <c r="AN262" s="89"/>
      <c r="AO262" s="91"/>
      <c r="AP262" s="88" t="str">
        <f t="shared" ca="1" si="12"/>
        <v/>
      </c>
      <c r="AQ262" s="91"/>
      <c r="AR262" s="89"/>
      <c r="AS262" s="88"/>
      <c r="AT262" s="88" t="str">
        <f t="shared" si="13"/>
        <v/>
      </c>
      <c r="AU262" s="92"/>
      <c r="AV262" s="88"/>
    </row>
    <row r="263" spans="1:48" s="75" customFormat="1" ht="15.6" x14ac:dyDescent="0.3">
      <c r="A263" s="88"/>
      <c r="B263" s="88" t="str">
        <f>IF(ISNA(VLOOKUP(A263,LISTE!B256:U298,20,0)),"",VLOOKUP(A263,LISTE!B256:U298,20,0))</f>
        <v/>
      </c>
      <c r="C263" s="88"/>
      <c r="D263" s="88" t="e">
        <f t="array" ref="D263">INDEX(LISTE!$D$4:$O$45,MATCH(A263,LISTE!$B$4:$B$45,0),MATCH(C263,LISTE!$D$3:$O$3,0))</f>
        <v>#N/A</v>
      </c>
      <c r="E263" s="88" t="str">
        <f>IF(ISBLANK(C263),"",VLOOKUP(C263,Typologie!B$3:C$15,2,0))</f>
        <v/>
      </c>
      <c r="F263" s="88" t="str">
        <f>IF(E263="","",COUNTIF(E$10:$E263, E263))</f>
        <v/>
      </c>
      <c r="G263" s="88" t="str">
        <f t="shared" si="14"/>
        <v/>
      </c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90"/>
      <c r="T263" s="90"/>
      <c r="U263" s="90"/>
      <c r="V263" s="90"/>
      <c r="W263" s="88"/>
      <c r="X263" s="91"/>
      <c r="Y263" s="89"/>
      <c r="Z263" s="89"/>
      <c r="AA263" s="89"/>
      <c r="AB263" s="89"/>
      <c r="AC263" s="89"/>
      <c r="AD263" s="89"/>
      <c r="AE263" s="91"/>
      <c r="AF263" s="88"/>
      <c r="AG263" s="89"/>
      <c r="AH263" s="89"/>
      <c r="AI263" s="89"/>
      <c r="AJ263" s="91"/>
      <c r="AK263" s="88"/>
      <c r="AL263" s="89"/>
      <c r="AM263" s="89"/>
      <c r="AN263" s="89"/>
      <c r="AO263" s="91"/>
      <c r="AP263" s="88" t="str">
        <f t="shared" ca="1" si="12"/>
        <v/>
      </c>
      <c r="AQ263" s="91"/>
      <c r="AR263" s="89"/>
      <c r="AS263" s="88"/>
      <c r="AT263" s="88" t="str">
        <f t="shared" si="13"/>
        <v/>
      </c>
      <c r="AU263" s="92"/>
      <c r="AV263" s="88"/>
    </row>
    <row r="264" spans="1:48" s="75" customFormat="1" ht="15.6" x14ac:dyDescent="0.3">
      <c r="A264" s="88"/>
      <c r="B264" s="88" t="str">
        <f>IF(ISNA(VLOOKUP(A264,LISTE!B257:U299,20,0)),"",VLOOKUP(A264,LISTE!B257:U299,20,0))</f>
        <v/>
      </c>
      <c r="C264" s="88"/>
      <c r="D264" s="88" t="e">
        <f t="array" ref="D264">INDEX(LISTE!$D$4:$O$45,MATCH(A264,LISTE!$B$4:$B$45,0),MATCH(C264,LISTE!$D$3:$O$3,0))</f>
        <v>#N/A</v>
      </c>
      <c r="E264" s="88" t="str">
        <f>IF(ISBLANK(C264),"",VLOOKUP(C264,Typologie!B$3:C$15,2,0))</f>
        <v/>
      </c>
      <c r="F264" s="88" t="str">
        <f>IF(E264="","",COUNTIF(E$10:$E264, E264))</f>
        <v/>
      </c>
      <c r="G264" s="88" t="str">
        <f t="shared" si="14"/>
        <v/>
      </c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90"/>
      <c r="T264" s="90"/>
      <c r="U264" s="90"/>
      <c r="V264" s="90"/>
      <c r="W264" s="88"/>
      <c r="X264" s="91"/>
      <c r="Y264" s="89"/>
      <c r="Z264" s="89"/>
      <c r="AA264" s="89"/>
      <c r="AB264" s="89"/>
      <c r="AC264" s="89"/>
      <c r="AD264" s="89"/>
      <c r="AE264" s="91"/>
      <c r="AF264" s="88"/>
      <c r="AG264" s="89"/>
      <c r="AH264" s="89"/>
      <c r="AI264" s="89"/>
      <c r="AJ264" s="91"/>
      <c r="AK264" s="88"/>
      <c r="AL264" s="89"/>
      <c r="AM264" s="89"/>
      <c r="AN264" s="89"/>
      <c r="AO264" s="91"/>
      <c r="AP264" s="88" t="str">
        <f t="shared" ca="1" si="12"/>
        <v/>
      </c>
      <c r="AQ264" s="91"/>
      <c r="AR264" s="89"/>
      <c r="AS264" s="88"/>
      <c r="AT264" s="88" t="str">
        <f t="shared" si="13"/>
        <v/>
      </c>
      <c r="AU264" s="92"/>
      <c r="AV264" s="88"/>
    </row>
    <row r="265" spans="1:48" s="75" customFormat="1" ht="15.6" x14ac:dyDescent="0.3">
      <c r="A265" s="88"/>
      <c r="B265" s="88" t="str">
        <f>IF(ISNA(VLOOKUP(A265,LISTE!B258:U300,20,0)),"",VLOOKUP(A265,LISTE!B258:U300,20,0))</f>
        <v/>
      </c>
      <c r="C265" s="88"/>
      <c r="D265" s="88" t="e">
        <f t="array" ref="D265">INDEX(LISTE!$D$4:$O$45,MATCH(A265,LISTE!$B$4:$B$45,0),MATCH(C265,LISTE!$D$3:$O$3,0))</f>
        <v>#N/A</v>
      </c>
      <c r="E265" s="88" t="str">
        <f>IF(ISBLANK(C265),"",VLOOKUP(C265,Typologie!B$3:C$15,2,0))</f>
        <v/>
      </c>
      <c r="F265" s="88" t="str">
        <f>IF(E265="","",COUNTIF(E$10:$E265, E265))</f>
        <v/>
      </c>
      <c r="G265" s="88" t="str">
        <f t="shared" si="14"/>
        <v/>
      </c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90"/>
      <c r="T265" s="90"/>
      <c r="U265" s="90"/>
      <c r="V265" s="90"/>
      <c r="W265" s="88"/>
      <c r="X265" s="91"/>
      <c r="Y265" s="89"/>
      <c r="Z265" s="89"/>
      <c r="AA265" s="89"/>
      <c r="AB265" s="89"/>
      <c r="AC265" s="89"/>
      <c r="AD265" s="89"/>
      <c r="AE265" s="91"/>
      <c r="AF265" s="88"/>
      <c r="AG265" s="89"/>
      <c r="AH265" s="89"/>
      <c r="AI265" s="89"/>
      <c r="AJ265" s="91"/>
      <c r="AK265" s="88"/>
      <c r="AL265" s="89"/>
      <c r="AM265" s="89"/>
      <c r="AN265" s="89"/>
      <c r="AO265" s="91"/>
      <c r="AP265" s="88" t="str">
        <f t="shared" ca="1" si="12"/>
        <v/>
      </c>
      <c r="AQ265" s="91"/>
      <c r="AR265" s="89"/>
      <c r="AS265" s="88"/>
      <c r="AT265" s="88" t="str">
        <f t="shared" si="13"/>
        <v/>
      </c>
      <c r="AU265" s="92"/>
      <c r="AV265" s="88"/>
    </row>
    <row r="266" spans="1:48" s="75" customFormat="1" ht="15.6" x14ac:dyDescent="0.3">
      <c r="A266" s="88"/>
      <c r="B266" s="88" t="str">
        <f>IF(ISNA(VLOOKUP(A266,LISTE!B259:U301,20,0)),"",VLOOKUP(A266,LISTE!B259:U301,20,0))</f>
        <v/>
      </c>
      <c r="C266" s="88"/>
      <c r="D266" s="88" t="e">
        <f t="array" ref="D266">INDEX(LISTE!$D$4:$O$45,MATCH(A266,LISTE!$B$4:$B$45,0),MATCH(C266,LISTE!$D$3:$O$3,0))</f>
        <v>#N/A</v>
      </c>
      <c r="E266" s="88" t="str">
        <f>IF(ISBLANK(C266),"",VLOOKUP(C266,Typologie!B$3:C$15,2,0))</f>
        <v/>
      </c>
      <c r="F266" s="88" t="str">
        <f>IF(E266="","",COUNTIF(E$10:$E266, E266))</f>
        <v/>
      </c>
      <c r="G266" s="88" t="str">
        <f t="shared" si="14"/>
        <v/>
      </c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90"/>
      <c r="T266" s="90"/>
      <c r="U266" s="90"/>
      <c r="V266" s="90"/>
      <c r="W266" s="88"/>
      <c r="X266" s="91"/>
      <c r="Y266" s="89"/>
      <c r="Z266" s="89"/>
      <c r="AA266" s="89"/>
      <c r="AB266" s="89"/>
      <c r="AC266" s="89"/>
      <c r="AD266" s="89"/>
      <c r="AE266" s="91"/>
      <c r="AF266" s="88"/>
      <c r="AG266" s="89"/>
      <c r="AH266" s="89"/>
      <c r="AI266" s="89"/>
      <c r="AJ266" s="91"/>
      <c r="AK266" s="88"/>
      <c r="AL266" s="89"/>
      <c r="AM266" s="89"/>
      <c r="AN266" s="89"/>
      <c r="AO266" s="91"/>
      <c r="AP266" s="88" t="str">
        <f t="shared" ref="AP266:AP329" ca="1" si="15">IF(I266="","",IF(I266-60&lt;TODAY(),"ATTENTION","OK"))</f>
        <v/>
      </c>
      <c r="AQ266" s="91"/>
      <c r="AR266" s="89"/>
      <c r="AS266" s="88"/>
      <c r="AT266" s="88" t="str">
        <f t="shared" ref="AT266:AT329" si="16">IF(A266&lt;&gt;0,"1","")</f>
        <v/>
      </c>
      <c r="AU266" s="92"/>
      <c r="AV266" s="88"/>
    </row>
    <row r="267" spans="1:48" s="75" customFormat="1" ht="15.6" x14ac:dyDescent="0.3">
      <c r="A267" s="88"/>
      <c r="B267" s="88" t="str">
        <f>IF(ISNA(VLOOKUP(A267,LISTE!B260:U302,20,0)),"",VLOOKUP(A267,LISTE!B260:U302,20,0))</f>
        <v/>
      </c>
      <c r="C267" s="88"/>
      <c r="D267" s="88" t="e">
        <f t="array" ref="D267">INDEX(LISTE!$D$4:$O$45,MATCH(A267,LISTE!$B$4:$B$45,0),MATCH(C267,LISTE!$D$3:$O$3,0))</f>
        <v>#N/A</v>
      </c>
      <c r="E267" s="88" t="str">
        <f>IF(ISBLANK(C267),"",VLOOKUP(C267,Typologie!B$3:C$15,2,0))</f>
        <v/>
      </c>
      <c r="F267" s="88" t="str">
        <f>IF(E267="","",COUNTIF(E$10:$E267, E267))</f>
        <v/>
      </c>
      <c r="G267" s="88" t="str">
        <f t="shared" ref="G267:G330" si="17">IF(ISBLANK(C267),"",J267&amp;"-"&amp;E267&amp;"-"&amp;(B267)&amp;"-"&amp;D267&amp;"-"&amp;F267&amp;"-"&amp;YEAR(H267)&amp;"-"&amp;MONTH(H267)&amp;"")</f>
        <v/>
      </c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90"/>
      <c r="T267" s="90"/>
      <c r="U267" s="90"/>
      <c r="V267" s="90"/>
      <c r="W267" s="88"/>
      <c r="X267" s="91"/>
      <c r="Y267" s="89"/>
      <c r="Z267" s="89"/>
      <c r="AA267" s="89"/>
      <c r="AB267" s="89"/>
      <c r="AC267" s="89"/>
      <c r="AD267" s="89"/>
      <c r="AE267" s="91"/>
      <c r="AF267" s="88"/>
      <c r="AG267" s="89"/>
      <c r="AH267" s="89"/>
      <c r="AI267" s="89"/>
      <c r="AJ267" s="91"/>
      <c r="AK267" s="88"/>
      <c r="AL267" s="89"/>
      <c r="AM267" s="89"/>
      <c r="AN267" s="89"/>
      <c r="AO267" s="91"/>
      <c r="AP267" s="88" t="str">
        <f t="shared" ca="1" si="15"/>
        <v/>
      </c>
      <c r="AQ267" s="91"/>
      <c r="AR267" s="89"/>
      <c r="AS267" s="88"/>
      <c r="AT267" s="88" t="str">
        <f t="shared" si="16"/>
        <v/>
      </c>
      <c r="AU267" s="92"/>
      <c r="AV267" s="88"/>
    </row>
    <row r="268" spans="1:48" s="75" customFormat="1" ht="15.6" x14ac:dyDescent="0.3">
      <c r="A268" s="88"/>
      <c r="B268" s="88" t="str">
        <f>IF(ISNA(VLOOKUP(A268,LISTE!B261:U303,20,0)),"",VLOOKUP(A268,LISTE!B261:U303,20,0))</f>
        <v/>
      </c>
      <c r="C268" s="88"/>
      <c r="D268" s="88" t="e">
        <f t="array" ref="D268">INDEX(LISTE!$D$4:$O$45,MATCH(A268,LISTE!$B$4:$B$45,0),MATCH(C268,LISTE!$D$3:$O$3,0))</f>
        <v>#N/A</v>
      </c>
      <c r="E268" s="88" t="str">
        <f>IF(ISBLANK(C268),"",VLOOKUP(C268,Typologie!B$3:C$15,2,0))</f>
        <v/>
      </c>
      <c r="F268" s="88" t="str">
        <f>IF(E268="","",COUNTIF(E$10:$E268, E268))</f>
        <v/>
      </c>
      <c r="G268" s="88" t="str">
        <f t="shared" si="17"/>
        <v/>
      </c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90"/>
      <c r="T268" s="90"/>
      <c r="U268" s="90"/>
      <c r="V268" s="90"/>
      <c r="W268" s="88"/>
      <c r="X268" s="91"/>
      <c r="Y268" s="89"/>
      <c r="Z268" s="89"/>
      <c r="AA268" s="89"/>
      <c r="AB268" s="89"/>
      <c r="AC268" s="89"/>
      <c r="AD268" s="89"/>
      <c r="AE268" s="91"/>
      <c r="AF268" s="88"/>
      <c r="AG268" s="89"/>
      <c r="AH268" s="89"/>
      <c r="AI268" s="89"/>
      <c r="AJ268" s="91"/>
      <c r="AK268" s="88"/>
      <c r="AL268" s="89"/>
      <c r="AM268" s="89"/>
      <c r="AN268" s="89"/>
      <c r="AO268" s="91"/>
      <c r="AP268" s="88" t="str">
        <f t="shared" ca="1" si="15"/>
        <v/>
      </c>
      <c r="AQ268" s="91"/>
      <c r="AR268" s="89"/>
      <c r="AS268" s="88"/>
      <c r="AT268" s="88" t="str">
        <f t="shared" si="16"/>
        <v/>
      </c>
      <c r="AU268" s="92"/>
      <c r="AV268" s="88"/>
    </row>
    <row r="269" spans="1:48" s="75" customFormat="1" ht="15.6" x14ac:dyDescent="0.3">
      <c r="A269" s="88"/>
      <c r="B269" s="88" t="str">
        <f>IF(ISNA(VLOOKUP(A269,LISTE!B262:U304,20,0)),"",VLOOKUP(A269,LISTE!B262:U304,20,0))</f>
        <v/>
      </c>
      <c r="C269" s="88"/>
      <c r="D269" s="88" t="e">
        <f t="array" ref="D269">INDEX(LISTE!$D$4:$O$45,MATCH(A269,LISTE!$B$4:$B$45,0),MATCH(C269,LISTE!$D$3:$O$3,0))</f>
        <v>#N/A</v>
      </c>
      <c r="E269" s="88" t="str">
        <f>IF(ISBLANK(C269),"",VLOOKUP(C269,Typologie!B$3:C$15,2,0))</f>
        <v/>
      </c>
      <c r="F269" s="88" t="str">
        <f>IF(E269="","",COUNTIF(E$10:$E269, E269))</f>
        <v/>
      </c>
      <c r="G269" s="88" t="str">
        <f t="shared" si="17"/>
        <v/>
      </c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90"/>
      <c r="T269" s="90"/>
      <c r="U269" s="90"/>
      <c r="V269" s="90"/>
      <c r="W269" s="88"/>
      <c r="X269" s="91"/>
      <c r="Y269" s="89"/>
      <c r="Z269" s="89"/>
      <c r="AA269" s="89"/>
      <c r="AB269" s="89"/>
      <c r="AC269" s="89"/>
      <c r="AD269" s="89"/>
      <c r="AE269" s="91"/>
      <c r="AF269" s="88"/>
      <c r="AG269" s="89"/>
      <c r="AH269" s="89"/>
      <c r="AI269" s="89"/>
      <c r="AJ269" s="91"/>
      <c r="AK269" s="88"/>
      <c r="AL269" s="89"/>
      <c r="AM269" s="89"/>
      <c r="AN269" s="89"/>
      <c r="AO269" s="91"/>
      <c r="AP269" s="88" t="str">
        <f t="shared" ca="1" si="15"/>
        <v/>
      </c>
      <c r="AQ269" s="91"/>
      <c r="AR269" s="89"/>
      <c r="AS269" s="88"/>
      <c r="AT269" s="88" t="str">
        <f t="shared" si="16"/>
        <v/>
      </c>
      <c r="AU269" s="92"/>
      <c r="AV269" s="88"/>
    </row>
    <row r="270" spans="1:48" s="75" customFormat="1" ht="15.6" x14ac:dyDescent="0.3">
      <c r="A270" s="88"/>
      <c r="B270" s="88" t="str">
        <f>IF(ISNA(VLOOKUP(A270,LISTE!B263:U305,20,0)),"",VLOOKUP(A270,LISTE!B263:U305,20,0))</f>
        <v/>
      </c>
      <c r="C270" s="88"/>
      <c r="D270" s="88" t="e">
        <f t="array" ref="D270">INDEX(LISTE!$D$4:$O$45,MATCH(A270,LISTE!$B$4:$B$45,0),MATCH(C270,LISTE!$D$3:$O$3,0))</f>
        <v>#N/A</v>
      </c>
      <c r="E270" s="88" t="str">
        <f>IF(ISBLANK(C270),"",VLOOKUP(C270,Typologie!B$3:C$15,2,0))</f>
        <v/>
      </c>
      <c r="F270" s="88" t="str">
        <f>IF(E270="","",COUNTIF(E$10:$E270, E270))</f>
        <v/>
      </c>
      <c r="G270" s="88" t="str">
        <f t="shared" si="17"/>
        <v/>
      </c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90"/>
      <c r="T270" s="90"/>
      <c r="U270" s="90"/>
      <c r="V270" s="90"/>
      <c r="W270" s="88"/>
      <c r="X270" s="91"/>
      <c r="Y270" s="89"/>
      <c r="Z270" s="89"/>
      <c r="AA270" s="89"/>
      <c r="AB270" s="89"/>
      <c r="AC270" s="89"/>
      <c r="AD270" s="89"/>
      <c r="AE270" s="91"/>
      <c r="AF270" s="88"/>
      <c r="AG270" s="89"/>
      <c r="AH270" s="89"/>
      <c r="AI270" s="89"/>
      <c r="AJ270" s="91"/>
      <c r="AK270" s="88"/>
      <c r="AL270" s="89"/>
      <c r="AM270" s="89"/>
      <c r="AN270" s="89"/>
      <c r="AO270" s="91"/>
      <c r="AP270" s="88" t="str">
        <f t="shared" ca="1" si="15"/>
        <v/>
      </c>
      <c r="AQ270" s="91"/>
      <c r="AR270" s="89"/>
      <c r="AS270" s="88"/>
      <c r="AT270" s="88" t="str">
        <f t="shared" si="16"/>
        <v/>
      </c>
      <c r="AU270" s="92"/>
      <c r="AV270" s="88"/>
    </row>
    <row r="271" spans="1:48" s="75" customFormat="1" ht="15.6" x14ac:dyDescent="0.3">
      <c r="A271" s="88"/>
      <c r="B271" s="88" t="str">
        <f>IF(ISNA(VLOOKUP(A271,LISTE!B264:U306,20,0)),"",VLOOKUP(A271,LISTE!B264:U306,20,0))</f>
        <v/>
      </c>
      <c r="C271" s="88"/>
      <c r="D271" s="88" t="e">
        <f t="array" ref="D271">INDEX(LISTE!$D$4:$O$45,MATCH(A271,LISTE!$B$4:$B$45,0),MATCH(C271,LISTE!$D$3:$O$3,0))</f>
        <v>#N/A</v>
      </c>
      <c r="E271" s="88" t="str">
        <f>IF(ISBLANK(C271),"",VLOOKUP(C271,Typologie!B$3:C$15,2,0))</f>
        <v/>
      </c>
      <c r="F271" s="88" t="str">
        <f>IF(E271="","",COUNTIF(E$10:$E271, E271))</f>
        <v/>
      </c>
      <c r="G271" s="88" t="str">
        <f t="shared" si="17"/>
        <v/>
      </c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90"/>
      <c r="T271" s="90"/>
      <c r="U271" s="90"/>
      <c r="V271" s="90"/>
      <c r="W271" s="88"/>
      <c r="X271" s="91"/>
      <c r="Y271" s="89"/>
      <c r="Z271" s="89"/>
      <c r="AA271" s="89"/>
      <c r="AB271" s="89"/>
      <c r="AC271" s="89"/>
      <c r="AD271" s="89"/>
      <c r="AE271" s="91"/>
      <c r="AF271" s="88"/>
      <c r="AG271" s="89"/>
      <c r="AH271" s="89"/>
      <c r="AI271" s="89"/>
      <c r="AJ271" s="91"/>
      <c r="AK271" s="88"/>
      <c r="AL271" s="89"/>
      <c r="AM271" s="89"/>
      <c r="AN271" s="89"/>
      <c r="AO271" s="91"/>
      <c r="AP271" s="88" t="str">
        <f t="shared" ca="1" si="15"/>
        <v/>
      </c>
      <c r="AQ271" s="91"/>
      <c r="AR271" s="89"/>
      <c r="AS271" s="88"/>
      <c r="AT271" s="88" t="str">
        <f t="shared" si="16"/>
        <v/>
      </c>
      <c r="AU271" s="92"/>
      <c r="AV271" s="88"/>
    </row>
    <row r="272" spans="1:48" s="75" customFormat="1" ht="15.6" x14ac:dyDescent="0.3">
      <c r="A272" s="88"/>
      <c r="B272" s="88" t="str">
        <f>IF(ISNA(VLOOKUP(A272,LISTE!B265:U307,20,0)),"",VLOOKUP(A272,LISTE!B265:U307,20,0))</f>
        <v/>
      </c>
      <c r="C272" s="88"/>
      <c r="D272" s="88" t="e">
        <f t="array" ref="D272">INDEX(LISTE!$D$4:$O$45,MATCH(A272,LISTE!$B$4:$B$45,0),MATCH(C272,LISTE!$D$3:$O$3,0))</f>
        <v>#N/A</v>
      </c>
      <c r="E272" s="88" t="str">
        <f>IF(ISBLANK(C272),"",VLOOKUP(C272,Typologie!B$3:C$15,2,0))</f>
        <v/>
      </c>
      <c r="F272" s="88" t="str">
        <f>IF(E272="","",COUNTIF(E$10:$E272, E272))</f>
        <v/>
      </c>
      <c r="G272" s="88" t="str">
        <f t="shared" si="17"/>
        <v/>
      </c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90"/>
      <c r="T272" s="90"/>
      <c r="U272" s="90"/>
      <c r="V272" s="90"/>
      <c r="W272" s="88"/>
      <c r="X272" s="91"/>
      <c r="Y272" s="89"/>
      <c r="Z272" s="89"/>
      <c r="AA272" s="89"/>
      <c r="AB272" s="89"/>
      <c r="AC272" s="89"/>
      <c r="AD272" s="89"/>
      <c r="AE272" s="91"/>
      <c r="AF272" s="88"/>
      <c r="AG272" s="89"/>
      <c r="AH272" s="89"/>
      <c r="AI272" s="89"/>
      <c r="AJ272" s="91"/>
      <c r="AK272" s="88"/>
      <c r="AL272" s="89"/>
      <c r="AM272" s="89"/>
      <c r="AN272" s="89"/>
      <c r="AO272" s="91"/>
      <c r="AP272" s="88" t="str">
        <f t="shared" ca="1" si="15"/>
        <v/>
      </c>
      <c r="AQ272" s="91"/>
      <c r="AR272" s="89"/>
      <c r="AS272" s="88"/>
      <c r="AT272" s="88" t="str">
        <f t="shared" si="16"/>
        <v/>
      </c>
      <c r="AU272" s="92"/>
      <c r="AV272" s="88"/>
    </row>
    <row r="273" spans="1:48" s="75" customFormat="1" ht="15.6" x14ac:dyDescent="0.3">
      <c r="A273" s="88"/>
      <c r="B273" s="88" t="str">
        <f>IF(ISNA(VLOOKUP(A273,LISTE!B266:U308,20,0)),"",VLOOKUP(A273,LISTE!B266:U308,20,0))</f>
        <v/>
      </c>
      <c r="C273" s="88"/>
      <c r="D273" s="88" t="e">
        <f t="array" ref="D273">INDEX(LISTE!$D$4:$O$45,MATCH(A273,LISTE!$B$4:$B$45,0),MATCH(C273,LISTE!$D$3:$O$3,0))</f>
        <v>#N/A</v>
      </c>
      <c r="E273" s="88" t="str">
        <f>IF(ISBLANK(C273),"",VLOOKUP(C273,Typologie!B$3:C$15,2,0))</f>
        <v/>
      </c>
      <c r="F273" s="88" t="str">
        <f>IF(E273="","",COUNTIF(E$10:$E273, E273))</f>
        <v/>
      </c>
      <c r="G273" s="88" t="str">
        <f t="shared" si="17"/>
        <v/>
      </c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90"/>
      <c r="T273" s="90"/>
      <c r="U273" s="90"/>
      <c r="V273" s="90"/>
      <c r="W273" s="88"/>
      <c r="X273" s="91"/>
      <c r="Y273" s="89"/>
      <c r="Z273" s="89"/>
      <c r="AA273" s="89"/>
      <c r="AB273" s="89"/>
      <c r="AC273" s="89"/>
      <c r="AD273" s="89"/>
      <c r="AE273" s="91"/>
      <c r="AF273" s="88"/>
      <c r="AG273" s="89"/>
      <c r="AH273" s="89"/>
      <c r="AI273" s="89"/>
      <c r="AJ273" s="91"/>
      <c r="AK273" s="88"/>
      <c r="AL273" s="89"/>
      <c r="AM273" s="89"/>
      <c r="AN273" s="89"/>
      <c r="AO273" s="91"/>
      <c r="AP273" s="88" t="str">
        <f t="shared" ca="1" si="15"/>
        <v/>
      </c>
      <c r="AQ273" s="91"/>
      <c r="AR273" s="89"/>
      <c r="AS273" s="88"/>
      <c r="AT273" s="88" t="str">
        <f t="shared" si="16"/>
        <v/>
      </c>
      <c r="AU273" s="92"/>
      <c r="AV273" s="88"/>
    </row>
    <row r="274" spans="1:48" s="75" customFormat="1" ht="15.6" x14ac:dyDescent="0.3">
      <c r="A274" s="88"/>
      <c r="B274" s="88" t="str">
        <f>IF(ISNA(VLOOKUP(A274,LISTE!B267:U309,20,0)),"",VLOOKUP(A274,LISTE!B267:U309,20,0))</f>
        <v/>
      </c>
      <c r="C274" s="88"/>
      <c r="D274" s="88" t="e">
        <f t="array" ref="D274">INDEX(LISTE!$D$4:$O$45,MATCH(A274,LISTE!$B$4:$B$45,0),MATCH(C274,LISTE!$D$3:$O$3,0))</f>
        <v>#N/A</v>
      </c>
      <c r="E274" s="88" t="str">
        <f>IF(ISBLANK(C274),"",VLOOKUP(C274,Typologie!B$3:C$15,2,0))</f>
        <v/>
      </c>
      <c r="F274" s="88" t="str">
        <f>IF(E274="","",COUNTIF(E$10:$E274, E274))</f>
        <v/>
      </c>
      <c r="G274" s="88" t="str">
        <f t="shared" si="17"/>
        <v/>
      </c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90"/>
      <c r="T274" s="90"/>
      <c r="U274" s="90"/>
      <c r="V274" s="90"/>
      <c r="W274" s="88"/>
      <c r="X274" s="91"/>
      <c r="Y274" s="89"/>
      <c r="Z274" s="89"/>
      <c r="AA274" s="89"/>
      <c r="AB274" s="89"/>
      <c r="AC274" s="89"/>
      <c r="AD274" s="89"/>
      <c r="AE274" s="91"/>
      <c r="AF274" s="88"/>
      <c r="AG274" s="89"/>
      <c r="AH274" s="89"/>
      <c r="AI274" s="89"/>
      <c r="AJ274" s="91"/>
      <c r="AK274" s="88"/>
      <c r="AL274" s="89"/>
      <c r="AM274" s="89"/>
      <c r="AN274" s="89"/>
      <c r="AO274" s="91"/>
      <c r="AP274" s="88" t="str">
        <f t="shared" ca="1" si="15"/>
        <v/>
      </c>
      <c r="AQ274" s="91"/>
      <c r="AR274" s="89"/>
      <c r="AS274" s="88"/>
      <c r="AT274" s="88" t="str">
        <f t="shared" si="16"/>
        <v/>
      </c>
      <c r="AU274" s="92"/>
      <c r="AV274" s="88"/>
    </row>
    <row r="275" spans="1:48" s="75" customFormat="1" ht="15.6" x14ac:dyDescent="0.3">
      <c r="A275" s="88"/>
      <c r="B275" s="88" t="str">
        <f>IF(ISNA(VLOOKUP(A275,LISTE!B268:U310,20,0)),"",VLOOKUP(A275,LISTE!B268:U310,20,0))</f>
        <v/>
      </c>
      <c r="C275" s="88"/>
      <c r="D275" s="88" t="e">
        <f t="array" ref="D275">INDEX(LISTE!$D$4:$O$45,MATCH(A275,LISTE!$B$4:$B$45,0),MATCH(C275,LISTE!$D$3:$O$3,0))</f>
        <v>#N/A</v>
      </c>
      <c r="E275" s="88" t="str">
        <f>IF(ISBLANK(C275),"",VLOOKUP(C275,Typologie!B$3:C$15,2,0))</f>
        <v/>
      </c>
      <c r="F275" s="88" t="str">
        <f>IF(E275="","",COUNTIF(E$10:$E275, E275))</f>
        <v/>
      </c>
      <c r="G275" s="88" t="str">
        <f t="shared" si="17"/>
        <v/>
      </c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90"/>
      <c r="T275" s="90"/>
      <c r="U275" s="90"/>
      <c r="V275" s="90"/>
      <c r="W275" s="88"/>
      <c r="X275" s="91"/>
      <c r="Y275" s="89"/>
      <c r="Z275" s="89"/>
      <c r="AA275" s="89"/>
      <c r="AB275" s="89"/>
      <c r="AC275" s="89"/>
      <c r="AD275" s="89"/>
      <c r="AE275" s="91"/>
      <c r="AF275" s="88"/>
      <c r="AG275" s="89"/>
      <c r="AH275" s="89"/>
      <c r="AI275" s="89"/>
      <c r="AJ275" s="91"/>
      <c r="AK275" s="88"/>
      <c r="AL275" s="89"/>
      <c r="AM275" s="89"/>
      <c r="AN275" s="89"/>
      <c r="AO275" s="91"/>
      <c r="AP275" s="88" t="str">
        <f t="shared" ca="1" si="15"/>
        <v/>
      </c>
      <c r="AQ275" s="91"/>
      <c r="AR275" s="89"/>
      <c r="AS275" s="88"/>
      <c r="AT275" s="88" t="str">
        <f t="shared" si="16"/>
        <v/>
      </c>
      <c r="AU275" s="92"/>
      <c r="AV275" s="88"/>
    </row>
    <row r="276" spans="1:48" s="75" customFormat="1" ht="15.6" x14ac:dyDescent="0.3">
      <c r="A276" s="88"/>
      <c r="B276" s="88" t="str">
        <f>IF(ISNA(VLOOKUP(A276,LISTE!B269:U311,20,0)),"",VLOOKUP(A276,LISTE!B269:U311,20,0))</f>
        <v/>
      </c>
      <c r="C276" s="88"/>
      <c r="D276" s="88" t="e">
        <f t="array" ref="D276">INDEX(LISTE!$D$4:$O$45,MATCH(A276,LISTE!$B$4:$B$45,0),MATCH(C276,LISTE!$D$3:$O$3,0))</f>
        <v>#N/A</v>
      </c>
      <c r="E276" s="88" t="str">
        <f>IF(ISBLANK(C276),"",VLOOKUP(C276,Typologie!B$3:C$15,2,0))</f>
        <v/>
      </c>
      <c r="F276" s="88" t="str">
        <f>IF(E276="","",COUNTIF(E$10:$E276, E276))</f>
        <v/>
      </c>
      <c r="G276" s="88" t="str">
        <f t="shared" si="17"/>
        <v/>
      </c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90"/>
      <c r="T276" s="90"/>
      <c r="U276" s="90"/>
      <c r="V276" s="90"/>
      <c r="W276" s="88"/>
      <c r="X276" s="91"/>
      <c r="Y276" s="89"/>
      <c r="Z276" s="89"/>
      <c r="AA276" s="89"/>
      <c r="AB276" s="89"/>
      <c r="AC276" s="89"/>
      <c r="AD276" s="89"/>
      <c r="AE276" s="91"/>
      <c r="AF276" s="88"/>
      <c r="AG276" s="89"/>
      <c r="AH276" s="89"/>
      <c r="AI276" s="89"/>
      <c r="AJ276" s="91"/>
      <c r="AK276" s="88"/>
      <c r="AL276" s="89"/>
      <c r="AM276" s="89"/>
      <c r="AN276" s="89"/>
      <c r="AO276" s="91"/>
      <c r="AP276" s="88" t="str">
        <f t="shared" ca="1" si="15"/>
        <v/>
      </c>
      <c r="AQ276" s="91"/>
      <c r="AR276" s="89"/>
      <c r="AS276" s="88"/>
      <c r="AT276" s="88" t="str">
        <f t="shared" si="16"/>
        <v/>
      </c>
      <c r="AU276" s="92"/>
      <c r="AV276" s="88"/>
    </row>
    <row r="277" spans="1:48" s="75" customFormat="1" ht="15.6" x14ac:dyDescent="0.3">
      <c r="A277" s="88"/>
      <c r="B277" s="88" t="str">
        <f>IF(ISNA(VLOOKUP(A277,LISTE!B270:U312,20,0)),"",VLOOKUP(A277,LISTE!B270:U312,20,0))</f>
        <v/>
      </c>
      <c r="C277" s="88"/>
      <c r="D277" s="88" t="e">
        <f t="array" ref="D277">INDEX(LISTE!$D$4:$O$45,MATCH(A277,LISTE!$B$4:$B$45,0),MATCH(C277,LISTE!$D$3:$O$3,0))</f>
        <v>#N/A</v>
      </c>
      <c r="E277" s="88" t="str">
        <f>IF(ISBLANK(C277),"",VLOOKUP(C277,Typologie!B$3:C$15,2,0))</f>
        <v/>
      </c>
      <c r="F277" s="88" t="str">
        <f>IF(E277="","",COUNTIF(E$10:$E277, E277))</f>
        <v/>
      </c>
      <c r="G277" s="88" t="str">
        <f t="shared" si="17"/>
        <v/>
      </c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90"/>
      <c r="T277" s="90"/>
      <c r="U277" s="90"/>
      <c r="V277" s="90"/>
      <c r="W277" s="88"/>
      <c r="X277" s="91"/>
      <c r="Y277" s="89"/>
      <c r="Z277" s="89"/>
      <c r="AA277" s="89"/>
      <c r="AB277" s="89"/>
      <c r="AC277" s="89"/>
      <c r="AD277" s="89"/>
      <c r="AE277" s="91"/>
      <c r="AF277" s="88"/>
      <c r="AG277" s="89"/>
      <c r="AH277" s="89"/>
      <c r="AI277" s="89"/>
      <c r="AJ277" s="91"/>
      <c r="AK277" s="88"/>
      <c r="AL277" s="89"/>
      <c r="AM277" s="89"/>
      <c r="AN277" s="89"/>
      <c r="AO277" s="91"/>
      <c r="AP277" s="88" t="str">
        <f t="shared" ca="1" si="15"/>
        <v/>
      </c>
      <c r="AQ277" s="91"/>
      <c r="AR277" s="89"/>
      <c r="AS277" s="88"/>
      <c r="AT277" s="88" t="str">
        <f t="shared" si="16"/>
        <v/>
      </c>
      <c r="AU277" s="92"/>
      <c r="AV277" s="88"/>
    </row>
    <row r="278" spans="1:48" s="75" customFormat="1" ht="15.6" x14ac:dyDescent="0.3">
      <c r="A278" s="88"/>
      <c r="B278" s="88" t="str">
        <f>IF(ISNA(VLOOKUP(A278,LISTE!B271:U313,20,0)),"",VLOOKUP(A278,LISTE!B271:U313,20,0))</f>
        <v/>
      </c>
      <c r="C278" s="88"/>
      <c r="D278" s="88" t="e">
        <f t="array" ref="D278">INDEX(LISTE!$D$4:$O$45,MATCH(A278,LISTE!$B$4:$B$45,0),MATCH(C278,LISTE!$D$3:$O$3,0))</f>
        <v>#N/A</v>
      </c>
      <c r="E278" s="88" t="str">
        <f>IF(ISBLANK(C278),"",VLOOKUP(C278,Typologie!B$3:C$15,2,0))</f>
        <v/>
      </c>
      <c r="F278" s="88" t="str">
        <f>IF(E278="","",COUNTIF(E$10:$E278, E278))</f>
        <v/>
      </c>
      <c r="G278" s="88" t="str">
        <f t="shared" si="17"/>
        <v/>
      </c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90"/>
      <c r="T278" s="90"/>
      <c r="U278" s="90"/>
      <c r="V278" s="90"/>
      <c r="W278" s="88"/>
      <c r="X278" s="91"/>
      <c r="Y278" s="89"/>
      <c r="Z278" s="89"/>
      <c r="AA278" s="89"/>
      <c r="AB278" s="89"/>
      <c r="AC278" s="89"/>
      <c r="AD278" s="89"/>
      <c r="AE278" s="91"/>
      <c r="AF278" s="88"/>
      <c r="AG278" s="89"/>
      <c r="AH278" s="89"/>
      <c r="AI278" s="89"/>
      <c r="AJ278" s="91"/>
      <c r="AK278" s="88"/>
      <c r="AL278" s="89"/>
      <c r="AM278" s="89"/>
      <c r="AN278" s="89"/>
      <c r="AO278" s="91"/>
      <c r="AP278" s="88" t="str">
        <f t="shared" ca="1" si="15"/>
        <v/>
      </c>
      <c r="AQ278" s="91"/>
      <c r="AR278" s="89"/>
      <c r="AS278" s="88"/>
      <c r="AT278" s="88" t="str">
        <f t="shared" si="16"/>
        <v/>
      </c>
      <c r="AU278" s="92"/>
      <c r="AV278" s="88"/>
    </row>
    <row r="279" spans="1:48" s="75" customFormat="1" ht="15.6" x14ac:dyDescent="0.3">
      <c r="A279" s="88"/>
      <c r="B279" s="88" t="str">
        <f>IF(ISNA(VLOOKUP(A279,LISTE!B272:U314,20,0)),"",VLOOKUP(A279,LISTE!B272:U314,20,0))</f>
        <v/>
      </c>
      <c r="C279" s="88"/>
      <c r="D279" s="88" t="e">
        <f t="array" ref="D279">INDEX(LISTE!$D$4:$O$45,MATCH(A279,LISTE!$B$4:$B$45,0),MATCH(C279,LISTE!$D$3:$O$3,0))</f>
        <v>#N/A</v>
      </c>
      <c r="E279" s="88" t="str">
        <f>IF(ISBLANK(C279),"",VLOOKUP(C279,Typologie!B$3:C$15,2,0))</f>
        <v/>
      </c>
      <c r="F279" s="88" t="str">
        <f>IF(E279="","",COUNTIF(E$10:$E279, E279))</f>
        <v/>
      </c>
      <c r="G279" s="88" t="str">
        <f t="shared" si="17"/>
        <v/>
      </c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90"/>
      <c r="T279" s="90"/>
      <c r="U279" s="90"/>
      <c r="V279" s="90"/>
      <c r="W279" s="88"/>
      <c r="X279" s="91"/>
      <c r="Y279" s="89"/>
      <c r="Z279" s="89"/>
      <c r="AA279" s="89"/>
      <c r="AB279" s="89"/>
      <c r="AC279" s="89"/>
      <c r="AD279" s="89"/>
      <c r="AE279" s="91"/>
      <c r="AF279" s="88"/>
      <c r="AG279" s="89"/>
      <c r="AH279" s="89"/>
      <c r="AI279" s="89"/>
      <c r="AJ279" s="91"/>
      <c r="AK279" s="88"/>
      <c r="AL279" s="89"/>
      <c r="AM279" s="89"/>
      <c r="AN279" s="89"/>
      <c r="AO279" s="91"/>
      <c r="AP279" s="88" t="str">
        <f t="shared" ca="1" si="15"/>
        <v/>
      </c>
      <c r="AQ279" s="91"/>
      <c r="AR279" s="89"/>
      <c r="AS279" s="88"/>
      <c r="AT279" s="88" t="str">
        <f t="shared" si="16"/>
        <v/>
      </c>
      <c r="AU279" s="92"/>
      <c r="AV279" s="88"/>
    </row>
    <row r="280" spans="1:48" s="75" customFormat="1" ht="15.6" x14ac:dyDescent="0.3">
      <c r="A280" s="88"/>
      <c r="B280" s="88" t="str">
        <f>IF(ISNA(VLOOKUP(A280,LISTE!B273:U315,20,0)),"",VLOOKUP(A280,LISTE!B273:U315,20,0))</f>
        <v/>
      </c>
      <c r="C280" s="88"/>
      <c r="D280" s="88" t="e">
        <f t="array" ref="D280">INDEX(LISTE!$D$4:$O$45,MATCH(A280,LISTE!$B$4:$B$45,0),MATCH(C280,LISTE!$D$3:$O$3,0))</f>
        <v>#N/A</v>
      </c>
      <c r="E280" s="88" t="str">
        <f>IF(ISBLANK(C280),"",VLOOKUP(C280,Typologie!B$3:C$15,2,0))</f>
        <v/>
      </c>
      <c r="F280" s="88" t="str">
        <f>IF(E280="","",COUNTIF(E$10:$E280, E280))</f>
        <v/>
      </c>
      <c r="G280" s="88" t="str">
        <f t="shared" si="17"/>
        <v/>
      </c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90"/>
      <c r="T280" s="90"/>
      <c r="U280" s="90"/>
      <c r="V280" s="90"/>
      <c r="W280" s="88"/>
      <c r="X280" s="91"/>
      <c r="Y280" s="89"/>
      <c r="Z280" s="89"/>
      <c r="AA280" s="89"/>
      <c r="AB280" s="89"/>
      <c r="AC280" s="89"/>
      <c r="AD280" s="89"/>
      <c r="AE280" s="91"/>
      <c r="AF280" s="88"/>
      <c r="AG280" s="89"/>
      <c r="AH280" s="89"/>
      <c r="AI280" s="89"/>
      <c r="AJ280" s="91"/>
      <c r="AK280" s="88"/>
      <c r="AL280" s="89"/>
      <c r="AM280" s="89"/>
      <c r="AN280" s="89"/>
      <c r="AO280" s="91"/>
      <c r="AP280" s="88" t="str">
        <f t="shared" ca="1" si="15"/>
        <v/>
      </c>
      <c r="AQ280" s="91"/>
      <c r="AR280" s="89"/>
      <c r="AS280" s="88"/>
      <c r="AT280" s="88" t="str">
        <f t="shared" si="16"/>
        <v/>
      </c>
      <c r="AU280" s="92"/>
      <c r="AV280" s="88"/>
    </row>
    <row r="281" spans="1:48" s="75" customFormat="1" ht="15.6" x14ac:dyDescent="0.3">
      <c r="A281" s="88"/>
      <c r="B281" s="88" t="str">
        <f>IF(ISNA(VLOOKUP(A281,LISTE!B274:U316,20,0)),"",VLOOKUP(A281,LISTE!B274:U316,20,0))</f>
        <v/>
      </c>
      <c r="C281" s="88"/>
      <c r="D281" s="88" t="e">
        <f t="array" ref="D281">INDEX(LISTE!$D$4:$O$45,MATCH(A281,LISTE!$B$4:$B$45,0),MATCH(C281,LISTE!$D$3:$O$3,0))</f>
        <v>#N/A</v>
      </c>
      <c r="E281" s="88" t="str">
        <f>IF(ISBLANK(C281),"",VLOOKUP(C281,Typologie!B$3:C$15,2,0))</f>
        <v/>
      </c>
      <c r="F281" s="88" t="str">
        <f>IF(E281="","",COUNTIF(E$10:$E281, E281))</f>
        <v/>
      </c>
      <c r="G281" s="88" t="str">
        <f t="shared" si="17"/>
        <v/>
      </c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90"/>
      <c r="T281" s="90"/>
      <c r="U281" s="90"/>
      <c r="V281" s="90"/>
      <c r="W281" s="88"/>
      <c r="X281" s="91"/>
      <c r="Y281" s="89"/>
      <c r="Z281" s="89"/>
      <c r="AA281" s="89"/>
      <c r="AB281" s="89"/>
      <c r="AC281" s="89"/>
      <c r="AD281" s="89"/>
      <c r="AE281" s="91"/>
      <c r="AF281" s="88"/>
      <c r="AG281" s="89"/>
      <c r="AH281" s="89"/>
      <c r="AI281" s="89"/>
      <c r="AJ281" s="91"/>
      <c r="AK281" s="88"/>
      <c r="AL281" s="89"/>
      <c r="AM281" s="89"/>
      <c r="AN281" s="89"/>
      <c r="AO281" s="91"/>
      <c r="AP281" s="88" t="str">
        <f t="shared" ca="1" si="15"/>
        <v/>
      </c>
      <c r="AQ281" s="91"/>
      <c r="AR281" s="89"/>
      <c r="AS281" s="88"/>
      <c r="AT281" s="88" t="str">
        <f t="shared" si="16"/>
        <v/>
      </c>
      <c r="AU281" s="92"/>
      <c r="AV281" s="88"/>
    </row>
    <row r="282" spans="1:48" s="75" customFormat="1" ht="15.6" x14ac:dyDescent="0.3">
      <c r="A282" s="88"/>
      <c r="B282" s="88" t="str">
        <f>IF(ISNA(VLOOKUP(A282,LISTE!B275:U317,20,0)),"",VLOOKUP(A282,LISTE!B275:U317,20,0))</f>
        <v/>
      </c>
      <c r="C282" s="88"/>
      <c r="D282" s="88" t="e">
        <f t="array" ref="D282">INDEX(LISTE!$D$4:$O$45,MATCH(A282,LISTE!$B$4:$B$45,0),MATCH(C282,LISTE!$D$3:$O$3,0))</f>
        <v>#N/A</v>
      </c>
      <c r="E282" s="88" t="str">
        <f>IF(ISBLANK(C282),"",VLOOKUP(C282,Typologie!B$3:C$15,2,0))</f>
        <v/>
      </c>
      <c r="F282" s="88" t="str">
        <f>IF(E282="","",COUNTIF(E$10:$E282, E282))</f>
        <v/>
      </c>
      <c r="G282" s="88" t="str">
        <f t="shared" si="17"/>
        <v/>
      </c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90"/>
      <c r="T282" s="90"/>
      <c r="U282" s="90"/>
      <c r="V282" s="90"/>
      <c r="W282" s="88"/>
      <c r="X282" s="91"/>
      <c r="Y282" s="89"/>
      <c r="Z282" s="89"/>
      <c r="AA282" s="89"/>
      <c r="AB282" s="89"/>
      <c r="AC282" s="89"/>
      <c r="AD282" s="89"/>
      <c r="AE282" s="91"/>
      <c r="AF282" s="88"/>
      <c r="AG282" s="89"/>
      <c r="AH282" s="89"/>
      <c r="AI282" s="89"/>
      <c r="AJ282" s="91"/>
      <c r="AK282" s="88"/>
      <c r="AL282" s="89"/>
      <c r="AM282" s="89"/>
      <c r="AN282" s="89"/>
      <c r="AO282" s="91"/>
      <c r="AP282" s="88" t="str">
        <f t="shared" ca="1" si="15"/>
        <v/>
      </c>
      <c r="AQ282" s="91"/>
      <c r="AR282" s="89"/>
      <c r="AS282" s="88"/>
      <c r="AT282" s="88" t="str">
        <f t="shared" si="16"/>
        <v/>
      </c>
      <c r="AU282" s="92"/>
      <c r="AV282" s="88"/>
    </row>
    <row r="283" spans="1:48" s="75" customFormat="1" ht="15.6" x14ac:dyDescent="0.3">
      <c r="A283" s="88"/>
      <c r="B283" s="88" t="str">
        <f>IF(ISNA(VLOOKUP(A283,LISTE!B276:U318,20,0)),"",VLOOKUP(A283,LISTE!B276:U318,20,0))</f>
        <v/>
      </c>
      <c r="C283" s="88"/>
      <c r="D283" s="88" t="e">
        <f t="array" ref="D283">INDEX(LISTE!$D$4:$O$45,MATCH(A283,LISTE!$B$4:$B$45,0),MATCH(C283,LISTE!$D$3:$O$3,0))</f>
        <v>#N/A</v>
      </c>
      <c r="E283" s="88" t="str">
        <f>IF(ISBLANK(C283),"",VLOOKUP(C283,Typologie!B$3:C$15,2,0))</f>
        <v/>
      </c>
      <c r="F283" s="88" t="str">
        <f>IF(E283="","",COUNTIF(E$10:$E283, E283))</f>
        <v/>
      </c>
      <c r="G283" s="88" t="str">
        <f t="shared" si="17"/>
        <v/>
      </c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90"/>
      <c r="T283" s="90"/>
      <c r="U283" s="90"/>
      <c r="V283" s="90"/>
      <c r="W283" s="88"/>
      <c r="X283" s="91"/>
      <c r="Y283" s="89"/>
      <c r="Z283" s="89"/>
      <c r="AA283" s="89"/>
      <c r="AB283" s="89"/>
      <c r="AC283" s="89"/>
      <c r="AD283" s="89"/>
      <c r="AE283" s="91"/>
      <c r="AF283" s="88"/>
      <c r="AG283" s="89"/>
      <c r="AH283" s="89"/>
      <c r="AI283" s="89"/>
      <c r="AJ283" s="91"/>
      <c r="AK283" s="88"/>
      <c r="AL283" s="89"/>
      <c r="AM283" s="89"/>
      <c r="AN283" s="89"/>
      <c r="AO283" s="91"/>
      <c r="AP283" s="88" t="str">
        <f t="shared" ca="1" si="15"/>
        <v/>
      </c>
      <c r="AQ283" s="91"/>
      <c r="AR283" s="89"/>
      <c r="AS283" s="88"/>
      <c r="AT283" s="88" t="str">
        <f t="shared" si="16"/>
        <v/>
      </c>
      <c r="AU283" s="92"/>
      <c r="AV283" s="88"/>
    </row>
    <row r="284" spans="1:48" s="75" customFormat="1" ht="15.6" x14ac:dyDescent="0.3">
      <c r="A284" s="88"/>
      <c r="B284" s="88" t="str">
        <f>IF(ISNA(VLOOKUP(A284,LISTE!B277:U319,20,0)),"",VLOOKUP(A284,LISTE!B277:U319,20,0))</f>
        <v/>
      </c>
      <c r="C284" s="88"/>
      <c r="D284" s="88" t="e">
        <f t="array" ref="D284">INDEX(LISTE!$D$4:$O$45,MATCH(A284,LISTE!$B$4:$B$45,0),MATCH(C284,LISTE!$D$3:$O$3,0))</f>
        <v>#N/A</v>
      </c>
      <c r="E284" s="88" t="str">
        <f>IF(ISBLANK(C284),"",VLOOKUP(C284,Typologie!B$3:C$15,2,0))</f>
        <v/>
      </c>
      <c r="F284" s="88" t="str">
        <f>IF(E284="","",COUNTIF(E$10:$E284, E284))</f>
        <v/>
      </c>
      <c r="G284" s="88" t="str">
        <f t="shared" si="17"/>
        <v/>
      </c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90"/>
      <c r="T284" s="90"/>
      <c r="U284" s="90"/>
      <c r="V284" s="90"/>
      <c r="W284" s="88"/>
      <c r="X284" s="91"/>
      <c r="Y284" s="89"/>
      <c r="Z284" s="89"/>
      <c r="AA284" s="89"/>
      <c r="AB284" s="89"/>
      <c r="AC284" s="89"/>
      <c r="AD284" s="89"/>
      <c r="AE284" s="91"/>
      <c r="AF284" s="88"/>
      <c r="AG284" s="89"/>
      <c r="AH284" s="89"/>
      <c r="AI284" s="89"/>
      <c r="AJ284" s="91"/>
      <c r="AK284" s="88"/>
      <c r="AL284" s="89"/>
      <c r="AM284" s="89"/>
      <c r="AN284" s="89"/>
      <c r="AO284" s="91"/>
      <c r="AP284" s="88" t="str">
        <f t="shared" ca="1" si="15"/>
        <v/>
      </c>
      <c r="AQ284" s="91"/>
      <c r="AR284" s="89"/>
      <c r="AS284" s="88"/>
      <c r="AT284" s="88" t="str">
        <f t="shared" si="16"/>
        <v/>
      </c>
      <c r="AU284" s="92"/>
      <c r="AV284" s="88"/>
    </row>
    <row r="285" spans="1:48" s="75" customFormat="1" ht="15.6" x14ac:dyDescent="0.3">
      <c r="A285" s="88"/>
      <c r="B285" s="88" t="str">
        <f>IF(ISNA(VLOOKUP(A285,LISTE!B278:U320,20,0)),"",VLOOKUP(A285,LISTE!B278:U320,20,0))</f>
        <v/>
      </c>
      <c r="C285" s="88"/>
      <c r="D285" s="88" t="e">
        <f t="array" ref="D285">INDEX(LISTE!$D$4:$O$45,MATCH(A285,LISTE!$B$4:$B$45,0),MATCH(C285,LISTE!$D$3:$O$3,0))</f>
        <v>#N/A</v>
      </c>
      <c r="E285" s="88" t="str">
        <f>IF(ISBLANK(C285),"",VLOOKUP(C285,Typologie!B$3:C$15,2,0))</f>
        <v/>
      </c>
      <c r="F285" s="88" t="str">
        <f>IF(E285="","",COUNTIF(E$10:$E285, E285))</f>
        <v/>
      </c>
      <c r="G285" s="88" t="str">
        <f t="shared" si="17"/>
        <v/>
      </c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90"/>
      <c r="T285" s="90"/>
      <c r="U285" s="90"/>
      <c r="V285" s="90"/>
      <c r="W285" s="88"/>
      <c r="X285" s="91"/>
      <c r="Y285" s="89"/>
      <c r="Z285" s="89"/>
      <c r="AA285" s="89"/>
      <c r="AB285" s="89"/>
      <c r="AC285" s="89"/>
      <c r="AD285" s="89"/>
      <c r="AE285" s="91"/>
      <c r="AF285" s="88"/>
      <c r="AG285" s="89"/>
      <c r="AH285" s="89"/>
      <c r="AI285" s="89"/>
      <c r="AJ285" s="91"/>
      <c r="AK285" s="88"/>
      <c r="AL285" s="89"/>
      <c r="AM285" s="89"/>
      <c r="AN285" s="89"/>
      <c r="AO285" s="91"/>
      <c r="AP285" s="88" t="str">
        <f t="shared" ca="1" si="15"/>
        <v/>
      </c>
      <c r="AQ285" s="91"/>
      <c r="AR285" s="89"/>
      <c r="AS285" s="88"/>
      <c r="AT285" s="88" t="str">
        <f t="shared" si="16"/>
        <v/>
      </c>
      <c r="AU285" s="92"/>
      <c r="AV285" s="88"/>
    </row>
    <row r="286" spans="1:48" s="75" customFormat="1" ht="15.6" x14ac:dyDescent="0.3">
      <c r="A286" s="88"/>
      <c r="B286" s="88" t="str">
        <f>IF(ISNA(VLOOKUP(A286,LISTE!B279:U321,20,0)),"",VLOOKUP(A286,LISTE!B279:U321,20,0))</f>
        <v/>
      </c>
      <c r="C286" s="88"/>
      <c r="D286" s="88" t="e">
        <f t="array" ref="D286">INDEX(LISTE!$D$4:$O$45,MATCH(A286,LISTE!$B$4:$B$45,0),MATCH(C286,LISTE!$D$3:$O$3,0))</f>
        <v>#N/A</v>
      </c>
      <c r="E286" s="88" t="str">
        <f>IF(ISBLANK(C286),"",VLOOKUP(C286,Typologie!B$3:C$15,2,0))</f>
        <v/>
      </c>
      <c r="F286" s="88" t="str">
        <f>IF(E286="","",COUNTIF(E$10:$E286, E286))</f>
        <v/>
      </c>
      <c r="G286" s="88" t="str">
        <f t="shared" si="17"/>
        <v/>
      </c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90"/>
      <c r="T286" s="90"/>
      <c r="U286" s="90"/>
      <c r="V286" s="90"/>
      <c r="W286" s="88"/>
      <c r="X286" s="91"/>
      <c r="Y286" s="89"/>
      <c r="Z286" s="89"/>
      <c r="AA286" s="89"/>
      <c r="AB286" s="89"/>
      <c r="AC286" s="89"/>
      <c r="AD286" s="89"/>
      <c r="AE286" s="91"/>
      <c r="AF286" s="88"/>
      <c r="AG286" s="89"/>
      <c r="AH286" s="89"/>
      <c r="AI286" s="89"/>
      <c r="AJ286" s="91"/>
      <c r="AK286" s="88"/>
      <c r="AL286" s="89"/>
      <c r="AM286" s="89"/>
      <c r="AN286" s="89"/>
      <c r="AO286" s="91"/>
      <c r="AP286" s="88" t="str">
        <f t="shared" ca="1" si="15"/>
        <v/>
      </c>
      <c r="AQ286" s="91"/>
      <c r="AR286" s="89"/>
      <c r="AS286" s="88"/>
      <c r="AT286" s="88" t="str">
        <f t="shared" si="16"/>
        <v/>
      </c>
      <c r="AU286" s="92"/>
      <c r="AV286" s="88"/>
    </row>
    <row r="287" spans="1:48" s="75" customFormat="1" ht="15.6" x14ac:dyDescent="0.3">
      <c r="A287" s="88"/>
      <c r="B287" s="88" t="str">
        <f>IF(ISNA(VLOOKUP(A287,LISTE!B280:U322,20,0)),"",VLOOKUP(A287,LISTE!B280:U322,20,0))</f>
        <v/>
      </c>
      <c r="C287" s="88"/>
      <c r="D287" s="88" t="e">
        <f t="array" ref="D287">INDEX(LISTE!$D$4:$O$45,MATCH(A287,LISTE!$B$4:$B$45,0),MATCH(C287,LISTE!$D$3:$O$3,0))</f>
        <v>#N/A</v>
      </c>
      <c r="E287" s="88" t="str">
        <f>IF(ISBLANK(C287),"",VLOOKUP(C287,Typologie!B$3:C$15,2,0))</f>
        <v/>
      </c>
      <c r="F287" s="88" t="str">
        <f>IF(E287="","",COUNTIF(E$10:$E287, E287))</f>
        <v/>
      </c>
      <c r="G287" s="88" t="str">
        <f t="shared" si="17"/>
        <v/>
      </c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90"/>
      <c r="T287" s="90"/>
      <c r="U287" s="90"/>
      <c r="V287" s="90"/>
      <c r="W287" s="88"/>
      <c r="X287" s="91"/>
      <c r="Y287" s="89"/>
      <c r="Z287" s="89"/>
      <c r="AA287" s="89"/>
      <c r="AB287" s="89"/>
      <c r="AC287" s="89"/>
      <c r="AD287" s="89"/>
      <c r="AE287" s="91"/>
      <c r="AF287" s="88"/>
      <c r="AG287" s="89"/>
      <c r="AH287" s="89"/>
      <c r="AI287" s="89"/>
      <c r="AJ287" s="91"/>
      <c r="AK287" s="88"/>
      <c r="AL287" s="89"/>
      <c r="AM287" s="89"/>
      <c r="AN287" s="89"/>
      <c r="AO287" s="91"/>
      <c r="AP287" s="88" t="str">
        <f t="shared" ca="1" si="15"/>
        <v/>
      </c>
      <c r="AQ287" s="91"/>
      <c r="AR287" s="89"/>
      <c r="AS287" s="88"/>
      <c r="AT287" s="88" t="str">
        <f t="shared" si="16"/>
        <v/>
      </c>
      <c r="AU287" s="92"/>
      <c r="AV287" s="88"/>
    </row>
    <row r="288" spans="1:48" s="75" customFormat="1" ht="15.6" x14ac:dyDescent="0.3">
      <c r="A288" s="88"/>
      <c r="B288" s="88" t="str">
        <f>IF(ISNA(VLOOKUP(A288,LISTE!B281:U323,20,0)),"",VLOOKUP(A288,LISTE!B281:U323,20,0))</f>
        <v/>
      </c>
      <c r="C288" s="88"/>
      <c r="D288" s="88" t="e">
        <f t="array" ref="D288">INDEX(LISTE!$D$4:$O$45,MATCH(A288,LISTE!$B$4:$B$45,0),MATCH(C288,LISTE!$D$3:$O$3,0))</f>
        <v>#N/A</v>
      </c>
      <c r="E288" s="88" t="str">
        <f>IF(ISBLANK(C288),"",VLOOKUP(C288,Typologie!B$3:C$15,2,0))</f>
        <v/>
      </c>
      <c r="F288" s="88" t="str">
        <f>IF(E288="","",COUNTIF(E$10:$E288, E288))</f>
        <v/>
      </c>
      <c r="G288" s="88" t="str">
        <f t="shared" si="17"/>
        <v/>
      </c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90"/>
      <c r="T288" s="90"/>
      <c r="U288" s="90"/>
      <c r="V288" s="90"/>
      <c r="W288" s="88"/>
      <c r="X288" s="91"/>
      <c r="Y288" s="89"/>
      <c r="Z288" s="89"/>
      <c r="AA288" s="89"/>
      <c r="AB288" s="89"/>
      <c r="AC288" s="89"/>
      <c r="AD288" s="89"/>
      <c r="AE288" s="91"/>
      <c r="AF288" s="88"/>
      <c r="AG288" s="89"/>
      <c r="AH288" s="89"/>
      <c r="AI288" s="89"/>
      <c r="AJ288" s="91"/>
      <c r="AK288" s="88"/>
      <c r="AL288" s="89"/>
      <c r="AM288" s="89"/>
      <c r="AN288" s="89"/>
      <c r="AO288" s="91"/>
      <c r="AP288" s="88" t="str">
        <f t="shared" ca="1" si="15"/>
        <v/>
      </c>
      <c r="AQ288" s="91"/>
      <c r="AR288" s="89"/>
      <c r="AS288" s="88"/>
      <c r="AT288" s="88" t="str">
        <f t="shared" si="16"/>
        <v/>
      </c>
      <c r="AU288" s="92"/>
      <c r="AV288" s="88"/>
    </row>
    <row r="289" spans="1:48" s="75" customFormat="1" ht="15.6" x14ac:dyDescent="0.3">
      <c r="A289" s="88"/>
      <c r="B289" s="88" t="str">
        <f>IF(ISNA(VLOOKUP(A289,LISTE!B282:U324,20,0)),"",VLOOKUP(A289,LISTE!B282:U324,20,0))</f>
        <v/>
      </c>
      <c r="C289" s="88"/>
      <c r="D289" s="88" t="e">
        <f t="array" ref="D289">INDEX(LISTE!$D$4:$O$45,MATCH(A289,LISTE!$B$4:$B$45,0),MATCH(C289,LISTE!$D$3:$O$3,0))</f>
        <v>#N/A</v>
      </c>
      <c r="E289" s="88" t="str">
        <f>IF(ISBLANK(C289),"",VLOOKUP(C289,Typologie!B$3:C$15,2,0))</f>
        <v/>
      </c>
      <c r="F289" s="88" t="str">
        <f>IF(E289="","",COUNTIF(E$10:$E289, E289))</f>
        <v/>
      </c>
      <c r="G289" s="88" t="str">
        <f t="shared" si="17"/>
        <v/>
      </c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90"/>
      <c r="T289" s="90"/>
      <c r="U289" s="90"/>
      <c r="V289" s="90"/>
      <c r="W289" s="88"/>
      <c r="X289" s="91"/>
      <c r="Y289" s="89"/>
      <c r="Z289" s="89"/>
      <c r="AA289" s="89"/>
      <c r="AB289" s="89"/>
      <c r="AC289" s="89"/>
      <c r="AD289" s="89"/>
      <c r="AE289" s="91"/>
      <c r="AF289" s="88"/>
      <c r="AG289" s="89"/>
      <c r="AH289" s="89"/>
      <c r="AI289" s="89"/>
      <c r="AJ289" s="91"/>
      <c r="AK289" s="88"/>
      <c r="AL289" s="89"/>
      <c r="AM289" s="89"/>
      <c r="AN289" s="89"/>
      <c r="AO289" s="91"/>
      <c r="AP289" s="88" t="str">
        <f t="shared" ca="1" si="15"/>
        <v/>
      </c>
      <c r="AQ289" s="91"/>
      <c r="AR289" s="89"/>
      <c r="AS289" s="88"/>
      <c r="AT289" s="88" t="str">
        <f t="shared" si="16"/>
        <v/>
      </c>
      <c r="AU289" s="92"/>
      <c r="AV289" s="88"/>
    </row>
    <row r="290" spans="1:48" s="75" customFormat="1" ht="15.6" x14ac:dyDescent="0.3">
      <c r="A290" s="88"/>
      <c r="B290" s="88" t="str">
        <f>IF(ISNA(VLOOKUP(A290,LISTE!B283:U325,20,0)),"",VLOOKUP(A290,LISTE!B283:U325,20,0))</f>
        <v/>
      </c>
      <c r="C290" s="88"/>
      <c r="D290" s="88" t="e">
        <f t="array" ref="D290">INDEX(LISTE!$D$4:$O$45,MATCH(A290,LISTE!$B$4:$B$45,0),MATCH(C290,LISTE!$D$3:$O$3,0))</f>
        <v>#N/A</v>
      </c>
      <c r="E290" s="88" t="str">
        <f>IF(ISBLANK(C290),"",VLOOKUP(C290,Typologie!B$3:C$15,2,0))</f>
        <v/>
      </c>
      <c r="F290" s="88" t="str">
        <f>IF(E290="","",COUNTIF(E$10:$E290, E290))</f>
        <v/>
      </c>
      <c r="G290" s="88" t="str">
        <f t="shared" si="17"/>
        <v/>
      </c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90"/>
      <c r="T290" s="90"/>
      <c r="U290" s="90"/>
      <c r="V290" s="90"/>
      <c r="W290" s="88"/>
      <c r="X290" s="91"/>
      <c r="Y290" s="89"/>
      <c r="Z290" s="89"/>
      <c r="AA290" s="89"/>
      <c r="AB290" s="89"/>
      <c r="AC290" s="89"/>
      <c r="AD290" s="89"/>
      <c r="AE290" s="91"/>
      <c r="AF290" s="88"/>
      <c r="AG290" s="89"/>
      <c r="AH290" s="89"/>
      <c r="AI290" s="89"/>
      <c r="AJ290" s="91"/>
      <c r="AK290" s="88"/>
      <c r="AL290" s="89"/>
      <c r="AM290" s="89"/>
      <c r="AN290" s="89"/>
      <c r="AO290" s="91"/>
      <c r="AP290" s="88" t="str">
        <f t="shared" ca="1" si="15"/>
        <v/>
      </c>
      <c r="AQ290" s="91"/>
      <c r="AR290" s="89"/>
      <c r="AS290" s="88"/>
      <c r="AT290" s="88" t="str">
        <f t="shared" si="16"/>
        <v/>
      </c>
      <c r="AU290" s="92"/>
      <c r="AV290" s="88"/>
    </row>
    <row r="291" spans="1:48" s="75" customFormat="1" ht="15.6" x14ac:dyDescent="0.3">
      <c r="A291" s="88"/>
      <c r="B291" s="88" t="str">
        <f>IF(ISNA(VLOOKUP(A291,LISTE!B284:U326,20,0)),"",VLOOKUP(A291,LISTE!B284:U326,20,0))</f>
        <v/>
      </c>
      <c r="C291" s="88"/>
      <c r="D291" s="88" t="e">
        <f t="array" ref="D291">INDEX(LISTE!$D$4:$O$45,MATCH(A291,LISTE!$B$4:$B$45,0),MATCH(C291,LISTE!$D$3:$O$3,0))</f>
        <v>#N/A</v>
      </c>
      <c r="E291" s="88" t="str">
        <f>IF(ISBLANK(C291),"",VLOOKUP(C291,Typologie!B$3:C$15,2,0))</f>
        <v/>
      </c>
      <c r="F291" s="88" t="str">
        <f>IF(E291="","",COUNTIF(E$10:$E291, E291))</f>
        <v/>
      </c>
      <c r="G291" s="88" t="str">
        <f t="shared" si="17"/>
        <v/>
      </c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90"/>
      <c r="T291" s="90"/>
      <c r="U291" s="90"/>
      <c r="V291" s="90"/>
      <c r="W291" s="88"/>
      <c r="X291" s="91"/>
      <c r="Y291" s="89"/>
      <c r="Z291" s="89"/>
      <c r="AA291" s="89"/>
      <c r="AB291" s="89"/>
      <c r="AC291" s="89"/>
      <c r="AD291" s="89"/>
      <c r="AE291" s="91"/>
      <c r="AF291" s="88"/>
      <c r="AG291" s="89"/>
      <c r="AH291" s="89"/>
      <c r="AI291" s="89"/>
      <c r="AJ291" s="91"/>
      <c r="AK291" s="88"/>
      <c r="AL291" s="89"/>
      <c r="AM291" s="89"/>
      <c r="AN291" s="89"/>
      <c r="AO291" s="91"/>
      <c r="AP291" s="88" t="str">
        <f t="shared" ca="1" si="15"/>
        <v/>
      </c>
      <c r="AQ291" s="91"/>
      <c r="AR291" s="89"/>
      <c r="AS291" s="88"/>
      <c r="AT291" s="88" t="str">
        <f t="shared" si="16"/>
        <v/>
      </c>
      <c r="AU291" s="92"/>
      <c r="AV291" s="88"/>
    </row>
    <row r="292" spans="1:48" s="75" customFormat="1" ht="15.6" x14ac:dyDescent="0.3">
      <c r="A292" s="88"/>
      <c r="B292" s="88" t="str">
        <f>IF(ISNA(VLOOKUP(A292,LISTE!B285:U327,20,0)),"",VLOOKUP(A292,LISTE!B285:U327,20,0))</f>
        <v/>
      </c>
      <c r="C292" s="88"/>
      <c r="D292" s="88" t="e">
        <f t="array" ref="D292">INDEX(LISTE!$D$4:$O$45,MATCH(A292,LISTE!$B$4:$B$45,0),MATCH(C292,LISTE!$D$3:$O$3,0))</f>
        <v>#N/A</v>
      </c>
      <c r="E292" s="88" t="str">
        <f>IF(ISBLANK(C292),"",VLOOKUP(C292,Typologie!B$3:C$15,2,0))</f>
        <v/>
      </c>
      <c r="F292" s="88" t="str">
        <f>IF(E292="","",COUNTIF(E$10:$E292, E292))</f>
        <v/>
      </c>
      <c r="G292" s="88" t="str">
        <f t="shared" si="17"/>
        <v/>
      </c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90"/>
      <c r="T292" s="90"/>
      <c r="U292" s="90"/>
      <c r="V292" s="90"/>
      <c r="W292" s="88"/>
      <c r="X292" s="91"/>
      <c r="Y292" s="89"/>
      <c r="Z292" s="89"/>
      <c r="AA292" s="89"/>
      <c r="AB292" s="89"/>
      <c r="AC292" s="89"/>
      <c r="AD292" s="89"/>
      <c r="AE292" s="91"/>
      <c r="AF292" s="88"/>
      <c r="AG292" s="89"/>
      <c r="AH292" s="89"/>
      <c r="AI292" s="89"/>
      <c r="AJ292" s="91"/>
      <c r="AK292" s="88"/>
      <c r="AL292" s="89"/>
      <c r="AM292" s="89"/>
      <c r="AN292" s="89"/>
      <c r="AO292" s="91"/>
      <c r="AP292" s="88" t="str">
        <f t="shared" ca="1" si="15"/>
        <v/>
      </c>
      <c r="AQ292" s="91"/>
      <c r="AR292" s="89"/>
      <c r="AS292" s="88"/>
      <c r="AT292" s="88" t="str">
        <f t="shared" si="16"/>
        <v/>
      </c>
      <c r="AU292" s="92"/>
      <c r="AV292" s="88"/>
    </row>
    <row r="293" spans="1:48" s="75" customFormat="1" ht="15.6" x14ac:dyDescent="0.3">
      <c r="A293" s="88"/>
      <c r="B293" s="88" t="str">
        <f>IF(ISNA(VLOOKUP(A293,LISTE!B286:U328,20,0)),"",VLOOKUP(A293,LISTE!B286:U328,20,0))</f>
        <v/>
      </c>
      <c r="C293" s="88"/>
      <c r="D293" s="88" t="e">
        <f t="array" ref="D293">INDEX(LISTE!$D$4:$O$45,MATCH(A293,LISTE!$B$4:$B$45,0),MATCH(C293,LISTE!$D$3:$O$3,0))</f>
        <v>#N/A</v>
      </c>
      <c r="E293" s="88" t="str">
        <f>IF(ISBLANK(C293),"",VLOOKUP(C293,Typologie!B$3:C$15,2,0))</f>
        <v/>
      </c>
      <c r="F293" s="88" t="str">
        <f>IF(E293="","",COUNTIF(E$10:$E293, E293))</f>
        <v/>
      </c>
      <c r="G293" s="88" t="str">
        <f t="shared" si="17"/>
        <v/>
      </c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90"/>
      <c r="T293" s="90"/>
      <c r="U293" s="90"/>
      <c r="V293" s="90"/>
      <c r="W293" s="88"/>
      <c r="X293" s="91"/>
      <c r="Y293" s="89"/>
      <c r="Z293" s="89"/>
      <c r="AA293" s="89"/>
      <c r="AB293" s="89"/>
      <c r="AC293" s="89"/>
      <c r="AD293" s="89"/>
      <c r="AE293" s="91"/>
      <c r="AF293" s="88"/>
      <c r="AG293" s="89"/>
      <c r="AH293" s="89"/>
      <c r="AI293" s="89"/>
      <c r="AJ293" s="91"/>
      <c r="AK293" s="88"/>
      <c r="AL293" s="89"/>
      <c r="AM293" s="89"/>
      <c r="AN293" s="89"/>
      <c r="AO293" s="91"/>
      <c r="AP293" s="88" t="str">
        <f t="shared" ca="1" si="15"/>
        <v/>
      </c>
      <c r="AQ293" s="91"/>
      <c r="AR293" s="89"/>
      <c r="AS293" s="88"/>
      <c r="AT293" s="88" t="str">
        <f t="shared" si="16"/>
        <v/>
      </c>
      <c r="AU293" s="92"/>
      <c r="AV293" s="88"/>
    </row>
    <row r="294" spans="1:48" s="75" customFormat="1" ht="15.6" x14ac:dyDescent="0.3">
      <c r="A294" s="88"/>
      <c r="B294" s="88" t="str">
        <f>IF(ISNA(VLOOKUP(A294,LISTE!B287:U329,20,0)),"",VLOOKUP(A294,LISTE!B287:U329,20,0))</f>
        <v/>
      </c>
      <c r="C294" s="88"/>
      <c r="D294" s="88" t="e">
        <f t="array" ref="D294">INDEX(LISTE!$D$4:$O$45,MATCH(A294,LISTE!$B$4:$B$45,0),MATCH(C294,LISTE!$D$3:$O$3,0))</f>
        <v>#N/A</v>
      </c>
      <c r="E294" s="88" t="str">
        <f>IF(ISBLANK(C294),"",VLOOKUP(C294,Typologie!B$3:C$15,2,0))</f>
        <v/>
      </c>
      <c r="F294" s="88" t="str">
        <f>IF(E294="","",COUNTIF(E$10:$E294, E294))</f>
        <v/>
      </c>
      <c r="G294" s="88" t="str">
        <f t="shared" si="17"/>
        <v/>
      </c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90"/>
      <c r="T294" s="90"/>
      <c r="U294" s="90"/>
      <c r="V294" s="90"/>
      <c r="W294" s="88"/>
      <c r="X294" s="91"/>
      <c r="Y294" s="89"/>
      <c r="Z294" s="89"/>
      <c r="AA294" s="89"/>
      <c r="AB294" s="89"/>
      <c r="AC294" s="89"/>
      <c r="AD294" s="89"/>
      <c r="AE294" s="91"/>
      <c r="AF294" s="88"/>
      <c r="AG294" s="89"/>
      <c r="AH294" s="89"/>
      <c r="AI294" s="89"/>
      <c r="AJ294" s="91"/>
      <c r="AK294" s="88"/>
      <c r="AL294" s="89"/>
      <c r="AM294" s="89"/>
      <c r="AN294" s="89"/>
      <c r="AO294" s="91"/>
      <c r="AP294" s="88" t="str">
        <f t="shared" ca="1" si="15"/>
        <v/>
      </c>
      <c r="AQ294" s="91"/>
      <c r="AR294" s="89"/>
      <c r="AS294" s="88"/>
      <c r="AT294" s="88" t="str">
        <f t="shared" si="16"/>
        <v/>
      </c>
      <c r="AU294" s="92"/>
      <c r="AV294" s="88"/>
    </row>
    <row r="295" spans="1:48" s="75" customFormat="1" ht="15.6" x14ac:dyDescent="0.3">
      <c r="A295" s="88"/>
      <c r="B295" s="88" t="str">
        <f>IF(ISNA(VLOOKUP(A295,LISTE!B288:U330,20,0)),"",VLOOKUP(A295,LISTE!B288:U330,20,0))</f>
        <v/>
      </c>
      <c r="C295" s="88"/>
      <c r="D295" s="88" t="e">
        <f t="array" ref="D295">INDEX(LISTE!$D$4:$O$45,MATCH(A295,LISTE!$B$4:$B$45,0),MATCH(C295,LISTE!$D$3:$O$3,0))</f>
        <v>#N/A</v>
      </c>
      <c r="E295" s="88" t="str">
        <f>IF(ISBLANK(C295),"",VLOOKUP(C295,Typologie!B$3:C$15,2,0))</f>
        <v/>
      </c>
      <c r="F295" s="88" t="str">
        <f>IF(E295="","",COUNTIF(E$10:$E295, E295))</f>
        <v/>
      </c>
      <c r="G295" s="88" t="str">
        <f t="shared" si="17"/>
        <v/>
      </c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90"/>
      <c r="T295" s="90"/>
      <c r="U295" s="90"/>
      <c r="V295" s="90"/>
      <c r="W295" s="88"/>
      <c r="X295" s="91"/>
      <c r="Y295" s="89"/>
      <c r="Z295" s="89"/>
      <c r="AA295" s="89"/>
      <c r="AB295" s="89"/>
      <c r="AC295" s="89"/>
      <c r="AD295" s="89"/>
      <c r="AE295" s="91"/>
      <c r="AF295" s="88"/>
      <c r="AG295" s="89"/>
      <c r="AH295" s="89"/>
      <c r="AI295" s="89"/>
      <c r="AJ295" s="91"/>
      <c r="AK295" s="88"/>
      <c r="AL295" s="89"/>
      <c r="AM295" s="89"/>
      <c r="AN295" s="89"/>
      <c r="AO295" s="91"/>
      <c r="AP295" s="88" t="str">
        <f t="shared" ca="1" si="15"/>
        <v/>
      </c>
      <c r="AQ295" s="91"/>
      <c r="AR295" s="89"/>
      <c r="AS295" s="88"/>
      <c r="AT295" s="88" t="str">
        <f t="shared" si="16"/>
        <v/>
      </c>
      <c r="AU295" s="92"/>
      <c r="AV295" s="88"/>
    </row>
    <row r="296" spans="1:48" s="75" customFormat="1" ht="15.6" x14ac:dyDescent="0.3">
      <c r="A296" s="88"/>
      <c r="B296" s="88" t="str">
        <f>IF(ISNA(VLOOKUP(A296,LISTE!B289:U331,20,0)),"",VLOOKUP(A296,LISTE!B289:U331,20,0))</f>
        <v/>
      </c>
      <c r="C296" s="88"/>
      <c r="D296" s="88" t="e">
        <f t="array" ref="D296">INDEX(LISTE!$D$4:$O$45,MATCH(A296,LISTE!$B$4:$B$45,0),MATCH(C296,LISTE!$D$3:$O$3,0))</f>
        <v>#N/A</v>
      </c>
      <c r="E296" s="88" t="str">
        <f>IF(ISBLANK(C296),"",VLOOKUP(C296,Typologie!B$3:C$15,2,0))</f>
        <v/>
      </c>
      <c r="F296" s="88" t="str">
        <f>IF(E296="","",COUNTIF(E$10:$E296, E296))</f>
        <v/>
      </c>
      <c r="G296" s="88" t="str">
        <f t="shared" si="17"/>
        <v/>
      </c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90"/>
      <c r="T296" s="90"/>
      <c r="U296" s="90"/>
      <c r="V296" s="90"/>
      <c r="W296" s="88"/>
      <c r="X296" s="91"/>
      <c r="Y296" s="89"/>
      <c r="Z296" s="89"/>
      <c r="AA296" s="89"/>
      <c r="AB296" s="89"/>
      <c r="AC296" s="89"/>
      <c r="AD296" s="89"/>
      <c r="AE296" s="91"/>
      <c r="AF296" s="88"/>
      <c r="AG296" s="89"/>
      <c r="AH296" s="89"/>
      <c r="AI296" s="89"/>
      <c r="AJ296" s="91"/>
      <c r="AK296" s="88"/>
      <c r="AL296" s="89"/>
      <c r="AM296" s="89"/>
      <c r="AN296" s="89"/>
      <c r="AO296" s="91"/>
      <c r="AP296" s="88" t="str">
        <f t="shared" ca="1" si="15"/>
        <v/>
      </c>
      <c r="AQ296" s="91"/>
      <c r="AR296" s="89"/>
      <c r="AS296" s="88"/>
      <c r="AT296" s="88" t="str">
        <f t="shared" si="16"/>
        <v/>
      </c>
      <c r="AU296" s="92"/>
      <c r="AV296" s="88"/>
    </row>
    <row r="297" spans="1:48" s="75" customFormat="1" ht="15.6" x14ac:dyDescent="0.3">
      <c r="A297" s="88"/>
      <c r="B297" s="88" t="str">
        <f>IF(ISNA(VLOOKUP(A297,LISTE!B290:U332,20,0)),"",VLOOKUP(A297,LISTE!B290:U332,20,0))</f>
        <v/>
      </c>
      <c r="C297" s="88"/>
      <c r="D297" s="88" t="e">
        <f t="array" ref="D297">INDEX(LISTE!$D$4:$O$45,MATCH(A297,LISTE!$B$4:$B$45,0),MATCH(C297,LISTE!$D$3:$O$3,0))</f>
        <v>#N/A</v>
      </c>
      <c r="E297" s="88" t="str">
        <f>IF(ISBLANK(C297),"",VLOOKUP(C297,Typologie!B$3:C$15,2,0))</f>
        <v/>
      </c>
      <c r="F297" s="88" t="str">
        <f>IF(E297="","",COUNTIF(E$10:$E297, E297))</f>
        <v/>
      </c>
      <c r="G297" s="88" t="str">
        <f t="shared" si="17"/>
        <v/>
      </c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90"/>
      <c r="T297" s="90"/>
      <c r="U297" s="90"/>
      <c r="V297" s="90"/>
      <c r="W297" s="88"/>
      <c r="X297" s="91"/>
      <c r="Y297" s="89"/>
      <c r="Z297" s="89"/>
      <c r="AA297" s="89"/>
      <c r="AB297" s="89"/>
      <c r="AC297" s="89"/>
      <c r="AD297" s="89"/>
      <c r="AE297" s="91"/>
      <c r="AF297" s="88"/>
      <c r="AG297" s="89"/>
      <c r="AH297" s="89"/>
      <c r="AI297" s="89"/>
      <c r="AJ297" s="91"/>
      <c r="AK297" s="88"/>
      <c r="AL297" s="89"/>
      <c r="AM297" s="89"/>
      <c r="AN297" s="89"/>
      <c r="AO297" s="91"/>
      <c r="AP297" s="88" t="str">
        <f t="shared" ca="1" si="15"/>
        <v/>
      </c>
      <c r="AQ297" s="91"/>
      <c r="AR297" s="89"/>
      <c r="AS297" s="88"/>
      <c r="AT297" s="88" t="str">
        <f t="shared" si="16"/>
        <v/>
      </c>
      <c r="AU297" s="92"/>
      <c r="AV297" s="88"/>
    </row>
    <row r="298" spans="1:48" s="75" customFormat="1" ht="15.6" x14ac:dyDescent="0.3">
      <c r="A298" s="88"/>
      <c r="B298" s="88" t="str">
        <f>IF(ISNA(VLOOKUP(A298,LISTE!B291:U333,20,0)),"",VLOOKUP(A298,LISTE!B291:U333,20,0))</f>
        <v/>
      </c>
      <c r="C298" s="88"/>
      <c r="D298" s="88" t="e">
        <f t="array" ref="D298">INDEX(LISTE!$D$4:$O$45,MATCH(A298,LISTE!$B$4:$B$45,0),MATCH(C298,LISTE!$D$3:$O$3,0))</f>
        <v>#N/A</v>
      </c>
      <c r="E298" s="88" t="str">
        <f>IF(ISBLANK(C298),"",VLOOKUP(C298,Typologie!B$3:C$15,2,0))</f>
        <v/>
      </c>
      <c r="F298" s="88" t="str">
        <f>IF(E298="","",COUNTIF(E$10:$E298, E298))</f>
        <v/>
      </c>
      <c r="G298" s="88" t="str">
        <f t="shared" si="17"/>
        <v/>
      </c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90"/>
      <c r="T298" s="90"/>
      <c r="U298" s="90"/>
      <c r="V298" s="90"/>
      <c r="W298" s="88"/>
      <c r="X298" s="91"/>
      <c r="Y298" s="89"/>
      <c r="Z298" s="89"/>
      <c r="AA298" s="89"/>
      <c r="AB298" s="89"/>
      <c r="AC298" s="89"/>
      <c r="AD298" s="89"/>
      <c r="AE298" s="91"/>
      <c r="AF298" s="88"/>
      <c r="AG298" s="89"/>
      <c r="AH298" s="89"/>
      <c r="AI298" s="89"/>
      <c r="AJ298" s="91"/>
      <c r="AK298" s="88"/>
      <c r="AL298" s="89"/>
      <c r="AM298" s="89"/>
      <c r="AN298" s="89"/>
      <c r="AO298" s="91"/>
      <c r="AP298" s="88" t="str">
        <f t="shared" ca="1" si="15"/>
        <v/>
      </c>
      <c r="AQ298" s="91"/>
      <c r="AR298" s="89"/>
      <c r="AS298" s="88"/>
      <c r="AT298" s="88" t="str">
        <f t="shared" si="16"/>
        <v/>
      </c>
      <c r="AU298" s="92"/>
      <c r="AV298" s="88"/>
    </row>
    <row r="299" spans="1:48" s="75" customFormat="1" ht="15.6" x14ac:dyDescent="0.3">
      <c r="A299" s="88"/>
      <c r="B299" s="88" t="str">
        <f>IF(ISNA(VLOOKUP(A299,LISTE!B292:U334,20,0)),"",VLOOKUP(A299,LISTE!B292:U334,20,0))</f>
        <v/>
      </c>
      <c r="C299" s="88"/>
      <c r="D299" s="88" t="e">
        <f t="array" ref="D299">INDEX(LISTE!$D$4:$O$45,MATCH(A299,LISTE!$B$4:$B$45,0),MATCH(C299,LISTE!$D$3:$O$3,0))</f>
        <v>#N/A</v>
      </c>
      <c r="E299" s="88" t="str">
        <f>IF(ISBLANK(C299),"",VLOOKUP(C299,Typologie!B$3:C$15,2,0))</f>
        <v/>
      </c>
      <c r="F299" s="88" t="str">
        <f>IF(E299="","",COUNTIF(E$10:$E299, E299))</f>
        <v/>
      </c>
      <c r="G299" s="88" t="str">
        <f t="shared" si="17"/>
        <v/>
      </c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90"/>
      <c r="T299" s="90"/>
      <c r="U299" s="90"/>
      <c r="V299" s="90"/>
      <c r="W299" s="88"/>
      <c r="X299" s="91"/>
      <c r="Y299" s="89"/>
      <c r="Z299" s="89"/>
      <c r="AA299" s="89"/>
      <c r="AB299" s="89"/>
      <c r="AC299" s="89"/>
      <c r="AD299" s="89"/>
      <c r="AE299" s="91"/>
      <c r="AF299" s="88"/>
      <c r="AG299" s="89"/>
      <c r="AH299" s="89"/>
      <c r="AI299" s="89"/>
      <c r="AJ299" s="91"/>
      <c r="AK299" s="88"/>
      <c r="AL299" s="89"/>
      <c r="AM299" s="89"/>
      <c r="AN299" s="89"/>
      <c r="AO299" s="91"/>
      <c r="AP299" s="88" t="str">
        <f t="shared" ca="1" si="15"/>
        <v/>
      </c>
      <c r="AQ299" s="91"/>
      <c r="AR299" s="89"/>
      <c r="AS299" s="88"/>
      <c r="AT299" s="88" t="str">
        <f t="shared" si="16"/>
        <v/>
      </c>
      <c r="AU299" s="92"/>
      <c r="AV299" s="88"/>
    </row>
    <row r="300" spans="1:48" s="75" customFormat="1" ht="15.6" x14ac:dyDescent="0.3">
      <c r="A300" s="88"/>
      <c r="B300" s="88" t="str">
        <f>IF(ISNA(VLOOKUP(A300,LISTE!B293:U335,20,0)),"",VLOOKUP(A300,LISTE!B293:U335,20,0))</f>
        <v/>
      </c>
      <c r="C300" s="88"/>
      <c r="D300" s="88" t="e">
        <f t="array" ref="D300">INDEX(LISTE!$D$4:$O$45,MATCH(A300,LISTE!$B$4:$B$45,0),MATCH(C300,LISTE!$D$3:$O$3,0))</f>
        <v>#N/A</v>
      </c>
      <c r="E300" s="88" t="str">
        <f>IF(ISBLANK(C300),"",VLOOKUP(C300,Typologie!B$3:C$15,2,0))</f>
        <v/>
      </c>
      <c r="F300" s="88" t="str">
        <f>IF(E300="","",COUNTIF(E$10:$E300, E300))</f>
        <v/>
      </c>
      <c r="G300" s="88" t="str">
        <f t="shared" si="17"/>
        <v/>
      </c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90"/>
      <c r="T300" s="90"/>
      <c r="U300" s="90"/>
      <c r="V300" s="90"/>
      <c r="W300" s="88"/>
      <c r="X300" s="91"/>
      <c r="Y300" s="89"/>
      <c r="Z300" s="89"/>
      <c r="AA300" s="89"/>
      <c r="AB300" s="89"/>
      <c r="AC300" s="89"/>
      <c r="AD300" s="89"/>
      <c r="AE300" s="91"/>
      <c r="AF300" s="88"/>
      <c r="AG300" s="89"/>
      <c r="AH300" s="89"/>
      <c r="AI300" s="89"/>
      <c r="AJ300" s="91"/>
      <c r="AK300" s="88"/>
      <c r="AL300" s="89"/>
      <c r="AM300" s="89"/>
      <c r="AN300" s="89"/>
      <c r="AO300" s="91"/>
      <c r="AP300" s="88" t="str">
        <f t="shared" ca="1" si="15"/>
        <v/>
      </c>
      <c r="AQ300" s="91"/>
      <c r="AR300" s="89"/>
      <c r="AS300" s="88"/>
      <c r="AT300" s="88" t="str">
        <f t="shared" si="16"/>
        <v/>
      </c>
      <c r="AU300" s="92"/>
      <c r="AV300" s="88"/>
    </row>
    <row r="301" spans="1:48" s="75" customFormat="1" ht="15.6" x14ac:dyDescent="0.3">
      <c r="A301" s="88"/>
      <c r="B301" s="88" t="str">
        <f>IF(ISNA(VLOOKUP(A301,LISTE!B294:U336,20,0)),"",VLOOKUP(A301,LISTE!B294:U336,20,0))</f>
        <v/>
      </c>
      <c r="C301" s="88"/>
      <c r="D301" s="88" t="e">
        <f t="array" ref="D301">INDEX(LISTE!$D$4:$O$45,MATCH(A301,LISTE!$B$4:$B$45,0),MATCH(C301,LISTE!$D$3:$O$3,0))</f>
        <v>#N/A</v>
      </c>
      <c r="E301" s="88" t="str">
        <f>IF(ISBLANK(C301),"",VLOOKUP(C301,Typologie!B$3:C$15,2,0))</f>
        <v/>
      </c>
      <c r="F301" s="88" t="str">
        <f>IF(E301="","",COUNTIF(E$10:$E301, E301))</f>
        <v/>
      </c>
      <c r="G301" s="88" t="str">
        <f t="shared" si="17"/>
        <v/>
      </c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90"/>
      <c r="T301" s="90"/>
      <c r="U301" s="90"/>
      <c r="V301" s="90"/>
      <c r="W301" s="88"/>
      <c r="X301" s="91"/>
      <c r="Y301" s="89"/>
      <c r="Z301" s="89"/>
      <c r="AA301" s="89"/>
      <c r="AB301" s="89"/>
      <c r="AC301" s="89"/>
      <c r="AD301" s="89"/>
      <c r="AE301" s="91"/>
      <c r="AF301" s="88"/>
      <c r="AG301" s="89"/>
      <c r="AH301" s="89"/>
      <c r="AI301" s="89"/>
      <c r="AJ301" s="91"/>
      <c r="AK301" s="88"/>
      <c r="AL301" s="89"/>
      <c r="AM301" s="89"/>
      <c r="AN301" s="89"/>
      <c r="AO301" s="91"/>
      <c r="AP301" s="88" t="str">
        <f t="shared" ca="1" si="15"/>
        <v/>
      </c>
      <c r="AQ301" s="91"/>
      <c r="AR301" s="89"/>
      <c r="AS301" s="88"/>
      <c r="AT301" s="88" t="str">
        <f t="shared" si="16"/>
        <v/>
      </c>
      <c r="AU301" s="92"/>
      <c r="AV301" s="88"/>
    </row>
    <row r="302" spans="1:48" s="75" customFormat="1" ht="15.6" x14ac:dyDescent="0.3">
      <c r="A302" s="88"/>
      <c r="B302" s="88" t="str">
        <f>IF(ISNA(VLOOKUP(A302,LISTE!B295:U337,20,0)),"",VLOOKUP(A302,LISTE!B295:U337,20,0))</f>
        <v/>
      </c>
      <c r="C302" s="88"/>
      <c r="D302" s="88" t="e">
        <f t="array" ref="D302">INDEX(LISTE!$D$4:$O$45,MATCH(A302,LISTE!$B$4:$B$45,0),MATCH(C302,LISTE!$D$3:$O$3,0))</f>
        <v>#N/A</v>
      </c>
      <c r="E302" s="88" t="str">
        <f>IF(ISBLANK(C302),"",VLOOKUP(C302,Typologie!B$3:C$15,2,0))</f>
        <v/>
      </c>
      <c r="F302" s="88" t="str">
        <f>IF(E302="","",COUNTIF(E$10:$E302, E302))</f>
        <v/>
      </c>
      <c r="G302" s="88" t="str">
        <f t="shared" si="17"/>
        <v/>
      </c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90"/>
      <c r="T302" s="90"/>
      <c r="U302" s="90"/>
      <c r="V302" s="90"/>
      <c r="W302" s="88"/>
      <c r="X302" s="91"/>
      <c r="Y302" s="89"/>
      <c r="Z302" s="89"/>
      <c r="AA302" s="89"/>
      <c r="AB302" s="89"/>
      <c r="AC302" s="89"/>
      <c r="AD302" s="89"/>
      <c r="AE302" s="91"/>
      <c r="AF302" s="88"/>
      <c r="AG302" s="89"/>
      <c r="AH302" s="89"/>
      <c r="AI302" s="89"/>
      <c r="AJ302" s="91"/>
      <c r="AK302" s="88"/>
      <c r="AL302" s="89"/>
      <c r="AM302" s="89"/>
      <c r="AN302" s="89"/>
      <c r="AO302" s="91"/>
      <c r="AP302" s="88" t="str">
        <f t="shared" ca="1" si="15"/>
        <v/>
      </c>
      <c r="AQ302" s="91"/>
      <c r="AR302" s="89"/>
      <c r="AS302" s="88"/>
      <c r="AT302" s="88" t="str">
        <f t="shared" si="16"/>
        <v/>
      </c>
      <c r="AU302" s="92"/>
      <c r="AV302" s="88"/>
    </row>
    <row r="303" spans="1:48" s="75" customFormat="1" ht="15.6" x14ac:dyDescent="0.3">
      <c r="A303" s="88"/>
      <c r="B303" s="88" t="str">
        <f>IF(ISNA(VLOOKUP(A303,LISTE!B296:U338,20,0)),"",VLOOKUP(A303,LISTE!B296:U338,20,0))</f>
        <v/>
      </c>
      <c r="C303" s="88"/>
      <c r="D303" s="88" t="e">
        <f t="array" ref="D303">INDEX(LISTE!$D$4:$O$45,MATCH(A303,LISTE!$B$4:$B$45,0),MATCH(C303,LISTE!$D$3:$O$3,0))</f>
        <v>#N/A</v>
      </c>
      <c r="E303" s="88" t="str">
        <f>IF(ISBLANK(C303),"",VLOOKUP(C303,Typologie!B$3:C$15,2,0))</f>
        <v/>
      </c>
      <c r="F303" s="88" t="str">
        <f>IF(E303="","",COUNTIF(E$10:$E303, E303))</f>
        <v/>
      </c>
      <c r="G303" s="88" t="str">
        <f t="shared" si="17"/>
        <v/>
      </c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90"/>
      <c r="T303" s="90"/>
      <c r="U303" s="90"/>
      <c r="V303" s="90"/>
      <c r="W303" s="88"/>
      <c r="X303" s="91"/>
      <c r="Y303" s="89"/>
      <c r="Z303" s="89"/>
      <c r="AA303" s="89"/>
      <c r="AB303" s="89"/>
      <c r="AC303" s="89"/>
      <c r="AD303" s="89"/>
      <c r="AE303" s="91"/>
      <c r="AF303" s="88"/>
      <c r="AG303" s="89"/>
      <c r="AH303" s="89"/>
      <c r="AI303" s="89"/>
      <c r="AJ303" s="91"/>
      <c r="AK303" s="88"/>
      <c r="AL303" s="89"/>
      <c r="AM303" s="89"/>
      <c r="AN303" s="89"/>
      <c r="AO303" s="91"/>
      <c r="AP303" s="88" t="str">
        <f t="shared" ca="1" si="15"/>
        <v/>
      </c>
      <c r="AQ303" s="91"/>
      <c r="AR303" s="89"/>
      <c r="AS303" s="88"/>
      <c r="AT303" s="88" t="str">
        <f t="shared" si="16"/>
        <v/>
      </c>
      <c r="AU303" s="92"/>
      <c r="AV303" s="88"/>
    </row>
    <row r="304" spans="1:48" s="75" customFormat="1" ht="15.6" x14ac:dyDescent="0.3">
      <c r="A304" s="88"/>
      <c r="B304" s="88" t="str">
        <f>IF(ISNA(VLOOKUP(A304,LISTE!B297:U339,20,0)),"",VLOOKUP(A304,LISTE!B297:U339,20,0))</f>
        <v/>
      </c>
      <c r="C304" s="88"/>
      <c r="D304" s="88" t="e">
        <f t="array" ref="D304">INDEX(LISTE!$D$4:$O$45,MATCH(A304,LISTE!$B$4:$B$45,0),MATCH(C304,LISTE!$D$3:$O$3,0))</f>
        <v>#N/A</v>
      </c>
      <c r="E304" s="88" t="str">
        <f>IF(ISBLANK(C304),"",VLOOKUP(C304,Typologie!B$3:C$15,2,0))</f>
        <v/>
      </c>
      <c r="F304" s="88" t="str">
        <f>IF(E304="","",COUNTIF(E$10:$E304, E304))</f>
        <v/>
      </c>
      <c r="G304" s="88" t="str">
        <f t="shared" si="17"/>
        <v/>
      </c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90"/>
      <c r="T304" s="90"/>
      <c r="U304" s="90"/>
      <c r="V304" s="90"/>
      <c r="W304" s="88"/>
      <c r="X304" s="91"/>
      <c r="Y304" s="89"/>
      <c r="Z304" s="89"/>
      <c r="AA304" s="89"/>
      <c r="AB304" s="89"/>
      <c r="AC304" s="89"/>
      <c r="AD304" s="89"/>
      <c r="AE304" s="91"/>
      <c r="AF304" s="88"/>
      <c r="AG304" s="89"/>
      <c r="AH304" s="89"/>
      <c r="AI304" s="89"/>
      <c r="AJ304" s="91"/>
      <c r="AK304" s="88"/>
      <c r="AL304" s="89"/>
      <c r="AM304" s="89"/>
      <c r="AN304" s="89"/>
      <c r="AO304" s="91"/>
      <c r="AP304" s="88" t="str">
        <f t="shared" ca="1" si="15"/>
        <v/>
      </c>
      <c r="AQ304" s="91"/>
      <c r="AR304" s="89"/>
      <c r="AS304" s="88"/>
      <c r="AT304" s="88" t="str">
        <f t="shared" si="16"/>
        <v/>
      </c>
      <c r="AU304" s="92"/>
      <c r="AV304" s="88"/>
    </row>
    <row r="305" spans="1:48" s="75" customFormat="1" ht="15.6" x14ac:dyDescent="0.3">
      <c r="A305" s="88"/>
      <c r="B305" s="88" t="str">
        <f>IF(ISNA(VLOOKUP(A305,LISTE!B298:U340,20,0)),"",VLOOKUP(A305,LISTE!B298:U340,20,0))</f>
        <v/>
      </c>
      <c r="C305" s="88"/>
      <c r="D305" s="88" t="e">
        <f t="array" ref="D305">INDEX(LISTE!$D$4:$O$45,MATCH(A305,LISTE!$B$4:$B$45,0),MATCH(C305,LISTE!$D$3:$O$3,0))</f>
        <v>#N/A</v>
      </c>
      <c r="E305" s="88" t="str">
        <f>IF(ISBLANK(C305),"",VLOOKUP(C305,Typologie!B$3:C$15,2,0))</f>
        <v/>
      </c>
      <c r="F305" s="88" t="str">
        <f>IF(E305="","",COUNTIF(E$10:$E305, E305))</f>
        <v/>
      </c>
      <c r="G305" s="88" t="str">
        <f t="shared" si="17"/>
        <v/>
      </c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90"/>
      <c r="T305" s="90"/>
      <c r="U305" s="90"/>
      <c r="V305" s="90"/>
      <c r="W305" s="88"/>
      <c r="X305" s="91"/>
      <c r="Y305" s="89"/>
      <c r="Z305" s="89"/>
      <c r="AA305" s="89"/>
      <c r="AB305" s="89"/>
      <c r="AC305" s="89"/>
      <c r="AD305" s="89"/>
      <c r="AE305" s="91"/>
      <c r="AF305" s="88"/>
      <c r="AG305" s="89"/>
      <c r="AH305" s="89"/>
      <c r="AI305" s="89"/>
      <c r="AJ305" s="91"/>
      <c r="AK305" s="88"/>
      <c r="AL305" s="89"/>
      <c r="AM305" s="89"/>
      <c r="AN305" s="89"/>
      <c r="AO305" s="91"/>
      <c r="AP305" s="88" t="str">
        <f t="shared" ca="1" si="15"/>
        <v/>
      </c>
      <c r="AQ305" s="91"/>
      <c r="AR305" s="89"/>
      <c r="AS305" s="88"/>
      <c r="AT305" s="88" t="str">
        <f t="shared" si="16"/>
        <v/>
      </c>
      <c r="AU305" s="92"/>
      <c r="AV305" s="88"/>
    </row>
    <row r="306" spans="1:48" s="75" customFormat="1" ht="15.6" x14ac:dyDescent="0.3">
      <c r="A306" s="88"/>
      <c r="B306" s="88" t="str">
        <f>IF(ISNA(VLOOKUP(A306,LISTE!B299:U341,20,0)),"",VLOOKUP(A306,LISTE!B299:U341,20,0))</f>
        <v/>
      </c>
      <c r="C306" s="88"/>
      <c r="D306" s="88" t="e">
        <f t="array" ref="D306">INDEX(LISTE!$D$4:$O$45,MATCH(A306,LISTE!$B$4:$B$45,0),MATCH(C306,LISTE!$D$3:$O$3,0))</f>
        <v>#N/A</v>
      </c>
      <c r="E306" s="88" t="str">
        <f>IF(ISBLANK(C306),"",VLOOKUP(C306,Typologie!B$3:C$15,2,0))</f>
        <v/>
      </c>
      <c r="F306" s="88" t="str">
        <f>IF(E306="","",COUNTIF(E$10:$E306, E306))</f>
        <v/>
      </c>
      <c r="G306" s="88" t="str">
        <f t="shared" si="17"/>
        <v/>
      </c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90"/>
      <c r="T306" s="90"/>
      <c r="U306" s="90"/>
      <c r="V306" s="90"/>
      <c r="W306" s="88"/>
      <c r="X306" s="91"/>
      <c r="Y306" s="89"/>
      <c r="Z306" s="89"/>
      <c r="AA306" s="89"/>
      <c r="AB306" s="89"/>
      <c r="AC306" s="89"/>
      <c r="AD306" s="89"/>
      <c r="AE306" s="91"/>
      <c r="AF306" s="88"/>
      <c r="AG306" s="89"/>
      <c r="AH306" s="89"/>
      <c r="AI306" s="89"/>
      <c r="AJ306" s="91"/>
      <c r="AK306" s="88"/>
      <c r="AL306" s="89"/>
      <c r="AM306" s="89"/>
      <c r="AN306" s="89"/>
      <c r="AO306" s="91"/>
      <c r="AP306" s="88" t="str">
        <f t="shared" ca="1" si="15"/>
        <v/>
      </c>
      <c r="AQ306" s="91"/>
      <c r="AR306" s="89"/>
      <c r="AS306" s="88"/>
      <c r="AT306" s="88" t="str">
        <f t="shared" si="16"/>
        <v/>
      </c>
      <c r="AU306" s="92"/>
      <c r="AV306" s="88"/>
    </row>
    <row r="307" spans="1:48" s="75" customFormat="1" ht="15.6" x14ac:dyDescent="0.3">
      <c r="A307" s="88"/>
      <c r="B307" s="88" t="str">
        <f>IF(ISNA(VLOOKUP(A307,LISTE!B300:U342,20,0)),"",VLOOKUP(A307,LISTE!B300:U342,20,0))</f>
        <v/>
      </c>
      <c r="C307" s="88"/>
      <c r="D307" s="88" t="e">
        <f t="array" ref="D307">INDEX(LISTE!$D$4:$O$45,MATCH(A307,LISTE!$B$4:$B$45,0),MATCH(C307,LISTE!$D$3:$O$3,0))</f>
        <v>#N/A</v>
      </c>
      <c r="E307" s="88" t="str">
        <f>IF(ISBLANK(C307),"",VLOOKUP(C307,Typologie!B$3:C$15,2,0))</f>
        <v/>
      </c>
      <c r="F307" s="88" t="str">
        <f>IF(E307="","",COUNTIF(E$10:$E307, E307))</f>
        <v/>
      </c>
      <c r="G307" s="88" t="str">
        <f t="shared" si="17"/>
        <v/>
      </c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90"/>
      <c r="T307" s="90"/>
      <c r="U307" s="90"/>
      <c r="V307" s="90"/>
      <c r="W307" s="88"/>
      <c r="X307" s="91"/>
      <c r="Y307" s="89"/>
      <c r="Z307" s="89"/>
      <c r="AA307" s="89"/>
      <c r="AB307" s="89"/>
      <c r="AC307" s="89"/>
      <c r="AD307" s="89"/>
      <c r="AE307" s="91"/>
      <c r="AF307" s="88"/>
      <c r="AG307" s="89"/>
      <c r="AH307" s="89"/>
      <c r="AI307" s="89"/>
      <c r="AJ307" s="91"/>
      <c r="AK307" s="88"/>
      <c r="AL307" s="89"/>
      <c r="AM307" s="89"/>
      <c r="AN307" s="89"/>
      <c r="AO307" s="91"/>
      <c r="AP307" s="88" t="str">
        <f t="shared" ca="1" si="15"/>
        <v/>
      </c>
      <c r="AQ307" s="91"/>
      <c r="AR307" s="89"/>
      <c r="AS307" s="88"/>
      <c r="AT307" s="88" t="str">
        <f t="shared" si="16"/>
        <v/>
      </c>
      <c r="AU307" s="92"/>
      <c r="AV307" s="88"/>
    </row>
    <row r="308" spans="1:48" s="75" customFormat="1" ht="15.6" x14ac:dyDescent="0.3">
      <c r="A308" s="88"/>
      <c r="B308" s="88" t="str">
        <f>IF(ISNA(VLOOKUP(A308,LISTE!B301:U343,20,0)),"",VLOOKUP(A308,LISTE!B301:U343,20,0))</f>
        <v/>
      </c>
      <c r="C308" s="88"/>
      <c r="D308" s="88" t="e">
        <f t="array" ref="D308">INDEX(LISTE!$D$4:$O$45,MATCH(A308,LISTE!$B$4:$B$45,0),MATCH(C308,LISTE!$D$3:$O$3,0))</f>
        <v>#N/A</v>
      </c>
      <c r="E308" s="88" t="str">
        <f>IF(ISBLANK(C308),"",VLOOKUP(C308,Typologie!B$3:C$15,2,0))</f>
        <v/>
      </c>
      <c r="F308" s="88" t="str">
        <f>IF(E308="","",COUNTIF(E$10:$E308, E308))</f>
        <v/>
      </c>
      <c r="G308" s="88" t="str">
        <f t="shared" si="17"/>
        <v/>
      </c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90"/>
      <c r="T308" s="90"/>
      <c r="U308" s="90"/>
      <c r="V308" s="90"/>
      <c r="W308" s="88"/>
      <c r="X308" s="91"/>
      <c r="Y308" s="89"/>
      <c r="Z308" s="89"/>
      <c r="AA308" s="89"/>
      <c r="AB308" s="89"/>
      <c r="AC308" s="89"/>
      <c r="AD308" s="89"/>
      <c r="AE308" s="91"/>
      <c r="AF308" s="88"/>
      <c r="AG308" s="89"/>
      <c r="AH308" s="89"/>
      <c r="AI308" s="89"/>
      <c r="AJ308" s="91"/>
      <c r="AK308" s="88"/>
      <c r="AL308" s="89"/>
      <c r="AM308" s="89"/>
      <c r="AN308" s="89"/>
      <c r="AO308" s="91"/>
      <c r="AP308" s="88" t="str">
        <f t="shared" ca="1" si="15"/>
        <v/>
      </c>
      <c r="AQ308" s="91"/>
      <c r="AR308" s="89"/>
      <c r="AS308" s="88"/>
      <c r="AT308" s="88" t="str">
        <f t="shared" si="16"/>
        <v/>
      </c>
      <c r="AU308" s="92"/>
      <c r="AV308" s="88"/>
    </row>
    <row r="309" spans="1:48" s="75" customFormat="1" ht="15.6" x14ac:dyDescent="0.3">
      <c r="A309" s="88"/>
      <c r="B309" s="88" t="str">
        <f>IF(ISNA(VLOOKUP(A309,LISTE!B302:U344,20,0)),"",VLOOKUP(A309,LISTE!B302:U344,20,0))</f>
        <v/>
      </c>
      <c r="C309" s="88"/>
      <c r="D309" s="88" t="e">
        <f t="array" ref="D309">INDEX(LISTE!$D$4:$O$45,MATCH(A309,LISTE!$B$4:$B$45,0),MATCH(C309,LISTE!$D$3:$O$3,0))</f>
        <v>#N/A</v>
      </c>
      <c r="E309" s="88" t="str">
        <f>IF(ISBLANK(C309),"",VLOOKUP(C309,Typologie!B$3:C$15,2,0))</f>
        <v/>
      </c>
      <c r="F309" s="88" t="str">
        <f>IF(E309="","",COUNTIF(E$10:$E309, E309))</f>
        <v/>
      </c>
      <c r="G309" s="88" t="str">
        <f t="shared" si="17"/>
        <v/>
      </c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90"/>
      <c r="T309" s="90"/>
      <c r="U309" s="90"/>
      <c r="V309" s="90"/>
      <c r="W309" s="88"/>
      <c r="X309" s="91"/>
      <c r="Y309" s="89"/>
      <c r="Z309" s="89"/>
      <c r="AA309" s="89"/>
      <c r="AB309" s="89"/>
      <c r="AC309" s="89"/>
      <c r="AD309" s="89"/>
      <c r="AE309" s="91"/>
      <c r="AF309" s="88"/>
      <c r="AG309" s="89"/>
      <c r="AH309" s="89"/>
      <c r="AI309" s="89"/>
      <c r="AJ309" s="91"/>
      <c r="AK309" s="88"/>
      <c r="AL309" s="89"/>
      <c r="AM309" s="89"/>
      <c r="AN309" s="89"/>
      <c r="AO309" s="91"/>
      <c r="AP309" s="88" t="str">
        <f t="shared" ca="1" si="15"/>
        <v/>
      </c>
      <c r="AQ309" s="91"/>
      <c r="AR309" s="89"/>
      <c r="AS309" s="88"/>
      <c r="AT309" s="88" t="str">
        <f t="shared" si="16"/>
        <v/>
      </c>
      <c r="AU309" s="92"/>
      <c r="AV309" s="88"/>
    </row>
    <row r="310" spans="1:48" s="75" customFormat="1" ht="15.6" x14ac:dyDescent="0.3">
      <c r="A310" s="88"/>
      <c r="B310" s="88" t="str">
        <f>IF(ISNA(VLOOKUP(A310,LISTE!B303:U345,20,0)),"",VLOOKUP(A310,LISTE!B303:U345,20,0))</f>
        <v/>
      </c>
      <c r="C310" s="88"/>
      <c r="D310" s="88" t="e">
        <f t="array" ref="D310">INDEX(LISTE!$D$4:$O$45,MATCH(A310,LISTE!$B$4:$B$45,0),MATCH(C310,LISTE!$D$3:$O$3,0))</f>
        <v>#N/A</v>
      </c>
      <c r="E310" s="88" t="str">
        <f>IF(ISBLANK(C310),"",VLOOKUP(C310,Typologie!B$3:C$15,2,0))</f>
        <v/>
      </c>
      <c r="F310" s="88" t="str">
        <f>IF(E310="","",COUNTIF(E$10:$E310, E310))</f>
        <v/>
      </c>
      <c r="G310" s="88" t="str">
        <f t="shared" si="17"/>
        <v/>
      </c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90"/>
      <c r="T310" s="90"/>
      <c r="U310" s="90"/>
      <c r="V310" s="90"/>
      <c r="W310" s="88"/>
      <c r="X310" s="91"/>
      <c r="Y310" s="89"/>
      <c r="Z310" s="89"/>
      <c r="AA310" s="89"/>
      <c r="AB310" s="89"/>
      <c r="AC310" s="89"/>
      <c r="AD310" s="89"/>
      <c r="AE310" s="91"/>
      <c r="AF310" s="88"/>
      <c r="AG310" s="89"/>
      <c r="AH310" s="89"/>
      <c r="AI310" s="89"/>
      <c r="AJ310" s="91"/>
      <c r="AK310" s="88"/>
      <c r="AL310" s="89"/>
      <c r="AM310" s="89"/>
      <c r="AN310" s="89"/>
      <c r="AO310" s="91"/>
      <c r="AP310" s="88" t="str">
        <f t="shared" ca="1" si="15"/>
        <v/>
      </c>
      <c r="AQ310" s="91"/>
      <c r="AR310" s="89"/>
      <c r="AS310" s="88"/>
      <c r="AT310" s="88" t="str">
        <f t="shared" si="16"/>
        <v/>
      </c>
      <c r="AU310" s="92"/>
      <c r="AV310" s="88"/>
    </row>
    <row r="311" spans="1:48" s="75" customFormat="1" ht="15.6" x14ac:dyDescent="0.3">
      <c r="A311" s="88"/>
      <c r="B311" s="88" t="str">
        <f>IF(ISNA(VLOOKUP(A311,LISTE!B304:U346,20,0)),"",VLOOKUP(A311,LISTE!B304:U346,20,0))</f>
        <v/>
      </c>
      <c r="C311" s="88"/>
      <c r="D311" s="88" t="e">
        <f t="array" ref="D311">INDEX(LISTE!$D$4:$O$45,MATCH(A311,LISTE!$B$4:$B$45,0),MATCH(C311,LISTE!$D$3:$O$3,0))</f>
        <v>#N/A</v>
      </c>
      <c r="E311" s="88" t="str">
        <f>IF(ISBLANK(C311),"",VLOOKUP(C311,Typologie!B$3:C$15,2,0))</f>
        <v/>
      </c>
      <c r="F311" s="88" t="str">
        <f>IF(E311="","",COUNTIF(E$10:$E311, E311))</f>
        <v/>
      </c>
      <c r="G311" s="88" t="str">
        <f t="shared" si="17"/>
        <v/>
      </c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90"/>
      <c r="T311" s="90"/>
      <c r="U311" s="90"/>
      <c r="V311" s="90"/>
      <c r="W311" s="88"/>
      <c r="X311" s="91"/>
      <c r="Y311" s="89"/>
      <c r="Z311" s="89"/>
      <c r="AA311" s="89"/>
      <c r="AB311" s="89"/>
      <c r="AC311" s="89"/>
      <c r="AD311" s="89"/>
      <c r="AE311" s="91"/>
      <c r="AF311" s="88"/>
      <c r="AG311" s="89"/>
      <c r="AH311" s="89"/>
      <c r="AI311" s="89"/>
      <c r="AJ311" s="91"/>
      <c r="AK311" s="88"/>
      <c r="AL311" s="89"/>
      <c r="AM311" s="89"/>
      <c r="AN311" s="89"/>
      <c r="AO311" s="91"/>
      <c r="AP311" s="88" t="str">
        <f t="shared" ca="1" si="15"/>
        <v/>
      </c>
      <c r="AQ311" s="91"/>
      <c r="AR311" s="89"/>
      <c r="AS311" s="88"/>
      <c r="AT311" s="88" t="str">
        <f t="shared" si="16"/>
        <v/>
      </c>
      <c r="AU311" s="92"/>
      <c r="AV311" s="88"/>
    </row>
    <row r="312" spans="1:48" s="75" customFormat="1" ht="15.6" x14ac:dyDescent="0.3">
      <c r="A312" s="88"/>
      <c r="B312" s="88" t="str">
        <f>IF(ISNA(VLOOKUP(A312,LISTE!B305:U347,20,0)),"",VLOOKUP(A312,LISTE!B305:U347,20,0))</f>
        <v/>
      </c>
      <c r="C312" s="88"/>
      <c r="D312" s="88" t="e">
        <f t="array" ref="D312">INDEX(LISTE!$D$4:$O$45,MATCH(A312,LISTE!$B$4:$B$45,0),MATCH(C312,LISTE!$D$3:$O$3,0))</f>
        <v>#N/A</v>
      </c>
      <c r="E312" s="88" t="str">
        <f>IF(ISBLANK(C312),"",VLOOKUP(C312,Typologie!B$3:C$15,2,0))</f>
        <v/>
      </c>
      <c r="F312" s="88" t="str">
        <f>IF(E312="","",COUNTIF(E$10:$E312, E312))</f>
        <v/>
      </c>
      <c r="G312" s="88" t="str">
        <f t="shared" si="17"/>
        <v/>
      </c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90"/>
      <c r="T312" s="90"/>
      <c r="U312" s="90"/>
      <c r="V312" s="90"/>
      <c r="W312" s="88"/>
      <c r="X312" s="91"/>
      <c r="Y312" s="89"/>
      <c r="Z312" s="89"/>
      <c r="AA312" s="89"/>
      <c r="AB312" s="89"/>
      <c r="AC312" s="89"/>
      <c r="AD312" s="89"/>
      <c r="AE312" s="91"/>
      <c r="AF312" s="88"/>
      <c r="AG312" s="89"/>
      <c r="AH312" s="89"/>
      <c r="AI312" s="89"/>
      <c r="AJ312" s="91"/>
      <c r="AK312" s="88"/>
      <c r="AL312" s="89"/>
      <c r="AM312" s="89"/>
      <c r="AN312" s="89"/>
      <c r="AO312" s="91"/>
      <c r="AP312" s="88" t="str">
        <f t="shared" ca="1" si="15"/>
        <v/>
      </c>
      <c r="AQ312" s="91"/>
      <c r="AR312" s="89"/>
      <c r="AS312" s="88"/>
      <c r="AT312" s="88" t="str">
        <f t="shared" si="16"/>
        <v/>
      </c>
      <c r="AU312" s="92"/>
      <c r="AV312" s="88"/>
    </row>
    <row r="313" spans="1:48" s="75" customFormat="1" ht="15.6" x14ac:dyDescent="0.3">
      <c r="A313" s="88"/>
      <c r="B313" s="88" t="str">
        <f>IF(ISNA(VLOOKUP(A313,LISTE!B306:U348,20,0)),"",VLOOKUP(A313,LISTE!B306:U348,20,0))</f>
        <v/>
      </c>
      <c r="C313" s="88"/>
      <c r="D313" s="88" t="e">
        <f t="array" ref="D313">INDEX(LISTE!$D$4:$O$45,MATCH(A313,LISTE!$B$4:$B$45,0),MATCH(C313,LISTE!$D$3:$O$3,0))</f>
        <v>#N/A</v>
      </c>
      <c r="E313" s="88" t="str">
        <f>IF(ISBLANK(C313),"",VLOOKUP(C313,Typologie!B$3:C$15,2,0))</f>
        <v/>
      </c>
      <c r="F313" s="88" t="str">
        <f>IF(E313="","",COUNTIF(E$10:$E313, E313))</f>
        <v/>
      </c>
      <c r="G313" s="88" t="str">
        <f t="shared" si="17"/>
        <v/>
      </c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90"/>
      <c r="T313" s="90"/>
      <c r="U313" s="90"/>
      <c r="V313" s="90"/>
      <c r="W313" s="88"/>
      <c r="X313" s="91"/>
      <c r="Y313" s="89"/>
      <c r="Z313" s="89"/>
      <c r="AA313" s="89"/>
      <c r="AB313" s="89"/>
      <c r="AC313" s="89"/>
      <c r="AD313" s="89"/>
      <c r="AE313" s="91"/>
      <c r="AF313" s="88"/>
      <c r="AG313" s="89"/>
      <c r="AH313" s="89"/>
      <c r="AI313" s="89"/>
      <c r="AJ313" s="91"/>
      <c r="AK313" s="88"/>
      <c r="AL313" s="89"/>
      <c r="AM313" s="89"/>
      <c r="AN313" s="89"/>
      <c r="AO313" s="91"/>
      <c r="AP313" s="88" t="str">
        <f t="shared" ca="1" si="15"/>
        <v/>
      </c>
      <c r="AQ313" s="91"/>
      <c r="AR313" s="89"/>
      <c r="AS313" s="88"/>
      <c r="AT313" s="88" t="str">
        <f t="shared" si="16"/>
        <v/>
      </c>
      <c r="AU313" s="92"/>
      <c r="AV313" s="88"/>
    </row>
    <row r="314" spans="1:48" s="75" customFormat="1" ht="15.6" x14ac:dyDescent="0.3">
      <c r="A314" s="88"/>
      <c r="B314" s="88" t="str">
        <f>IF(ISNA(VLOOKUP(A314,LISTE!B307:U349,20,0)),"",VLOOKUP(A314,LISTE!B307:U349,20,0))</f>
        <v/>
      </c>
      <c r="C314" s="88"/>
      <c r="D314" s="88" t="e">
        <f t="array" ref="D314">INDEX(LISTE!$D$4:$O$45,MATCH(A314,LISTE!$B$4:$B$45,0),MATCH(C314,LISTE!$D$3:$O$3,0))</f>
        <v>#N/A</v>
      </c>
      <c r="E314" s="88" t="str">
        <f>IF(ISBLANK(C314),"",VLOOKUP(C314,Typologie!B$3:C$15,2,0))</f>
        <v/>
      </c>
      <c r="F314" s="88" t="str">
        <f>IF(E314="","",COUNTIF(E$10:$E314, E314))</f>
        <v/>
      </c>
      <c r="G314" s="88" t="str">
        <f t="shared" si="17"/>
        <v/>
      </c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90"/>
      <c r="T314" s="90"/>
      <c r="U314" s="90"/>
      <c r="V314" s="90"/>
      <c r="W314" s="88"/>
      <c r="X314" s="91"/>
      <c r="Y314" s="89"/>
      <c r="Z314" s="89"/>
      <c r="AA314" s="89"/>
      <c r="AB314" s="89"/>
      <c r="AC314" s="89"/>
      <c r="AD314" s="89"/>
      <c r="AE314" s="91"/>
      <c r="AF314" s="88"/>
      <c r="AG314" s="89"/>
      <c r="AH314" s="89"/>
      <c r="AI314" s="89"/>
      <c r="AJ314" s="91"/>
      <c r="AK314" s="88"/>
      <c r="AL314" s="89"/>
      <c r="AM314" s="89"/>
      <c r="AN314" s="89"/>
      <c r="AO314" s="91"/>
      <c r="AP314" s="88" t="str">
        <f t="shared" ca="1" si="15"/>
        <v/>
      </c>
      <c r="AQ314" s="91"/>
      <c r="AR314" s="89"/>
      <c r="AS314" s="88"/>
      <c r="AT314" s="88" t="str">
        <f t="shared" si="16"/>
        <v/>
      </c>
      <c r="AU314" s="92"/>
      <c r="AV314" s="88"/>
    </row>
    <row r="315" spans="1:48" s="75" customFormat="1" ht="15.6" x14ac:dyDescent="0.3">
      <c r="A315" s="88"/>
      <c r="B315" s="88" t="str">
        <f>IF(ISNA(VLOOKUP(A315,LISTE!B308:U350,20,0)),"",VLOOKUP(A315,LISTE!B308:U350,20,0))</f>
        <v/>
      </c>
      <c r="C315" s="88"/>
      <c r="D315" s="88" t="e">
        <f t="array" ref="D315">INDEX(LISTE!$D$4:$O$45,MATCH(A315,LISTE!$B$4:$B$45,0),MATCH(C315,LISTE!$D$3:$O$3,0))</f>
        <v>#N/A</v>
      </c>
      <c r="E315" s="88" t="str">
        <f>IF(ISBLANK(C315),"",VLOOKUP(C315,Typologie!B$3:C$15,2,0))</f>
        <v/>
      </c>
      <c r="F315" s="88" t="str">
        <f>IF(E315="","",COUNTIF(E$10:$E315, E315))</f>
        <v/>
      </c>
      <c r="G315" s="88" t="str">
        <f t="shared" si="17"/>
        <v/>
      </c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90"/>
      <c r="T315" s="90"/>
      <c r="U315" s="90"/>
      <c r="V315" s="90"/>
      <c r="W315" s="88"/>
      <c r="X315" s="91"/>
      <c r="Y315" s="89"/>
      <c r="Z315" s="89"/>
      <c r="AA315" s="89"/>
      <c r="AB315" s="89"/>
      <c r="AC315" s="89"/>
      <c r="AD315" s="89"/>
      <c r="AE315" s="91"/>
      <c r="AF315" s="88"/>
      <c r="AG315" s="89"/>
      <c r="AH315" s="89"/>
      <c r="AI315" s="89"/>
      <c r="AJ315" s="91"/>
      <c r="AK315" s="88"/>
      <c r="AL315" s="89"/>
      <c r="AM315" s="89"/>
      <c r="AN315" s="89"/>
      <c r="AO315" s="91"/>
      <c r="AP315" s="88" t="str">
        <f t="shared" ca="1" si="15"/>
        <v/>
      </c>
      <c r="AQ315" s="91"/>
      <c r="AR315" s="89"/>
      <c r="AS315" s="88"/>
      <c r="AT315" s="88" t="str">
        <f t="shared" si="16"/>
        <v/>
      </c>
      <c r="AU315" s="92"/>
      <c r="AV315" s="88"/>
    </row>
    <row r="316" spans="1:48" s="75" customFormat="1" ht="15.6" x14ac:dyDescent="0.3">
      <c r="A316" s="88"/>
      <c r="B316" s="88" t="str">
        <f>IF(ISNA(VLOOKUP(A316,LISTE!B309:U351,20,0)),"",VLOOKUP(A316,LISTE!B309:U351,20,0))</f>
        <v/>
      </c>
      <c r="C316" s="88"/>
      <c r="D316" s="88" t="e">
        <f t="array" ref="D316">INDEX(LISTE!$D$4:$O$45,MATCH(A316,LISTE!$B$4:$B$45,0),MATCH(C316,LISTE!$D$3:$O$3,0))</f>
        <v>#N/A</v>
      </c>
      <c r="E316" s="88" t="str">
        <f>IF(ISBLANK(C316),"",VLOOKUP(C316,Typologie!B$3:C$15,2,0))</f>
        <v/>
      </c>
      <c r="F316" s="88" t="str">
        <f>IF(E316="","",COUNTIF(E$10:$E316, E316))</f>
        <v/>
      </c>
      <c r="G316" s="88" t="str">
        <f t="shared" si="17"/>
        <v/>
      </c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90"/>
      <c r="T316" s="90"/>
      <c r="U316" s="90"/>
      <c r="V316" s="90"/>
      <c r="W316" s="88"/>
      <c r="X316" s="91"/>
      <c r="Y316" s="89"/>
      <c r="Z316" s="89"/>
      <c r="AA316" s="89"/>
      <c r="AB316" s="89"/>
      <c r="AC316" s="89"/>
      <c r="AD316" s="89"/>
      <c r="AE316" s="91"/>
      <c r="AF316" s="88"/>
      <c r="AG316" s="89"/>
      <c r="AH316" s="89"/>
      <c r="AI316" s="89"/>
      <c r="AJ316" s="91"/>
      <c r="AK316" s="88"/>
      <c r="AL316" s="89"/>
      <c r="AM316" s="89"/>
      <c r="AN316" s="89"/>
      <c r="AO316" s="91"/>
      <c r="AP316" s="88" t="str">
        <f t="shared" ca="1" si="15"/>
        <v/>
      </c>
      <c r="AQ316" s="91"/>
      <c r="AR316" s="89"/>
      <c r="AS316" s="88"/>
      <c r="AT316" s="88" t="str">
        <f t="shared" si="16"/>
        <v/>
      </c>
      <c r="AU316" s="92"/>
      <c r="AV316" s="88"/>
    </row>
    <row r="317" spans="1:48" s="75" customFormat="1" ht="15.6" x14ac:dyDescent="0.3">
      <c r="A317" s="88"/>
      <c r="B317" s="88" t="str">
        <f>IF(ISNA(VLOOKUP(A317,LISTE!B310:U352,20,0)),"",VLOOKUP(A317,LISTE!B310:U352,20,0))</f>
        <v/>
      </c>
      <c r="C317" s="88"/>
      <c r="D317" s="88" t="e">
        <f t="array" ref="D317">INDEX(LISTE!$D$4:$O$45,MATCH(A317,LISTE!$B$4:$B$45,0),MATCH(C317,LISTE!$D$3:$O$3,0))</f>
        <v>#N/A</v>
      </c>
      <c r="E317" s="88" t="str">
        <f>IF(ISBLANK(C317),"",VLOOKUP(C317,Typologie!B$3:C$15,2,0))</f>
        <v/>
      </c>
      <c r="F317" s="88" t="str">
        <f>IF(E317="","",COUNTIF(E$10:$E317, E317))</f>
        <v/>
      </c>
      <c r="G317" s="88" t="str">
        <f t="shared" si="17"/>
        <v/>
      </c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90"/>
      <c r="T317" s="90"/>
      <c r="U317" s="90"/>
      <c r="V317" s="90"/>
      <c r="W317" s="88"/>
      <c r="X317" s="91"/>
      <c r="Y317" s="89"/>
      <c r="Z317" s="89"/>
      <c r="AA317" s="89"/>
      <c r="AB317" s="89"/>
      <c r="AC317" s="89"/>
      <c r="AD317" s="89"/>
      <c r="AE317" s="91"/>
      <c r="AF317" s="88"/>
      <c r="AG317" s="89"/>
      <c r="AH317" s="89"/>
      <c r="AI317" s="89"/>
      <c r="AJ317" s="91"/>
      <c r="AK317" s="88"/>
      <c r="AL317" s="89"/>
      <c r="AM317" s="89"/>
      <c r="AN317" s="89"/>
      <c r="AO317" s="91"/>
      <c r="AP317" s="88" t="str">
        <f t="shared" ca="1" si="15"/>
        <v/>
      </c>
      <c r="AQ317" s="91"/>
      <c r="AR317" s="89"/>
      <c r="AS317" s="88"/>
      <c r="AT317" s="88" t="str">
        <f t="shared" si="16"/>
        <v/>
      </c>
      <c r="AU317" s="92"/>
      <c r="AV317" s="88"/>
    </row>
    <row r="318" spans="1:48" s="75" customFormat="1" ht="15.6" x14ac:dyDescent="0.3">
      <c r="A318" s="88"/>
      <c r="B318" s="88" t="str">
        <f>IF(ISNA(VLOOKUP(A318,LISTE!B311:U353,20,0)),"",VLOOKUP(A318,LISTE!B311:U353,20,0))</f>
        <v/>
      </c>
      <c r="C318" s="88"/>
      <c r="D318" s="88" t="e">
        <f t="array" ref="D318">INDEX(LISTE!$D$4:$O$45,MATCH(A318,LISTE!$B$4:$B$45,0),MATCH(C318,LISTE!$D$3:$O$3,0))</f>
        <v>#N/A</v>
      </c>
      <c r="E318" s="88" t="str">
        <f>IF(ISBLANK(C318),"",VLOOKUP(C318,Typologie!B$3:C$15,2,0))</f>
        <v/>
      </c>
      <c r="F318" s="88" t="str">
        <f>IF(E318="","",COUNTIF(E$10:$E318, E318))</f>
        <v/>
      </c>
      <c r="G318" s="88" t="str">
        <f t="shared" si="17"/>
        <v/>
      </c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90"/>
      <c r="T318" s="90"/>
      <c r="U318" s="90"/>
      <c r="V318" s="90"/>
      <c r="W318" s="88"/>
      <c r="X318" s="91"/>
      <c r="Y318" s="89"/>
      <c r="Z318" s="89"/>
      <c r="AA318" s="89"/>
      <c r="AB318" s="89"/>
      <c r="AC318" s="89"/>
      <c r="AD318" s="89"/>
      <c r="AE318" s="91"/>
      <c r="AF318" s="88"/>
      <c r="AG318" s="89"/>
      <c r="AH318" s="89"/>
      <c r="AI318" s="89"/>
      <c r="AJ318" s="91"/>
      <c r="AK318" s="88"/>
      <c r="AL318" s="89"/>
      <c r="AM318" s="89"/>
      <c r="AN318" s="89"/>
      <c r="AO318" s="91"/>
      <c r="AP318" s="88" t="str">
        <f t="shared" ca="1" si="15"/>
        <v/>
      </c>
      <c r="AQ318" s="91"/>
      <c r="AR318" s="89"/>
      <c r="AS318" s="88"/>
      <c r="AT318" s="88" t="str">
        <f t="shared" si="16"/>
        <v/>
      </c>
      <c r="AU318" s="92"/>
      <c r="AV318" s="88"/>
    </row>
    <row r="319" spans="1:48" s="75" customFormat="1" ht="15.6" x14ac:dyDescent="0.3">
      <c r="A319" s="88"/>
      <c r="B319" s="88" t="str">
        <f>IF(ISNA(VLOOKUP(A319,LISTE!B312:U354,20,0)),"",VLOOKUP(A319,LISTE!B312:U354,20,0))</f>
        <v/>
      </c>
      <c r="C319" s="88"/>
      <c r="D319" s="88" t="e">
        <f t="array" ref="D319">INDEX(LISTE!$D$4:$O$45,MATCH(A319,LISTE!$B$4:$B$45,0),MATCH(C319,LISTE!$D$3:$O$3,0))</f>
        <v>#N/A</v>
      </c>
      <c r="E319" s="88" t="str">
        <f>IF(ISBLANK(C319),"",VLOOKUP(C319,Typologie!B$3:C$15,2,0))</f>
        <v/>
      </c>
      <c r="F319" s="88" t="str">
        <f>IF(E319="","",COUNTIF(E$10:$E319, E319))</f>
        <v/>
      </c>
      <c r="G319" s="88" t="str">
        <f t="shared" si="17"/>
        <v/>
      </c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90"/>
      <c r="T319" s="90"/>
      <c r="U319" s="90"/>
      <c r="V319" s="90"/>
      <c r="W319" s="88"/>
      <c r="X319" s="91"/>
      <c r="Y319" s="89"/>
      <c r="Z319" s="89"/>
      <c r="AA319" s="89"/>
      <c r="AB319" s="89"/>
      <c r="AC319" s="89"/>
      <c r="AD319" s="89"/>
      <c r="AE319" s="91"/>
      <c r="AF319" s="88"/>
      <c r="AG319" s="89"/>
      <c r="AH319" s="89"/>
      <c r="AI319" s="89"/>
      <c r="AJ319" s="91"/>
      <c r="AK319" s="88"/>
      <c r="AL319" s="89"/>
      <c r="AM319" s="89"/>
      <c r="AN319" s="89"/>
      <c r="AO319" s="91"/>
      <c r="AP319" s="88" t="str">
        <f t="shared" ca="1" si="15"/>
        <v/>
      </c>
      <c r="AQ319" s="91"/>
      <c r="AR319" s="89"/>
      <c r="AS319" s="88"/>
      <c r="AT319" s="88" t="str">
        <f t="shared" si="16"/>
        <v/>
      </c>
      <c r="AU319" s="92"/>
      <c r="AV319" s="88"/>
    </row>
    <row r="320" spans="1:48" s="75" customFormat="1" ht="15.6" x14ac:dyDescent="0.3">
      <c r="A320" s="88"/>
      <c r="B320" s="88" t="str">
        <f>IF(ISNA(VLOOKUP(A320,LISTE!B313:U355,20,0)),"",VLOOKUP(A320,LISTE!B313:U355,20,0))</f>
        <v/>
      </c>
      <c r="C320" s="88"/>
      <c r="D320" s="88" t="e">
        <f t="array" ref="D320">INDEX(LISTE!$D$4:$O$45,MATCH(A320,LISTE!$B$4:$B$45,0),MATCH(C320,LISTE!$D$3:$O$3,0))</f>
        <v>#N/A</v>
      </c>
      <c r="E320" s="88" t="str">
        <f>IF(ISBLANK(C320),"",VLOOKUP(C320,Typologie!B$3:C$15,2,0))</f>
        <v/>
      </c>
      <c r="F320" s="88" t="str">
        <f>IF(E320="","",COUNTIF(E$10:$E320, E320))</f>
        <v/>
      </c>
      <c r="G320" s="88" t="str">
        <f t="shared" si="17"/>
        <v/>
      </c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90"/>
      <c r="T320" s="90"/>
      <c r="U320" s="90"/>
      <c r="V320" s="90"/>
      <c r="W320" s="88"/>
      <c r="X320" s="91"/>
      <c r="Y320" s="89"/>
      <c r="Z320" s="89"/>
      <c r="AA320" s="89"/>
      <c r="AB320" s="89"/>
      <c r="AC320" s="89"/>
      <c r="AD320" s="89"/>
      <c r="AE320" s="91"/>
      <c r="AF320" s="88"/>
      <c r="AG320" s="89"/>
      <c r="AH320" s="89"/>
      <c r="AI320" s="89"/>
      <c r="AJ320" s="91"/>
      <c r="AK320" s="88"/>
      <c r="AL320" s="89"/>
      <c r="AM320" s="89"/>
      <c r="AN320" s="89"/>
      <c r="AO320" s="91"/>
      <c r="AP320" s="88" t="str">
        <f t="shared" ca="1" si="15"/>
        <v/>
      </c>
      <c r="AQ320" s="91"/>
      <c r="AR320" s="89"/>
      <c r="AS320" s="88"/>
      <c r="AT320" s="88" t="str">
        <f t="shared" si="16"/>
        <v/>
      </c>
      <c r="AU320" s="92"/>
      <c r="AV320" s="88"/>
    </row>
    <row r="321" spans="1:48" s="75" customFormat="1" ht="15.6" x14ac:dyDescent="0.3">
      <c r="A321" s="88"/>
      <c r="B321" s="88" t="str">
        <f>IF(ISNA(VLOOKUP(A321,LISTE!B314:U356,20,0)),"",VLOOKUP(A321,LISTE!B314:U356,20,0))</f>
        <v/>
      </c>
      <c r="C321" s="88"/>
      <c r="D321" s="88" t="e">
        <f t="array" ref="D321">INDEX(LISTE!$D$4:$O$45,MATCH(A321,LISTE!$B$4:$B$45,0),MATCH(C321,LISTE!$D$3:$O$3,0))</f>
        <v>#N/A</v>
      </c>
      <c r="E321" s="88" t="str">
        <f>IF(ISBLANK(C321),"",VLOOKUP(C321,Typologie!B$3:C$15,2,0))</f>
        <v/>
      </c>
      <c r="F321" s="88" t="str">
        <f>IF(E321="","",COUNTIF(E$10:$E321, E321))</f>
        <v/>
      </c>
      <c r="G321" s="88" t="str">
        <f t="shared" si="17"/>
        <v/>
      </c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90"/>
      <c r="T321" s="90"/>
      <c r="U321" s="90"/>
      <c r="V321" s="90"/>
      <c r="W321" s="88"/>
      <c r="X321" s="91"/>
      <c r="Y321" s="89"/>
      <c r="Z321" s="89"/>
      <c r="AA321" s="89"/>
      <c r="AB321" s="89"/>
      <c r="AC321" s="89"/>
      <c r="AD321" s="89"/>
      <c r="AE321" s="91"/>
      <c r="AF321" s="88"/>
      <c r="AG321" s="89"/>
      <c r="AH321" s="89"/>
      <c r="AI321" s="89"/>
      <c r="AJ321" s="91"/>
      <c r="AK321" s="88"/>
      <c r="AL321" s="89"/>
      <c r="AM321" s="89"/>
      <c r="AN321" s="89"/>
      <c r="AO321" s="91"/>
      <c r="AP321" s="88" t="str">
        <f t="shared" ca="1" si="15"/>
        <v/>
      </c>
      <c r="AQ321" s="91"/>
      <c r="AR321" s="89"/>
      <c r="AS321" s="88"/>
      <c r="AT321" s="88" t="str">
        <f t="shared" si="16"/>
        <v/>
      </c>
      <c r="AU321" s="92"/>
      <c r="AV321" s="88"/>
    </row>
    <row r="322" spans="1:48" s="75" customFormat="1" ht="15.6" x14ac:dyDescent="0.3">
      <c r="A322" s="88"/>
      <c r="B322" s="88" t="str">
        <f>IF(ISNA(VLOOKUP(A322,LISTE!B315:U357,20,0)),"",VLOOKUP(A322,LISTE!B315:U357,20,0))</f>
        <v/>
      </c>
      <c r="C322" s="88"/>
      <c r="D322" s="88" t="e">
        <f t="array" ref="D322">INDEX(LISTE!$D$4:$O$45,MATCH(A322,LISTE!$B$4:$B$45,0),MATCH(C322,LISTE!$D$3:$O$3,0))</f>
        <v>#N/A</v>
      </c>
      <c r="E322" s="88" t="str">
        <f>IF(ISBLANK(C322),"",VLOOKUP(C322,Typologie!B$3:C$15,2,0))</f>
        <v/>
      </c>
      <c r="F322" s="88" t="str">
        <f>IF(E322="","",COUNTIF(E$10:$E322, E322))</f>
        <v/>
      </c>
      <c r="G322" s="88" t="str">
        <f t="shared" si="17"/>
        <v/>
      </c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90"/>
      <c r="T322" s="90"/>
      <c r="U322" s="90"/>
      <c r="V322" s="90"/>
      <c r="W322" s="88"/>
      <c r="X322" s="91"/>
      <c r="Y322" s="89"/>
      <c r="Z322" s="89"/>
      <c r="AA322" s="89"/>
      <c r="AB322" s="89"/>
      <c r="AC322" s="89"/>
      <c r="AD322" s="89"/>
      <c r="AE322" s="91"/>
      <c r="AF322" s="88"/>
      <c r="AG322" s="89"/>
      <c r="AH322" s="89"/>
      <c r="AI322" s="89"/>
      <c r="AJ322" s="91"/>
      <c r="AK322" s="88"/>
      <c r="AL322" s="89"/>
      <c r="AM322" s="89"/>
      <c r="AN322" s="89"/>
      <c r="AO322" s="91"/>
      <c r="AP322" s="88" t="str">
        <f t="shared" ca="1" si="15"/>
        <v/>
      </c>
      <c r="AQ322" s="91"/>
      <c r="AR322" s="89"/>
      <c r="AS322" s="88"/>
      <c r="AT322" s="88" t="str">
        <f t="shared" si="16"/>
        <v/>
      </c>
      <c r="AU322" s="92"/>
      <c r="AV322" s="88"/>
    </row>
    <row r="323" spans="1:48" s="75" customFormat="1" ht="15.6" x14ac:dyDescent="0.3">
      <c r="A323" s="88"/>
      <c r="B323" s="88" t="str">
        <f>IF(ISNA(VLOOKUP(A323,LISTE!B316:U358,20,0)),"",VLOOKUP(A323,LISTE!B316:U358,20,0))</f>
        <v/>
      </c>
      <c r="C323" s="88"/>
      <c r="D323" s="88" t="e">
        <f t="array" ref="D323">INDEX(LISTE!$D$4:$O$45,MATCH(A323,LISTE!$B$4:$B$45,0),MATCH(C323,LISTE!$D$3:$O$3,0))</f>
        <v>#N/A</v>
      </c>
      <c r="E323" s="88" t="str">
        <f>IF(ISBLANK(C323),"",VLOOKUP(C323,Typologie!B$3:C$15,2,0))</f>
        <v/>
      </c>
      <c r="F323" s="88" t="str">
        <f>IF(E323="","",COUNTIF(E$10:$E323, E323))</f>
        <v/>
      </c>
      <c r="G323" s="88" t="str">
        <f t="shared" si="17"/>
        <v/>
      </c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90"/>
      <c r="T323" s="90"/>
      <c r="U323" s="90"/>
      <c r="V323" s="90"/>
      <c r="W323" s="88"/>
      <c r="X323" s="91"/>
      <c r="Y323" s="89"/>
      <c r="Z323" s="89"/>
      <c r="AA323" s="89"/>
      <c r="AB323" s="89"/>
      <c r="AC323" s="89"/>
      <c r="AD323" s="89"/>
      <c r="AE323" s="91"/>
      <c r="AF323" s="88"/>
      <c r="AG323" s="89"/>
      <c r="AH323" s="89"/>
      <c r="AI323" s="89"/>
      <c r="AJ323" s="91"/>
      <c r="AK323" s="88"/>
      <c r="AL323" s="89"/>
      <c r="AM323" s="89"/>
      <c r="AN323" s="89"/>
      <c r="AO323" s="91"/>
      <c r="AP323" s="88" t="str">
        <f t="shared" ca="1" si="15"/>
        <v/>
      </c>
      <c r="AQ323" s="91"/>
      <c r="AR323" s="89"/>
      <c r="AS323" s="88"/>
      <c r="AT323" s="88" t="str">
        <f t="shared" si="16"/>
        <v/>
      </c>
      <c r="AU323" s="92"/>
      <c r="AV323" s="88"/>
    </row>
    <row r="324" spans="1:48" s="75" customFormat="1" ht="15.6" x14ac:dyDescent="0.3">
      <c r="A324" s="88"/>
      <c r="B324" s="88" t="str">
        <f>IF(ISNA(VLOOKUP(A324,LISTE!B317:U359,20,0)),"",VLOOKUP(A324,LISTE!B317:U359,20,0))</f>
        <v/>
      </c>
      <c r="C324" s="88"/>
      <c r="D324" s="88" t="e">
        <f t="array" ref="D324">INDEX(LISTE!$D$4:$O$45,MATCH(A324,LISTE!$B$4:$B$45,0),MATCH(C324,LISTE!$D$3:$O$3,0))</f>
        <v>#N/A</v>
      </c>
      <c r="E324" s="88" t="str">
        <f>IF(ISBLANK(C324),"",VLOOKUP(C324,Typologie!B$3:C$15,2,0))</f>
        <v/>
      </c>
      <c r="F324" s="88" t="str">
        <f>IF(E324="","",COUNTIF(E$10:$E324, E324))</f>
        <v/>
      </c>
      <c r="G324" s="88" t="str">
        <f t="shared" si="17"/>
        <v/>
      </c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90"/>
      <c r="T324" s="90"/>
      <c r="U324" s="90"/>
      <c r="V324" s="90"/>
      <c r="W324" s="88"/>
      <c r="X324" s="91"/>
      <c r="Y324" s="89"/>
      <c r="Z324" s="89"/>
      <c r="AA324" s="89"/>
      <c r="AB324" s="89"/>
      <c r="AC324" s="89"/>
      <c r="AD324" s="89"/>
      <c r="AE324" s="91"/>
      <c r="AF324" s="88"/>
      <c r="AG324" s="89"/>
      <c r="AH324" s="89"/>
      <c r="AI324" s="89"/>
      <c r="AJ324" s="91"/>
      <c r="AK324" s="88"/>
      <c r="AL324" s="89"/>
      <c r="AM324" s="89"/>
      <c r="AN324" s="89"/>
      <c r="AO324" s="91"/>
      <c r="AP324" s="88" t="str">
        <f t="shared" ca="1" si="15"/>
        <v/>
      </c>
      <c r="AQ324" s="91"/>
      <c r="AR324" s="89"/>
      <c r="AS324" s="88"/>
      <c r="AT324" s="88" t="str">
        <f t="shared" si="16"/>
        <v/>
      </c>
      <c r="AU324" s="92"/>
      <c r="AV324" s="88"/>
    </row>
    <row r="325" spans="1:48" s="75" customFormat="1" ht="15.6" x14ac:dyDescent="0.3">
      <c r="A325" s="88"/>
      <c r="B325" s="88" t="str">
        <f>IF(ISNA(VLOOKUP(A325,LISTE!B318:U360,20,0)),"",VLOOKUP(A325,LISTE!B318:U360,20,0))</f>
        <v/>
      </c>
      <c r="C325" s="88"/>
      <c r="D325" s="88" t="e">
        <f t="array" ref="D325">INDEX(LISTE!$D$4:$O$45,MATCH(A325,LISTE!$B$4:$B$45,0),MATCH(C325,LISTE!$D$3:$O$3,0))</f>
        <v>#N/A</v>
      </c>
      <c r="E325" s="88" t="str">
        <f>IF(ISBLANK(C325),"",VLOOKUP(C325,Typologie!B$3:C$15,2,0))</f>
        <v/>
      </c>
      <c r="F325" s="88" t="str">
        <f>IF(E325="","",COUNTIF(E$10:$E325, E325))</f>
        <v/>
      </c>
      <c r="G325" s="88" t="str">
        <f t="shared" si="17"/>
        <v/>
      </c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90"/>
      <c r="T325" s="90"/>
      <c r="U325" s="90"/>
      <c r="V325" s="90"/>
      <c r="W325" s="88"/>
      <c r="X325" s="91"/>
      <c r="Y325" s="89"/>
      <c r="Z325" s="89"/>
      <c r="AA325" s="89"/>
      <c r="AB325" s="89"/>
      <c r="AC325" s="89"/>
      <c r="AD325" s="89"/>
      <c r="AE325" s="91"/>
      <c r="AF325" s="88"/>
      <c r="AG325" s="89"/>
      <c r="AH325" s="89"/>
      <c r="AI325" s="89"/>
      <c r="AJ325" s="91"/>
      <c r="AK325" s="88"/>
      <c r="AL325" s="89"/>
      <c r="AM325" s="89"/>
      <c r="AN325" s="89"/>
      <c r="AO325" s="91"/>
      <c r="AP325" s="88" t="str">
        <f t="shared" ca="1" si="15"/>
        <v/>
      </c>
      <c r="AQ325" s="91"/>
      <c r="AR325" s="89"/>
      <c r="AS325" s="88"/>
      <c r="AT325" s="88" t="str">
        <f t="shared" si="16"/>
        <v/>
      </c>
      <c r="AU325" s="92"/>
      <c r="AV325" s="88"/>
    </row>
    <row r="326" spans="1:48" s="75" customFormat="1" ht="15.6" x14ac:dyDescent="0.3">
      <c r="A326" s="88"/>
      <c r="B326" s="88" t="str">
        <f>IF(ISNA(VLOOKUP(A326,LISTE!B319:U361,20,0)),"",VLOOKUP(A326,LISTE!B319:U361,20,0))</f>
        <v/>
      </c>
      <c r="C326" s="88"/>
      <c r="D326" s="88" t="e">
        <f t="array" ref="D326">INDEX(LISTE!$D$4:$O$45,MATCH(A326,LISTE!$B$4:$B$45,0),MATCH(C326,LISTE!$D$3:$O$3,0))</f>
        <v>#N/A</v>
      </c>
      <c r="E326" s="88" t="str">
        <f>IF(ISBLANK(C326),"",VLOOKUP(C326,Typologie!B$3:C$15,2,0))</f>
        <v/>
      </c>
      <c r="F326" s="88" t="str">
        <f>IF(E326="","",COUNTIF(E$10:$E326, E326))</f>
        <v/>
      </c>
      <c r="G326" s="88" t="str">
        <f t="shared" si="17"/>
        <v/>
      </c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90"/>
      <c r="T326" s="90"/>
      <c r="U326" s="90"/>
      <c r="V326" s="90"/>
      <c r="W326" s="88"/>
      <c r="X326" s="91"/>
      <c r="Y326" s="89"/>
      <c r="Z326" s="89"/>
      <c r="AA326" s="89"/>
      <c r="AB326" s="89"/>
      <c r="AC326" s="89"/>
      <c r="AD326" s="89"/>
      <c r="AE326" s="91"/>
      <c r="AF326" s="88"/>
      <c r="AG326" s="89"/>
      <c r="AH326" s="89"/>
      <c r="AI326" s="89"/>
      <c r="AJ326" s="91"/>
      <c r="AK326" s="88"/>
      <c r="AL326" s="89"/>
      <c r="AM326" s="89"/>
      <c r="AN326" s="89"/>
      <c r="AO326" s="91"/>
      <c r="AP326" s="88" t="str">
        <f t="shared" ca="1" si="15"/>
        <v/>
      </c>
      <c r="AQ326" s="91"/>
      <c r="AR326" s="89"/>
      <c r="AS326" s="88"/>
      <c r="AT326" s="88" t="str">
        <f t="shared" si="16"/>
        <v/>
      </c>
      <c r="AU326" s="92"/>
      <c r="AV326" s="88"/>
    </row>
    <row r="327" spans="1:48" s="75" customFormat="1" ht="15.6" x14ac:dyDescent="0.3">
      <c r="A327" s="88"/>
      <c r="B327" s="88" t="str">
        <f>IF(ISNA(VLOOKUP(A327,LISTE!B320:U362,20,0)),"",VLOOKUP(A327,LISTE!B320:U362,20,0))</f>
        <v/>
      </c>
      <c r="C327" s="88"/>
      <c r="D327" s="88" t="e">
        <f t="array" ref="D327">INDEX(LISTE!$D$4:$O$45,MATCH(A327,LISTE!$B$4:$B$45,0),MATCH(C327,LISTE!$D$3:$O$3,0))</f>
        <v>#N/A</v>
      </c>
      <c r="E327" s="88" t="str">
        <f>IF(ISBLANK(C327),"",VLOOKUP(C327,Typologie!B$3:C$15,2,0))</f>
        <v/>
      </c>
      <c r="F327" s="88" t="str">
        <f>IF(E327="","",COUNTIF(E$10:$E327, E327))</f>
        <v/>
      </c>
      <c r="G327" s="88" t="str">
        <f t="shared" si="17"/>
        <v/>
      </c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90"/>
      <c r="T327" s="90"/>
      <c r="U327" s="90"/>
      <c r="V327" s="90"/>
      <c r="W327" s="88"/>
      <c r="X327" s="91"/>
      <c r="Y327" s="89"/>
      <c r="Z327" s="89"/>
      <c r="AA327" s="89"/>
      <c r="AB327" s="89"/>
      <c r="AC327" s="89"/>
      <c r="AD327" s="89"/>
      <c r="AE327" s="91"/>
      <c r="AF327" s="88"/>
      <c r="AG327" s="89"/>
      <c r="AH327" s="89"/>
      <c r="AI327" s="89"/>
      <c r="AJ327" s="91"/>
      <c r="AK327" s="88"/>
      <c r="AL327" s="89"/>
      <c r="AM327" s="89"/>
      <c r="AN327" s="89"/>
      <c r="AO327" s="91"/>
      <c r="AP327" s="88" t="str">
        <f t="shared" ca="1" si="15"/>
        <v/>
      </c>
      <c r="AQ327" s="91"/>
      <c r="AR327" s="89"/>
      <c r="AS327" s="88"/>
      <c r="AT327" s="88" t="str">
        <f t="shared" si="16"/>
        <v/>
      </c>
      <c r="AU327" s="92"/>
      <c r="AV327" s="88"/>
    </row>
    <row r="328" spans="1:48" s="75" customFormat="1" ht="15.6" x14ac:dyDescent="0.3">
      <c r="A328" s="88"/>
      <c r="B328" s="88" t="str">
        <f>IF(ISNA(VLOOKUP(A328,LISTE!B321:U363,20,0)),"",VLOOKUP(A328,LISTE!B321:U363,20,0))</f>
        <v/>
      </c>
      <c r="C328" s="88"/>
      <c r="D328" s="88" t="e">
        <f t="array" ref="D328">INDEX(LISTE!$D$4:$O$45,MATCH(A328,LISTE!$B$4:$B$45,0),MATCH(C328,LISTE!$D$3:$O$3,0))</f>
        <v>#N/A</v>
      </c>
      <c r="E328" s="88" t="str">
        <f>IF(ISBLANK(C328),"",VLOOKUP(C328,Typologie!B$3:C$15,2,0))</f>
        <v/>
      </c>
      <c r="F328" s="88" t="str">
        <f>IF(E328="","",COUNTIF(E$10:$E328, E328))</f>
        <v/>
      </c>
      <c r="G328" s="88" t="str">
        <f t="shared" si="17"/>
        <v/>
      </c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90"/>
      <c r="T328" s="90"/>
      <c r="U328" s="90"/>
      <c r="V328" s="90"/>
      <c r="W328" s="88"/>
      <c r="X328" s="91"/>
      <c r="Y328" s="89"/>
      <c r="Z328" s="89"/>
      <c r="AA328" s="89"/>
      <c r="AB328" s="89"/>
      <c r="AC328" s="89"/>
      <c r="AD328" s="89"/>
      <c r="AE328" s="91"/>
      <c r="AF328" s="88"/>
      <c r="AG328" s="89"/>
      <c r="AH328" s="89"/>
      <c r="AI328" s="89"/>
      <c r="AJ328" s="91"/>
      <c r="AK328" s="88"/>
      <c r="AL328" s="89"/>
      <c r="AM328" s="89"/>
      <c r="AN328" s="89"/>
      <c r="AO328" s="91"/>
      <c r="AP328" s="88" t="str">
        <f t="shared" ca="1" si="15"/>
        <v/>
      </c>
      <c r="AQ328" s="91"/>
      <c r="AR328" s="89"/>
      <c r="AS328" s="88"/>
      <c r="AT328" s="88" t="str">
        <f t="shared" si="16"/>
        <v/>
      </c>
      <c r="AU328" s="92"/>
      <c r="AV328" s="88"/>
    </row>
    <row r="329" spans="1:48" s="75" customFormat="1" ht="15.6" x14ac:dyDescent="0.3">
      <c r="A329" s="88"/>
      <c r="B329" s="88" t="str">
        <f>IF(ISNA(VLOOKUP(A329,LISTE!B322:U364,20,0)),"",VLOOKUP(A329,LISTE!B322:U364,20,0))</f>
        <v/>
      </c>
      <c r="C329" s="88"/>
      <c r="D329" s="88" t="e">
        <f t="array" ref="D329">INDEX(LISTE!$D$4:$O$45,MATCH(A329,LISTE!$B$4:$B$45,0),MATCH(C329,LISTE!$D$3:$O$3,0))</f>
        <v>#N/A</v>
      </c>
      <c r="E329" s="88" t="str">
        <f>IF(ISBLANK(C329),"",VLOOKUP(C329,Typologie!B$3:C$15,2,0))</f>
        <v/>
      </c>
      <c r="F329" s="88" t="str">
        <f>IF(E329="","",COUNTIF(E$10:$E329, E329))</f>
        <v/>
      </c>
      <c r="G329" s="88" t="str">
        <f t="shared" si="17"/>
        <v/>
      </c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90"/>
      <c r="T329" s="90"/>
      <c r="U329" s="90"/>
      <c r="V329" s="90"/>
      <c r="W329" s="88"/>
      <c r="X329" s="91"/>
      <c r="Y329" s="89"/>
      <c r="Z329" s="89"/>
      <c r="AA329" s="89"/>
      <c r="AB329" s="89"/>
      <c r="AC329" s="89"/>
      <c r="AD329" s="89"/>
      <c r="AE329" s="91"/>
      <c r="AF329" s="88"/>
      <c r="AG329" s="89"/>
      <c r="AH329" s="89"/>
      <c r="AI329" s="89"/>
      <c r="AJ329" s="91"/>
      <c r="AK329" s="88"/>
      <c r="AL329" s="89"/>
      <c r="AM329" s="89"/>
      <c r="AN329" s="89"/>
      <c r="AO329" s="91"/>
      <c r="AP329" s="88" t="str">
        <f t="shared" ca="1" si="15"/>
        <v/>
      </c>
      <c r="AQ329" s="91"/>
      <c r="AR329" s="89"/>
      <c r="AS329" s="88"/>
      <c r="AT329" s="88" t="str">
        <f t="shared" si="16"/>
        <v/>
      </c>
      <c r="AU329" s="92"/>
      <c r="AV329" s="88"/>
    </row>
    <row r="330" spans="1:48" s="75" customFormat="1" ht="15.6" x14ac:dyDescent="0.3">
      <c r="A330" s="88"/>
      <c r="B330" s="88" t="str">
        <f>IF(ISNA(VLOOKUP(A330,LISTE!B323:U365,20,0)),"",VLOOKUP(A330,LISTE!B323:U365,20,0))</f>
        <v/>
      </c>
      <c r="C330" s="88"/>
      <c r="D330" s="88" t="e">
        <f t="array" ref="D330">INDEX(LISTE!$D$4:$O$45,MATCH(A330,LISTE!$B$4:$B$45,0),MATCH(C330,LISTE!$D$3:$O$3,0))</f>
        <v>#N/A</v>
      </c>
      <c r="E330" s="88" t="str">
        <f>IF(ISBLANK(C330),"",VLOOKUP(C330,Typologie!B$3:C$15,2,0))</f>
        <v/>
      </c>
      <c r="F330" s="88" t="str">
        <f>IF(E330="","",COUNTIF(E$10:$E330, E330))</f>
        <v/>
      </c>
      <c r="G330" s="88" t="str">
        <f t="shared" si="17"/>
        <v/>
      </c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90"/>
      <c r="T330" s="90"/>
      <c r="U330" s="90"/>
      <c r="V330" s="90"/>
      <c r="W330" s="88"/>
      <c r="X330" s="91"/>
      <c r="Y330" s="89"/>
      <c r="Z330" s="89"/>
      <c r="AA330" s="89"/>
      <c r="AB330" s="89"/>
      <c r="AC330" s="89"/>
      <c r="AD330" s="89"/>
      <c r="AE330" s="91"/>
      <c r="AF330" s="88"/>
      <c r="AG330" s="89"/>
      <c r="AH330" s="89"/>
      <c r="AI330" s="89"/>
      <c r="AJ330" s="91"/>
      <c r="AK330" s="88"/>
      <c r="AL330" s="89"/>
      <c r="AM330" s="89"/>
      <c r="AN330" s="89"/>
      <c r="AO330" s="91"/>
      <c r="AP330" s="88" t="str">
        <f t="shared" ref="AP330:AP393" ca="1" si="18">IF(I330="","",IF(I330-60&lt;TODAY(),"ATTENTION","OK"))</f>
        <v/>
      </c>
      <c r="AQ330" s="91"/>
      <c r="AR330" s="89"/>
      <c r="AS330" s="88"/>
      <c r="AT330" s="88" t="str">
        <f t="shared" ref="AT330:AT393" si="19">IF(A330&lt;&gt;0,"1","")</f>
        <v/>
      </c>
      <c r="AU330" s="92"/>
      <c r="AV330" s="88"/>
    </row>
    <row r="331" spans="1:48" s="75" customFormat="1" ht="15.6" x14ac:dyDescent="0.3">
      <c r="A331" s="88"/>
      <c r="B331" s="88" t="str">
        <f>IF(ISNA(VLOOKUP(A331,LISTE!B324:U366,20,0)),"",VLOOKUP(A331,LISTE!B324:U366,20,0))</f>
        <v/>
      </c>
      <c r="C331" s="88"/>
      <c r="D331" s="88" t="e">
        <f t="array" ref="D331">INDEX(LISTE!$D$4:$O$45,MATCH(A331,LISTE!$B$4:$B$45,0),MATCH(C331,LISTE!$D$3:$O$3,0))</f>
        <v>#N/A</v>
      </c>
      <c r="E331" s="88" t="str">
        <f>IF(ISBLANK(C331),"",VLOOKUP(C331,Typologie!B$3:C$15,2,0))</f>
        <v/>
      </c>
      <c r="F331" s="88" t="str">
        <f>IF(E331="","",COUNTIF(E$10:$E331, E331))</f>
        <v/>
      </c>
      <c r="G331" s="88" t="str">
        <f t="shared" ref="G331:G394" si="20">IF(ISBLANK(C331),"",J331&amp;"-"&amp;E331&amp;"-"&amp;(B331)&amp;"-"&amp;D331&amp;"-"&amp;F331&amp;"-"&amp;YEAR(H331)&amp;"-"&amp;MONTH(H331)&amp;"")</f>
        <v/>
      </c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90"/>
      <c r="T331" s="90"/>
      <c r="U331" s="90"/>
      <c r="V331" s="90"/>
      <c r="W331" s="88"/>
      <c r="X331" s="91"/>
      <c r="Y331" s="89"/>
      <c r="Z331" s="89"/>
      <c r="AA331" s="89"/>
      <c r="AB331" s="89"/>
      <c r="AC331" s="89"/>
      <c r="AD331" s="89"/>
      <c r="AE331" s="91"/>
      <c r="AF331" s="88"/>
      <c r="AG331" s="89"/>
      <c r="AH331" s="89"/>
      <c r="AI331" s="89"/>
      <c r="AJ331" s="91"/>
      <c r="AK331" s="88"/>
      <c r="AL331" s="89"/>
      <c r="AM331" s="89"/>
      <c r="AN331" s="89"/>
      <c r="AO331" s="91"/>
      <c r="AP331" s="88" t="str">
        <f t="shared" ca="1" si="18"/>
        <v/>
      </c>
      <c r="AQ331" s="91"/>
      <c r="AR331" s="89"/>
      <c r="AS331" s="88"/>
      <c r="AT331" s="88" t="str">
        <f t="shared" si="19"/>
        <v/>
      </c>
      <c r="AU331" s="92"/>
      <c r="AV331" s="88"/>
    </row>
    <row r="332" spans="1:48" s="75" customFormat="1" ht="15.6" x14ac:dyDescent="0.3">
      <c r="A332" s="88"/>
      <c r="B332" s="88" t="str">
        <f>IF(ISNA(VLOOKUP(A332,LISTE!B325:U367,20,0)),"",VLOOKUP(A332,LISTE!B325:U367,20,0))</f>
        <v/>
      </c>
      <c r="C332" s="88"/>
      <c r="D332" s="88" t="e">
        <f t="array" ref="D332">INDEX(LISTE!$D$4:$O$45,MATCH(A332,LISTE!$B$4:$B$45,0),MATCH(C332,LISTE!$D$3:$O$3,0))</f>
        <v>#N/A</v>
      </c>
      <c r="E332" s="88" t="str">
        <f>IF(ISBLANK(C332),"",VLOOKUP(C332,Typologie!B$3:C$15,2,0))</f>
        <v/>
      </c>
      <c r="F332" s="88" t="str">
        <f>IF(E332="","",COUNTIF(E$10:$E332, E332))</f>
        <v/>
      </c>
      <c r="G332" s="88" t="str">
        <f t="shared" si="20"/>
        <v/>
      </c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90"/>
      <c r="T332" s="90"/>
      <c r="U332" s="90"/>
      <c r="V332" s="90"/>
      <c r="W332" s="88"/>
      <c r="X332" s="91"/>
      <c r="Y332" s="89"/>
      <c r="Z332" s="89"/>
      <c r="AA332" s="89"/>
      <c r="AB332" s="89"/>
      <c r="AC332" s="89"/>
      <c r="AD332" s="89"/>
      <c r="AE332" s="91"/>
      <c r="AF332" s="88"/>
      <c r="AG332" s="89"/>
      <c r="AH332" s="89"/>
      <c r="AI332" s="89"/>
      <c r="AJ332" s="91"/>
      <c r="AK332" s="88"/>
      <c r="AL332" s="89"/>
      <c r="AM332" s="89"/>
      <c r="AN332" s="89"/>
      <c r="AO332" s="91"/>
      <c r="AP332" s="88" t="str">
        <f t="shared" ca="1" si="18"/>
        <v/>
      </c>
      <c r="AQ332" s="91"/>
      <c r="AR332" s="89"/>
      <c r="AS332" s="88"/>
      <c r="AT332" s="88" t="str">
        <f t="shared" si="19"/>
        <v/>
      </c>
      <c r="AU332" s="92"/>
      <c r="AV332" s="88"/>
    </row>
    <row r="333" spans="1:48" s="75" customFormat="1" ht="15.6" x14ac:dyDescent="0.3">
      <c r="A333" s="88"/>
      <c r="B333" s="88" t="str">
        <f>IF(ISNA(VLOOKUP(A333,LISTE!B326:U368,20,0)),"",VLOOKUP(A333,LISTE!B326:U368,20,0))</f>
        <v/>
      </c>
      <c r="C333" s="88"/>
      <c r="D333" s="88" t="e">
        <f t="array" ref="D333">INDEX(LISTE!$D$4:$O$45,MATCH(A333,LISTE!$B$4:$B$45,0),MATCH(C333,LISTE!$D$3:$O$3,0))</f>
        <v>#N/A</v>
      </c>
      <c r="E333" s="88" t="str">
        <f>IF(ISBLANK(C333),"",VLOOKUP(C333,Typologie!B$3:C$15,2,0))</f>
        <v/>
      </c>
      <c r="F333" s="88" t="str">
        <f>IF(E333="","",COUNTIF(E$10:$E333, E333))</f>
        <v/>
      </c>
      <c r="G333" s="88" t="str">
        <f t="shared" si="20"/>
        <v/>
      </c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90"/>
      <c r="T333" s="90"/>
      <c r="U333" s="90"/>
      <c r="V333" s="90"/>
      <c r="W333" s="88"/>
      <c r="X333" s="91"/>
      <c r="Y333" s="89"/>
      <c r="Z333" s="89"/>
      <c r="AA333" s="89"/>
      <c r="AB333" s="89"/>
      <c r="AC333" s="89"/>
      <c r="AD333" s="89"/>
      <c r="AE333" s="91"/>
      <c r="AF333" s="88"/>
      <c r="AG333" s="89"/>
      <c r="AH333" s="89"/>
      <c r="AI333" s="89"/>
      <c r="AJ333" s="91"/>
      <c r="AK333" s="88"/>
      <c r="AL333" s="89"/>
      <c r="AM333" s="89"/>
      <c r="AN333" s="89"/>
      <c r="AO333" s="91"/>
      <c r="AP333" s="88" t="str">
        <f t="shared" ca="1" si="18"/>
        <v/>
      </c>
      <c r="AQ333" s="91"/>
      <c r="AR333" s="89"/>
      <c r="AS333" s="88"/>
      <c r="AT333" s="88" t="str">
        <f t="shared" si="19"/>
        <v/>
      </c>
      <c r="AU333" s="92"/>
      <c r="AV333" s="88"/>
    </row>
    <row r="334" spans="1:48" s="75" customFormat="1" ht="15.6" x14ac:dyDescent="0.3">
      <c r="A334" s="88"/>
      <c r="B334" s="88" t="str">
        <f>IF(ISNA(VLOOKUP(A334,LISTE!B327:U369,20,0)),"",VLOOKUP(A334,LISTE!B327:U369,20,0))</f>
        <v/>
      </c>
      <c r="C334" s="88"/>
      <c r="D334" s="88" t="e">
        <f t="array" ref="D334">INDEX(LISTE!$D$4:$O$45,MATCH(A334,LISTE!$B$4:$B$45,0),MATCH(C334,LISTE!$D$3:$O$3,0))</f>
        <v>#N/A</v>
      </c>
      <c r="E334" s="88" t="str">
        <f>IF(ISBLANK(C334),"",VLOOKUP(C334,Typologie!B$3:C$15,2,0))</f>
        <v/>
      </c>
      <c r="F334" s="88" t="str">
        <f>IF(E334="","",COUNTIF(E$10:$E334, E334))</f>
        <v/>
      </c>
      <c r="G334" s="88" t="str">
        <f t="shared" si="20"/>
        <v/>
      </c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90"/>
      <c r="T334" s="90"/>
      <c r="U334" s="90"/>
      <c r="V334" s="90"/>
      <c r="W334" s="88"/>
      <c r="X334" s="91"/>
      <c r="Y334" s="89"/>
      <c r="Z334" s="89"/>
      <c r="AA334" s="89"/>
      <c r="AB334" s="89"/>
      <c r="AC334" s="89"/>
      <c r="AD334" s="89"/>
      <c r="AE334" s="91"/>
      <c r="AF334" s="88"/>
      <c r="AG334" s="89"/>
      <c r="AH334" s="89"/>
      <c r="AI334" s="89"/>
      <c r="AJ334" s="91"/>
      <c r="AK334" s="88"/>
      <c r="AL334" s="89"/>
      <c r="AM334" s="89"/>
      <c r="AN334" s="89"/>
      <c r="AO334" s="91"/>
      <c r="AP334" s="88" t="str">
        <f t="shared" ca="1" si="18"/>
        <v/>
      </c>
      <c r="AQ334" s="91"/>
      <c r="AR334" s="89"/>
      <c r="AS334" s="88"/>
      <c r="AT334" s="88" t="str">
        <f t="shared" si="19"/>
        <v/>
      </c>
      <c r="AU334" s="92"/>
      <c r="AV334" s="88"/>
    </row>
    <row r="335" spans="1:48" s="75" customFormat="1" ht="15.6" x14ac:dyDescent="0.3">
      <c r="A335" s="88"/>
      <c r="B335" s="88" t="str">
        <f>IF(ISNA(VLOOKUP(A335,LISTE!B328:U370,20,0)),"",VLOOKUP(A335,LISTE!B328:U370,20,0))</f>
        <v/>
      </c>
      <c r="C335" s="88"/>
      <c r="D335" s="88" t="e">
        <f t="array" ref="D335">INDEX(LISTE!$D$4:$O$45,MATCH(A335,LISTE!$B$4:$B$45,0),MATCH(C335,LISTE!$D$3:$O$3,0))</f>
        <v>#N/A</v>
      </c>
      <c r="E335" s="88" t="str">
        <f>IF(ISBLANK(C335),"",VLOOKUP(C335,Typologie!B$3:C$15,2,0))</f>
        <v/>
      </c>
      <c r="F335" s="88" t="str">
        <f>IF(E335="","",COUNTIF(E$10:$E335, E335))</f>
        <v/>
      </c>
      <c r="G335" s="88" t="str">
        <f t="shared" si="20"/>
        <v/>
      </c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90"/>
      <c r="T335" s="90"/>
      <c r="U335" s="90"/>
      <c r="V335" s="90"/>
      <c r="W335" s="88"/>
      <c r="X335" s="91"/>
      <c r="Y335" s="89"/>
      <c r="Z335" s="89"/>
      <c r="AA335" s="89"/>
      <c r="AB335" s="89"/>
      <c r="AC335" s="89"/>
      <c r="AD335" s="89"/>
      <c r="AE335" s="91"/>
      <c r="AF335" s="88"/>
      <c r="AG335" s="89"/>
      <c r="AH335" s="89"/>
      <c r="AI335" s="89"/>
      <c r="AJ335" s="91"/>
      <c r="AK335" s="88"/>
      <c r="AL335" s="89"/>
      <c r="AM335" s="89"/>
      <c r="AN335" s="89"/>
      <c r="AO335" s="91"/>
      <c r="AP335" s="88" t="str">
        <f t="shared" ca="1" si="18"/>
        <v/>
      </c>
      <c r="AQ335" s="91"/>
      <c r="AR335" s="89"/>
      <c r="AS335" s="88"/>
      <c r="AT335" s="88" t="str">
        <f t="shared" si="19"/>
        <v/>
      </c>
      <c r="AU335" s="92"/>
      <c r="AV335" s="88"/>
    </row>
    <row r="336" spans="1:48" s="75" customFormat="1" ht="15.6" x14ac:dyDescent="0.3">
      <c r="A336" s="88"/>
      <c r="B336" s="88" t="str">
        <f>IF(ISNA(VLOOKUP(A336,LISTE!B329:U371,20,0)),"",VLOOKUP(A336,LISTE!B329:U371,20,0))</f>
        <v/>
      </c>
      <c r="C336" s="88"/>
      <c r="D336" s="88" t="e">
        <f t="array" ref="D336">INDEX(LISTE!$D$4:$O$45,MATCH(A336,LISTE!$B$4:$B$45,0),MATCH(C336,LISTE!$D$3:$O$3,0))</f>
        <v>#N/A</v>
      </c>
      <c r="E336" s="88" t="str">
        <f>IF(ISBLANK(C336),"",VLOOKUP(C336,Typologie!B$3:C$15,2,0))</f>
        <v/>
      </c>
      <c r="F336" s="88" t="str">
        <f>IF(E336="","",COUNTIF(E$10:$E336, E336))</f>
        <v/>
      </c>
      <c r="G336" s="88" t="str">
        <f t="shared" si="20"/>
        <v/>
      </c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90"/>
      <c r="T336" s="90"/>
      <c r="U336" s="90"/>
      <c r="V336" s="90"/>
      <c r="W336" s="88"/>
      <c r="X336" s="91"/>
      <c r="Y336" s="89"/>
      <c r="Z336" s="89"/>
      <c r="AA336" s="89"/>
      <c r="AB336" s="89"/>
      <c r="AC336" s="89"/>
      <c r="AD336" s="89"/>
      <c r="AE336" s="91"/>
      <c r="AF336" s="88"/>
      <c r="AG336" s="89"/>
      <c r="AH336" s="89"/>
      <c r="AI336" s="89"/>
      <c r="AJ336" s="91"/>
      <c r="AK336" s="88"/>
      <c r="AL336" s="89"/>
      <c r="AM336" s="89"/>
      <c r="AN336" s="89"/>
      <c r="AO336" s="91"/>
      <c r="AP336" s="88" t="str">
        <f t="shared" ca="1" si="18"/>
        <v/>
      </c>
      <c r="AQ336" s="91"/>
      <c r="AR336" s="89"/>
      <c r="AS336" s="88"/>
      <c r="AT336" s="88" t="str">
        <f t="shared" si="19"/>
        <v/>
      </c>
      <c r="AU336" s="92"/>
      <c r="AV336" s="88"/>
    </row>
    <row r="337" spans="1:48" s="75" customFormat="1" ht="15.6" x14ac:dyDescent="0.3">
      <c r="A337" s="88"/>
      <c r="B337" s="88" t="str">
        <f>IF(ISNA(VLOOKUP(A337,LISTE!B330:U372,20,0)),"",VLOOKUP(A337,LISTE!B330:U372,20,0))</f>
        <v/>
      </c>
      <c r="C337" s="88"/>
      <c r="D337" s="88" t="e">
        <f t="array" ref="D337">INDEX(LISTE!$D$4:$O$45,MATCH(A337,LISTE!$B$4:$B$45,0),MATCH(C337,LISTE!$D$3:$O$3,0))</f>
        <v>#N/A</v>
      </c>
      <c r="E337" s="88" t="str">
        <f>IF(ISBLANK(C337),"",VLOOKUP(C337,Typologie!B$3:C$15,2,0))</f>
        <v/>
      </c>
      <c r="F337" s="88" t="str">
        <f>IF(E337="","",COUNTIF(E$10:$E337, E337))</f>
        <v/>
      </c>
      <c r="G337" s="88" t="str">
        <f t="shared" si="20"/>
        <v/>
      </c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90"/>
      <c r="T337" s="90"/>
      <c r="U337" s="90"/>
      <c r="V337" s="90"/>
      <c r="W337" s="88"/>
      <c r="X337" s="91"/>
      <c r="Y337" s="89"/>
      <c r="Z337" s="89"/>
      <c r="AA337" s="89"/>
      <c r="AB337" s="89"/>
      <c r="AC337" s="89"/>
      <c r="AD337" s="89"/>
      <c r="AE337" s="91"/>
      <c r="AF337" s="88"/>
      <c r="AG337" s="89"/>
      <c r="AH337" s="89"/>
      <c r="AI337" s="89"/>
      <c r="AJ337" s="91"/>
      <c r="AK337" s="88"/>
      <c r="AL337" s="89"/>
      <c r="AM337" s="89"/>
      <c r="AN337" s="89"/>
      <c r="AO337" s="91"/>
      <c r="AP337" s="88" t="str">
        <f t="shared" ca="1" si="18"/>
        <v/>
      </c>
      <c r="AQ337" s="91"/>
      <c r="AR337" s="89"/>
      <c r="AS337" s="88"/>
      <c r="AT337" s="88" t="str">
        <f t="shared" si="19"/>
        <v/>
      </c>
      <c r="AU337" s="92"/>
      <c r="AV337" s="88"/>
    </row>
    <row r="338" spans="1:48" s="75" customFormat="1" ht="15.6" x14ac:dyDescent="0.3">
      <c r="A338" s="88"/>
      <c r="B338" s="88" t="str">
        <f>IF(ISNA(VLOOKUP(A338,LISTE!B331:U373,20,0)),"",VLOOKUP(A338,LISTE!B331:U373,20,0))</f>
        <v/>
      </c>
      <c r="C338" s="88"/>
      <c r="D338" s="88" t="e">
        <f t="array" ref="D338">INDEX(LISTE!$D$4:$O$45,MATCH(A338,LISTE!$B$4:$B$45,0),MATCH(C338,LISTE!$D$3:$O$3,0))</f>
        <v>#N/A</v>
      </c>
      <c r="E338" s="88" t="str">
        <f>IF(ISBLANK(C338),"",VLOOKUP(C338,Typologie!B$3:C$15,2,0))</f>
        <v/>
      </c>
      <c r="F338" s="88" t="str">
        <f>IF(E338="","",COUNTIF(E$10:$E338, E338))</f>
        <v/>
      </c>
      <c r="G338" s="88" t="str">
        <f t="shared" si="20"/>
        <v/>
      </c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90"/>
      <c r="T338" s="90"/>
      <c r="U338" s="90"/>
      <c r="V338" s="90"/>
      <c r="W338" s="88"/>
      <c r="X338" s="91"/>
      <c r="Y338" s="89"/>
      <c r="Z338" s="89"/>
      <c r="AA338" s="89"/>
      <c r="AB338" s="89"/>
      <c r="AC338" s="89"/>
      <c r="AD338" s="89"/>
      <c r="AE338" s="91"/>
      <c r="AF338" s="88"/>
      <c r="AG338" s="89"/>
      <c r="AH338" s="89"/>
      <c r="AI338" s="89"/>
      <c r="AJ338" s="91"/>
      <c r="AK338" s="88"/>
      <c r="AL338" s="89"/>
      <c r="AM338" s="89"/>
      <c r="AN338" s="89"/>
      <c r="AO338" s="91"/>
      <c r="AP338" s="88" t="str">
        <f t="shared" ca="1" si="18"/>
        <v/>
      </c>
      <c r="AQ338" s="91"/>
      <c r="AR338" s="89"/>
      <c r="AS338" s="88"/>
      <c r="AT338" s="88" t="str">
        <f t="shared" si="19"/>
        <v/>
      </c>
      <c r="AU338" s="92"/>
      <c r="AV338" s="88"/>
    </row>
    <row r="339" spans="1:48" s="75" customFormat="1" ht="15.6" x14ac:dyDescent="0.3">
      <c r="A339" s="88"/>
      <c r="B339" s="88" t="str">
        <f>IF(ISNA(VLOOKUP(A339,LISTE!B332:U374,20,0)),"",VLOOKUP(A339,LISTE!B332:U374,20,0))</f>
        <v/>
      </c>
      <c r="C339" s="88"/>
      <c r="D339" s="88" t="e">
        <f t="array" ref="D339">INDEX(LISTE!$D$4:$O$45,MATCH(A339,LISTE!$B$4:$B$45,0),MATCH(C339,LISTE!$D$3:$O$3,0))</f>
        <v>#N/A</v>
      </c>
      <c r="E339" s="88" t="str">
        <f>IF(ISBLANK(C339),"",VLOOKUP(C339,Typologie!B$3:C$15,2,0))</f>
        <v/>
      </c>
      <c r="F339" s="88" t="str">
        <f>IF(E339="","",COUNTIF(E$10:$E339, E339))</f>
        <v/>
      </c>
      <c r="G339" s="88" t="str">
        <f t="shared" si="20"/>
        <v/>
      </c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90"/>
      <c r="T339" s="90"/>
      <c r="U339" s="90"/>
      <c r="V339" s="90"/>
      <c r="W339" s="88"/>
      <c r="X339" s="91"/>
      <c r="Y339" s="89"/>
      <c r="Z339" s="89"/>
      <c r="AA339" s="89"/>
      <c r="AB339" s="89"/>
      <c r="AC339" s="89"/>
      <c r="AD339" s="89"/>
      <c r="AE339" s="91"/>
      <c r="AF339" s="88"/>
      <c r="AG339" s="89"/>
      <c r="AH339" s="89"/>
      <c r="AI339" s="89"/>
      <c r="AJ339" s="91"/>
      <c r="AK339" s="88"/>
      <c r="AL339" s="89"/>
      <c r="AM339" s="89"/>
      <c r="AN339" s="89"/>
      <c r="AO339" s="91"/>
      <c r="AP339" s="88" t="str">
        <f t="shared" ca="1" si="18"/>
        <v/>
      </c>
      <c r="AQ339" s="91"/>
      <c r="AR339" s="89"/>
      <c r="AS339" s="88"/>
      <c r="AT339" s="88" t="str">
        <f t="shared" si="19"/>
        <v/>
      </c>
      <c r="AU339" s="92"/>
      <c r="AV339" s="88"/>
    </row>
    <row r="340" spans="1:48" s="75" customFormat="1" ht="15.6" x14ac:dyDescent="0.3">
      <c r="A340" s="88"/>
      <c r="B340" s="88" t="str">
        <f>IF(ISNA(VLOOKUP(A340,LISTE!B333:U375,20,0)),"",VLOOKUP(A340,LISTE!B333:U375,20,0))</f>
        <v/>
      </c>
      <c r="C340" s="88"/>
      <c r="D340" s="88" t="e">
        <f t="array" ref="D340">INDEX(LISTE!$D$4:$O$45,MATCH(A340,LISTE!$B$4:$B$45,0),MATCH(C340,LISTE!$D$3:$O$3,0))</f>
        <v>#N/A</v>
      </c>
      <c r="E340" s="88" t="str">
        <f>IF(ISBLANK(C340),"",VLOOKUP(C340,Typologie!B$3:C$15,2,0))</f>
        <v/>
      </c>
      <c r="F340" s="88" t="str">
        <f>IF(E340="","",COUNTIF(E$10:$E340, E340))</f>
        <v/>
      </c>
      <c r="G340" s="88" t="str">
        <f t="shared" si="20"/>
        <v/>
      </c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90"/>
      <c r="T340" s="90"/>
      <c r="U340" s="90"/>
      <c r="V340" s="90"/>
      <c r="W340" s="88"/>
      <c r="X340" s="91"/>
      <c r="Y340" s="89"/>
      <c r="Z340" s="89"/>
      <c r="AA340" s="89"/>
      <c r="AB340" s="89"/>
      <c r="AC340" s="89"/>
      <c r="AD340" s="89"/>
      <c r="AE340" s="91"/>
      <c r="AF340" s="88"/>
      <c r="AG340" s="89"/>
      <c r="AH340" s="89"/>
      <c r="AI340" s="89"/>
      <c r="AJ340" s="91"/>
      <c r="AK340" s="88"/>
      <c r="AL340" s="89"/>
      <c r="AM340" s="89"/>
      <c r="AN340" s="89"/>
      <c r="AO340" s="91"/>
      <c r="AP340" s="88" t="str">
        <f t="shared" ca="1" si="18"/>
        <v/>
      </c>
      <c r="AQ340" s="91"/>
      <c r="AR340" s="89"/>
      <c r="AS340" s="88"/>
      <c r="AT340" s="88" t="str">
        <f t="shared" si="19"/>
        <v/>
      </c>
      <c r="AU340" s="92"/>
      <c r="AV340" s="88"/>
    </row>
    <row r="341" spans="1:48" s="75" customFormat="1" ht="15.6" x14ac:dyDescent="0.3">
      <c r="A341" s="88"/>
      <c r="B341" s="88" t="str">
        <f>IF(ISNA(VLOOKUP(A341,LISTE!B334:U376,20,0)),"",VLOOKUP(A341,LISTE!B334:U376,20,0))</f>
        <v/>
      </c>
      <c r="C341" s="88"/>
      <c r="D341" s="88" t="e">
        <f t="array" ref="D341">INDEX(LISTE!$D$4:$O$45,MATCH(A341,LISTE!$B$4:$B$45,0),MATCH(C341,LISTE!$D$3:$O$3,0))</f>
        <v>#N/A</v>
      </c>
      <c r="E341" s="88" t="str">
        <f>IF(ISBLANK(C341),"",VLOOKUP(C341,Typologie!B$3:C$15,2,0))</f>
        <v/>
      </c>
      <c r="F341" s="88" t="str">
        <f>IF(E341="","",COUNTIF(E$10:$E341, E341))</f>
        <v/>
      </c>
      <c r="G341" s="88" t="str">
        <f t="shared" si="20"/>
        <v/>
      </c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90"/>
      <c r="T341" s="90"/>
      <c r="U341" s="90"/>
      <c r="V341" s="90"/>
      <c r="W341" s="88"/>
      <c r="X341" s="91"/>
      <c r="Y341" s="89"/>
      <c r="Z341" s="89"/>
      <c r="AA341" s="89"/>
      <c r="AB341" s="89"/>
      <c r="AC341" s="89"/>
      <c r="AD341" s="89"/>
      <c r="AE341" s="91"/>
      <c r="AF341" s="88"/>
      <c r="AG341" s="89"/>
      <c r="AH341" s="89"/>
      <c r="AI341" s="89"/>
      <c r="AJ341" s="91"/>
      <c r="AK341" s="88"/>
      <c r="AL341" s="89"/>
      <c r="AM341" s="89"/>
      <c r="AN341" s="89"/>
      <c r="AO341" s="91"/>
      <c r="AP341" s="88" t="str">
        <f t="shared" ca="1" si="18"/>
        <v/>
      </c>
      <c r="AQ341" s="91"/>
      <c r="AR341" s="89"/>
      <c r="AS341" s="88"/>
      <c r="AT341" s="88" t="str">
        <f t="shared" si="19"/>
        <v/>
      </c>
      <c r="AU341" s="92"/>
      <c r="AV341" s="88"/>
    </row>
    <row r="342" spans="1:48" s="75" customFormat="1" ht="15.6" x14ac:dyDescent="0.3">
      <c r="A342" s="88"/>
      <c r="B342" s="88" t="str">
        <f>IF(ISNA(VLOOKUP(A342,LISTE!B335:U377,20,0)),"",VLOOKUP(A342,LISTE!B335:U377,20,0))</f>
        <v/>
      </c>
      <c r="C342" s="88"/>
      <c r="D342" s="88" t="e">
        <f t="array" ref="D342">INDEX(LISTE!$D$4:$O$45,MATCH(A342,LISTE!$B$4:$B$45,0),MATCH(C342,LISTE!$D$3:$O$3,0))</f>
        <v>#N/A</v>
      </c>
      <c r="E342" s="88" t="str">
        <f>IF(ISBLANK(C342),"",VLOOKUP(C342,Typologie!B$3:C$15,2,0))</f>
        <v/>
      </c>
      <c r="F342" s="88" t="str">
        <f>IF(E342="","",COUNTIF(E$10:$E342, E342))</f>
        <v/>
      </c>
      <c r="G342" s="88" t="str">
        <f t="shared" si="20"/>
        <v/>
      </c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90"/>
      <c r="T342" s="90"/>
      <c r="U342" s="90"/>
      <c r="V342" s="90"/>
      <c r="W342" s="88"/>
      <c r="X342" s="91"/>
      <c r="Y342" s="89"/>
      <c r="Z342" s="89"/>
      <c r="AA342" s="89"/>
      <c r="AB342" s="89"/>
      <c r="AC342" s="89"/>
      <c r="AD342" s="89"/>
      <c r="AE342" s="91"/>
      <c r="AF342" s="88"/>
      <c r="AG342" s="89"/>
      <c r="AH342" s="89"/>
      <c r="AI342" s="89"/>
      <c r="AJ342" s="91"/>
      <c r="AK342" s="88"/>
      <c r="AL342" s="89"/>
      <c r="AM342" s="89"/>
      <c r="AN342" s="89"/>
      <c r="AO342" s="91"/>
      <c r="AP342" s="88" t="str">
        <f t="shared" ca="1" si="18"/>
        <v/>
      </c>
      <c r="AQ342" s="91"/>
      <c r="AR342" s="89"/>
      <c r="AS342" s="88"/>
      <c r="AT342" s="88" t="str">
        <f t="shared" si="19"/>
        <v/>
      </c>
      <c r="AU342" s="92"/>
      <c r="AV342" s="88"/>
    </row>
    <row r="343" spans="1:48" s="75" customFormat="1" ht="15.6" x14ac:dyDescent="0.3">
      <c r="A343" s="88"/>
      <c r="B343" s="88" t="str">
        <f>IF(ISNA(VLOOKUP(A343,LISTE!B336:U378,20,0)),"",VLOOKUP(A343,LISTE!B336:U378,20,0))</f>
        <v/>
      </c>
      <c r="C343" s="88"/>
      <c r="D343" s="88" t="e">
        <f t="array" ref="D343">INDEX(LISTE!$D$4:$O$45,MATCH(A343,LISTE!$B$4:$B$45,0),MATCH(C343,LISTE!$D$3:$O$3,0))</f>
        <v>#N/A</v>
      </c>
      <c r="E343" s="88" t="str">
        <f>IF(ISBLANK(C343),"",VLOOKUP(C343,Typologie!B$3:C$15,2,0))</f>
        <v/>
      </c>
      <c r="F343" s="88" t="str">
        <f>IF(E343="","",COUNTIF(E$10:$E343, E343))</f>
        <v/>
      </c>
      <c r="G343" s="88" t="str">
        <f t="shared" si="20"/>
        <v/>
      </c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90"/>
      <c r="T343" s="90"/>
      <c r="U343" s="90"/>
      <c r="V343" s="90"/>
      <c r="W343" s="88"/>
      <c r="X343" s="91"/>
      <c r="Y343" s="89"/>
      <c r="Z343" s="89"/>
      <c r="AA343" s="89"/>
      <c r="AB343" s="89"/>
      <c r="AC343" s="89"/>
      <c r="AD343" s="89"/>
      <c r="AE343" s="91"/>
      <c r="AF343" s="88"/>
      <c r="AG343" s="89"/>
      <c r="AH343" s="89"/>
      <c r="AI343" s="89"/>
      <c r="AJ343" s="91"/>
      <c r="AK343" s="88"/>
      <c r="AL343" s="89"/>
      <c r="AM343" s="89"/>
      <c r="AN343" s="89"/>
      <c r="AO343" s="91"/>
      <c r="AP343" s="88" t="str">
        <f t="shared" ca="1" si="18"/>
        <v/>
      </c>
      <c r="AQ343" s="91"/>
      <c r="AR343" s="89"/>
      <c r="AS343" s="88"/>
      <c r="AT343" s="88" t="str">
        <f t="shared" si="19"/>
        <v/>
      </c>
      <c r="AU343" s="92"/>
      <c r="AV343" s="88"/>
    </row>
    <row r="344" spans="1:48" s="75" customFormat="1" ht="15.6" x14ac:dyDescent="0.3">
      <c r="A344" s="88"/>
      <c r="B344" s="88" t="str">
        <f>IF(ISNA(VLOOKUP(A344,LISTE!B337:U379,20,0)),"",VLOOKUP(A344,LISTE!B337:U379,20,0))</f>
        <v/>
      </c>
      <c r="C344" s="88"/>
      <c r="D344" s="88" t="e">
        <f t="array" ref="D344">INDEX(LISTE!$D$4:$O$45,MATCH(A344,LISTE!$B$4:$B$45,0),MATCH(C344,LISTE!$D$3:$O$3,0))</f>
        <v>#N/A</v>
      </c>
      <c r="E344" s="88" t="str">
        <f>IF(ISBLANK(C344),"",VLOOKUP(C344,Typologie!B$3:C$15,2,0))</f>
        <v/>
      </c>
      <c r="F344" s="88" t="str">
        <f>IF(E344="","",COUNTIF(E$10:$E344, E344))</f>
        <v/>
      </c>
      <c r="G344" s="88" t="str">
        <f t="shared" si="20"/>
        <v/>
      </c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90"/>
      <c r="T344" s="90"/>
      <c r="U344" s="90"/>
      <c r="V344" s="90"/>
      <c r="W344" s="88"/>
      <c r="X344" s="91"/>
      <c r="Y344" s="89"/>
      <c r="Z344" s="89"/>
      <c r="AA344" s="89"/>
      <c r="AB344" s="89"/>
      <c r="AC344" s="89"/>
      <c r="AD344" s="89"/>
      <c r="AE344" s="91"/>
      <c r="AF344" s="88"/>
      <c r="AG344" s="89"/>
      <c r="AH344" s="89"/>
      <c r="AI344" s="89"/>
      <c r="AJ344" s="91"/>
      <c r="AK344" s="88"/>
      <c r="AL344" s="89"/>
      <c r="AM344" s="89"/>
      <c r="AN344" s="89"/>
      <c r="AO344" s="91"/>
      <c r="AP344" s="88" t="str">
        <f t="shared" ca="1" si="18"/>
        <v/>
      </c>
      <c r="AQ344" s="91"/>
      <c r="AR344" s="89"/>
      <c r="AS344" s="88"/>
      <c r="AT344" s="88" t="str">
        <f t="shared" si="19"/>
        <v/>
      </c>
      <c r="AU344" s="92"/>
      <c r="AV344" s="88"/>
    </row>
    <row r="345" spans="1:48" s="75" customFormat="1" ht="15.6" x14ac:dyDescent="0.3">
      <c r="A345" s="88"/>
      <c r="B345" s="88" t="str">
        <f>IF(ISNA(VLOOKUP(A345,LISTE!B338:U380,20,0)),"",VLOOKUP(A345,LISTE!B338:U380,20,0))</f>
        <v/>
      </c>
      <c r="C345" s="88"/>
      <c r="D345" s="88" t="e">
        <f t="array" ref="D345">INDEX(LISTE!$D$4:$O$45,MATCH(A345,LISTE!$B$4:$B$45,0),MATCH(C345,LISTE!$D$3:$O$3,0))</f>
        <v>#N/A</v>
      </c>
      <c r="E345" s="88" t="str">
        <f>IF(ISBLANK(C345),"",VLOOKUP(C345,Typologie!B$3:C$15,2,0))</f>
        <v/>
      </c>
      <c r="F345" s="88" t="str">
        <f>IF(E345="","",COUNTIF(E$10:$E345, E345))</f>
        <v/>
      </c>
      <c r="G345" s="88" t="str">
        <f t="shared" si="20"/>
        <v/>
      </c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90"/>
      <c r="T345" s="90"/>
      <c r="U345" s="90"/>
      <c r="V345" s="90"/>
      <c r="W345" s="88"/>
      <c r="X345" s="91"/>
      <c r="Y345" s="89"/>
      <c r="Z345" s="89"/>
      <c r="AA345" s="89"/>
      <c r="AB345" s="89"/>
      <c r="AC345" s="89"/>
      <c r="AD345" s="89"/>
      <c r="AE345" s="91"/>
      <c r="AF345" s="88"/>
      <c r="AG345" s="89"/>
      <c r="AH345" s="89"/>
      <c r="AI345" s="89"/>
      <c r="AJ345" s="91"/>
      <c r="AK345" s="88"/>
      <c r="AL345" s="89"/>
      <c r="AM345" s="89"/>
      <c r="AN345" s="89"/>
      <c r="AO345" s="91"/>
      <c r="AP345" s="88" t="str">
        <f t="shared" ca="1" si="18"/>
        <v/>
      </c>
      <c r="AQ345" s="91"/>
      <c r="AR345" s="89"/>
      <c r="AS345" s="88"/>
      <c r="AT345" s="88" t="str">
        <f t="shared" si="19"/>
        <v/>
      </c>
      <c r="AU345" s="92"/>
      <c r="AV345" s="88"/>
    </row>
    <row r="346" spans="1:48" s="75" customFormat="1" ht="15.6" x14ac:dyDescent="0.3">
      <c r="A346" s="88"/>
      <c r="B346" s="88" t="str">
        <f>IF(ISNA(VLOOKUP(A346,LISTE!B339:U381,20,0)),"",VLOOKUP(A346,LISTE!B339:U381,20,0))</f>
        <v/>
      </c>
      <c r="C346" s="88"/>
      <c r="D346" s="88" t="e">
        <f t="array" ref="D346">INDEX(LISTE!$D$4:$O$45,MATCH(A346,LISTE!$B$4:$B$45,0),MATCH(C346,LISTE!$D$3:$O$3,0))</f>
        <v>#N/A</v>
      </c>
      <c r="E346" s="88" t="str">
        <f>IF(ISBLANK(C346),"",VLOOKUP(C346,Typologie!B$3:C$15,2,0))</f>
        <v/>
      </c>
      <c r="F346" s="88" t="str">
        <f>IF(E346="","",COUNTIF(E$10:$E346, E346))</f>
        <v/>
      </c>
      <c r="G346" s="88" t="str">
        <f t="shared" si="20"/>
        <v/>
      </c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90"/>
      <c r="T346" s="90"/>
      <c r="U346" s="90"/>
      <c r="V346" s="90"/>
      <c r="W346" s="88"/>
      <c r="X346" s="91"/>
      <c r="Y346" s="89"/>
      <c r="Z346" s="89"/>
      <c r="AA346" s="89"/>
      <c r="AB346" s="89"/>
      <c r="AC346" s="89"/>
      <c r="AD346" s="89"/>
      <c r="AE346" s="91"/>
      <c r="AF346" s="88"/>
      <c r="AG346" s="89"/>
      <c r="AH346" s="89"/>
      <c r="AI346" s="89"/>
      <c r="AJ346" s="91"/>
      <c r="AK346" s="88"/>
      <c r="AL346" s="89"/>
      <c r="AM346" s="89"/>
      <c r="AN346" s="89"/>
      <c r="AO346" s="91"/>
      <c r="AP346" s="88" t="str">
        <f t="shared" ca="1" si="18"/>
        <v/>
      </c>
      <c r="AQ346" s="91"/>
      <c r="AR346" s="89"/>
      <c r="AS346" s="88"/>
      <c r="AT346" s="88" t="str">
        <f t="shared" si="19"/>
        <v/>
      </c>
      <c r="AU346" s="92"/>
      <c r="AV346" s="88"/>
    </row>
    <row r="347" spans="1:48" s="75" customFormat="1" ht="15.6" x14ac:dyDescent="0.3">
      <c r="A347" s="88"/>
      <c r="B347" s="88" t="str">
        <f>IF(ISNA(VLOOKUP(A347,LISTE!B340:U382,20,0)),"",VLOOKUP(A347,LISTE!B340:U382,20,0))</f>
        <v/>
      </c>
      <c r="C347" s="88"/>
      <c r="D347" s="88" t="e">
        <f t="array" ref="D347">INDEX(LISTE!$D$4:$O$45,MATCH(A347,LISTE!$B$4:$B$45,0),MATCH(C347,LISTE!$D$3:$O$3,0))</f>
        <v>#N/A</v>
      </c>
      <c r="E347" s="88" t="str">
        <f>IF(ISBLANK(C347),"",VLOOKUP(C347,Typologie!B$3:C$15,2,0))</f>
        <v/>
      </c>
      <c r="F347" s="88" t="str">
        <f>IF(E347="","",COUNTIF(E$10:$E347, E347))</f>
        <v/>
      </c>
      <c r="G347" s="88" t="str">
        <f t="shared" si="20"/>
        <v/>
      </c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90"/>
      <c r="T347" s="90"/>
      <c r="U347" s="90"/>
      <c r="V347" s="90"/>
      <c r="W347" s="88"/>
      <c r="X347" s="91"/>
      <c r="Y347" s="89"/>
      <c r="Z347" s="89"/>
      <c r="AA347" s="89"/>
      <c r="AB347" s="89"/>
      <c r="AC347" s="89"/>
      <c r="AD347" s="89"/>
      <c r="AE347" s="91"/>
      <c r="AF347" s="88"/>
      <c r="AG347" s="89"/>
      <c r="AH347" s="89"/>
      <c r="AI347" s="89"/>
      <c r="AJ347" s="91"/>
      <c r="AK347" s="88"/>
      <c r="AL347" s="89"/>
      <c r="AM347" s="89"/>
      <c r="AN347" s="89"/>
      <c r="AO347" s="91"/>
      <c r="AP347" s="88" t="str">
        <f t="shared" ca="1" si="18"/>
        <v/>
      </c>
      <c r="AQ347" s="91"/>
      <c r="AR347" s="89"/>
      <c r="AS347" s="88"/>
      <c r="AT347" s="88" t="str">
        <f t="shared" si="19"/>
        <v/>
      </c>
      <c r="AU347" s="92"/>
      <c r="AV347" s="88"/>
    </row>
    <row r="348" spans="1:48" s="75" customFormat="1" ht="15.6" x14ac:dyDescent="0.3">
      <c r="A348" s="88"/>
      <c r="B348" s="88" t="str">
        <f>IF(ISNA(VLOOKUP(A348,LISTE!B341:U383,20,0)),"",VLOOKUP(A348,LISTE!B341:U383,20,0))</f>
        <v/>
      </c>
      <c r="C348" s="88"/>
      <c r="D348" s="88" t="e">
        <f t="array" ref="D348">INDEX(LISTE!$D$4:$O$45,MATCH(A348,LISTE!$B$4:$B$45,0),MATCH(C348,LISTE!$D$3:$O$3,0))</f>
        <v>#N/A</v>
      </c>
      <c r="E348" s="88" t="str">
        <f>IF(ISBLANK(C348),"",VLOOKUP(C348,Typologie!B$3:C$15,2,0))</f>
        <v/>
      </c>
      <c r="F348" s="88" t="str">
        <f>IF(E348="","",COUNTIF(E$10:$E348, E348))</f>
        <v/>
      </c>
      <c r="G348" s="88" t="str">
        <f t="shared" si="20"/>
        <v/>
      </c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90"/>
      <c r="T348" s="90"/>
      <c r="U348" s="90"/>
      <c r="V348" s="90"/>
      <c r="W348" s="88"/>
      <c r="X348" s="91"/>
      <c r="Y348" s="89"/>
      <c r="Z348" s="89"/>
      <c r="AA348" s="89"/>
      <c r="AB348" s="89"/>
      <c r="AC348" s="89"/>
      <c r="AD348" s="89"/>
      <c r="AE348" s="91"/>
      <c r="AF348" s="88"/>
      <c r="AG348" s="89"/>
      <c r="AH348" s="89"/>
      <c r="AI348" s="89"/>
      <c r="AJ348" s="91"/>
      <c r="AK348" s="88"/>
      <c r="AL348" s="89"/>
      <c r="AM348" s="89"/>
      <c r="AN348" s="89"/>
      <c r="AO348" s="91"/>
      <c r="AP348" s="88" t="str">
        <f t="shared" ca="1" si="18"/>
        <v/>
      </c>
      <c r="AQ348" s="91"/>
      <c r="AR348" s="89"/>
      <c r="AS348" s="88"/>
      <c r="AT348" s="88" t="str">
        <f t="shared" si="19"/>
        <v/>
      </c>
      <c r="AU348" s="92"/>
      <c r="AV348" s="88"/>
    </row>
    <row r="349" spans="1:48" s="75" customFormat="1" ht="15.6" x14ac:dyDescent="0.3">
      <c r="A349" s="88"/>
      <c r="B349" s="88" t="str">
        <f>IF(ISNA(VLOOKUP(A349,LISTE!B342:U384,20,0)),"",VLOOKUP(A349,LISTE!B342:U384,20,0))</f>
        <v/>
      </c>
      <c r="C349" s="88"/>
      <c r="D349" s="88" t="e">
        <f t="array" ref="D349">INDEX(LISTE!$D$4:$O$45,MATCH(A349,LISTE!$B$4:$B$45,0),MATCH(C349,LISTE!$D$3:$O$3,0))</f>
        <v>#N/A</v>
      </c>
      <c r="E349" s="88" t="str">
        <f>IF(ISBLANK(C349),"",VLOOKUP(C349,Typologie!B$3:C$15,2,0))</f>
        <v/>
      </c>
      <c r="F349" s="88" t="str">
        <f>IF(E349="","",COUNTIF(E$10:$E349, E349))</f>
        <v/>
      </c>
      <c r="G349" s="88" t="str">
        <f t="shared" si="20"/>
        <v/>
      </c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90"/>
      <c r="T349" s="90"/>
      <c r="U349" s="90"/>
      <c r="V349" s="90"/>
      <c r="W349" s="88"/>
      <c r="X349" s="91"/>
      <c r="Y349" s="89"/>
      <c r="Z349" s="89"/>
      <c r="AA349" s="89"/>
      <c r="AB349" s="89"/>
      <c r="AC349" s="89"/>
      <c r="AD349" s="89"/>
      <c r="AE349" s="91"/>
      <c r="AF349" s="88"/>
      <c r="AG349" s="89"/>
      <c r="AH349" s="89"/>
      <c r="AI349" s="89"/>
      <c r="AJ349" s="91"/>
      <c r="AK349" s="88"/>
      <c r="AL349" s="89"/>
      <c r="AM349" s="89"/>
      <c r="AN349" s="89"/>
      <c r="AO349" s="91"/>
      <c r="AP349" s="88" t="str">
        <f t="shared" ca="1" si="18"/>
        <v/>
      </c>
      <c r="AQ349" s="91"/>
      <c r="AR349" s="89"/>
      <c r="AS349" s="88"/>
      <c r="AT349" s="88" t="str">
        <f t="shared" si="19"/>
        <v/>
      </c>
      <c r="AU349" s="92"/>
      <c r="AV349" s="88"/>
    </row>
    <row r="350" spans="1:48" s="75" customFormat="1" ht="15.6" x14ac:dyDescent="0.3">
      <c r="A350" s="88"/>
      <c r="B350" s="88" t="str">
        <f>IF(ISNA(VLOOKUP(A350,LISTE!B343:U385,20,0)),"",VLOOKUP(A350,LISTE!B343:U385,20,0))</f>
        <v/>
      </c>
      <c r="C350" s="88"/>
      <c r="D350" s="88" t="e">
        <f t="array" ref="D350">INDEX(LISTE!$D$4:$O$45,MATCH(A350,LISTE!$B$4:$B$45,0),MATCH(C350,LISTE!$D$3:$O$3,0))</f>
        <v>#N/A</v>
      </c>
      <c r="E350" s="88" t="str">
        <f>IF(ISBLANK(C350),"",VLOOKUP(C350,Typologie!B$3:C$15,2,0))</f>
        <v/>
      </c>
      <c r="F350" s="88" t="str">
        <f>IF(E350="","",COUNTIF(E$10:$E350, E350))</f>
        <v/>
      </c>
      <c r="G350" s="88" t="str">
        <f t="shared" si="20"/>
        <v/>
      </c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90"/>
      <c r="T350" s="90"/>
      <c r="U350" s="90"/>
      <c r="V350" s="90"/>
      <c r="W350" s="88"/>
      <c r="X350" s="91"/>
      <c r="Y350" s="89"/>
      <c r="Z350" s="89"/>
      <c r="AA350" s="89"/>
      <c r="AB350" s="89"/>
      <c r="AC350" s="89"/>
      <c r="AD350" s="89"/>
      <c r="AE350" s="91"/>
      <c r="AF350" s="88"/>
      <c r="AG350" s="89"/>
      <c r="AH350" s="89"/>
      <c r="AI350" s="89"/>
      <c r="AJ350" s="91"/>
      <c r="AK350" s="88"/>
      <c r="AL350" s="89"/>
      <c r="AM350" s="89"/>
      <c r="AN350" s="89"/>
      <c r="AO350" s="91"/>
      <c r="AP350" s="88" t="str">
        <f t="shared" ca="1" si="18"/>
        <v/>
      </c>
      <c r="AQ350" s="91"/>
      <c r="AR350" s="89"/>
      <c r="AS350" s="88"/>
      <c r="AT350" s="88" t="str">
        <f t="shared" si="19"/>
        <v/>
      </c>
      <c r="AU350" s="92"/>
      <c r="AV350" s="88"/>
    </row>
    <row r="351" spans="1:48" s="75" customFormat="1" ht="15.6" x14ac:dyDescent="0.3">
      <c r="A351" s="88"/>
      <c r="B351" s="88" t="str">
        <f>IF(ISNA(VLOOKUP(A351,LISTE!B344:U386,20,0)),"",VLOOKUP(A351,LISTE!B344:U386,20,0))</f>
        <v/>
      </c>
      <c r="C351" s="88"/>
      <c r="D351" s="88" t="e">
        <f t="array" ref="D351">INDEX(LISTE!$D$4:$O$45,MATCH(A351,LISTE!$B$4:$B$45,0),MATCH(C351,LISTE!$D$3:$O$3,0))</f>
        <v>#N/A</v>
      </c>
      <c r="E351" s="88" t="str">
        <f>IF(ISBLANK(C351),"",VLOOKUP(C351,Typologie!B$3:C$15,2,0))</f>
        <v/>
      </c>
      <c r="F351" s="88" t="str">
        <f>IF(E351="","",COUNTIF(E$10:$E351, E351))</f>
        <v/>
      </c>
      <c r="G351" s="88" t="str">
        <f t="shared" si="20"/>
        <v/>
      </c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90"/>
      <c r="T351" s="90"/>
      <c r="U351" s="90"/>
      <c r="V351" s="90"/>
      <c r="W351" s="88"/>
      <c r="X351" s="91"/>
      <c r="Y351" s="89"/>
      <c r="Z351" s="89"/>
      <c r="AA351" s="89"/>
      <c r="AB351" s="89"/>
      <c r="AC351" s="89"/>
      <c r="AD351" s="89"/>
      <c r="AE351" s="91"/>
      <c r="AF351" s="88"/>
      <c r="AG351" s="89"/>
      <c r="AH351" s="89"/>
      <c r="AI351" s="89"/>
      <c r="AJ351" s="91"/>
      <c r="AK351" s="88"/>
      <c r="AL351" s="89"/>
      <c r="AM351" s="89"/>
      <c r="AN351" s="89"/>
      <c r="AO351" s="91"/>
      <c r="AP351" s="88" t="str">
        <f t="shared" ca="1" si="18"/>
        <v/>
      </c>
      <c r="AQ351" s="91"/>
      <c r="AR351" s="89"/>
      <c r="AS351" s="88"/>
      <c r="AT351" s="88" t="str">
        <f t="shared" si="19"/>
        <v/>
      </c>
      <c r="AU351" s="92"/>
      <c r="AV351" s="88"/>
    </row>
    <row r="352" spans="1:48" s="75" customFormat="1" ht="15.6" x14ac:dyDescent="0.3">
      <c r="A352" s="88"/>
      <c r="B352" s="88" t="str">
        <f>IF(ISNA(VLOOKUP(A352,LISTE!B345:U387,20,0)),"",VLOOKUP(A352,LISTE!B345:U387,20,0))</f>
        <v/>
      </c>
      <c r="C352" s="88"/>
      <c r="D352" s="88" t="e">
        <f t="array" ref="D352">INDEX(LISTE!$D$4:$O$45,MATCH(A352,LISTE!$B$4:$B$45,0),MATCH(C352,LISTE!$D$3:$O$3,0))</f>
        <v>#N/A</v>
      </c>
      <c r="E352" s="88" t="str">
        <f>IF(ISBLANK(C352),"",VLOOKUP(C352,Typologie!B$3:C$15,2,0))</f>
        <v/>
      </c>
      <c r="F352" s="88" t="str">
        <f>IF(E352="","",COUNTIF(E$10:$E352, E352))</f>
        <v/>
      </c>
      <c r="G352" s="88" t="str">
        <f t="shared" si="20"/>
        <v/>
      </c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90"/>
      <c r="T352" s="90"/>
      <c r="U352" s="90"/>
      <c r="V352" s="90"/>
      <c r="W352" s="88"/>
      <c r="X352" s="91"/>
      <c r="Y352" s="89"/>
      <c r="Z352" s="89"/>
      <c r="AA352" s="89"/>
      <c r="AB352" s="89"/>
      <c r="AC352" s="89"/>
      <c r="AD352" s="89"/>
      <c r="AE352" s="91"/>
      <c r="AF352" s="88"/>
      <c r="AG352" s="89"/>
      <c r="AH352" s="89"/>
      <c r="AI352" s="89"/>
      <c r="AJ352" s="91"/>
      <c r="AK352" s="88"/>
      <c r="AL352" s="89"/>
      <c r="AM352" s="89"/>
      <c r="AN352" s="89"/>
      <c r="AO352" s="91"/>
      <c r="AP352" s="88" t="str">
        <f t="shared" ca="1" si="18"/>
        <v/>
      </c>
      <c r="AQ352" s="91"/>
      <c r="AR352" s="89"/>
      <c r="AS352" s="88"/>
      <c r="AT352" s="88" t="str">
        <f t="shared" si="19"/>
        <v/>
      </c>
      <c r="AU352" s="92"/>
      <c r="AV352" s="88"/>
    </row>
    <row r="353" spans="1:48" s="75" customFormat="1" ht="15.6" x14ac:dyDescent="0.3">
      <c r="A353" s="88"/>
      <c r="B353" s="88" t="str">
        <f>IF(ISNA(VLOOKUP(A353,LISTE!B346:U388,20,0)),"",VLOOKUP(A353,LISTE!B346:U388,20,0))</f>
        <v/>
      </c>
      <c r="C353" s="88"/>
      <c r="D353" s="88" t="e">
        <f t="array" ref="D353">INDEX(LISTE!$D$4:$O$45,MATCH(A353,LISTE!$B$4:$B$45,0),MATCH(C353,LISTE!$D$3:$O$3,0))</f>
        <v>#N/A</v>
      </c>
      <c r="E353" s="88" t="str">
        <f>IF(ISBLANK(C353),"",VLOOKUP(C353,Typologie!B$3:C$15,2,0))</f>
        <v/>
      </c>
      <c r="F353" s="88" t="str">
        <f>IF(E353="","",COUNTIF(E$10:$E353, E353))</f>
        <v/>
      </c>
      <c r="G353" s="88" t="str">
        <f t="shared" si="20"/>
        <v/>
      </c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90"/>
      <c r="T353" s="90"/>
      <c r="U353" s="90"/>
      <c r="V353" s="90"/>
      <c r="W353" s="88"/>
      <c r="X353" s="91"/>
      <c r="Y353" s="89"/>
      <c r="Z353" s="89"/>
      <c r="AA353" s="89"/>
      <c r="AB353" s="89"/>
      <c r="AC353" s="89"/>
      <c r="AD353" s="89"/>
      <c r="AE353" s="91"/>
      <c r="AF353" s="88"/>
      <c r="AG353" s="89"/>
      <c r="AH353" s="89"/>
      <c r="AI353" s="89"/>
      <c r="AJ353" s="91"/>
      <c r="AK353" s="88"/>
      <c r="AL353" s="89"/>
      <c r="AM353" s="89"/>
      <c r="AN353" s="89"/>
      <c r="AO353" s="91"/>
      <c r="AP353" s="88" t="str">
        <f t="shared" ca="1" si="18"/>
        <v/>
      </c>
      <c r="AQ353" s="91"/>
      <c r="AR353" s="89"/>
      <c r="AS353" s="88"/>
      <c r="AT353" s="88" t="str">
        <f t="shared" si="19"/>
        <v/>
      </c>
      <c r="AU353" s="92"/>
      <c r="AV353" s="88"/>
    </row>
    <row r="354" spans="1:48" s="75" customFormat="1" ht="15.6" x14ac:dyDescent="0.3">
      <c r="A354" s="88"/>
      <c r="B354" s="88" t="str">
        <f>IF(ISNA(VLOOKUP(A354,LISTE!B347:U389,20,0)),"",VLOOKUP(A354,LISTE!B347:U389,20,0))</f>
        <v/>
      </c>
      <c r="C354" s="88"/>
      <c r="D354" s="88" t="e">
        <f t="array" ref="D354">INDEX(LISTE!$D$4:$O$45,MATCH(A354,LISTE!$B$4:$B$45,0),MATCH(C354,LISTE!$D$3:$O$3,0))</f>
        <v>#N/A</v>
      </c>
      <c r="E354" s="88" t="str">
        <f>IF(ISBLANK(C354),"",VLOOKUP(C354,Typologie!B$3:C$15,2,0))</f>
        <v/>
      </c>
      <c r="F354" s="88" t="str">
        <f>IF(E354="","",COUNTIF(E$10:$E354, E354))</f>
        <v/>
      </c>
      <c r="G354" s="88" t="str">
        <f t="shared" si="20"/>
        <v/>
      </c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90"/>
      <c r="T354" s="90"/>
      <c r="U354" s="90"/>
      <c r="V354" s="90"/>
      <c r="W354" s="88"/>
      <c r="X354" s="91"/>
      <c r="Y354" s="89"/>
      <c r="Z354" s="89"/>
      <c r="AA354" s="89"/>
      <c r="AB354" s="89"/>
      <c r="AC354" s="89"/>
      <c r="AD354" s="89"/>
      <c r="AE354" s="91"/>
      <c r="AF354" s="88"/>
      <c r="AG354" s="89"/>
      <c r="AH354" s="89"/>
      <c r="AI354" s="89"/>
      <c r="AJ354" s="91"/>
      <c r="AK354" s="88"/>
      <c r="AL354" s="89"/>
      <c r="AM354" s="89"/>
      <c r="AN354" s="89"/>
      <c r="AO354" s="91"/>
      <c r="AP354" s="88" t="str">
        <f t="shared" ca="1" si="18"/>
        <v/>
      </c>
      <c r="AQ354" s="91"/>
      <c r="AR354" s="89"/>
      <c r="AS354" s="88"/>
      <c r="AT354" s="88" t="str">
        <f t="shared" si="19"/>
        <v/>
      </c>
      <c r="AU354" s="92"/>
      <c r="AV354" s="88"/>
    </row>
    <row r="355" spans="1:48" s="75" customFormat="1" ht="15.6" x14ac:dyDescent="0.3">
      <c r="A355" s="88"/>
      <c r="B355" s="88" t="str">
        <f>IF(ISNA(VLOOKUP(A355,LISTE!B348:U390,20,0)),"",VLOOKUP(A355,LISTE!B348:U390,20,0))</f>
        <v/>
      </c>
      <c r="C355" s="88"/>
      <c r="D355" s="88" t="e">
        <f t="array" ref="D355">INDEX(LISTE!$D$4:$O$45,MATCH(A355,LISTE!$B$4:$B$45,0),MATCH(C355,LISTE!$D$3:$O$3,0))</f>
        <v>#N/A</v>
      </c>
      <c r="E355" s="88" t="str">
        <f>IF(ISBLANK(C355),"",VLOOKUP(C355,Typologie!B$3:C$15,2,0))</f>
        <v/>
      </c>
      <c r="F355" s="88" t="str">
        <f>IF(E355="","",COUNTIF(E$10:$E355, E355))</f>
        <v/>
      </c>
      <c r="G355" s="88" t="str">
        <f t="shared" si="20"/>
        <v/>
      </c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90"/>
      <c r="T355" s="90"/>
      <c r="U355" s="90"/>
      <c r="V355" s="90"/>
      <c r="W355" s="88"/>
      <c r="X355" s="91"/>
      <c r="Y355" s="89"/>
      <c r="Z355" s="89"/>
      <c r="AA355" s="89"/>
      <c r="AB355" s="89"/>
      <c r="AC355" s="89"/>
      <c r="AD355" s="89"/>
      <c r="AE355" s="91"/>
      <c r="AF355" s="88"/>
      <c r="AG355" s="89"/>
      <c r="AH355" s="89"/>
      <c r="AI355" s="89"/>
      <c r="AJ355" s="91"/>
      <c r="AK355" s="88"/>
      <c r="AL355" s="89"/>
      <c r="AM355" s="89"/>
      <c r="AN355" s="89"/>
      <c r="AO355" s="91"/>
      <c r="AP355" s="88" t="str">
        <f t="shared" ca="1" si="18"/>
        <v/>
      </c>
      <c r="AQ355" s="91"/>
      <c r="AR355" s="89"/>
      <c r="AS355" s="88"/>
      <c r="AT355" s="88" t="str">
        <f t="shared" si="19"/>
        <v/>
      </c>
      <c r="AU355" s="92"/>
      <c r="AV355" s="88"/>
    </row>
    <row r="356" spans="1:48" s="75" customFormat="1" ht="15.6" x14ac:dyDescent="0.3">
      <c r="A356" s="88"/>
      <c r="B356" s="88" t="str">
        <f>IF(ISNA(VLOOKUP(A356,LISTE!B349:U391,20,0)),"",VLOOKUP(A356,LISTE!B349:U391,20,0))</f>
        <v/>
      </c>
      <c r="C356" s="88"/>
      <c r="D356" s="88" t="e">
        <f t="array" ref="D356">INDEX(LISTE!$D$4:$O$45,MATCH(A356,LISTE!$B$4:$B$45,0),MATCH(C356,LISTE!$D$3:$O$3,0))</f>
        <v>#N/A</v>
      </c>
      <c r="E356" s="88" t="str">
        <f>IF(ISBLANK(C356),"",VLOOKUP(C356,Typologie!B$3:C$15,2,0))</f>
        <v/>
      </c>
      <c r="F356" s="88" t="str">
        <f>IF(E356="","",COUNTIF(E$10:$E356, E356))</f>
        <v/>
      </c>
      <c r="G356" s="88" t="str">
        <f t="shared" si="20"/>
        <v/>
      </c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90"/>
      <c r="T356" s="90"/>
      <c r="U356" s="90"/>
      <c r="V356" s="90"/>
      <c r="W356" s="88"/>
      <c r="X356" s="91"/>
      <c r="Y356" s="89"/>
      <c r="Z356" s="89"/>
      <c r="AA356" s="89"/>
      <c r="AB356" s="89"/>
      <c r="AC356" s="89"/>
      <c r="AD356" s="89"/>
      <c r="AE356" s="91"/>
      <c r="AF356" s="88"/>
      <c r="AG356" s="89"/>
      <c r="AH356" s="89"/>
      <c r="AI356" s="89"/>
      <c r="AJ356" s="91"/>
      <c r="AK356" s="88"/>
      <c r="AL356" s="89"/>
      <c r="AM356" s="89"/>
      <c r="AN356" s="89"/>
      <c r="AO356" s="91"/>
      <c r="AP356" s="88" t="str">
        <f t="shared" ca="1" si="18"/>
        <v/>
      </c>
      <c r="AQ356" s="91"/>
      <c r="AR356" s="89"/>
      <c r="AS356" s="88"/>
      <c r="AT356" s="88" t="str">
        <f t="shared" si="19"/>
        <v/>
      </c>
      <c r="AU356" s="92"/>
      <c r="AV356" s="88"/>
    </row>
    <row r="357" spans="1:48" s="75" customFormat="1" ht="15.6" x14ac:dyDescent="0.3">
      <c r="A357" s="88"/>
      <c r="B357" s="88" t="str">
        <f>IF(ISNA(VLOOKUP(A357,LISTE!B350:U392,20,0)),"",VLOOKUP(A357,LISTE!B350:U392,20,0))</f>
        <v/>
      </c>
      <c r="C357" s="88"/>
      <c r="D357" s="88" t="e">
        <f t="array" ref="D357">INDEX(LISTE!$D$4:$O$45,MATCH(A357,LISTE!$B$4:$B$45,0),MATCH(C357,LISTE!$D$3:$O$3,0))</f>
        <v>#N/A</v>
      </c>
      <c r="E357" s="88" t="str">
        <f>IF(ISBLANK(C357),"",VLOOKUP(C357,Typologie!B$3:C$15,2,0))</f>
        <v/>
      </c>
      <c r="F357" s="88" t="str">
        <f>IF(E357="","",COUNTIF(E$10:$E357, E357))</f>
        <v/>
      </c>
      <c r="G357" s="88" t="str">
        <f t="shared" si="20"/>
        <v/>
      </c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90"/>
      <c r="T357" s="90"/>
      <c r="U357" s="90"/>
      <c r="V357" s="90"/>
      <c r="W357" s="88"/>
      <c r="X357" s="91"/>
      <c r="Y357" s="89"/>
      <c r="Z357" s="89"/>
      <c r="AA357" s="89"/>
      <c r="AB357" s="89"/>
      <c r="AC357" s="89"/>
      <c r="AD357" s="89"/>
      <c r="AE357" s="91"/>
      <c r="AF357" s="88"/>
      <c r="AG357" s="89"/>
      <c r="AH357" s="89"/>
      <c r="AI357" s="89"/>
      <c r="AJ357" s="91"/>
      <c r="AK357" s="88"/>
      <c r="AL357" s="89"/>
      <c r="AM357" s="89"/>
      <c r="AN357" s="89"/>
      <c r="AO357" s="91"/>
      <c r="AP357" s="88" t="str">
        <f t="shared" ca="1" si="18"/>
        <v/>
      </c>
      <c r="AQ357" s="91"/>
      <c r="AR357" s="89"/>
      <c r="AS357" s="88"/>
      <c r="AT357" s="88" t="str">
        <f t="shared" si="19"/>
        <v/>
      </c>
      <c r="AU357" s="92"/>
      <c r="AV357" s="88"/>
    </row>
    <row r="358" spans="1:48" s="75" customFormat="1" ht="15.6" x14ac:dyDescent="0.3">
      <c r="A358" s="88"/>
      <c r="B358" s="88" t="str">
        <f>IF(ISNA(VLOOKUP(A358,LISTE!B351:U393,20,0)),"",VLOOKUP(A358,LISTE!B351:U393,20,0))</f>
        <v/>
      </c>
      <c r="C358" s="88"/>
      <c r="D358" s="88" t="e">
        <f t="array" ref="D358">INDEX(LISTE!$D$4:$O$45,MATCH(A358,LISTE!$B$4:$B$45,0),MATCH(C358,LISTE!$D$3:$O$3,0))</f>
        <v>#N/A</v>
      </c>
      <c r="E358" s="88" t="str">
        <f>IF(ISBLANK(C358),"",VLOOKUP(C358,Typologie!B$3:C$15,2,0))</f>
        <v/>
      </c>
      <c r="F358" s="88" t="str">
        <f>IF(E358="","",COUNTIF(E$10:$E358, E358))</f>
        <v/>
      </c>
      <c r="G358" s="88" t="str">
        <f t="shared" si="20"/>
        <v/>
      </c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90"/>
      <c r="T358" s="90"/>
      <c r="U358" s="90"/>
      <c r="V358" s="90"/>
      <c r="W358" s="88"/>
      <c r="X358" s="91"/>
      <c r="Y358" s="89"/>
      <c r="Z358" s="89"/>
      <c r="AA358" s="89"/>
      <c r="AB358" s="89"/>
      <c r="AC358" s="89"/>
      <c r="AD358" s="89"/>
      <c r="AE358" s="91"/>
      <c r="AF358" s="88"/>
      <c r="AG358" s="89"/>
      <c r="AH358" s="89"/>
      <c r="AI358" s="89"/>
      <c r="AJ358" s="91"/>
      <c r="AK358" s="88"/>
      <c r="AL358" s="89"/>
      <c r="AM358" s="89"/>
      <c r="AN358" s="89"/>
      <c r="AO358" s="91"/>
      <c r="AP358" s="88" t="str">
        <f t="shared" ca="1" si="18"/>
        <v/>
      </c>
      <c r="AQ358" s="91"/>
      <c r="AR358" s="89"/>
      <c r="AS358" s="88"/>
      <c r="AT358" s="88" t="str">
        <f t="shared" si="19"/>
        <v/>
      </c>
      <c r="AU358" s="92"/>
      <c r="AV358" s="88"/>
    </row>
    <row r="359" spans="1:48" s="75" customFormat="1" ht="15.6" x14ac:dyDescent="0.3">
      <c r="A359" s="88"/>
      <c r="B359" s="88" t="str">
        <f>IF(ISNA(VLOOKUP(A359,LISTE!B352:U394,20,0)),"",VLOOKUP(A359,LISTE!B352:U394,20,0))</f>
        <v/>
      </c>
      <c r="C359" s="88"/>
      <c r="D359" s="88" t="e">
        <f t="array" ref="D359">INDEX(LISTE!$D$4:$O$45,MATCH(A359,LISTE!$B$4:$B$45,0),MATCH(C359,LISTE!$D$3:$O$3,0))</f>
        <v>#N/A</v>
      </c>
      <c r="E359" s="88" t="str">
        <f>IF(ISBLANK(C359),"",VLOOKUP(C359,Typologie!B$3:C$15,2,0))</f>
        <v/>
      </c>
      <c r="F359" s="88" t="str">
        <f>IF(E359="","",COUNTIF(E$10:$E359, E359))</f>
        <v/>
      </c>
      <c r="G359" s="88" t="str">
        <f t="shared" si="20"/>
        <v/>
      </c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90"/>
      <c r="T359" s="90"/>
      <c r="U359" s="90"/>
      <c r="V359" s="90"/>
      <c r="W359" s="88"/>
      <c r="X359" s="91"/>
      <c r="Y359" s="89"/>
      <c r="Z359" s="89"/>
      <c r="AA359" s="89"/>
      <c r="AB359" s="89"/>
      <c r="AC359" s="89"/>
      <c r="AD359" s="89"/>
      <c r="AE359" s="91"/>
      <c r="AF359" s="88"/>
      <c r="AG359" s="89"/>
      <c r="AH359" s="89"/>
      <c r="AI359" s="89"/>
      <c r="AJ359" s="91"/>
      <c r="AK359" s="88"/>
      <c r="AL359" s="89"/>
      <c r="AM359" s="89"/>
      <c r="AN359" s="89"/>
      <c r="AO359" s="91"/>
      <c r="AP359" s="88" t="str">
        <f t="shared" ca="1" si="18"/>
        <v/>
      </c>
      <c r="AQ359" s="91"/>
      <c r="AR359" s="89"/>
      <c r="AS359" s="88"/>
      <c r="AT359" s="88" t="str">
        <f t="shared" si="19"/>
        <v/>
      </c>
      <c r="AU359" s="92"/>
      <c r="AV359" s="88"/>
    </row>
    <row r="360" spans="1:48" s="75" customFormat="1" ht="15.6" x14ac:dyDescent="0.3">
      <c r="A360" s="88"/>
      <c r="B360" s="88" t="str">
        <f>IF(ISNA(VLOOKUP(A360,LISTE!B353:U395,20,0)),"",VLOOKUP(A360,LISTE!B353:U395,20,0))</f>
        <v/>
      </c>
      <c r="C360" s="88"/>
      <c r="D360" s="88" t="e">
        <f t="array" ref="D360">INDEX(LISTE!$D$4:$O$45,MATCH(A360,LISTE!$B$4:$B$45,0),MATCH(C360,LISTE!$D$3:$O$3,0))</f>
        <v>#N/A</v>
      </c>
      <c r="E360" s="88" t="str">
        <f>IF(ISBLANK(C360),"",VLOOKUP(C360,Typologie!B$3:C$15,2,0))</f>
        <v/>
      </c>
      <c r="F360" s="88" t="str">
        <f>IF(E360="","",COUNTIF(E$10:$E360, E360))</f>
        <v/>
      </c>
      <c r="G360" s="88" t="str">
        <f t="shared" si="20"/>
        <v/>
      </c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90"/>
      <c r="T360" s="90"/>
      <c r="U360" s="90"/>
      <c r="V360" s="90"/>
      <c r="W360" s="88"/>
      <c r="X360" s="91"/>
      <c r="Y360" s="89"/>
      <c r="Z360" s="89"/>
      <c r="AA360" s="89"/>
      <c r="AB360" s="89"/>
      <c r="AC360" s="89"/>
      <c r="AD360" s="89"/>
      <c r="AE360" s="91"/>
      <c r="AF360" s="88"/>
      <c r="AG360" s="89"/>
      <c r="AH360" s="89"/>
      <c r="AI360" s="89"/>
      <c r="AJ360" s="91"/>
      <c r="AK360" s="88"/>
      <c r="AL360" s="89"/>
      <c r="AM360" s="89"/>
      <c r="AN360" s="89"/>
      <c r="AO360" s="91"/>
      <c r="AP360" s="88" t="str">
        <f t="shared" ca="1" si="18"/>
        <v/>
      </c>
      <c r="AQ360" s="91"/>
      <c r="AR360" s="89"/>
      <c r="AS360" s="88"/>
      <c r="AT360" s="88" t="str">
        <f t="shared" si="19"/>
        <v/>
      </c>
      <c r="AU360" s="92"/>
      <c r="AV360" s="88"/>
    </row>
    <row r="361" spans="1:48" s="75" customFormat="1" ht="15.6" x14ac:dyDescent="0.3">
      <c r="A361" s="88"/>
      <c r="B361" s="88" t="str">
        <f>IF(ISNA(VLOOKUP(A361,LISTE!B354:U396,20,0)),"",VLOOKUP(A361,LISTE!B354:U396,20,0))</f>
        <v/>
      </c>
      <c r="C361" s="88"/>
      <c r="D361" s="88" t="e">
        <f t="array" ref="D361">INDEX(LISTE!$D$4:$O$45,MATCH(A361,LISTE!$B$4:$B$45,0),MATCH(C361,LISTE!$D$3:$O$3,0))</f>
        <v>#N/A</v>
      </c>
      <c r="E361" s="88" t="str">
        <f>IF(ISBLANK(C361),"",VLOOKUP(C361,Typologie!B$3:C$15,2,0))</f>
        <v/>
      </c>
      <c r="F361" s="88" t="str">
        <f>IF(E361="","",COUNTIF(E$10:$E361, E361))</f>
        <v/>
      </c>
      <c r="G361" s="88" t="str">
        <f t="shared" si="20"/>
        <v/>
      </c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90"/>
      <c r="T361" s="90"/>
      <c r="U361" s="90"/>
      <c r="V361" s="90"/>
      <c r="W361" s="88"/>
      <c r="X361" s="91"/>
      <c r="Y361" s="89"/>
      <c r="Z361" s="89"/>
      <c r="AA361" s="89"/>
      <c r="AB361" s="89"/>
      <c r="AC361" s="89"/>
      <c r="AD361" s="89"/>
      <c r="AE361" s="91"/>
      <c r="AF361" s="88"/>
      <c r="AG361" s="89"/>
      <c r="AH361" s="89"/>
      <c r="AI361" s="89"/>
      <c r="AJ361" s="91"/>
      <c r="AK361" s="88"/>
      <c r="AL361" s="89"/>
      <c r="AM361" s="89"/>
      <c r="AN361" s="89"/>
      <c r="AO361" s="91"/>
      <c r="AP361" s="88" t="str">
        <f t="shared" ca="1" si="18"/>
        <v/>
      </c>
      <c r="AQ361" s="91"/>
      <c r="AR361" s="89"/>
      <c r="AS361" s="88"/>
      <c r="AT361" s="88" t="str">
        <f t="shared" si="19"/>
        <v/>
      </c>
      <c r="AU361" s="92"/>
      <c r="AV361" s="88"/>
    </row>
    <row r="362" spans="1:48" s="75" customFormat="1" ht="15.6" x14ac:dyDescent="0.3">
      <c r="A362" s="88"/>
      <c r="B362" s="88" t="str">
        <f>IF(ISNA(VLOOKUP(A362,LISTE!B355:U397,20,0)),"",VLOOKUP(A362,LISTE!B355:U397,20,0))</f>
        <v/>
      </c>
      <c r="C362" s="88"/>
      <c r="D362" s="88" t="e">
        <f t="array" ref="D362">INDEX(LISTE!$D$4:$O$45,MATCH(A362,LISTE!$B$4:$B$45,0),MATCH(C362,LISTE!$D$3:$O$3,0))</f>
        <v>#N/A</v>
      </c>
      <c r="E362" s="88" t="str">
        <f>IF(ISBLANK(C362),"",VLOOKUP(C362,Typologie!B$3:C$15,2,0))</f>
        <v/>
      </c>
      <c r="F362" s="88" t="str">
        <f>IF(E362="","",COUNTIF(E$10:$E362, E362))</f>
        <v/>
      </c>
      <c r="G362" s="88" t="str">
        <f t="shared" si="20"/>
        <v/>
      </c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90"/>
      <c r="T362" s="90"/>
      <c r="U362" s="90"/>
      <c r="V362" s="90"/>
      <c r="W362" s="88"/>
      <c r="X362" s="91"/>
      <c r="Y362" s="89"/>
      <c r="Z362" s="89"/>
      <c r="AA362" s="89"/>
      <c r="AB362" s="89"/>
      <c r="AC362" s="89"/>
      <c r="AD362" s="89"/>
      <c r="AE362" s="91"/>
      <c r="AF362" s="88"/>
      <c r="AG362" s="89"/>
      <c r="AH362" s="89"/>
      <c r="AI362" s="89"/>
      <c r="AJ362" s="91"/>
      <c r="AK362" s="88"/>
      <c r="AL362" s="89"/>
      <c r="AM362" s="89"/>
      <c r="AN362" s="89"/>
      <c r="AO362" s="91"/>
      <c r="AP362" s="88" t="str">
        <f t="shared" ca="1" si="18"/>
        <v/>
      </c>
      <c r="AQ362" s="91"/>
      <c r="AR362" s="89"/>
      <c r="AS362" s="88"/>
      <c r="AT362" s="88" t="str">
        <f t="shared" si="19"/>
        <v/>
      </c>
      <c r="AU362" s="92"/>
      <c r="AV362" s="88"/>
    </row>
    <row r="363" spans="1:48" s="75" customFormat="1" ht="15.6" x14ac:dyDescent="0.3">
      <c r="A363" s="88"/>
      <c r="B363" s="88" t="str">
        <f>IF(ISNA(VLOOKUP(A363,LISTE!B356:U398,20,0)),"",VLOOKUP(A363,LISTE!B356:U398,20,0))</f>
        <v/>
      </c>
      <c r="C363" s="88"/>
      <c r="D363" s="88" t="e">
        <f t="array" ref="D363">INDEX(LISTE!$D$4:$O$45,MATCH(A363,LISTE!$B$4:$B$45,0),MATCH(C363,LISTE!$D$3:$O$3,0))</f>
        <v>#N/A</v>
      </c>
      <c r="E363" s="88" t="str">
        <f>IF(ISBLANK(C363),"",VLOOKUP(C363,Typologie!B$3:C$15,2,0))</f>
        <v/>
      </c>
      <c r="F363" s="88" t="str">
        <f>IF(E363="","",COUNTIF(E$10:$E363, E363))</f>
        <v/>
      </c>
      <c r="G363" s="88" t="str">
        <f t="shared" si="20"/>
        <v/>
      </c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90"/>
      <c r="T363" s="90"/>
      <c r="U363" s="90"/>
      <c r="V363" s="90"/>
      <c r="W363" s="88"/>
      <c r="X363" s="91"/>
      <c r="Y363" s="89"/>
      <c r="Z363" s="89"/>
      <c r="AA363" s="89"/>
      <c r="AB363" s="89"/>
      <c r="AC363" s="89"/>
      <c r="AD363" s="89"/>
      <c r="AE363" s="91"/>
      <c r="AF363" s="88"/>
      <c r="AG363" s="89"/>
      <c r="AH363" s="89"/>
      <c r="AI363" s="89"/>
      <c r="AJ363" s="91"/>
      <c r="AK363" s="88"/>
      <c r="AL363" s="89"/>
      <c r="AM363" s="89"/>
      <c r="AN363" s="89"/>
      <c r="AO363" s="91"/>
      <c r="AP363" s="88" t="str">
        <f t="shared" ca="1" si="18"/>
        <v/>
      </c>
      <c r="AQ363" s="91"/>
      <c r="AR363" s="89"/>
      <c r="AS363" s="88"/>
      <c r="AT363" s="88" t="str">
        <f t="shared" si="19"/>
        <v/>
      </c>
      <c r="AU363" s="92"/>
      <c r="AV363" s="88"/>
    </row>
    <row r="364" spans="1:48" s="75" customFormat="1" ht="15.6" x14ac:dyDescent="0.3">
      <c r="A364" s="88"/>
      <c r="B364" s="88" t="str">
        <f>IF(ISNA(VLOOKUP(A364,LISTE!B357:U399,20,0)),"",VLOOKUP(A364,LISTE!B357:U399,20,0))</f>
        <v/>
      </c>
      <c r="C364" s="88"/>
      <c r="D364" s="88" t="e">
        <f t="array" ref="D364">INDEX(LISTE!$D$4:$O$45,MATCH(A364,LISTE!$B$4:$B$45,0),MATCH(C364,LISTE!$D$3:$O$3,0))</f>
        <v>#N/A</v>
      </c>
      <c r="E364" s="88" t="str">
        <f>IF(ISBLANK(C364),"",VLOOKUP(C364,Typologie!B$3:C$15,2,0))</f>
        <v/>
      </c>
      <c r="F364" s="88" t="str">
        <f>IF(E364="","",COUNTIF(E$10:$E364, E364))</f>
        <v/>
      </c>
      <c r="G364" s="88" t="str">
        <f t="shared" si="20"/>
        <v/>
      </c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90"/>
      <c r="T364" s="90"/>
      <c r="U364" s="90"/>
      <c r="V364" s="90"/>
      <c r="W364" s="88"/>
      <c r="X364" s="91"/>
      <c r="Y364" s="89"/>
      <c r="Z364" s="89"/>
      <c r="AA364" s="89"/>
      <c r="AB364" s="89"/>
      <c r="AC364" s="89"/>
      <c r="AD364" s="89"/>
      <c r="AE364" s="91"/>
      <c r="AF364" s="88"/>
      <c r="AG364" s="89"/>
      <c r="AH364" s="89"/>
      <c r="AI364" s="89"/>
      <c r="AJ364" s="91"/>
      <c r="AK364" s="88"/>
      <c r="AL364" s="89"/>
      <c r="AM364" s="89"/>
      <c r="AN364" s="89"/>
      <c r="AO364" s="91"/>
      <c r="AP364" s="88" t="str">
        <f t="shared" ca="1" si="18"/>
        <v/>
      </c>
      <c r="AQ364" s="91"/>
      <c r="AR364" s="89"/>
      <c r="AS364" s="88"/>
      <c r="AT364" s="88" t="str">
        <f t="shared" si="19"/>
        <v/>
      </c>
      <c r="AU364" s="92"/>
      <c r="AV364" s="88"/>
    </row>
    <row r="365" spans="1:48" s="75" customFormat="1" ht="15.6" x14ac:dyDescent="0.3">
      <c r="A365" s="88"/>
      <c r="B365" s="88" t="str">
        <f>IF(ISNA(VLOOKUP(A365,LISTE!B358:U400,20,0)),"",VLOOKUP(A365,LISTE!B358:U400,20,0))</f>
        <v/>
      </c>
      <c r="C365" s="88"/>
      <c r="D365" s="88" t="e">
        <f t="array" ref="D365">INDEX(LISTE!$D$4:$O$45,MATCH(A365,LISTE!$B$4:$B$45,0),MATCH(C365,LISTE!$D$3:$O$3,0))</f>
        <v>#N/A</v>
      </c>
      <c r="E365" s="88" t="str">
        <f>IF(ISBLANK(C365),"",VLOOKUP(C365,Typologie!B$3:C$15,2,0))</f>
        <v/>
      </c>
      <c r="F365" s="88" t="str">
        <f>IF(E365="","",COUNTIF(E$10:$E365, E365))</f>
        <v/>
      </c>
      <c r="G365" s="88" t="str">
        <f t="shared" si="20"/>
        <v/>
      </c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90"/>
      <c r="T365" s="90"/>
      <c r="U365" s="90"/>
      <c r="V365" s="90"/>
      <c r="W365" s="88"/>
      <c r="X365" s="91"/>
      <c r="Y365" s="89"/>
      <c r="Z365" s="89"/>
      <c r="AA365" s="89"/>
      <c r="AB365" s="89"/>
      <c r="AC365" s="89"/>
      <c r="AD365" s="89"/>
      <c r="AE365" s="91"/>
      <c r="AF365" s="88"/>
      <c r="AG365" s="89"/>
      <c r="AH365" s="89"/>
      <c r="AI365" s="89"/>
      <c r="AJ365" s="91"/>
      <c r="AK365" s="88"/>
      <c r="AL365" s="89"/>
      <c r="AM365" s="89"/>
      <c r="AN365" s="89"/>
      <c r="AO365" s="91"/>
      <c r="AP365" s="88" t="str">
        <f t="shared" ca="1" si="18"/>
        <v/>
      </c>
      <c r="AQ365" s="91"/>
      <c r="AR365" s="89"/>
      <c r="AS365" s="88"/>
      <c r="AT365" s="88" t="str">
        <f t="shared" si="19"/>
        <v/>
      </c>
      <c r="AU365" s="92"/>
      <c r="AV365" s="88"/>
    </row>
    <row r="366" spans="1:48" s="75" customFormat="1" ht="15.6" x14ac:dyDescent="0.3">
      <c r="A366" s="88"/>
      <c r="B366" s="88" t="str">
        <f>IF(ISNA(VLOOKUP(A366,LISTE!B359:U401,20,0)),"",VLOOKUP(A366,LISTE!B359:U401,20,0))</f>
        <v/>
      </c>
      <c r="C366" s="88"/>
      <c r="D366" s="88" t="e">
        <f t="array" ref="D366">INDEX(LISTE!$D$4:$O$45,MATCH(A366,LISTE!$B$4:$B$45,0),MATCH(C366,LISTE!$D$3:$O$3,0))</f>
        <v>#N/A</v>
      </c>
      <c r="E366" s="88" t="str">
        <f>IF(ISBLANK(C366),"",VLOOKUP(C366,Typologie!B$3:C$15,2,0))</f>
        <v/>
      </c>
      <c r="F366" s="88" t="str">
        <f>IF(E366="","",COUNTIF(E$10:$E366, E366))</f>
        <v/>
      </c>
      <c r="G366" s="88" t="str">
        <f t="shared" si="20"/>
        <v/>
      </c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90"/>
      <c r="T366" s="90"/>
      <c r="U366" s="90"/>
      <c r="V366" s="90"/>
      <c r="W366" s="88"/>
      <c r="X366" s="91"/>
      <c r="Y366" s="89"/>
      <c r="Z366" s="89"/>
      <c r="AA366" s="89"/>
      <c r="AB366" s="89"/>
      <c r="AC366" s="89"/>
      <c r="AD366" s="89"/>
      <c r="AE366" s="91"/>
      <c r="AF366" s="88"/>
      <c r="AG366" s="89"/>
      <c r="AH366" s="89"/>
      <c r="AI366" s="89"/>
      <c r="AJ366" s="91"/>
      <c r="AK366" s="88"/>
      <c r="AL366" s="89"/>
      <c r="AM366" s="89"/>
      <c r="AN366" s="89"/>
      <c r="AO366" s="91"/>
      <c r="AP366" s="88" t="str">
        <f t="shared" ca="1" si="18"/>
        <v/>
      </c>
      <c r="AQ366" s="91"/>
      <c r="AR366" s="89"/>
      <c r="AS366" s="88"/>
      <c r="AT366" s="88" t="str">
        <f t="shared" si="19"/>
        <v/>
      </c>
      <c r="AU366" s="92"/>
      <c r="AV366" s="88"/>
    </row>
    <row r="367" spans="1:48" s="75" customFormat="1" ht="15.6" x14ac:dyDescent="0.3">
      <c r="A367" s="88"/>
      <c r="B367" s="88" t="str">
        <f>IF(ISNA(VLOOKUP(A367,LISTE!B360:U402,20,0)),"",VLOOKUP(A367,LISTE!B360:U402,20,0))</f>
        <v/>
      </c>
      <c r="C367" s="88"/>
      <c r="D367" s="88" t="e">
        <f t="array" ref="D367">INDEX(LISTE!$D$4:$O$45,MATCH(A367,LISTE!$B$4:$B$45,0),MATCH(C367,LISTE!$D$3:$O$3,0))</f>
        <v>#N/A</v>
      </c>
      <c r="E367" s="88" t="str">
        <f>IF(ISBLANK(C367),"",VLOOKUP(C367,Typologie!B$3:C$15,2,0))</f>
        <v/>
      </c>
      <c r="F367" s="88" t="str">
        <f>IF(E367="","",COUNTIF(E$10:$E367, E367))</f>
        <v/>
      </c>
      <c r="G367" s="88" t="str">
        <f t="shared" si="20"/>
        <v/>
      </c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90"/>
      <c r="T367" s="90"/>
      <c r="U367" s="90"/>
      <c r="V367" s="90"/>
      <c r="W367" s="88"/>
      <c r="X367" s="91"/>
      <c r="Y367" s="89"/>
      <c r="Z367" s="89"/>
      <c r="AA367" s="89"/>
      <c r="AB367" s="89"/>
      <c r="AC367" s="89"/>
      <c r="AD367" s="89"/>
      <c r="AE367" s="91"/>
      <c r="AF367" s="88"/>
      <c r="AG367" s="89"/>
      <c r="AH367" s="89"/>
      <c r="AI367" s="89"/>
      <c r="AJ367" s="91"/>
      <c r="AK367" s="88"/>
      <c r="AL367" s="89"/>
      <c r="AM367" s="89"/>
      <c r="AN367" s="89"/>
      <c r="AO367" s="91"/>
      <c r="AP367" s="88" t="str">
        <f t="shared" ca="1" si="18"/>
        <v/>
      </c>
      <c r="AQ367" s="91"/>
      <c r="AR367" s="89"/>
      <c r="AS367" s="88"/>
      <c r="AT367" s="88" t="str">
        <f t="shared" si="19"/>
        <v/>
      </c>
      <c r="AU367" s="92"/>
      <c r="AV367" s="88"/>
    </row>
    <row r="368" spans="1:48" s="75" customFormat="1" ht="15.6" x14ac:dyDescent="0.3">
      <c r="A368" s="88"/>
      <c r="B368" s="88" t="str">
        <f>IF(ISNA(VLOOKUP(A368,LISTE!B361:U403,20,0)),"",VLOOKUP(A368,LISTE!B361:U403,20,0))</f>
        <v/>
      </c>
      <c r="C368" s="88"/>
      <c r="D368" s="88" t="e">
        <f t="array" ref="D368">INDEX(LISTE!$D$4:$O$45,MATCH(A368,LISTE!$B$4:$B$45,0),MATCH(C368,LISTE!$D$3:$O$3,0))</f>
        <v>#N/A</v>
      </c>
      <c r="E368" s="88" t="str">
        <f>IF(ISBLANK(C368),"",VLOOKUP(C368,Typologie!B$3:C$15,2,0))</f>
        <v/>
      </c>
      <c r="F368" s="88" t="str">
        <f>IF(E368="","",COUNTIF(E$10:$E368, E368))</f>
        <v/>
      </c>
      <c r="G368" s="88" t="str">
        <f t="shared" si="20"/>
        <v/>
      </c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90"/>
      <c r="T368" s="90"/>
      <c r="U368" s="90"/>
      <c r="V368" s="90"/>
      <c r="W368" s="88"/>
      <c r="X368" s="91"/>
      <c r="Y368" s="89"/>
      <c r="Z368" s="89"/>
      <c r="AA368" s="89"/>
      <c r="AB368" s="89"/>
      <c r="AC368" s="89"/>
      <c r="AD368" s="89"/>
      <c r="AE368" s="91"/>
      <c r="AF368" s="88"/>
      <c r="AG368" s="89"/>
      <c r="AH368" s="89"/>
      <c r="AI368" s="89"/>
      <c r="AJ368" s="91"/>
      <c r="AK368" s="88"/>
      <c r="AL368" s="89"/>
      <c r="AM368" s="89"/>
      <c r="AN368" s="89"/>
      <c r="AO368" s="91"/>
      <c r="AP368" s="88" t="str">
        <f t="shared" ca="1" si="18"/>
        <v/>
      </c>
      <c r="AQ368" s="91"/>
      <c r="AR368" s="89"/>
      <c r="AS368" s="88"/>
      <c r="AT368" s="88" t="str">
        <f t="shared" si="19"/>
        <v/>
      </c>
      <c r="AU368" s="92"/>
      <c r="AV368" s="88"/>
    </row>
    <row r="369" spans="1:48" s="75" customFormat="1" ht="15.6" x14ac:dyDescent="0.3">
      <c r="A369" s="88"/>
      <c r="B369" s="88" t="str">
        <f>IF(ISNA(VLOOKUP(A369,LISTE!B362:U404,20,0)),"",VLOOKUP(A369,LISTE!B362:U404,20,0))</f>
        <v/>
      </c>
      <c r="C369" s="88"/>
      <c r="D369" s="88" t="e">
        <f t="array" ref="D369">INDEX(LISTE!$D$4:$O$45,MATCH(A369,LISTE!$B$4:$B$45,0),MATCH(C369,LISTE!$D$3:$O$3,0))</f>
        <v>#N/A</v>
      </c>
      <c r="E369" s="88" t="str">
        <f>IF(ISBLANK(C369),"",VLOOKUP(C369,Typologie!B$3:C$15,2,0))</f>
        <v/>
      </c>
      <c r="F369" s="88" t="str">
        <f>IF(E369="","",COUNTIF(E$10:$E369, E369))</f>
        <v/>
      </c>
      <c r="G369" s="88" t="str">
        <f t="shared" si="20"/>
        <v/>
      </c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90"/>
      <c r="T369" s="90"/>
      <c r="U369" s="90"/>
      <c r="V369" s="90"/>
      <c r="W369" s="88"/>
      <c r="X369" s="91"/>
      <c r="Y369" s="89"/>
      <c r="Z369" s="89"/>
      <c r="AA369" s="89"/>
      <c r="AB369" s="89"/>
      <c r="AC369" s="89"/>
      <c r="AD369" s="89"/>
      <c r="AE369" s="91"/>
      <c r="AF369" s="88"/>
      <c r="AG369" s="89"/>
      <c r="AH369" s="89"/>
      <c r="AI369" s="89"/>
      <c r="AJ369" s="91"/>
      <c r="AK369" s="88"/>
      <c r="AL369" s="89"/>
      <c r="AM369" s="89"/>
      <c r="AN369" s="89"/>
      <c r="AO369" s="91"/>
      <c r="AP369" s="88" t="str">
        <f t="shared" ca="1" si="18"/>
        <v/>
      </c>
      <c r="AQ369" s="91"/>
      <c r="AR369" s="89"/>
      <c r="AS369" s="88"/>
      <c r="AT369" s="88" t="str">
        <f t="shared" si="19"/>
        <v/>
      </c>
      <c r="AU369" s="92"/>
      <c r="AV369" s="88"/>
    </row>
    <row r="370" spans="1:48" s="75" customFormat="1" ht="15.6" x14ac:dyDescent="0.3">
      <c r="A370" s="88"/>
      <c r="B370" s="88" t="str">
        <f>IF(ISNA(VLOOKUP(A370,LISTE!B363:U405,20,0)),"",VLOOKUP(A370,LISTE!B363:U405,20,0))</f>
        <v/>
      </c>
      <c r="C370" s="88"/>
      <c r="D370" s="88" t="e">
        <f t="array" ref="D370">INDEX(LISTE!$D$4:$O$45,MATCH(A370,LISTE!$B$4:$B$45,0),MATCH(C370,LISTE!$D$3:$O$3,0))</f>
        <v>#N/A</v>
      </c>
      <c r="E370" s="88" t="str">
        <f>IF(ISBLANK(C370),"",VLOOKUP(C370,Typologie!B$3:C$15,2,0))</f>
        <v/>
      </c>
      <c r="F370" s="88" t="str">
        <f>IF(E370="","",COUNTIF(E$10:$E370, E370))</f>
        <v/>
      </c>
      <c r="G370" s="88" t="str">
        <f t="shared" si="20"/>
        <v/>
      </c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90"/>
      <c r="T370" s="90"/>
      <c r="U370" s="90"/>
      <c r="V370" s="90"/>
      <c r="W370" s="88"/>
      <c r="X370" s="91"/>
      <c r="Y370" s="89"/>
      <c r="Z370" s="89"/>
      <c r="AA370" s="89"/>
      <c r="AB370" s="89"/>
      <c r="AC370" s="89"/>
      <c r="AD370" s="89"/>
      <c r="AE370" s="91"/>
      <c r="AF370" s="88"/>
      <c r="AG370" s="89"/>
      <c r="AH370" s="89"/>
      <c r="AI370" s="89"/>
      <c r="AJ370" s="91"/>
      <c r="AK370" s="88"/>
      <c r="AL370" s="89"/>
      <c r="AM370" s="89"/>
      <c r="AN370" s="89"/>
      <c r="AO370" s="91"/>
      <c r="AP370" s="88" t="str">
        <f t="shared" ca="1" si="18"/>
        <v/>
      </c>
      <c r="AQ370" s="91"/>
      <c r="AR370" s="89"/>
      <c r="AS370" s="88"/>
      <c r="AT370" s="88" t="str">
        <f t="shared" si="19"/>
        <v/>
      </c>
      <c r="AU370" s="92"/>
      <c r="AV370" s="88"/>
    </row>
    <row r="371" spans="1:48" s="75" customFormat="1" ht="15.6" x14ac:dyDescent="0.3">
      <c r="A371" s="88"/>
      <c r="B371" s="88" t="str">
        <f>IF(ISNA(VLOOKUP(A371,LISTE!B364:U406,20,0)),"",VLOOKUP(A371,LISTE!B364:U406,20,0))</f>
        <v/>
      </c>
      <c r="C371" s="88"/>
      <c r="D371" s="88" t="e">
        <f t="array" ref="D371">INDEX(LISTE!$D$4:$O$45,MATCH(A371,LISTE!$B$4:$B$45,0),MATCH(C371,LISTE!$D$3:$O$3,0))</f>
        <v>#N/A</v>
      </c>
      <c r="E371" s="88" t="str">
        <f>IF(ISBLANK(C371),"",VLOOKUP(C371,Typologie!B$3:C$15,2,0))</f>
        <v/>
      </c>
      <c r="F371" s="88" t="str">
        <f>IF(E371="","",COUNTIF(E$10:$E371, E371))</f>
        <v/>
      </c>
      <c r="G371" s="88" t="str">
        <f t="shared" si="20"/>
        <v/>
      </c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90"/>
      <c r="T371" s="90"/>
      <c r="U371" s="90"/>
      <c r="V371" s="90"/>
      <c r="W371" s="88"/>
      <c r="X371" s="91"/>
      <c r="Y371" s="89"/>
      <c r="Z371" s="89"/>
      <c r="AA371" s="89"/>
      <c r="AB371" s="89"/>
      <c r="AC371" s="89"/>
      <c r="AD371" s="89"/>
      <c r="AE371" s="91"/>
      <c r="AF371" s="88"/>
      <c r="AG371" s="89"/>
      <c r="AH371" s="89"/>
      <c r="AI371" s="89"/>
      <c r="AJ371" s="91"/>
      <c r="AK371" s="88"/>
      <c r="AL371" s="89"/>
      <c r="AM371" s="89"/>
      <c r="AN371" s="89"/>
      <c r="AO371" s="91"/>
      <c r="AP371" s="88" t="str">
        <f t="shared" ca="1" si="18"/>
        <v/>
      </c>
      <c r="AQ371" s="91"/>
      <c r="AR371" s="89"/>
      <c r="AS371" s="88"/>
      <c r="AT371" s="88" t="str">
        <f t="shared" si="19"/>
        <v/>
      </c>
      <c r="AU371" s="92"/>
      <c r="AV371" s="88"/>
    </row>
    <row r="372" spans="1:48" s="75" customFormat="1" ht="15.6" x14ac:dyDescent="0.3">
      <c r="A372" s="88"/>
      <c r="B372" s="88" t="str">
        <f>IF(ISNA(VLOOKUP(A372,LISTE!B365:U407,20,0)),"",VLOOKUP(A372,LISTE!B365:U407,20,0))</f>
        <v/>
      </c>
      <c r="C372" s="88"/>
      <c r="D372" s="88" t="e">
        <f t="array" ref="D372">INDEX(LISTE!$D$4:$O$45,MATCH(A372,LISTE!$B$4:$B$45,0),MATCH(C372,LISTE!$D$3:$O$3,0))</f>
        <v>#N/A</v>
      </c>
      <c r="E372" s="88" t="str">
        <f>IF(ISBLANK(C372),"",VLOOKUP(C372,Typologie!B$3:C$15,2,0))</f>
        <v/>
      </c>
      <c r="F372" s="88" t="str">
        <f>IF(E372="","",COUNTIF(E$10:$E372, E372))</f>
        <v/>
      </c>
      <c r="G372" s="88" t="str">
        <f t="shared" si="20"/>
        <v/>
      </c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90"/>
      <c r="T372" s="90"/>
      <c r="U372" s="90"/>
      <c r="V372" s="90"/>
      <c r="W372" s="88"/>
      <c r="X372" s="91"/>
      <c r="Y372" s="89"/>
      <c r="Z372" s="89"/>
      <c r="AA372" s="89"/>
      <c r="AB372" s="89"/>
      <c r="AC372" s="89"/>
      <c r="AD372" s="89"/>
      <c r="AE372" s="91"/>
      <c r="AF372" s="88"/>
      <c r="AG372" s="89"/>
      <c r="AH372" s="89"/>
      <c r="AI372" s="89"/>
      <c r="AJ372" s="91"/>
      <c r="AK372" s="88"/>
      <c r="AL372" s="89"/>
      <c r="AM372" s="89"/>
      <c r="AN372" s="89"/>
      <c r="AO372" s="91"/>
      <c r="AP372" s="88" t="str">
        <f t="shared" ca="1" si="18"/>
        <v/>
      </c>
      <c r="AQ372" s="91"/>
      <c r="AR372" s="89"/>
      <c r="AS372" s="88"/>
      <c r="AT372" s="88" t="str">
        <f t="shared" si="19"/>
        <v/>
      </c>
      <c r="AU372" s="92"/>
      <c r="AV372" s="88"/>
    </row>
    <row r="373" spans="1:48" s="75" customFormat="1" ht="15.6" x14ac:dyDescent="0.3">
      <c r="A373" s="88"/>
      <c r="B373" s="88" t="str">
        <f>IF(ISNA(VLOOKUP(A373,LISTE!B366:U408,20,0)),"",VLOOKUP(A373,LISTE!B366:U408,20,0))</f>
        <v/>
      </c>
      <c r="C373" s="88"/>
      <c r="D373" s="88" t="e">
        <f t="array" ref="D373">INDEX(LISTE!$D$4:$O$45,MATCH(A373,LISTE!$B$4:$B$45,0),MATCH(C373,LISTE!$D$3:$O$3,0))</f>
        <v>#N/A</v>
      </c>
      <c r="E373" s="88" t="str">
        <f>IF(ISBLANK(C373),"",VLOOKUP(C373,Typologie!B$3:C$15,2,0))</f>
        <v/>
      </c>
      <c r="F373" s="88" t="str">
        <f>IF(E373="","",COUNTIF(E$10:$E373, E373))</f>
        <v/>
      </c>
      <c r="G373" s="88" t="str">
        <f t="shared" si="20"/>
        <v/>
      </c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90"/>
      <c r="T373" s="90"/>
      <c r="U373" s="90"/>
      <c r="V373" s="90"/>
      <c r="W373" s="88"/>
      <c r="X373" s="91"/>
      <c r="Y373" s="89"/>
      <c r="Z373" s="89"/>
      <c r="AA373" s="89"/>
      <c r="AB373" s="89"/>
      <c r="AC373" s="89"/>
      <c r="AD373" s="89"/>
      <c r="AE373" s="91"/>
      <c r="AF373" s="88"/>
      <c r="AG373" s="89"/>
      <c r="AH373" s="89"/>
      <c r="AI373" s="89"/>
      <c r="AJ373" s="91"/>
      <c r="AK373" s="88"/>
      <c r="AL373" s="89"/>
      <c r="AM373" s="89"/>
      <c r="AN373" s="89"/>
      <c r="AO373" s="91"/>
      <c r="AP373" s="88" t="str">
        <f t="shared" ca="1" si="18"/>
        <v/>
      </c>
      <c r="AQ373" s="91"/>
      <c r="AR373" s="89"/>
      <c r="AS373" s="88"/>
      <c r="AT373" s="88" t="str">
        <f t="shared" si="19"/>
        <v/>
      </c>
      <c r="AU373" s="92"/>
      <c r="AV373" s="88"/>
    </row>
    <row r="374" spans="1:48" s="75" customFormat="1" ht="15.6" x14ac:dyDescent="0.3">
      <c r="A374" s="88"/>
      <c r="B374" s="88" t="str">
        <f>IF(ISNA(VLOOKUP(A374,LISTE!B367:U409,20,0)),"",VLOOKUP(A374,LISTE!B367:U409,20,0))</f>
        <v/>
      </c>
      <c r="C374" s="88"/>
      <c r="D374" s="88" t="e">
        <f t="array" ref="D374">INDEX(LISTE!$D$4:$O$45,MATCH(A374,LISTE!$B$4:$B$45,0),MATCH(C374,LISTE!$D$3:$O$3,0))</f>
        <v>#N/A</v>
      </c>
      <c r="E374" s="88" t="str">
        <f>IF(ISBLANK(C374),"",VLOOKUP(C374,Typologie!B$3:C$15,2,0))</f>
        <v/>
      </c>
      <c r="F374" s="88" t="str">
        <f>IF(E374="","",COUNTIF(E$10:$E374, E374))</f>
        <v/>
      </c>
      <c r="G374" s="88" t="str">
        <f t="shared" si="20"/>
        <v/>
      </c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90"/>
      <c r="T374" s="90"/>
      <c r="U374" s="90"/>
      <c r="V374" s="90"/>
      <c r="W374" s="88"/>
      <c r="X374" s="91"/>
      <c r="Y374" s="89"/>
      <c r="Z374" s="89"/>
      <c r="AA374" s="89"/>
      <c r="AB374" s="89"/>
      <c r="AC374" s="89"/>
      <c r="AD374" s="89"/>
      <c r="AE374" s="91"/>
      <c r="AF374" s="88"/>
      <c r="AG374" s="89"/>
      <c r="AH374" s="89"/>
      <c r="AI374" s="89"/>
      <c r="AJ374" s="91"/>
      <c r="AK374" s="88"/>
      <c r="AL374" s="89"/>
      <c r="AM374" s="89"/>
      <c r="AN374" s="89"/>
      <c r="AO374" s="91"/>
      <c r="AP374" s="88" t="str">
        <f t="shared" ca="1" si="18"/>
        <v/>
      </c>
      <c r="AQ374" s="91"/>
      <c r="AR374" s="89"/>
      <c r="AS374" s="88"/>
      <c r="AT374" s="88" t="str">
        <f t="shared" si="19"/>
        <v/>
      </c>
      <c r="AU374" s="92"/>
      <c r="AV374" s="88"/>
    </row>
    <row r="375" spans="1:48" s="75" customFormat="1" ht="15.6" x14ac:dyDescent="0.3">
      <c r="A375" s="88"/>
      <c r="B375" s="88" t="str">
        <f>IF(ISNA(VLOOKUP(A375,LISTE!B368:U410,20,0)),"",VLOOKUP(A375,LISTE!B368:U410,20,0))</f>
        <v/>
      </c>
      <c r="C375" s="88"/>
      <c r="D375" s="88" t="e">
        <f t="array" ref="D375">INDEX(LISTE!$D$4:$O$45,MATCH(A375,LISTE!$B$4:$B$45,0),MATCH(C375,LISTE!$D$3:$O$3,0))</f>
        <v>#N/A</v>
      </c>
      <c r="E375" s="88" t="str">
        <f>IF(ISBLANK(C375),"",VLOOKUP(C375,Typologie!B$3:C$15,2,0))</f>
        <v/>
      </c>
      <c r="F375" s="88" t="str">
        <f>IF(E375="","",COUNTIF(E$10:$E375, E375))</f>
        <v/>
      </c>
      <c r="G375" s="88" t="str">
        <f t="shared" si="20"/>
        <v/>
      </c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90"/>
      <c r="T375" s="90"/>
      <c r="U375" s="90"/>
      <c r="V375" s="90"/>
      <c r="W375" s="88"/>
      <c r="X375" s="91"/>
      <c r="Y375" s="89"/>
      <c r="Z375" s="89"/>
      <c r="AA375" s="89"/>
      <c r="AB375" s="89"/>
      <c r="AC375" s="89"/>
      <c r="AD375" s="89"/>
      <c r="AE375" s="91"/>
      <c r="AF375" s="88"/>
      <c r="AG375" s="89"/>
      <c r="AH375" s="89"/>
      <c r="AI375" s="89"/>
      <c r="AJ375" s="91"/>
      <c r="AK375" s="88"/>
      <c r="AL375" s="89"/>
      <c r="AM375" s="89"/>
      <c r="AN375" s="89"/>
      <c r="AO375" s="91"/>
      <c r="AP375" s="88" t="str">
        <f t="shared" ca="1" si="18"/>
        <v/>
      </c>
      <c r="AQ375" s="91"/>
      <c r="AR375" s="89"/>
      <c r="AS375" s="88"/>
      <c r="AT375" s="88" t="str">
        <f t="shared" si="19"/>
        <v/>
      </c>
      <c r="AU375" s="92"/>
      <c r="AV375" s="88"/>
    </row>
    <row r="376" spans="1:48" s="75" customFormat="1" ht="15.6" x14ac:dyDescent="0.3">
      <c r="A376" s="88"/>
      <c r="B376" s="88" t="str">
        <f>IF(ISNA(VLOOKUP(A376,LISTE!B369:U411,20,0)),"",VLOOKUP(A376,LISTE!B369:U411,20,0))</f>
        <v/>
      </c>
      <c r="C376" s="88"/>
      <c r="D376" s="88" t="e">
        <f t="array" ref="D376">INDEX(LISTE!$D$4:$O$45,MATCH(A376,LISTE!$B$4:$B$45,0),MATCH(C376,LISTE!$D$3:$O$3,0))</f>
        <v>#N/A</v>
      </c>
      <c r="E376" s="88" t="str">
        <f>IF(ISBLANK(C376),"",VLOOKUP(C376,Typologie!B$3:C$15,2,0))</f>
        <v/>
      </c>
      <c r="F376" s="88" t="str">
        <f>IF(E376="","",COUNTIF(E$10:$E376, E376))</f>
        <v/>
      </c>
      <c r="G376" s="88" t="str">
        <f t="shared" si="20"/>
        <v/>
      </c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90"/>
      <c r="T376" s="90"/>
      <c r="U376" s="90"/>
      <c r="V376" s="90"/>
      <c r="W376" s="88"/>
      <c r="X376" s="91"/>
      <c r="Y376" s="89"/>
      <c r="Z376" s="89"/>
      <c r="AA376" s="89"/>
      <c r="AB376" s="89"/>
      <c r="AC376" s="89"/>
      <c r="AD376" s="89"/>
      <c r="AE376" s="91"/>
      <c r="AF376" s="88"/>
      <c r="AG376" s="89"/>
      <c r="AH376" s="89"/>
      <c r="AI376" s="89"/>
      <c r="AJ376" s="91"/>
      <c r="AK376" s="88"/>
      <c r="AL376" s="89"/>
      <c r="AM376" s="89"/>
      <c r="AN376" s="89"/>
      <c r="AO376" s="91"/>
      <c r="AP376" s="88" t="str">
        <f t="shared" ca="1" si="18"/>
        <v/>
      </c>
      <c r="AQ376" s="91"/>
      <c r="AR376" s="89"/>
      <c r="AS376" s="88"/>
      <c r="AT376" s="88" t="str">
        <f t="shared" si="19"/>
        <v/>
      </c>
      <c r="AU376" s="92"/>
      <c r="AV376" s="88"/>
    </row>
    <row r="377" spans="1:48" s="75" customFormat="1" ht="15.6" x14ac:dyDescent="0.3">
      <c r="A377" s="88"/>
      <c r="B377" s="88" t="str">
        <f>IF(ISNA(VLOOKUP(A377,LISTE!B370:U412,20,0)),"",VLOOKUP(A377,LISTE!B370:U412,20,0))</f>
        <v/>
      </c>
      <c r="C377" s="88"/>
      <c r="D377" s="88" t="e">
        <f t="array" ref="D377">INDEX(LISTE!$D$4:$O$45,MATCH(A377,LISTE!$B$4:$B$45,0),MATCH(C377,LISTE!$D$3:$O$3,0))</f>
        <v>#N/A</v>
      </c>
      <c r="E377" s="88" t="str">
        <f>IF(ISBLANK(C377),"",VLOOKUP(C377,Typologie!B$3:C$15,2,0))</f>
        <v/>
      </c>
      <c r="F377" s="88" t="str">
        <f>IF(E377="","",COUNTIF(E$10:$E377, E377))</f>
        <v/>
      </c>
      <c r="G377" s="88" t="str">
        <f t="shared" si="20"/>
        <v/>
      </c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90"/>
      <c r="T377" s="90"/>
      <c r="U377" s="90"/>
      <c r="V377" s="90"/>
      <c r="W377" s="88"/>
      <c r="X377" s="91"/>
      <c r="Y377" s="89"/>
      <c r="Z377" s="89"/>
      <c r="AA377" s="89"/>
      <c r="AB377" s="89"/>
      <c r="AC377" s="89"/>
      <c r="AD377" s="89"/>
      <c r="AE377" s="91"/>
      <c r="AF377" s="88"/>
      <c r="AG377" s="89"/>
      <c r="AH377" s="89"/>
      <c r="AI377" s="89"/>
      <c r="AJ377" s="91"/>
      <c r="AK377" s="88"/>
      <c r="AL377" s="89"/>
      <c r="AM377" s="89"/>
      <c r="AN377" s="89"/>
      <c r="AO377" s="91"/>
      <c r="AP377" s="88" t="str">
        <f t="shared" ca="1" si="18"/>
        <v/>
      </c>
      <c r="AQ377" s="91"/>
      <c r="AR377" s="89"/>
      <c r="AS377" s="88"/>
      <c r="AT377" s="88" t="str">
        <f t="shared" si="19"/>
        <v/>
      </c>
      <c r="AU377" s="92"/>
      <c r="AV377" s="88"/>
    </row>
    <row r="378" spans="1:48" s="75" customFormat="1" ht="15.6" x14ac:dyDescent="0.3">
      <c r="A378" s="88"/>
      <c r="B378" s="88" t="str">
        <f>IF(ISNA(VLOOKUP(A378,LISTE!B371:U413,20,0)),"",VLOOKUP(A378,LISTE!B371:U413,20,0))</f>
        <v/>
      </c>
      <c r="C378" s="88"/>
      <c r="D378" s="88" t="e">
        <f t="array" ref="D378">INDEX(LISTE!$D$4:$O$45,MATCH(A378,LISTE!$B$4:$B$45,0),MATCH(C378,LISTE!$D$3:$O$3,0))</f>
        <v>#N/A</v>
      </c>
      <c r="E378" s="88" t="str">
        <f>IF(ISBLANK(C378),"",VLOOKUP(C378,Typologie!B$3:C$15,2,0))</f>
        <v/>
      </c>
      <c r="F378" s="88" t="str">
        <f>IF(E378="","",COUNTIF(E$10:$E378, E378))</f>
        <v/>
      </c>
      <c r="G378" s="88" t="str">
        <f t="shared" si="20"/>
        <v/>
      </c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90"/>
      <c r="T378" s="90"/>
      <c r="U378" s="90"/>
      <c r="V378" s="90"/>
      <c r="W378" s="88"/>
      <c r="X378" s="91"/>
      <c r="Y378" s="89"/>
      <c r="Z378" s="89"/>
      <c r="AA378" s="89"/>
      <c r="AB378" s="89"/>
      <c r="AC378" s="89"/>
      <c r="AD378" s="89"/>
      <c r="AE378" s="91"/>
      <c r="AF378" s="88"/>
      <c r="AG378" s="89"/>
      <c r="AH378" s="89"/>
      <c r="AI378" s="89"/>
      <c r="AJ378" s="91"/>
      <c r="AK378" s="88"/>
      <c r="AL378" s="89"/>
      <c r="AM378" s="89"/>
      <c r="AN378" s="89"/>
      <c r="AO378" s="91"/>
      <c r="AP378" s="88" t="str">
        <f t="shared" ca="1" si="18"/>
        <v/>
      </c>
      <c r="AQ378" s="91"/>
      <c r="AR378" s="89"/>
      <c r="AS378" s="88"/>
      <c r="AT378" s="88" t="str">
        <f t="shared" si="19"/>
        <v/>
      </c>
      <c r="AU378" s="92"/>
      <c r="AV378" s="88"/>
    </row>
    <row r="379" spans="1:48" s="75" customFormat="1" ht="15.6" x14ac:dyDescent="0.3">
      <c r="A379" s="88"/>
      <c r="B379" s="88" t="str">
        <f>IF(ISNA(VLOOKUP(A379,LISTE!B372:U414,20,0)),"",VLOOKUP(A379,LISTE!B372:U414,20,0))</f>
        <v/>
      </c>
      <c r="C379" s="88"/>
      <c r="D379" s="88" t="e">
        <f t="array" ref="D379">INDEX(LISTE!$D$4:$O$45,MATCH(A379,LISTE!$B$4:$B$45,0),MATCH(C379,LISTE!$D$3:$O$3,0))</f>
        <v>#N/A</v>
      </c>
      <c r="E379" s="88" t="str">
        <f>IF(ISBLANK(C379),"",VLOOKUP(C379,Typologie!B$3:C$15,2,0))</f>
        <v/>
      </c>
      <c r="F379" s="88" t="str">
        <f>IF(E379="","",COUNTIF(E$10:$E379, E379))</f>
        <v/>
      </c>
      <c r="G379" s="88" t="str">
        <f t="shared" si="20"/>
        <v/>
      </c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90"/>
      <c r="T379" s="90"/>
      <c r="U379" s="90"/>
      <c r="V379" s="90"/>
      <c r="W379" s="88"/>
      <c r="X379" s="91"/>
      <c r="Y379" s="89"/>
      <c r="Z379" s="89"/>
      <c r="AA379" s="89"/>
      <c r="AB379" s="89"/>
      <c r="AC379" s="89"/>
      <c r="AD379" s="89"/>
      <c r="AE379" s="91"/>
      <c r="AF379" s="88"/>
      <c r="AG379" s="89"/>
      <c r="AH379" s="89"/>
      <c r="AI379" s="89"/>
      <c r="AJ379" s="91"/>
      <c r="AK379" s="88"/>
      <c r="AL379" s="89"/>
      <c r="AM379" s="89"/>
      <c r="AN379" s="89"/>
      <c r="AO379" s="91"/>
      <c r="AP379" s="88" t="str">
        <f t="shared" ca="1" si="18"/>
        <v/>
      </c>
      <c r="AQ379" s="91"/>
      <c r="AR379" s="89"/>
      <c r="AS379" s="88"/>
      <c r="AT379" s="88" t="str">
        <f t="shared" si="19"/>
        <v/>
      </c>
      <c r="AU379" s="92"/>
      <c r="AV379" s="88"/>
    </row>
    <row r="380" spans="1:48" s="75" customFormat="1" ht="15.6" x14ac:dyDescent="0.3">
      <c r="A380" s="88"/>
      <c r="B380" s="88" t="str">
        <f>IF(ISNA(VLOOKUP(A380,LISTE!B373:U415,20,0)),"",VLOOKUP(A380,LISTE!B373:U415,20,0))</f>
        <v/>
      </c>
      <c r="C380" s="88"/>
      <c r="D380" s="88" t="e">
        <f t="array" ref="D380">INDEX(LISTE!$D$4:$O$45,MATCH(A380,LISTE!$B$4:$B$45,0),MATCH(C380,LISTE!$D$3:$O$3,0))</f>
        <v>#N/A</v>
      </c>
      <c r="E380" s="88" t="str">
        <f>IF(ISBLANK(C380),"",VLOOKUP(C380,Typologie!B$3:C$15,2,0))</f>
        <v/>
      </c>
      <c r="F380" s="88" t="str">
        <f>IF(E380="","",COUNTIF(E$10:$E380, E380))</f>
        <v/>
      </c>
      <c r="G380" s="88" t="str">
        <f t="shared" si="20"/>
        <v/>
      </c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90"/>
      <c r="T380" s="90"/>
      <c r="U380" s="90"/>
      <c r="V380" s="90"/>
      <c r="W380" s="88"/>
      <c r="X380" s="91"/>
      <c r="Y380" s="89"/>
      <c r="Z380" s="89"/>
      <c r="AA380" s="89"/>
      <c r="AB380" s="89"/>
      <c r="AC380" s="89"/>
      <c r="AD380" s="89"/>
      <c r="AE380" s="91"/>
      <c r="AF380" s="88"/>
      <c r="AG380" s="89"/>
      <c r="AH380" s="89"/>
      <c r="AI380" s="89"/>
      <c r="AJ380" s="91"/>
      <c r="AK380" s="88"/>
      <c r="AL380" s="89"/>
      <c r="AM380" s="89"/>
      <c r="AN380" s="89"/>
      <c r="AO380" s="91"/>
      <c r="AP380" s="88" t="str">
        <f t="shared" ca="1" si="18"/>
        <v/>
      </c>
      <c r="AQ380" s="91"/>
      <c r="AR380" s="89"/>
      <c r="AS380" s="88"/>
      <c r="AT380" s="88" t="str">
        <f t="shared" si="19"/>
        <v/>
      </c>
      <c r="AU380" s="92"/>
      <c r="AV380" s="88"/>
    </row>
    <row r="381" spans="1:48" s="75" customFormat="1" ht="15.6" x14ac:dyDescent="0.3">
      <c r="A381" s="88"/>
      <c r="B381" s="88" t="str">
        <f>IF(ISNA(VLOOKUP(A381,LISTE!B374:U416,20,0)),"",VLOOKUP(A381,LISTE!B374:U416,20,0))</f>
        <v/>
      </c>
      <c r="C381" s="88"/>
      <c r="D381" s="88" t="e">
        <f t="array" ref="D381">INDEX(LISTE!$D$4:$O$45,MATCH(A381,LISTE!$B$4:$B$45,0),MATCH(C381,LISTE!$D$3:$O$3,0))</f>
        <v>#N/A</v>
      </c>
      <c r="E381" s="88" t="str">
        <f>IF(ISBLANK(C381),"",VLOOKUP(C381,Typologie!B$3:C$15,2,0))</f>
        <v/>
      </c>
      <c r="F381" s="88" t="str">
        <f>IF(E381="","",COUNTIF(E$10:$E381, E381))</f>
        <v/>
      </c>
      <c r="G381" s="88" t="str">
        <f t="shared" si="20"/>
        <v/>
      </c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90"/>
      <c r="T381" s="90"/>
      <c r="U381" s="90"/>
      <c r="V381" s="90"/>
      <c r="W381" s="88"/>
      <c r="X381" s="91"/>
      <c r="Y381" s="89"/>
      <c r="Z381" s="89"/>
      <c r="AA381" s="89"/>
      <c r="AB381" s="89"/>
      <c r="AC381" s="89"/>
      <c r="AD381" s="89"/>
      <c r="AE381" s="91"/>
      <c r="AF381" s="88"/>
      <c r="AG381" s="89"/>
      <c r="AH381" s="89"/>
      <c r="AI381" s="89"/>
      <c r="AJ381" s="91"/>
      <c r="AK381" s="88"/>
      <c r="AL381" s="89"/>
      <c r="AM381" s="89"/>
      <c r="AN381" s="89"/>
      <c r="AO381" s="91"/>
      <c r="AP381" s="88" t="str">
        <f t="shared" ca="1" si="18"/>
        <v/>
      </c>
      <c r="AQ381" s="91"/>
      <c r="AR381" s="89"/>
      <c r="AS381" s="88"/>
      <c r="AT381" s="88" t="str">
        <f t="shared" si="19"/>
        <v/>
      </c>
      <c r="AU381" s="92"/>
      <c r="AV381" s="88"/>
    </row>
    <row r="382" spans="1:48" s="75" customFormat="1" ht="15.6" x14ac:dyDescent="0.3">
      <c r="A382" s="88"/>
      <c r="B382" s="88" t="str">
        <f>IF(ISNA(VLOOKUP(A382,LISTE!B375:U417,20,0)),"",VLOOKUP(A382,LISTE!B375:U417,20,0))</f>
        <v/>
      </c>
      <c r="C382" s="88"/>
      <c r="D382" s="88" t="e">
        <f t="array" ref="D382">INDEX(LISTE!$D$4:$O$45,MATCH(A382,LISTE!$B$4:$B$45,0),MATCH(C382,LISTE!$D$3:$O$3,0))</f>
        <v>#N/A</v>
      </c>
      <c r="E382" s="88" t="str">
        <f>IF(ISBLANK(C382),"",VLOOKUP(C382,Typologie!B$3:C$15,2,0))</f>
        <v/>
      </c>
      <c r="F382" s="88" t="str">
        <f>IF(E382="","",COUNTIF(E$10:$E382, E382))</f>
        <v/>
      </c>
      <c r="G382" s="88" t="str">
        <f t="shared" si="20"/>
        <v/>
      </c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90"/>
      <c r="T382" s="90"/>
      <c r="U382" s="90"/>
      <c r="V382" s="90"/>
      <c r="W382" s="88"/>
      <c r="X382" s="91"/>
      <c r="Y382" s="89"/>
      <c r="Z382" s="89"/>
      <c r="AA382" s="89"/>
      <c r="AB382" s="89"/>
      <c r="AC382" s="89"/>
      <c r="AD382" s="89"/>
      <c r="AE382" s="91"/>
      <c r="AF382" s="88"/>
      <c r="AG382" s="89"/>
      <c r="AH382" s="89"/>
      <c r="AI382" s="89"/>
      <c r="AJ382" s="91"/>
      <c r="AK382" s="88"/>
      <c r="AL382" s="89"/>
      <c r="AM382" s="89"/>
      <c r="AN382" s="89"/>
      <c r="AO382" s="91"/>
      <c r="AP382" s="88" t="str">
        <f t="shared" ca="1" si="18"/>
        <v/>
      </c>
      <c r="AQ382" s="91"/>
      <c r="AR382" s="89"/>
      <c r="AS382" s="88"/>
      <c r="AT382" s="88" t="str">
        <f t="shared" si="19"/>
        <v/>
      </c>
      <c r="AU382" s="92"/>
      <c r="AV382" s="88"/>
    </row>
    <row r="383" spans="1:48" s="75" customFormat="1" ht="15.6" x14ac:dyDescent="0.3">
      <c r="A383" s="88"/>
      <c r="B383" s="88" t="str">
        <f>IF(ISNA(VLOOKUP(A383,LISTE!B376:U418,20,0)),"",VLOOKUP(A383,LISTE!B376:U418,20,0))</f>
        <v/>
      </c>
      <c r="C383" s="88"/>
      <c r="D383" s="88" t="e">
        <f t="array" ref="D383">INDEX(LISTE!$D$4:$O$45,MATCH(A383,LISTE!$B$4:$B$45,0),MATCH(C383,LISTE!$D$3:$O$3,0))</f>
        <v>#N/A</v>
      </c>
      <c r="E383" s="88" t="str">
        <f>IF(ISBLANK(C383),"",VLOOKUP(C383,Typologie!B$3:C$15,2,0))</f>
        <v/>
      </c>
      <c r="F383" s="88" t="str">
        <f>IF(E383="","",COUNTIF(E$10:$E383, E383))</f>
        <v/>
      </c>
      <c r="G383" s="88" t="str">
        <f t="shared" si="20"/>
        <v/>
      </c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90"/>
      <c r="T383" s="90"/>
      <c r="U383" s="90"/>
      <c r="V383" s="90"/>
      <c r="W383" s="88"/>
      <c r="X383" s="91"/>
      <c r="Y383" s="89"/>
      <c r="Z383" s="89"/>
      <c r="AA383" s="89"/>
      <c r="AB383" s="89"/>
      <c r="AC383" s="89"/>
      <c r="AD383" s="89"/>
      <c r="AE383" s="91"/>
      <c r="AF383" s="88"/>
      <c r="AG383" s="89"/>
      <c r="AH383" s="89"/>
      <c r="AI383" s="89"/>
      <c r="AJ383" s="91"/>
      <c r="AK383" s="88"/>
      <c r="AL383" s="89"/>
      <c r="AM383" s="89"/>
      <c r="AN383" s="89"/>
      <c r="AO383" s="91"/>
      <c r="AP383" s="88" t="str">
        <f t="shared" ca="1" si="18"/>
        <v/>
      </c>
      <c r="AQ383" s="91"/>
      <c r="AR383" s="89"/>
      <c r="AS383" s="88"/>
      <c r="AT383" s="88" t="str">
        <f t="shared" si="19"/>
        <v/>
      </c>
      <c r="AU383" s="92"/>
      <c r="AV383" s="88"/>
    </row>
    <row r="384" spans="1:48" s="75" customFormat="1" ht="15.6" x14ac:dyDescent="0.3">
      <c r="A384" s="88"/>
      <c r="B384" s="88" t="str">
        <f>IF(ISNA(VLOOKUP(A384,LISTE!B377:U419,20,0)),"",VLOOKUP(A384,LISTE!B377:U419,20,0))</f>
        <v/>
      </c>
      <c r="C384" s="88"/>
      <c r="D384" s="88" t="e">
        <f t="array" ref="D384">INDEX(LISTE!$D$4:$O$45,MATCH(A384,LISTE!$B$4:$B$45,0),MATCH(C384,LISTE!$D$3:$O$3,0))</f>
        <v>#N/A</v>
      </c>
      <c r="E384" s="88" t="str">
        <f>IF(ISBLANK(C384),"",VLOOKUP(C384,Typologie!B$3:C$15,2,0))</f>
        <v/>
      </c>
      <c r="F384" s="88" t="str">
        <f>IF(E384="","",COUNTIF(E$10:$E384, E384))</f>
        <v/>
      </c>
      <c r="G384" s="88" t="str">
        <f t="shared" si="20"/>
        <v/>
      </c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90"/>
      <c r="T384" s="90"/>
      <c r="U384" s="90"/>
      <c r="V384" s="90"/>
      <c r="W384" s="88"/>
      <c r="X384" s="91"/>
      <c r="Y384" s="89"/>
      <c r="Z384" s="89"/>
      <c r="AA384" s="89"/>
      <c r="AB384" s="89"/>
      <c r="AC384" s="89"/>
      <c r="AD384" s="89"/>
      <c r="AE384" s="91"/>
      <c r="AF384" s="88"/>
      <c r="AG384" s="89"/>
      <c r="AH384" s="89"/>
      <c r="AI384" s="89"/>
      <c r="AJ384" s="91"/>
      <c r="AK384" s="88"/>
      <c r="AL384" s="89"/>
      <c r="AM384" s="89"/>
      <c r="AN384" s="89"/>
      <c r="AO384" s="91"/>
      <c r="AP384" s="88" t="str">
        <f t="shared" ca="1" si="18"/>
        <v/>
      </c>
      <c r="AQ384" s="91"/>
      <c r="AR384" s="89"/>
      <c r="AS384" s="88"/>
      <c r="AT384" s="88" t="str">
        <f t="shared" si="19"/>
        <v/>
      </c>
      <c r="AU384" s="92"/>
      <c r="AV384" s="88"/>
    </row>
    <row r="385" spans="1:48" s="75" customFormat="1" ht="15.6" x14ac:dyDescent="0.3">
      <c r="A385" s="88"/>
      <c r="B385" s="88" t="str">
        <f>IF(ISNA(VLOOKUP(A385,LISTE!B378:U420,20,0)),"",VLOOKUP(A385,LISTE!B378:U420,20,0))</f>
        <v/>
      </c>
      <c r="C385" s="88"/>
      <c r="D385" s="88" t="e">
        <f t="array" ref="D385">INDEX(LISTE!$D$4:$O$45,MATCH(A385,LISTE!$B$4:$B$45,0),MATCH(C385,LISTE!$D$3:$O$3,0))</f>
        <v>#N/A</v>
      </c>
      <c r="E385" s="88" t="str">
        <f>IF(ISBLANK(C385),"",VLOOKUP(C385,Typologie!B$3:C$15,2,0))</f>
        <v/>
      </c>
      <c r="F385" s="88" t="str">
        <f>IF(E385="","",COUNTIF(E$10:$E385, E385))</f>
        <v/>
      </c>
      <c r="G385" s="88" t="str">
        <f t="shared" si="20"/>
        <v/>
      </c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90"/>
      <c r="T385" s="90"/>
      <c r="U385" s="90"/>
      <c r="V385" s="90"/>
      <c r="W385" s="88"/>
      <c r="X385" s="91"/>
      <c r="Y385" s="89"/>
      <c r="Z385" s="89"/>
      <c r="AA385" s="89"/>
      <c r="AB385" s="89"/>
      <c r="AC385" s="89"/>
      <c r="AD385" s="89"/>
      <c r="AE385" s="91"/>
      <c r="AF385" s="88"/>
      <c r="AG385" s="89"/>
      <c r="AH385" s="89"/>
      <c r="AI385" s="89"/>
      <c r="AJ385" s="91"/>
      <c r="AK385" s="88"/>
      <c r="AL385" s="89"/>
      <c r="AM385" s="89"/>
      <c r="AN385" s="89"/>
      <c r="AO385" s="91"/>
      <c r="AP385" s="88" t="str">
        <f t="shared" ca="1" si="18"/>
        <v/>
      </c>
      <c r="AQ385" s="91"/>
      <c r="AR385" s="89"/>
      <c r="AS385" s="88"/>
      <c r="AT385" s="88" t="str">
        <f t="shared" si="19"/>
        <v/>
      </c>
      <c r="AU385" s="92"/>
      <c r="AV385" s="88"/>
    </row>
    <row r="386" spans="1:48" s="75" customFormat="1" ht="15.6" x14ac:dyDescent="0.3">
      <c r="A386" s="88"/>
      <c r="B386" s="88" t="str">
        <f>IF(ISNA(VLOOKUP(A386,LISTE!B379:U421,20,0)),"",VLOOKUP(A386,LISTE!B379:U421,20,0))</f>
        <v/>
      </c>
      <c r="C386" s="88"/>
      <c r="D386" s="88" t="e">
        <f t="array" ref="D386">INDEX(LISTE!$D$4:$O$45,MATCH(A386,LISTE!$B$4:$B$45,0),MATCH(C386,LISTE!$D$3:$O$3,0))</f>
        <v>#N/A</v>
      </c>
      <c r="E386" s="88" t="str">
        <f>IF(ISBLANK(C386),"",VLOOKUP(C386,Typologie!B$3:C$15,2,0))</f>
        <v/>
      </c>
      <c r="F386" s="88" t="str">
        <f>IF(E386="","",COUNTIF(E$10:$E386, E386))</f>
        <v/>
      </c>
      <c r="G386" s="88" t="str">
        <f t="shared" si="20"/>
        <v/>
      </c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90"/>
      <c r="T386" s="90"/>
      <c r="U386" s="90"/>
      <c r="V386" s="90"/>
      <c r="W386" s="88"/>
      <c r="X386" s="91"/>
      <c r="Y386" s="89"/>
      <c r="Z386" s="89"/>
      <c r="AA386" s="89"/>
      <c r="AB386" s="89"/>
      <c r="AC386" s="89"/>
      <c r="AD386" s="89"/>
      <c r="AE386" s="91"/>
      <c r="AF386" s="88"/>
      <c r="AG386" s="89"/>
      <c r="AH386" s="89"/>
      <c r="AI386" s="89"/>
      <c r="AJ386" s="91"/>
      <c r="AK386" s="88"/>
      <c r="AL386" s="89"/>
      <c r="AM386" s="89"/>
      <c r="AN386" s="89"/>
      <c r="AO386" s="91"/>
      <c r="AP386" s="88" t="str">
        <f t="shared" ca="1" si="18"/>
        <v/>
      </c>
      <c r="AQ386" s="91"/>
      <c r="AR386" s="89"/>
      <c r="AS386" s="88"/>
      <c r="AT386" s="88" t="str">
        <f t="shared" si="19"/>
        <v/>
      </c>
      <c r="AU386" s="92"/>
      <c r="AV386" s="88"/>
    </row>
    <row r="387" spans="1:48" s="75" customFormat="1" ht="15.6" x14ac:dyDescent="0.3">
      <c r="A387" s="88"/>
      <c r="B387" s="88" t="str">
        <f>IF(ISNA(VLOOKUP(A387,LISTE!B380:U422,20,0)),"",VLOOKUP(A387,LISTE!B380:U422,20,0))</f>
        <v/>
      </c>
      <c r="C387" s="88"/>
      <c r="D387" s="88" t="e">
        <f t="array" ref="D387">INDEX(LISTE!$D$4:$O$45,MATCH(A387,LISTE!$B$4:$B$45,0),MATCH(C387,LISTE!$D$3:$O$3,0))</f>
        <v>#N/A</v>
      </c>
      <c r="E387" s="88" t="str">
        <f>IF(ISBLANK(C387),"",VLOOKUP(C387,Typologie!B$3:C$15,2,0))</f>
        <v/>
      </c>
      <c r="F387" s="88" t="str">
        <f>IF(E387="","",COUNTIF(E$10:$E387, E387))</f>
        <v/>
      </c>
      <c r="G387" s="88" t="str">
        <f t="shared" si="20"/>
        <v/>
      </c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90"/>
      <c r="T387" s="90"/>
      <c r="U387" s="90"/>
      <c r="V387" s="90"/>
      <c r="W387" s="88"/>
      <c r="X387" s="91"/>
      <c r="Y387" s="89"/>
      <c r="Z387" s="89"/>
      <c r="AA387" s="89"/>
      <c r="AB387" s="89"/>
      <c r="AC387" s="89"/>
      <c r="AD387" s="89"/>
      <c r="AE387" s="91"/>
      <c r="AF387" s="88"/>
      <c r="AG387" s="89"/>
      <c r="AH387" s="89"/>
      <c r="AI387" s="89"/>
      <c r="AJ387" s="91"/>
      <c r="AK387" s="88"/>
      <c r="AL387" s="89"/>
      <c r="AM387" s="89"/>
      <c r="AN387" s="89"/>
      <c r="AO387" s="91"/>
      <c r="AP387" s="88" t="str">
        <f t="shared" ca="1" si="18"/>
        <v/>
      </c>
      <c r="AQ387" s="91"/>
      <c r="AR387" s="89"/>
      <c r="AS387" s="88"/>
      <c r="AT387" s="88" t="str">
        <f t="shared" si="19"/>
        <v/>
      </c>
      <c r="AU387" s="92"/>
      <c r="AV387" s="88"/>
    </row>
    <row r="388" spans="1:48" s="75" customFormat="1" ht="15.6" x14ac:dyDescent="0.3">
      <c r="A388" s="88"/>
      <c r="B388" s="88" t="str">
        <f>IF(ISNA(VLOOKUP(A388,LISTE!B381:U423,20,0)),"",VLOOKUP(A388,LISTE!B381:U423,20,0))</f>
        <v/>
      </c>
      <c r="C388" s="88"/>
      <c r="D388" s="88" t="e">
        <f t="array" ref="D388">INDEX(LISTE!$D$4:$O$45,MATCH(A388,LISTE!$B$4:$B$45,0),MATCH(C388,LISTE!$D$3:$O$3,0))</f>
        <v>#N/A</v>
      </c>
      <c r="E388" s="88" t="str">
        <f>IF(ISBLANK(C388),"",VLOOKUP(C388,Typologie!B$3:C$15,2,0))</f>
        <v/>
      </c>
      <c r="F388" s="88" t="str">
        <f>IF(E388="","",COUNTIF(E$10:$E388, E388))</f>
        <v/>
      </c>
      <c r="G388" s="88" t="str">
        <f t="shared" si="20"/>
        <v/>
      </c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90"/>
      <c r="T388" s="90"/>
      <c r="U388" s="90"/>
      <c r="V388" s="90"/>
      <c r="W388" s="88"/>
      <c r="X388" s="91"/>
      <c r="Y388" s="89"/>
      <c r="Z388" s="89"/>
      <c r="AA388" s="89"/>
      <c r="AB388" s="89"/>
      <c r="AC388" s="89"/>
      <c r="AD388" s="89"/>
      <c r="AE388" s="91"/>
      <c r="AF388" s="88"/>
      <c r="AG388" s="89"/>
      <c r="AH388" s="89"/>
      <c r="AI388" s="89"/>
      <c r="AJ388" s="91"/>
      <c r="AK388" s="88"/>
      <c r="AL388" s="89"/>
      <c r="AM388" s="89"/>
      <c r="AN388" s="89"/>
      <c r="AO388" s="91"/>
      <c r="AP388" s="88" t="str">
        <f t="shared" ca="1" si="18"/>
        <v/>
      </c>
      <c r="AQ388" s="91"/>
      <c r="AR388" s="89"/>
      <c r="AS388" s="88"/>
      <c r="AT388" s="88" t="str">
        <f t="shared" si="19"/>
        <v/>
      </c>
      <c r="AU388" s="92"/>
      <c r="AV388" s="88"/>
    </row>
    <row r="389" spans="1:48" s="75" customFormat="1" ht="15.6" x14ac:dyDescent="0.3">
      <c r="A389" s="88"/>
      <c r="B389" s="88" t="str">
        <f>IF(ISNA(VLOOKUP(A389,LISTE!B382:U424,20,0)),"",VLOOKUP(A389,LISTE!B382:U424,20,0))</f>
        <v/>
      </c>
      <c r="C389" s="88"/>
      <c r="D389" s="88" t="e">
        <f t="array" ref="D389">INDEX(LISTE!$D$4:$O$45,MATCH(A389,LISTE!$B$4:$B$45,0),MATCH(C389,LISTE!$D$3:$O$3,0))</f>
        <v>#N/A</v>
      </c>
      <c r="E389" s="88" t="str">
        <f>IF(ISBLANK(C389),"",VLOOKUP(C389,Typologie!B$3:C$15,2,0))</f>
        <v/>
      </c>
      <c r="F389" s="88" t="str">
        <f>IF(E389="","",COUNTIF(E$10:$E389, E389))</f>
        <v/>
      </c>
      <c r="G389" s="88" t="str">
        <f t="shared" si="20"/>
        <v/>
      </c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90"/>
      <c r="T389" s="90"/>
      <c r="U389" s="90"/>
      <c r="V389" s="90"/>
      <c r="W389" s="88"/>
      <c r="X389" s="91"/>
      <c r="Y389" s="89"/>
      <c r="Z389" s="89"/>
      <c r="AA389" s="89"/>
      <c r="AB389" s="89"/>
      <c r="AC389" s="89"/>
      <c r="AD389" s="89"/>
      <c r="AE389" s="91"/>
      <c r="AF389" s="88"/>
      <c r="AG389" s="89"/>
      <c r="AH389" s="89"/>
      <c r="AI389" s="89"/>
      <c r="AJ389" s="91"/>
      <c r="AK389" s="88"/>
      <c r="AL389" s="89"/>
      <c r="AM389" s="89"/>
      <c r="AN389" s="89"/>
      <c r="AO389" s="91"/>
      <c r="AP389" s="88" t="str">
        <f t="shared" ca="1" si="18"/>
        <v/>
      </c>
      <c r="AQ389" s="91"/>
      <c r="AR389" s="89"/>
      <c r="AS389" s="88"/>
      <c r="AT389" s="88" t="str">
        <f t="shared" si="19"/>
        <v/>
      </c>
      <c r="AU389" s="92"/>
      <c r="AV389" s="88"/>
    </row>
    <row r="390" spans="1:48" s="75" customFormat="1" ht="15.6" x14ac:dyDescent="0.3">
      <c r="A390" s="88"/>
      <c r="B390" s="88" t="str">
        <f>IF(ISNA(VLOOKUP(A390,LISTE!B383:U425,20,0)),"",VLOOKUP(A390,LISTE!B383:U425,20,0))</f>
        <v/>
      </c>
      <c r="C390" s="88"/>
      <c r="D390" s="88" t="e">
        <f t="array" ref="D390">INDEX(LISTE!$D$4:$O$45,MATCH(A390,LISTE!$B$4:$B$45,0),MATCH(C390,LISTE!$D$3:$O$3,0))</f>
        <v>#N/A</v>
      </c>
      <c r="E390" s="88" t="str">
        <f>IF(ISBLANK(C390),"",VLOOKUP(C390,Typologie!B$3:C$15,2,0))</f>
        <v/>
      </c>
      <c r="F390" s="88" t="str">
        <f>IF(E390="","",COUNTIF(E$10:$E390, E390))</f>
        <v/>
      </c>
      <c r="G390" s="88" t="str">
        <f t="shared" si="20"/>
        <v/>
      </c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90"/>
      <c r="T390" s="90"/>
      <c r="U390" s="90"/>
      <c r="V390" s="90"/>
      <c r="W390" s="88"/>
      <c r="X390" s="91"/>
      <c r="Y390" s="89"/>
      <c r="Z390" s="89"/>
      <c r="AA390" s="89"/>
      <c r="AB390" s="89"/>
      <c r="AC390" s="89"/>
      <c r="AD390" s="89"/>
      <c r="AE390" s="91"/>
      <c r="AF390" s="88"/>
      <c r="AG390" s="89"/>
      <c r="AH390" s="89"/>
      <c r="AI390" s="89"/>
      <c r="AJ390" s="91"/>
      <c r="AK390" s="88"/>
      <c r="AL390" s="89"/>
      <c r="AM390" s="89"/>
      <c r="AN390" s="89"/>
      <c r="AO390" s="91"/>
      <c r="AP390" s="88" t="str">
        <f t="shared" ca="1" si="18"/>
        <v/>
      </c>
      <c r="AQ390" s="91"/>
      <c r="AR390" s="89"/>
      <c r="AS390" s="88"/>
      <c r="AT390" s="88" t="str">
        <f t="shared" si="19"/>
        <v/>
      </c>
      <c r="AU390" s="92"/>
      <c r="AV390" s="88"/>
    </row>
    <row r="391" spans="1:48" s="75" customFormat="1" ht="15.6" x14ac:dyDescent="0.3">
      <c r="A391" s="88"/>
      <c r="B391" s="88" t="str">
        <f>IF(ISNA(VLOOKUP(A391,LISTE!B384:U426,20,0)),"",VLOOKUP(A391,LISTE!B384:U426,20,0))</f>
        <v/>
      </c>
      <c r="C391" s="88"/>
      <c r="D391" s="88" t="e">
        <f t="array" ref="D391">INDEX(LISTE!$D$4:$O$45,MATCH(A391,LISTE!$B$4:$B$45,0),MATCH(C391,LISTE!$D$3:$O$3,0))</f>
        <v>#N/A</v>
      </c>
      <c r="E391" s="88" t="str">
        <f>IF(ISBLANK(C391),"",VLOOKUP(C391,Typologie!B$3:C$15,2,0))</f>
        <v/>
      </c>
      <c r="F391" s="88" t="str">
        <f>IF(E391="","",COUNTIF(E$10:$E391, E391))</f>
        <v/>
      </c>
      <c r="G391" s="88" t="str">
        <f t="shared" si="20"/>
        <v/>
      </c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90"/>
      <c r="T391" s="90"/>
      <c r="U391" s="90"/>
      <c r="V391" s="90"/>
      <c r="W391" s="88"/>
      <c r="X391" s="91"/>
      <c r="Y391" s="89"/>
      <c r="Z391" s="89"/>
      <c r="AA391" s="89"/>
      <c r="AB391" s="89"/>
      <c r="AC391" s="89"/>
      <c r="AD391" s="89"/>
      <c r="AE391" s="91"/>
      <c r="AF391" s="88"/>
      <c r="AG391" s="89"/>
      <c r="AH391" s="89"/>
      <c r="AI391" s="89"/>
      <c r="AJ391" s="91"/>
      <c r="AK391" s="88"/>
      <c r="AL391" s="89"/>
      <c r="AM391" s="89"/>
      <c r="AN391" s="89"/>
      <c r="AO391" s="91"/>
      <c r="AP391" s="88" t="str">
        <f t="shared" ca="1" si="18"/>
        <v/>
      </c>
      <c r="AQ391" s="91"/>
      <c r="AR391" s="89"/>
      <c r="AS391" s="88"/>
      <c r="AT391" s="88" t="str">
        <f t="shared" si="19"/>
        <v/>
      </c>
      <c r="AU391" s="92"/>
      <c r="AV391" s="88"/>
    </row>
    <row r="392" spans="1:48" s="75" customFormat="1" ht="15.6" x14ac:dyDescent="0.3">
      <c r="A392" s="88"/>
      <c r="B392" s="88" t="str">
        <f>IF(ISNA(VLOOKUP(A392,LISTE!B385:U427,20,0)),"",VLOOKUP(A392,LISTE!B385:U427,20,0))</f>
        <v/>
      </c>
      <c r="C392" s="88"/>
      <c r="D392" s="88" t="e">
        <f t="array" ref="D392">INDEX(LISTE!$D$4:$O$45,MATCH(A392,LISTE!$B$4:$B$45,0),MATCH(C392,LISTE!$D$3:$O$3,0))</f>
        <v>#N/A</v>
      </c>
      <c r="E392" s="88" t="str">
        <f>IF(ISBLANK(C392),"",VLOOKUP(C392,Typologie!B$3:C$15,2,0))</f>
        <v/>
      </c>
      <c r="F392" s="88" t="str">
        <f>IF(E392="","",COUNTIF(E$10:$E392, E392))</f>
        <v/>
      </c>
      <c r="G392" s="88" t="str">
        <f t="shared" si="20"/>
        <v/>
      </c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90"/>
      <c r="T392" s="90"/>
      <c r="U392" s="90"/>
      <c r="V392" s="90"/>
      <c r="W392" s="88"/>
      <c r="X392" s="91"/>
      <c r="Y392" s="89"/>
      <c r="Z392" s="89"/>
      <c r="AA392" s="89"/>
      <c r="AB392" s="89"/>
      <c r="AC392" s="89"/>
      <c r="AD392" s="89"/>
      <c r="AE392" s="91"/>
      <c r="AF392" s="88"/>
      <c r="AG392" s="89"/>
      <c r="AH392" s="89"/>
      <c r="AI392" s="89"/>
      <c r="AJ392" s="91"/>
      <c r="AK392" s="88"/>
      <c r="AL392" s="89"/>
      <c r="AM392" s="89"/>
      <c r="AN392" s="89"/>
      <c r="AO392" s="91"/>
      <c r="AP392" s="88" t="str">
        <f t="shared" ca="1" si="18"/>
        <v/>
      </c>
      <c r="AQ392" s="91"/>
      <c r="AR392" s="89"/>
      <c r="AS392" s="88"/>
      <c r="AT392" s="88" t="str">
        <f t="shared" si="19"/>
        <v/>
      </c>
      <c r="AU392" s="92"/>
      <c r="AV392" s="88"/>
    </row>
    <row r="393" spans="1:48" s="75" customFormat="1" ht="15.6" x14ac:dyDescent="0.3">
      <c r="A393" s="88"/>
      <c r="B393" s="88" t="str">
        <f>IF(ISNA(VLOOKUP(A393,LISTE!B386:U428,20,0)),"",VLOOKUP(A393,LISTE!B386:U428,20,0))</f>
        <v/>
      </c>
      <c r="C393" s="88"/>
      <c r="D393" s="88" t="e">
        <f t="array" ref="D393">INDEX(LISTE!$D$4:$O$45,MATCH(A393,LISTE!$B$4:$B$45,0),MATCH(C393,LISTE!$D$3:$O$3,0))</f>
        <v>#N/A</v>
      </c>
      <c r="E393" s="88" t="str">
        <f>IF(ISBLANK(C393),"",VLOOKUP(C393,Typologie!B$3:C$15,2,0))</f>
        <v/>
      </c>
      <c r="F393" s="88" t="str">
        <f>IF(E393="","",COUNTIF(E$10:$E393, E393))</f>
        <v/>
      </c>
      <c r="G393" s="88" t="str">
        <f t="shared" si="20"/>
        <v/>
      </c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90"/>
      <c r="T393" s="90"/>
      <c r="U393" s="90"/>
      <c r="V393" s="90"/>
      <c r="W393" s="88"/>
      <c r="X393" s="91"/>
      <c r="Y393" s="89"/>
      <c r="Z393" s="89"/>
      <c r="AA393" s="89"/>
      <c r="AB393" s="89"/>
      <c r="AC393" s="89"/>
      <c r="AD393" s="89"/>
      <c r="AE393" s="91"/>
      <c r="AF393" s="88"/>
      <c r="AG393" s="89"/>
      <c r="AH393" s="89"/>
      <c r="AI393" s="89"/>
      <c r="AJ393" s="91"/>
      <c r="AK393" s="88"/>
      <c r="AL393" s="89"/>
      <c r="AM393" s="89"/>
      <c r="AN393" s="89"/>
      <c r="AO393" s="91"/>
      <c r="AP393" s="88" t="str">
        <f t="shared" ca="1" si="18"/>
        <v/>
      </c>
      <c r="AQ393" s="91"/>
      <c r="AR393" s="89"/>
      <c r="AS393" s="88"/>
      <c r="AT393" s="88" t="str">
        <f t="shared" si="19"/>
        <v/>
      </c>
      <c r="AU393" s="92"/>
      <c r="AV393" s="88"/>
    </row>
    <row r="394" spans="1:48" s="75" customFormat="1" ht="15.6" x14ac:dyDescent="0.3">
      <c r="A394" s="88"/>
      <c r="B394" s="88" t="str">
        <f>IF(ISNA(VLOOKUP(A394,LISTE!B387:U429,20,0)),"",VLOOKUP(A394,LISTE!B387:U429,20,0))</f>
        <v/>
      </c>
      <c r="C394" s="88"/>
      <c r="D394" s="88" t="e">
        <f t="array" ref="D394">INDEX(LISTE!$D$4:$O$45,MATCH(A394,LISTE!$B$4:$B$45,0),MATCH(C394,LISTE!$D$3:$O$3,0))</f>
        <v>#N/A</v>
      </c>
      <c r="E394" s="88" t="str">
        <f>IF(ISBLANK(C394),"",VLOOKUP(C394,Typologie!B$3:C$15,2,0))</f>
        <v/>
      </c>
      <c r="F394" s="88" t="str">
        <f>IF(E394="","",COUNTIF(E$10:$E394, E394))</f>
        <v/>
      </c>
      <c r="G394" s="88" t="str">
        <f t="shared" si="20"/>
        <v/>
      </c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90"/>
      <c r="T394" s="90"/>
      <c r="U394" s="90"/>
      <c r="V394" s="90"/>
      <c r="W394" s="88"/>
      <c r="X394" s="91"/>
      <c r="Y394" s="89"/>
      <c r="Z394" s="89"/>
      <c r="AA394" s="89"/>
      <c r="AB394" s="89"/>
      <c r="AC394" s="89"/>
      <c r="AD394" s="89"/>
      <c r="AE394" s="91"/>
      <c r="AF394" s="88"/>
      <c r="AG394" s="89"/>
      <c r="AH394" s="89"/>
      <c r="AI394" s="89"/>
      <c r="AJ394" s="91"/>
      <c r="AK394" s="88"/>
      <c r="AL394" s="89"/>
      <c r="AM394" s="89"/>
      <c r="AN394" s="89"/>
      <c r="AO394" s="91"/>
      <c r="AP394" s="88" t="str">
        <f t="shared" ref="AP394:AP457" ca="1" si="21">IF(I394="","",IF(I394-60&lt;TODAY(),"ATTENTION","OK"))</f>
        <v/>
      </c>
      <c r="AQ394" s="91"/>
      <c r="AR394" s="89"/>
      <c r="AS394" s="88"/>
      <c r="AT394" s="88" t="str">
        <f t="shared" ref="AT394:AT457" si="22">IF(A394&lt;&gt;0,"1","")</f>
        <v/>
      </c>
      <c r="AU394" s="92"/>
      <c r="AV394" s="88"/>
    </row>
    <row r="395" spans="1:48" s="75" customFormat="1" ht="15.6" x14ac:dyDescent="0.3">
      <c r="A395" s="88"/>
      <c r="B395" s="88" t="str">
        <f>IF(ISNA(VLOOKUP(A395,LISTE!B388:U430,20,0)),"",VLOOKUP(A395,LISTE!B388:U430,20,0))</f>
        <v/>
      </c>
      <c r="C395" s="88"/>
      <c r="D395" s="88" t="e">
        <f t="array" ref="D395">INDEX(LISTE!$D$4:$O$45,MATCH(A395,LISTE!$B$4:$B$45,0),MATCH(C395,LISTE!$D$3:$O$3,0))</f>
        <v>#N/A</v>
      </c>
      <c r="E395" s="88" t="str">
        <f>IF(ISBLANK(C395),"",VLOOKUP(C395,Typologie!B$3:C$15,2,0))</f>
        <v/>
      </c>
      <c r="F395" s="88" t="str">
        <f>IF(E395="","",COUNTIF(E$10:$E395, E395))</f>
        <v/>
      </c>
      <c r="G395" s="88" t="str">
        <f t="shared" ref="G395:G458" si="23">IF(ISBLANK(C395),"",J395&amp;"-"&amp;E395&amp;"-"&amp;(B395)&amp;"-"&amp;D395&amp;"-"&amp;F395&amp;"-"&amp;YEAR(H395)&amp;"-"&amp;MONTH(H395)&amp;"")</f>
        <v/>
      </c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90"/>
      <c r="T395" s="90"/>
      <c r="U395" s="90"/>
      <c r="V395" s="90"/>
      <c r="W395" s="88"/>
      <c r="X395" s="91"/>
      <c r="Y395" s="89"/>
      <c r="Z395" s="89"/>
      <c r="AA395" s="89"/>
      <c r="AB395" s="89"/>
      <c r="AC395" s="89"/>
      <c r="AD395" s="89"/>
      <c r="AE395" s="91"/>
      <c r="AF395" s="88"/>
      <c r="AG395" s="89"/>
      <c r="AH395" s="89"/>
      <c r="AI395" s="89"/>
      <c r="AJ395" s="91"/>
      <c r="AK395" s="88"/>
      <c r="AL395" s="89"/>
      <c r="AM395" s="89"/>
      <c r="AN395" s="89"/>
      <c r="AO395" s="91"/>
      <c r="AP395" s="88" t="str">
        <f t="shared" ca="1" si="21"/>
        <v/>
      </c>
      <c r="AQ395" s="91"/>
      <c r="AR395" s="89"/>
      <c r="AS395" s="88"/>
      <c r="AT395" s="88" t="str">
        <f t="shared" si="22"/>
        <v/>
      </c>
      <c r="AU395" s="92"/>
      <c r="AV395" s="88"/>
    </row>
    <row r="396" spans="1:48" s="75" customFormat="1" ht="15.6" x14ac:dyDescent="0.3">
      <c r="A396" s="88"/>
      <c r="B396" s="88" t="str">
        <f>IF(ISNA(VLOOKUP(A396,LISTE!B389:U431,20,0)),"",VLOOKUP(A396,LISTE!B389:U431,20,0))</f>
        <v/>
      </c>
      <c r="C396" s="88"/>
      <c r="D396" s="88" t="e">
        <f t="array" ref="D396">INDEX(LISTE!$D$4:$O$45,MATCH(A396,LISTE!$B$4:$B$45,0),MATCH(C396,LISTE!$D$3:$O$3,0))</f>
        <v>#N/A</v>
      </c>
      <c r="E396" s="88" t="str">
        <f>IF(ISBLANK(C396),"",VLOOKUP(C396,Typologie!B$3:C$15,2,0))</f>
        <v/>
      </c>
      <c r="F396" s="88" t="str">
        <f>IF(E396="","",COUNTIF(E$10:$E396, E396))</f>
        <v/>
      </c>
      <c r="G396" s="88" t="str">
        <f t="shared" si="23"/>
        <v/>
      </c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90"/>
      <c r="T396" s="90"/>
      <c r="U396" s="90"/>
      <c r="V396" s="90"/>
      <c r="W396" s="88"/>
      <c r="X396" s="91"/>
      <c r="Y396" s="89"/>
      <c r="Z396" s="89"/>
      <c r="AA396" s="89"/>
      <c r="AB396" s="89"/>
      <c r="AC396" s="89"/>
      <c r="AD396" s="89"/>
      <c r="AE396" s="91"/>
      <c r="AF396" s="88"/>
      <c r="AG396" s="89"/>
      <c r="AH396" s="89"/>
      <c r="AI396" s="89"/>
      <c r="AJ396" s="91"/>
      <c r="AK396" s="88"/>
      <c r="AL396" s="89"/>
      <c r="AM396" s="89"/>
      <c r="AN396" s="89"/>
      <c r="AO396" s="91"/>
      <c r="AP396" s="88" t="str">
        <f t="shared" ca="1" si="21"/>
        <v/>
      </c>
      <c r="AQ396" s="91"/>
      <c r="AR396" s="89"/>
      <c r="AS396" s="88"/>
      <c r="AT396" s="88" t="str">
        <f t="shared" si="22"/>
        <v/>
      </c>
      <c r="AU396" s="92"/>
      <c r="AV396" s="88"/>
    </row>
    <row r="397" spans="1:48" s="75" customFormat="1" ht="15.6" x14ac:dyDescent="0.3">
      <c r="A397" s="88"/>
      <c r="B397" s="88" t="str">
        <f>IF(ISNA(VLOOKUP(A397,LISTE!B390:U432,20,0)),"",VLOOKUP(A397,LISTE!B390:U432,20,0))</f>
        <v/>
      </c>
      <c r="C397" s="88"/>
      <c r="D397" s="88" t="e">
        <f t="array" ref="D397">INDEX(LISTE!$D$4:$O$45,MATCH(A397,LISTE!$B$4:$B$45,0),MATCH(C397,LISTE!$D$3:$O$3,0))</f>
        <v>#N/A</v>
      </c>
      <c r="E397" s="88" t="str">
        <f>IF(ISBLANK(C397),"",VLOOKUP(C397,Typologie!B$3:C$15,2,0))</f>
        <v/>
      </c>
      <c r="F397" s="88" t="str">
        <f>IF(E397="","",COUNTIF(E$10:$E397, E397))</f>
        <v/>
      </c>
      <c r="G397" s="88" t="str">
        <f t="shared" si="23"/>
        <v/>
      </c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90"/>
      <c r="T397" s="90"/>
      <c r="U397" s="90"/>
      <c r="V397" s="90"/>
      <c r="W397" s="88"/>
      <c r="X397" s="91"/>
      <c r="Y397" s="89"/>
      <c r="Z397" s="89"/>
      <c r="AA397" s="89"/>
      <c r="AB397" s="89"/>
      <c r="AC397" s="89"/>
      <c r="AD397" s="89"/>
      <c r="AE397" s="91"/>
      <c r="AF397" s="88"/>
      <c r="AG397" s="89"/>
      <c r="AH397" s="89"/>
      <c r="AI397" s="89"/>
      <c r="AJ397" s="91"/>
      <c r="AK397" s="88"/>
      <c r="AL397" s="89"/>
      <c r="AM397" s="89"/>
      <c r="AN397" s="89"/>
      <c r="AO397" s="91"/>
      <c r="AP397" s="88" t="str">
        <f t="shared" ca="1" si="21"/>
        <v/>
      </c>
      <c r="AQ397" s="91"/>
      <c r="AR397" s="89"/>
      <c r="AS397" s="88"/>
      <c r="AT397" s="88" t="str">
        <f t="shared" si="22"/>
        <v/>
      </c>
      <c r="AU397" s="92"/>
      <c r="AV397" s="88"/>
    </row>
    <row r="398" spans="1:48" s="75" customFormat="1" ht="15.6" x14ac:dyDescent="0.3">
      <c r="A398" s="88"/>
      <c r="B398" s="88" t="str">
        <f>IF(ISNA(VLOOKUP(A398,LISTE!B391:U433,20,0)),"",VLOOKUP(A398,LISTE!B391:U433,20,0))</f>
        <v/>
      </c>
      <c r="C398" s="88"/>
      <c r="D398" s="88" t="e">
        <f t="array" ref="D398">INDEX(LISTE!$D$4:$O$45,MATCH(A398,LISTE!$B$4:$B$45,0),MATCH(C398,LISTE!$D$3:$O$3,0))</f>
        <v>#N/A</v>
      </c>
      <c r="E398" s="88" t="str">
        <f>IF(ISBLANK(C398),"",VLOOKUP(C398,Typologie!B$3:C$15,2,0))</f>
        <v/>
      </c>
      <c r="F398" s="88" t="str">
        <f>IF(E398="","",COUNTIF(E$10:$E398, E398))</f>
        <v/>
      </c>
      <c r="G398" s="88" t="str">
        <f t="shared" si="23"/>
        <v/>
      </c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90"/>
      <c r="T398" s="90"/>
      <c r="U398" s="90"/>
      <c r="V398" s="90"/>
      <c r="W398" s="88"/>
      <c r="X398" s="91"/>
      <c r="Y398" s="89"/>
      <c r="Z398" s="89"/>
      <c r="AA398" s="89"/>
      <c r="AB398" s="89"/>
      <c r="AC398" s="89"/>
      <c r="AD398" s="89"/>
      <c r="AE398" s="91"/>
      <c r="AF398" s="88"/>
      <c r="AG398" s="89"/>
      <c r="AH398" s="89"/>
      <c r="AI398" s="89"/>
      <c r="AJ398" s="91"/>
      <c r="AK398" s="88"/>
      <c r="AL398" s="89"/>
      <c r="AM398" s="89"/>
      <c r="AN398" s="89"/>
      <c r="AO398" s="91"/>
      <c r="AP398" s="88" t="str">
        <f t="shared" ca="1" si="21"/>
        <v/>
      </c>
      <c r="AQ398" s="91"/>
      <c r="AR398" s="89"/>
      <c r="AS398" s="88"/>
      <c r="AT398" s="88" t="str">
        <f t="shared" si="22"/>
        <v/>
      </c>
      <c r="AU398" s="92"/>
      <c r="AV398" s="88"/>
    </row>
    <row r="399" spans="1:48" s="75" customFormat="1" ht="15.6" x14ac:dyDescent="0.3">
      <c r="A399" s="88"/>
      <c r="B399" s="88" t="str">
        <f>IF(ISNA(VLOOKUP(A399,LISTE!B392:U434,20,0)),"",VLOOKUP(A399,LISTE!B392:U434,20,0))</f>
        <v/>
      </c>
      <c r="C399" s="88"/>
      <c r="D399" s="88" t="e">
        <f t="array" ref="D399">INDEX(LISTE!$D$4:$O$45,MATCH(A399,LISTE!$B$4:$B$45,0),MATCH(C399,LISTE!$D$3:$O$3,0))</f>
        <v>#N/A</v>
      </c>
      <c r="E399" s="88" t="str">
        <f>IF(ISBLANK(C399),"",VLOOKUP(C399,Typologie!B$3:C$15,2,0))</f>
        <v/>
      </c>
      <c r="F399" s="88" t="str">
        <f>IF(E399="","",COUNTIF(E$10:$E399, E399))</f>
        <v/>
      </c>
      <c r="G399" s="88" t="str">
        <f t="shared" si="23"/>
        <v/>
      </c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90"/>
      <c r="T399" s="90"/>
      <c r="U399" s="90"/>
      <c r="V399" s="90"/>
      <c r="W399" s="88"/>
      <c r="X399" s="91"/>
      <c r="Y399" s="89"/>
      <c r="Z399" s="89"/>
      <c r="AA399" s="89"/>
      <c r="AB399" s="89"/>
      <c r="AC399" s="89"/>
      <c r="AD399" s="89"/>
      <c r="AE399" s="91"/>
      <c r="AF399" s="88"/>
      <c r="AG399" s="89"/>
      <c r="AH399" s="89"/>
      <c r="AI399" s="89"/>
      <c r="AJ399" s="91"/>
      <c r="AK399" s="88"/>
      <c r="AL399" s="89"/>
      <c r="AM399" s="89"/>
      <c r="AN399" s="89"/>
      <c r="AO399" s="91"/>
      <c r="AP399" s="88" t="str">
        <f t="shared" ca="1" si="21"/>
        <v/>
      </c>
      <c r="AQ399" s="91"/>
      <c r="AR399" s="89"/>
      <c r="AS399" s="88"/>
      <c r="AT399" s="88" t="str">
        <f t="shared" si="22"/>
        <v/>
      </c>
      <c r="AU399" s="92"/>
      <c r="AV399" s="88"/>
    </row>
    <row r="400" spans="1:48" s="75" customFormat="1" ht="15.6" x14ac:dyDescent="0.3">
      <c r="A400" s="88"/>
      <c r="B400" s="88" t="str">
        <f>IF(ISNA(VLOOKUP(A400,LISTE!B393:U435,20,0)),"",VLOOKUP(A400,LISTE!B393:U435,20,0))</f>
        <v/>
      </c>
      <c r="C400" s="88"/>
      <c r="D400" s="88" t="e">
        <f t="array" ref="D400">INDEX(LISTE!$D$4:$O$45,MATCH(A400,LISTE!$B$4:$B$45,0),MATCH(C400,LISTE!$D$3:$O$3,0))</f>
        <v>#N/A</v>
      </c>
      <c r="E400" s="88" t="str">
        <f>IF(ISBLANK(C400),"",VLOOKUP(C400,Typologie!B$3:C$15,2,0))</f>
        <v/>
      </c>
      <c r="F400" s="88" t="str">
        <f>IF(E400="","",COUNTIF(E$10:$E400, E400))</f>
        <v/>
      </c>
      <c r="G400" s="88" t="str">
        <f t="shared" si="23"/>
        <v/>
      </c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90"/>
      <c r="T400" s="90"/>
      <c r="U400" s="90"/>
      <c r="V400" s="90"/>
      <c r="W400" s="88"/>
      <c r="X400" s="91"/>
      <c r="Y400" s="89"/>
      <c r="Z400" s="89"/>
      <c r="AA400" s="89"/>
      <c r="AB400" s="89"/>
      <c r="AC400" s="89"/>
      <c r="AD400" s="89"/>
      <c r="AE400" s="91"/>
      <c r="AF400" s="88"/>
      <c r="AG400" s="89"/>
      <c r="AH400" s="89"/>
      <c r="AI400" s="89"/>
      <c r="AJ400" s="91"/>
      <c r="AK400" s="88"/>
      <c r="AL400" s="89"/>
      <c r="AM400" s="89"/>
      <c r="AN400" s="89"/>
      <c r="AO400" s="91"/>
      <c r="AP400" s="88" t="str">
        <f t="shared" ca="1" si="21"/>
        <v/>
      </c>
      <c r="AQ400" s="91"/>
      <c r="AR400" s="89"/>
      <c r="AS400" s="88"/>
      <c r="AT400" s="88" t="str">
        <f t="shared" si="22"/>
        <v/>
      </c>
      <c r="AU400" s="92"/>
      <c r="AV400" s="88"/>
    </row>
    <row r="401" spans="1:48" s="75" customFormat="1" ht="15.6" x14ac:dyDescent="0.3">
      <c r="A401" s="88"/>
      <c r="B401" s="88" t="str">
        <f>IF(ISNA(VLOOKUP(A401,LISTE!B394:U436,20,0)),"",VLOOKUP(A401,LISTE!B394:U436,20,0))</f>
        <v/>
      </c>
      <c r="C401" s="88"/>
      <c r="D401" s="88" t="e">
        <f t="array" ref="D401">INDEX(LISTE!$D$4:$O$45,MATCH(A401,LISTE!$B$4:$B$45,0),MATCH(C401,LISTE!$D$3:$O$3,0))</f>
        <v>#N/A</v>
      </c>
      <c r="E401" s="88" t="str">
        <f>IF(ISBLANK(C401),"",VLOOKUP(C401,Typologie!B$3:C$15,2,0))</f>
        <v/>
      </c>
      <c r="F401" s="88" t="str">
        <f>IF(E401="","",COUNTIF(E$10:$E401, E401))</f>
        <v/>
      </c>
      <c r="G401" s="88" t="str">
        <f t="shared" si="23"/>
        <v/>
      </c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90"/>
      <c r="T401" s="90"/>
      <c r="U401" s="90"/>
      <c r="V401" s="90"/>
      <c r="W401" s="88"/>
      <c r="X401" s="91"/>
      <c r="Y401" s="89"/>
      <c r="Z401" s="89"/>
      <c r="AA401" s="89"/>
      <c r="AB401" s="89"/>
      <c r="AC401" s="89"/>
      <c r="AD401" s="89"/>
      <c r="AE401" s="91"/>
      <c r="AF401" s="88"/>
      <c r="AG401" s="89"/>
      <c r="AH401" s="89"/>
      <c r="AI401" s="89"/>
      <c r="AJ401" s="91"/>
      <c r="AK401" s="88"/>
      <c r="AL401" s="89"/>
      <c r="AM401" s="89"/>
      <c r="AN401" s="89"/>
      <c r="AO401" s="91"/>
      <c r="AP401" s="88" t="str">
        <f t="shared" ca="1" si="21"/>
        <v/>
      </c>
      <c r="AQ401" s="91"/>
      <c r="AR401" s="89"/>
      <c r="AS401" s="88"/>
      <c r="AT401" s="88" t="str">
        <f t="shared" si="22"/>
        <v/>
      </c>
      <c r="AU401" s="92"/>
      <c r="AV401" s="88"/>
    </row>
    <row r="402" spans="1:48" s="75" customFormat="1" ht="15.6" x14ac:dyDescent="0.3">
      <c r="A402" s="88"/>
      <c r="B402" s="88" t="str">
        <f>IF(ISNA(VLOOKUP(A402,LISTE!B395:U437,20,0)),"",VLOOKUP(A402,LISTE!B395:U437,20,0))</f>
        <v/>
      </c>
      <c r="C402" s="88"/>
      <c r="D402" s="88" t="e">
        <f t="array" ref="D402">INDEX(LISTE!$D$4:$O$45,MATCH(A402,LISTE!$B$4:$B$45,0),MATCH(C402,LISTE!$D$3:$O$3,0))</f>
        <v>#N/A</v>
      </c>
      <c r="E402" s="88" t="str">
        <f>IF(ISBLANK(C402),"",VLOOKUP(C402,Typologie!B$3:C$15,2,0))</f>
        <v/>
      </c>
      <c r="F402" s="88" t="str">
        <f>IF(E402="","",COUNTIF(E$10:$E402, E402))</f>
        <v/>
      </c>
      <c r="G402" s="88" t="str">
        <f t="shared" si="23"/>
        <v/>
      </c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90"/>
      <c r="T402" s="90"/>
      <c r="U402" s="90"/>
      <c r="V402" s="90"/>
      <c r="W402" s="88"/>
      <c r="X402" s="91"/>
      <c r="Y402" s="89"/>
      <c r="Z402" s="89"/>
      <c r="AA402" s="89"/>
      <c r="AB402" s="89"/>
      <c r="AC402" s="89"/>
      <c r="AD402" s="89"/>
      <c r="AE402" s="91"/>
      <c r="AF402" s="88"/>
      <c r="AG402" s="89"/>
      <c r="AH402" s="89"/>
      <c r="AI402" s="89"/>
      <c r="AJ402" s="91"/>
      <c r="AK402" s="88"/>
      <c r="AL402" s="89"/>
      <c r="AM402" s="89"/>
      <c r="AN402" s="89"/>
      <c r="AO402" s="91"/>
      <c r="AP402" s="88" t="str">
        <f t="shared" ca="1" si="21"/>
        <v/>
      </c>
      <c r="AQ402" s="91"/>
      <c r="AR402" s="89"/>
      <c r="AS402" s="88"/>
      <c r="AT402" s="88" t="str">
        <f t="shared" si="22"/>
        <v/>
      </c>
      <c r="AU402" s="92"/>
      <c r="AV402" s="88"/>
    </row>
    <row r="403" spans="1:48" s="75" customFormat="1" ht="15.6" x14ac:dyDescent="0.3">
      <c r="A403" s="88"/>
      <c r="B403" s="88" t="str">
        <f>IF(ISNA(VLOOKUP(A403,LISTE!B396:U438,20,0)),"",VLOOKUP(A403,LISTE!B396:U438,20,0))</f>
        <v/>
      </c>
      <c r="C403" s="88"/>
      <c r="D403" s="88" t="e">
        <f t="array" ref="D403">INDEX(LISTE!$D$4:$O$45,MATCH(A403,LISTE!$B$4:$B$45,0),MATCH(C403,LISTE!$D$3:$O$3,0))</f>
        <v>#N/A</v>
      </c>
      <c r="E403" s="88" t="str">
        <f>IF(ISBLANK(C403),"",VLOOKUP(C403,Typologie!B$3:C$15,2,0))</f>
        <v/>
      </c>
      <c r="F403" s="88" t="str">
        <f>IF(E403="","",COUNTIF(E$10:$E403, E403))</f>
        <v/>
      </c>
      <c r="G403" s="88" t="str">
        <f t="shared" si="23"/>
        <v/>
      </c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90"/>
      <c r="T403" s="90"/>
      <c r="U403" s="90"/>
      <c r="V403" s="90"/>
      <c r="W403" s="88"/>
      <c r="X403" s="91"/>
      <c r="Y403" s="89"/>
      <c r="Z403" s="89"/>
      <c r="AA403" s="89"/>
      <c r="AB403" s="89"/>
      <c r="AC403" s="89"/>
      <c r="AD403" s="89"/>
      <c r="AE403" s="91"/>
      <c r="AF403" s="88"/>
      <c r="AG403" s="89"/>
      <c r="AH403" s="89"/>
      <c r="AI403" s="89"/>
      <c r="AJ403" s="91"/>
      <c r="AK403" s="88"/>
      <c r="AL403" s="89"/>
      <c r="AM403" s="89"/>
      <c r="AN403" s="89"/>
      <c r="AO403" s="91"/>
      <c r="AP403" s="88" t="str">
        <f t="shared" ca="1" si="21"/>
        <v/>
      </c>
      <c r="AQ403" s="91"/>
      <c r="AR403" s="89"/>
      <c r="AS403" s="88"/>
      <c r="AT403" s="88" t="str">
        <f t="shared" si="22"/>
        <v/>
      </c>
      <c r="AU403" s="92"/>
      <c r="AV403" s="88"/>
    </row>
    <row r="404" spans="1:48" s="75" customFormat="1" ht="15.6" x14ac:dyDescent="0.3">
      <c r="A404" s="88"/>
      <c r="B404" s="88" t="str">
        <f>IF(ISNA(VLOOKUP(A404,LISTE!B397:U439,20,0)),"",VLOOKUP(A404,LISTE!B397:U439,20,0))</f>
        <v/>
      </c>
      <c r="C404" s="88"/>
      <c r="D404" s="88" t="e">
        <f t="array" ref="D404">INDEX(LISTE!$D$4:$O$45,MATCH(A404,LISTE!$B$4:$B$45,0),MATCH(C404,LISTE!$D$3:$O$3,0))</f>
        <v>#N/A</v>
      </c>
      <c r="E404" s="88" t="str">
        <f>IF(ISBLANK(C404),"",VLOOKUP(C404,Typologie!B$3:C$15,2,0))</f>
        <v/>
      </c>
      <c r="F404" s="88" t="str">
        <f>IF(E404="","",COUNTIF(E$10:$E404, E404))</f>
        <v/>
      </c>
      <c r="G404" s="88" t="str">
        <f t="shared" si="23"/>
        <v/>
      </c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90"/>
      <c r="T404" s="90"/>
      <c r="U404" s="90"/>
      <c r="V404" s="90"/>
      <c r="W404" s="88"/>
      <c r="X404" s="91"/>
      <c r="Y404" s="89"/>
      <c r="Z404" s="89"/>
      <c r="AA404" s="89"/>
      <c r="AB404" s="89"/>
      <c r="AC404" s="89"/>
      <c r="AD404" s="89"/>
      <c r="AE404" s="91"/>
      <c r="AF404" s="88"/>
      <c r="AG404" s="89"/>
      <c r="AH404" s="89"/>
      <c r="AI404" s="89"/>
      <c r="AJ404" s="91"/>
      <c r="AK404" s="88"/>
      <c r="AL404" s="89"/>
      <c r="AM404" s="89"/>
      <c r="AN404" s="89"/>
      <c r="AO404" s="91"/>
      <c r="AP404" s="88" t="str">
        <f t="shared" ca="1" si="21"/>
        <v/>
      </c>
      <c r="AQ404" s="91"/>
      <c r="AR404" s="89"/>
      <c r="AS404" s="88"/>
      <c r="AT404" s="88" t="str">
        <f t="shared" si="22"/>
        <v/>
      </c>
      <c r="AU404" s="92"/>
      <c r="AV404" s="88"/>
    </row>
    <row r="405" spans="1:48" s="75" customFormat="1" ht="15.6" x14ac:dyDescent="0.3">
      <c r="A405" s="88"/>
      <c r="B405" s="88" t="str">
        <f>IF(ISNA(VLOOKUP(A405,LISTE!B398:U440,20,0)),"",VLOOKUP(A405,LISTE!B398:U440,20,0))</f>
        <v/>
      </c>
      <c r="C405" s="88"/>
      <c r="D405" s="88" t="e">
        <f t="array" ref="D405">INDEX(LISTE!$D$4:$O$45,MATCH(A405,LISTE!$B$4:$B$45,0),MATCH(C405,LISTE!$D$3:$O$3,0))</f>
        <v>#N/A</v>
      </c>
      <c r="E405" s="88" t="str">
        <f>IF(ISBLANK(C405),"",VLOOKUP(C405,Typologie!B$3:C$15,2,0))</f>
        <v/>
      </c>
      <c r="F405" s="88" t="str">
        <f>IF(E405="","",COUNTIF(E$10:$E405, E405))</f>
        <v/>
      </c>
      <c r="G405" s="88" t="str">
        <f t="shared" si="23"/>
        <v/>
      </c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90"/>
      <c r="T405" s="90"/>
      <c r="U405" s="90"/>
      <c r="V405" s="90"/>
      <c r="W405" s="88"/>
      <c r="X405" s="91"/>
      <c r="Y405" s="89"/>
      <c r="Z405" s="89"/>
      <c r="AA405" s="89"/>
      <c r="AB405" s="89"/>
      <c r="AC405" s="89"/>
      <c r="AD405" s="89"/>
      <c r="AE405" s="91"/>
      <c r="AF405" s="88"/>
      <c r="AG405" s="89"/>
      <c r="AH405" s="89"/>
      <c r="AI405" s="89"/>
      <c r="AJ405" s="91"/>
      <c r="AK405" s="88"/>
      <c r="AL405" s="89"/>
      <c r="AM405" s="89"/>
      <c r="AN405" s="89"/>
      <c r="AO405" s="91"/>
      <c r="AP405" s="88" t="str">
        <f t="shared" ca="1" si="21"/>
        <v/>
      </c>
      <c r="AQ405" s="91"/>
      <c r="AR405" s="89"/>
      <c r="AS405" s="88"/>
      <c r="AT405" s="88" t="str">
        <f t="shared" si="22"/>
        <v/>
      </c>
      <c r="AU405" s="92"/>
      <c r="AV405" s="88"/>
    </row>
    <row r="406" spans="1:48" s="75" customFormat="1" ht="15.6" x14ac:dyDescent="0.3">
      <c r="A406" s="88"/>
      <c r="B406" s="88" t="str">
        <f>IF(ISNA(VLOOKUP(A406,LISTE!B399:U441,20,0)),"",VLOOKUP(A406,LISTE!B399:U441,20,0))</f>
        <v/>
      </c>
      <c r="C406" s="88"/>
      <c r="D406" s="88" t="e">
        <f t="array" ref="D406">INDEX(LISTE!$D$4:$O$45,MATCH(A406,LISTE!$B$4:$B$45,0),MATCH(C406,LISTE!$D$3:$O$3,0))</f>
        <v>#N/A</v>
      </c>
      <c r="E406" s="88" t="str">
        <f>IF(ISBLANK(C406),"",VLOOKUP(C406,Typologie!B$3:C$15,2,0))</f>
        <v/>
      </c>
      <c r="F406" s="88" t="str">
        <f>IF(E406="","",COUNTIF(E$10:$E406, E406))</f>
        <v/>
      </c>
      <c r="G406" s="88" t="str">
        <f t="shared" si="23"/>
        <v/>
      </c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90"/>
      <c r="T406" s="90"/>
      <c r="U406" s="90"/>
      <c r="V406" s="90"/>
      <c r="W406" s="88"/>
      <c r="X406" s="91"/>
      <c r="Y406" s="89"/>
      <c r="Z406" s="89"/>
      <c r="AA406" s="89"/>
      <c r="AB406" s="89"/>
      <c r="AC406" s="89"/>
      <c r="AD406" s="89"/>
      <c r="AE406" s="91"/>
      <c r="AF406" s="88"/>
      <c r="AG406" s="89"/>
      <c r="AH406" s="89"/>
      <c r="AI406" s="89"/>
      <c r="AJ406" s="91"/>
      <c r="AK406" s="88"/>
      <c r="AL406" s="89"/>
      <c r="AM406" s="89"/>
      <c r="AN406" s="89"/>
      <c r="AO406" s="91"/>
      <c r="AP406" s="88" t="str">
        <f t="shared" ca="1" si="21"/>
        <v/>
      </c>
      <c r="AQ406" s="91"/>
      <c r="AR406" s="89"/>
      <c r="AS406" s="88"/>
      <c r="AT406" s="88" t="str">
        <f t="shared" si="22"/>
        <v/>
      </c>
      <c r="AU406" s="92"/>
      <c r="AV406" s="88"/>
    </row>
    <row r="407" spans="1:48" s="75" customFormat="1" ht="15.6" x14ac:dyDescent="0.3">
      <c r="A407" s="88"/>
      <c r="B407" s="88" t="str">
        <f>IF(ISNA(VLOOKUP(A407,LISTE!B400:U442,20,0)),"",VLOOKUP(A407,LISTE!B400:U442,20,0))</f>
        <v/>
      </c>
      <c r="C407" s="88"/>
      <c r="D407" s="88" t="e">
        <f t="array" ref="D407">INDEX(LISTE!$D$4:$O$45,MATCH(A407,LISTE!$B$4:$B$45,0),MATCH(C407,LISTE!$D$3:$O$3,0))</f>
        <v>#N/A</v>
      </c>
      <c r="E407" s="88" t="str">
        <f>IF(ISBLANK(C407),"",VLOOKUP(C407,Typologie!B$3:C$15,2,0))</f>
        <v/>
      </c>
      <c r="F407" s="88" t="str">
        <f>IF(E407="","",COUNTIF(E$10:$E407, E407))</f>
        <v/>
      </c>
      <c r="G407" s="88" t="str">
        <f t="shared" si="23"/>
        <v/>
      </c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90"/>
      <c r="T407" s="90"/>
      <c r="U407" s="90"/>
      <c r="V407" s="90"/>
      <c r="W407" s="88"/>
      <c r="X407" s="91"/>
      <c r="Y407" s="89"/>
      <c r="Z407" s="89"/>
      <c r="AA407" s="89"/>
      <c r="AB407" s="89"/>
      <c r="AC407" s="89"/>
      <c r="AD407" s="89"/>
      <c r="AE407" s="91"/>
      <c r="AF407" s="88"/>
      <c r="AG407" s="89"/>
      <c r="AH407" s="89"/>
      <c r="AI407" s="89"/>
      <c r="AJ407" s="91"/>
      <c r="AK407" s="88"/>
      <c r="AL407" s="89"/>
      <c r="AM407" s="89"/>
      <c r="AN407" s="89"/>
      <c r="AO407" s="91"/>
      <c r="AP407" s="88" t="str">
        <f t="shared" ca="1" si="21"/>
        <v/>
      </c>
      <c r="AQ407" s="91"/>
      <c r="AR407" s="89"/>
      <c r="AS407" s="88"/>
      <c r="AT407" s="88" t="str">
        <f t="shared" si="22"/>
        <v/>
      </c>
      <c r="AU407" s="92"/>
      <c r="AV407" s="88"/>
    </row>
    <row r="408" spans="1:48" s="75" customFormat="1" ht="15.6" x14ac:dyDescent="0.3">
      <c r="A408" s="88"/>
      <c r="B408" s="88" t="str">
        <f>IF(ISNA(VLOOKUP(A408,LISTE!B401:U443,20,0)),"",VLOOKUP(A408,LISTE!B401:U443,20,0))</f>
        <v/>
      </c>
      <c r="C408" s="88"/>
      <c r="D408" s="88" t="e">
        <f t="array" ref="D408">INDEX(LISTE!$D$4:$O$45,MATCH(A408,LISTE!$B$4:$B$45,0),MATCH(C408,LISTE!$D$3:$O$3,0))</f>
        <v>#N/A</v>
      </c>
      <c r="E408" s="88" t="str">
        <f>IF(ISBLANK(C408),"",VLOOKUP(C408,Typologie!B$3:C$15,2,0))</f>
        <v/>
      </c>
      <c r="F408" s="88" t="str">
        <f>IF(E408="","",COUNTIF(E$10:$E408, E408))</f>
        <v/>
      </c>
      <c r="G408" s="88" t="str">
        <f t="shared" si="23"/>
        <v/>
      </c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90"/>
      <c r="T408" s="90"/>
      <c r="U408" s="90"/>
      <c r="V408" s="90"/>
      <c r="W408" s="88"/>
      <c r="X408" s="91"/>
      <c r="Y408" s="89"/>
      <c r="Z408" s="89"/>
      <c r="AA408" s="89"/>
      <c r="AB408" s="89"/>
      <c r="AC408" s="89"/>
      <c r="AD408" s="89"/>
      <c r="AE408" s="91"/>
      <c r="AF408" s="88"/>
      <c r="AG408" s="89"/>
      <c r="AH408" s="89"/>
      <c r="AI408" s="89"/>
      <c r="AJ408" s="91"/>
      <c r="AK408" s="88"/>
      <c r="AL408" s="89"/>
      <c r="AM408" s="89"/>
      <c r="AN408" s="89"/>
      <c r="AO408" s="91"/>
      <c r="AP408" s="88" t="str">
        <f t="shared" ca="1" si="21"/>
        <v/>
      </c>
      <c r="AQ408" s="91"/>
      <c r="AR408" s="89"/>
      <c r="AS408" s="88"/>
      <c r="AT408" s="88" t="str">
        <f t="shared" si="22"/>
        <v/>
      </c>
      <c r="AU408" s="92"/>
      <c r="AV408" s="88"/>
    </row>
    <row r="409" spans="1:48" s="75" customFormat="1" ht="15.6" x14ac:dyDescent="0.3">
      <c r="A409" s="88"/>
      <c r="B409" s="88" t="str">
        <f>IF(ISNA(VLOOKUP(A409,LISTE!B402:U444,20,0)),"",VLOOKUP(A409,LISTE!B402:U444,20,0))</f>
        <v/>
      </c>
      <c r="C409" s="88"/>
      <c r="D409" s="88" t="e">
        <f t="array" ref="D409">INDEX(LISTE!$D$4:$O$45,MATCH(A409,LISTE!$B$4:$B$45,0),MATCH(C409,LISTE!$D$3:$O$3,0))</f>
        <v>#N/A</v>
      </c>
      <c r="E409" s="88" t="str">
        <f>IF(ISBLANK(C409),"",VLOOKUP(C409,Typologie!B$3:C$15,2,0))</f>
        <v/>
      </c>
      <c r="F409" s="88" t="str">
        <f>IF(E409="","",COUNTIF(E$10:$E409, E409))</f>
        <v/>
      </c>
      <c r="G409" s="88" t="str">
        <f t="shared" si="23"/>
        <v/>
      </c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90"/>
      <c r="T409" s="90"/>
      <c r="U409" s="90"/>
      <c r="V409" s="90"/>
      <c r="W409" s="88"/>
      <c r="X409" s="91"/>
      <c r="Y409" s="89"/>
      <c r="Z409" s="89"/>
      <c r="AA409" s="89"/>
      <c r="AB409" s="89"/>
      <c r="AC409" s="89"/>
      <c r="AD409" s="89"/>
      <c r="AE409" s="91"/>
      <c r="AF409" s="88"/>
      <c r="AG409" s="89"/>
      <c r="AH409" s="89"/>
      <c r="AI409" s="89"/>
      <c r="AJ409" s="91"/>
      <c r="AK409" s="88"/>
      <c r="AL409" s="89"/>
      <c r="AM409" s="89"/>
      <c r="AN409" s="89"/>
      <c r="AO409" s="91"/>
      <c r="AP409" s="88" t="str">
        <f t="shared" ca="1" si="21"/>
        <v/>
      </c>
      <c r="AQ409" s="91"/>
      <c r="AR409" s="89"/>
      <c r="AS409" s="88"/>
      <c r="AT409" s="88" t="str">
        <f t="shared" si="22"/>
        <v/>
      </c>
      <c r="AU409" s="92"/>
      <c r="AV409" s="88"/>
    </row>
    <row r="410" spans="1:48" s="75" customFormat="1" ht="15.6" x14ac:dyDescent="0.3">
      <c r="A410" s="88"/>
      <c r="B410" s="88" t="str">
        <f>IF(ISNA(VLOOKUP(A410,LISTE!B403:U445,20,0)),"",VLOOKUP(A410,LISTE!B403:U445,20,0))</f>
        <v/>
      </c>
      <c r="C410" s="88"/>
      <c r="D410" s="88" t="e">
        <f t="array" ref="D410">INDEX(LISTE!$D$4:$O$45,MATCH(A410,LISTE!$B$4:$B$45,0),MATCH(C410,LISTE!$D$3:$O$3,0))</f>
        <v>#N/A</v>
      </c>
      <c r="E410" s="88" t="str">
        <f>IF(ISBLANK(C410),"",VLOOKUP(C410,Typologie!B$3:C$15,2,0))</f>
        <v/>
      </c>
      <c r="F410" s="88" t="str">
        <f>IF(E410="","",COUNTIF(E$10:$E410, E410))</f>
        <v/>
      </c>
      <c r="G410" s="88" t="str">
        <f t="shared" si="23"/>
        <v/>
      </c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90"/>
      <c r="T410" s="90"/>
      <c r="U410" s="90"/>
      <c r="V410" s="90"/>
      <c r="W410" s="88"/>
      <c r="X410" s="91"/>
      <c r="Y410" s="89"/>
      <c r="Z410" s="89"/>
      <c r="AA410" s="89"/>
      <c r="AB410" s="89"/>
      <c r="AC410" s="89"/>
      <c r="AD410" s="89"/>
      <c r="AE410" s="91"/>
      <c r="AF410" s="88"/>
      <c r="AG410" s="89"/>
      <c r="AH410" s="89"/>
      <c r="AI410" s="89"/>
      <c r="AJ410" s="91"/>
      <c r="AK410" s="88"/>
      <c r="AL410" s="89"/>
      <c r="AM410" s="89"/>
      <c r="AN410" s="89"/>
      <c r="AO410" s="91"/>
      <c r="AP410" s="88" t="str">
        <f t="shared" ca="1" si="21"/>
        <v/>
      </c>
      <c r="AQ410" s="91"/>
      <c r="AR410" s="89"/>
      <c r="AS410" s="88"/>
      <c r="AT410" s="88" t="str">
        <f t="shared" si="22"/>
        <v/>
      </c>
      <c r="AU410" s="92"/>
      <c r="AV410" s="88"/>
    </row>
    <row r="411" spans="1:48" s="75" customFormat="1" ht="15.6" x14ac:dyDescent="0.3">
      <c r="A411" s="88"/>
      <c r="B411" s="88" t="str">
        <f>IF(ISNA(VLOOKUP(A411,LISTE!B404:U446,20,0)),"",VLOOKUP(A411,LISTE!B404:U446,20,0))</f>
        <v/>
      </c>
      <c r="C411" s="88"/>
      <c r="D411" s="88" t="e">
        <f t="array" ref="D411">INDEX(LISTE!$D$4:$O$45,MATCH(A411,LISTE!$B$4:$B$45,0),MATCH(C411,LISTE!$D$3:$O$3,0))</f>
        <v>#N/A</v>
      </c>
      <c r="E411" s="88" t="str">
        <f>IF(ISBLANK(C411),"",VLOOKUP(C411,Typologie!B$3:C$15,2,0))</f>
        <v/>
      </c>
      <c r="F411" s="88" t="str">
        <f>IF(E411="","",COUNTIF(E$10:$E411, E411))</f>
        <v/>
      </c>
      <c r="G411" s="88" t="str">
        <f t="shared" si="23"/>
        <v/>
      </c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90"/>
      <c r="T411" s="90"/>
      <c r="U411" s="90"/>
      <c r="V411" s="90"/>
      <c r="W411" s="88"/>
      <c r="X411" s="91"/>
      <c r="Y411" s="89"/>
      <c r="Z411" s="89"/>
      <c r="AA411" s="89"/>
      <c r="AB411" s="89"/>
      <c r="AC411" s="89"/>
      <c r="AD411" s="89"/>
      <c r="AE411" s="91"/>
      <c r="AF411" s="88"/>
      <c r="AG411" s="89"/>
      <c r="AH411" s="89"/>
      <c r="AI411" s="89"/>
      <c r="AJ411" s="91"/>
      <c r="AK411" s="88"/>
      <c r="AL411" s="89"/>
      <c r="AM411" s="89"/>
      <c r="AN411" s="89"/>
      <c r="AO411" s="91"/>
      <c r="AP411" s="88" t="str">
        <f t="shared" ca="1" si="21"/>
        <v/>
      </c>
      <c r="AQ411" s="91"/>
      <c r="AR411" s="89"/>
      <c r="AS411" s="88"/>
      <c r="AT411" s="88" t="str">
        <f t="shared" si="22"/>
        <v/>
      </c>
      <c r="AU411" s="92"/>
      <c r="AV411" s="88"/>
    </row>
    <row r="412" spans="1:48" s="75" customFormat="1" ht="15.6" x14ac:dyDescent="0.3">
      <c r="A412" s="88"/>
      <c r="B412" s="88" t="str">
        <f>IF(ISNA(VLOOKUP(A412,LISTE!B405:U447,20,0)),"",VLOOKUP(A412,LISTE!B405:U447,20,0))</f>
        <v/>
      </c>
      <c r="C412" s="88"/>
      <c r="D412" s="88" t="e">
        <f t="array" ref="D412">INDEX(LISTE!$D$4:$O$45,MATCH(A412,LISTE!$B$4:$B$45,0),MATCH(C412,LISTE!$D$3:$O$3,0))</f>
        <v>#N/A</v>
      </c>
      <c r="E412" s="88" t="str">
        <f>IF(ISBLANK(C412),"",VLOOKUP(C412,Typologie!B$3:C$15,2,0))</f>
        <v/>
      </c>
      <c r="F412" s="88" t="str">
        <f>IF(E412="","",COUNTIF(E$10:$E412, E412))</f>
        <v/>
      </c>
      <c r="G412" s="88" t="str">
        <f t="shared" si="23"/>
        <v/>
      </c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90"/>
      <c r="T412" s="90"/>
      <c r="U412" s="90"/>
      <c r="V412" s="90"/>
      <c r="W412" s="88"/>
      <c r="X412" s="91"/>
      <c r="Y412" s="89"/>
      <c r="Z412" s="89"/>
      <c r="AA412" s="89"/>
      <c r="AB412" s="89"/>
      <c r="AC412" s="89"/>
      <c r="AD412" s="89"/>
      <c r="AE412" s="91"/>
      <c r="AF412" s="88"/>
      <c r="AG412" s="89"/>
      <c r="AH412" s="89"/>
      <c r="AI412" s="89"/>
      <c r="AJ412" s="91"/>
      <c r="AK412" s="88"/>
      <c r="AL412" s="89"/>
      <c r="AM412" s="89"/>
      <c r="AN412" s="89"/>
      <c r="AO412" s="91"/>
      <c r="AP412" s="88" t="str">
        <f t="shared" ca="1" si="21"/>
        <v/>
      </c>
      <c r="AQ412" s="91"/>
      <c r="AR412" s="89"/>
      <c r="AS412" s="88"/>
      <c r="AT412" s="88" t="str">
        <f t="shared" si="22"/>
        <v/>
      </c>
      <c r="AU412" s="92"/>
      <c r="AV412" s="88"/>
    </row>
    <row r="413" spans="1:48" s="75" customFormat="1" ht="15.6" x14ac:dyDescent="0.3">
      <c r="A413" s="88"/>
      <c r="B413" s="88" t="str">
        <f>IF(ISNA(VLOOKUP(A413,LISTE!B406:U448,20,0)),"",VLOOKUP(A413,LISTE!B406:U448,20,0))</f>
        <v/>
      </c>
      <c r="C413" s="88"/>
      <c r="D413" s="88" t="e">
        <f t="array" ref="D413">INDEX(LISTE!$D$4:$O$45,MATCH(A413,LISTE!$B$4:$B$45,0),MATCH(C413,LISTE!$D$3:$O$3,0))</f>
        <v>#N/A</v>
      </c>
      <c r="E413" s="88" t="str">
        <f>IF(ISBLANK(C413),"",VLOOKUP(C413,Typologie!B$3:C$15,2,0))</f>
        <v/>
      </c>
      <c r="F413" s="88" t="str">
        <f>IF(E413="","",COUNTIF(E$10:$E413, E413))</f>
        <v/>
      </c>
      <c r="G413" s="88" t="str">
        <f t="shared" si="23"/>
        <v/>
      </c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90"/>
      <c r="T413" s="90"/>
      <c r="U413" s="90"/>
      <c r="V413" s="90"/>
      <c r="W413" s="88"/>
      <c r="X413" s="91"/>
      <c r="Y413" s="89"/>
      <c r="Z413" s="89"/>
      <c r="AA413" s="89"/>
      <c r="AB413" s="89"/>
      <c r="AC413" s="89"/>
      <c r="AD413" s="89"/>
      <c r="AE413" s="91"/>
      <c r="AF413" s="88"/>
      <c r="AG413" s="89"/>
      <c r="AH413" s="89"/>
      <c r="AI413" s="89"/>
      <c r="AJ413" s="91"/>
      <c r="AK413" s="88"/>
      <c r="AL413" s="89"/>
      <c r="AM413" s="89"/>
      <c r="AN413" s="89"/>
      <c r="AO413" s="91"/>
      <c r="AP413" s="88" t="str">
        <f t="shared" ca="1" si="21"/>
        <v/>
      </c>
      <c r="AQ413" s="91"/>
      <c r="AR413" s="89"/>
      <c r="AS413" s="88"/>
      <c r="AT413" s="88" t="str">
        <f t="shared" si="22"/>
        <v/>
      </c>
      <c r="AU413" s="92"/>
      <c r="AV413" s="88"/>
    </row>
    <row r="414" spans="1:48" s="75" customFormat="1" ht="15.6" x14ac:dyDescent="0.3">
      <c r="A414" s="88"/>
      <c r="B414" s="88" t="str">
        <f>IF(ISNA(VLOOKUP(A414,LISTE!B407:U449,20,0)),"",VLOOKUP(A414,LISTE!B407:U449,20,0))</f>
        <v/>
      </c>
      <c r="C414" s="88"/>
      <c r="D414" s="88" t="e">
        <f t="array" ref="D414">INDEX(LISTE!$D$4:$O$45,MATCH(A414,LISTE!$B$4:$B$45,0),MATCH(C414,LISTE!$D$3:$O$3,0))</f>
        <v>#N/A</v>
      </c>
      <c r="E414" s="88" t="str">
        <f>IF(ISBLANK(C414),"",VLOOKUP(C414,Typologie!B$3:C$15,2,0))</f>
        <v/>
      </c>
      <c r="F414" s="88" t="str">
        <f>IF(E414="","",COUNTIF(E$10:$E414, E414))</f>
        <v/>
      </c>
      <c r="G414" s="88" t="str">
        <f t="shared" si="23"/>
        <v/>
      </c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90"/>
      <c r="T414" s="90"/>
      <c r="U414" s="90"/>
      <c r="V414" s="90"/>
      <c r="W414" s="88"/>
      <c r="X414" s="91"/>
      <c r="Y414" s="89"/>
      <c r="Z414" s="89"/>
      <c r="AA414" s="89"/>
      <c r="AB414" s="89"/>
      <c r="AC414" s="89"/>
      <c r="AD414" s="89"/>
      <c r="AE414" s="91"/>
      <c r="AF414" s="88"/>
      <c r="AG414" s="89"/>
      <c r="AH414" s="89"/>
      <c r="AI414" s="89"/>
      <c r="AJ414" s="91"/>
      <c r="AK414" s="88"/>
      <c r="AL414" s="89"/>
      <c r="AM414" s="89"/>
      <c r="AN414" s="89"/>
      <c r="AO414" s="91"/>
      <c r="AP414" s="88" t="str">
        <f t="shared" ca="1" si="21"/>
        <v/>
      </c>
      <c r="AQ414" s="91"/>
      <c r="AR414" s="89"/>
      <c r="AS414" s="88"/>
      <c r="AT414" s="88" t="str">
        <f t="shared" si="22"/>
        <v/>
      </c>
      <c r="AU414" s="92"/>
      <c r="AV414" s="88"/>
    </row>
    <row r="415" spans="1:48" s="75" customFormat="1" ht="15.6" x14ac:dyDescent="0.3">
      <c r="A415" s="88"/>
      <c r="B415" s="88" t="str">
        <f>IF(ISNA(VLOOKUP(A415,LISTE!B408:U450,20,0)),"",VLOOKUP(A415,LISTE!B408:U450,20,0))</f>
        <v/>
      </c>
      <c r="C415" s="88"/>
      <c r="D415" s="88" t="e">
        <f t="array" ref="D415">INDEX(LISTE!$D$4:$O$45,MATCH(A415,LISTE!$B$4:$B$45,0),MATCH(C415,LISTE!$D$3:$O$3,0))</f>
        <v>#N/A</v>
      </c>
      <c r="E415" s="88" t="str">
        <f>IF(ISBLANK(C415),"",VLOOKUP(C415,Typologie!B$3:C$15,2,0))</f>
        <v/>
      </c>
      <c r="F415" s="88" t="str">
        <f>IF(E415="","",COUNTIF(E$10:$E415, E415))</f>
        <v/>
      </c>
      <c r="G415" s="88" t="str">
        <f t="shared" si="23"/>
        <v/>
      </c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90"/>
      <c r="T415" s="90"/>
      <c r="U415" s="90"/>
      <c r="V415" s="90"/>
      <c r="W415" s="88"/>
      <c r="X415" s="91"/>
      <c r="Y415" s="89"/>
      <c r="Z415" s="89"/>
      <c r="AA415" s="89"/>
      <c r="AB415" s="89"/>
      <c r="AC415" s="89"/>
      <c r="AD415" s="89"/>
      <c r="AE415" s="91"/>
      <c r="AF415" s="88"/>
      <c r="AG415" s="89"/>
      <c r="AH415" s="89"/>
      <c r="AI415" s="89"/>
      <c r="AJ415" s="91"/>
      <c r="AK415" s="88"/>
      <c r="AL415" s="89"/>
      <c r="AM415" s="89"/>
      <c r="AN415" s="89"/>
      <c r="AO415" s="91"/>
      <c r="AP415" s="88" t="str">
        <f t="shared" ca="1" si="21"/>
        <v/>
      </c>
      <c r="AQ415" s="91"/>
      <c r="AR415" s="89"/>
      <c r="AS415" s="88"/>
      <c r="AT415" s="88" t="str">
        <f t="shared" si="22"/>
        <v/>
      </c>
      <c r="AU415" s="92"/>
      <c r="AV415" s="88"/>
    </row>
    <row r="416" spans="1:48" s="75" customFormat="1" ht="15.6" x14ac:dyDescent="0.3">
      <c r="A416" s="88"/>
      <c r="B416" s="88" t="str">
        <f>IF(ISNA(VLOOKUP(A416,LISTE!B409:U451,20,0)),"",VLOOKUP(A416,LISTE!B409:U451,20,0))</f>
        <v/>
      </c>
      <c r="C416" s="88"/>
      <c r="D416" s="88" t="e">
        <f t="array" ref="D416">INDEX(LISTE!$D$4:$O$45,MATCH(A416,LISTE!$B$4:$B$45,0),MATCH(C416,LISTE!$D$3:$O$3,0))</f>
        <v>#N/A</v>
      </c>
      <c r="E416" s="88" t="str">
        <f>IF(ISBLANK(C416),"",VLOOKUP(C416,Typologie!B$3:C$15,2,0))</f>
        <v/>
      </c>
      <c r="F416" s="88" t="str">
        <f>IF(E416="","",COUNTIF(E$10:$E416, E416))</f>
        <v/>
      </c>
      <c r="G416" s="88" t="str">
        <f t="shared" si="23"/>
        <v/>
      </c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90"/>
      <c r="T416" s="90"/>
      <c r="U416" s="90"/>
      <c r="V416" s="90"/>
      <c r="W416" s="88"/>
      <c r="X416" s="91"/>
      <c r="Y416" s="89"/>
      <c r="Z416" s="89"/>
      <c r="AA416" s="89"/>
      <c r="AB416" s="89"/>
      <c r="AC416" s="89"/>
      <c r="AD416" s="89"/>
      <c r="AE416" s="91"/>
      <c r="AF416" s="88"/>
      <c r="AG416" s="89"/>
      <c r="AH416" s="89"/>
      <c r="AI416" s="89"/>
      <c r="AJ416" s="91"/>
      <c r="AK416" s="88"/>
      <c r="AL416" s="89"/>
      <c r="AM416" s="89"/>
      <c r="AN416" s="89"/>
      <c r="AO416" s="91"/>
      <c r="AP416" s="88" t="str">
        <f t="shared" ca="1" si="21"/>
        <v/>
      </c>
      <c r="AQ416" s="91"/>
      <c r="AR416" s="89"/>
      <c r="AS416" s="88"/>
      <c r="AT416" s="88" t="str">
        <f t="shared" si="22"/>
        <v/>
      </c>
      <c r="AU416" s="92"/>
      <c r="AV416" s="88"/>
    </row>
    <row r="417" spans="1:48" s="75" customFormat="1" ht="15.6" x14ac:dyDescent="0.3">
      <c r="A417" s="88"/>
      <c r="B417" s="88" t="str">
        <f>IF(ISNA(VLOOKUP(A417,LISTE!B410:U452,20,0)),"",VLOOKUP(A417,LISTE!B410:U452,20,0))</f>
        <v/>
      </c>
      <c r="C417" s="88"/>
      <c r="D417" s="88" t="e">
        <f t="array" ref="D417">INDEX(LISTE!$D$4:$O$45,MATCH(A417,LISTE!$B$4:$B$45,0),MATCH(C417,LISTE!$D$3:$O$3,0))</f>
        <v>#N/A</v>
      </c>
      <c r="E417" s="88" t="str">
        <f>IF(ISBLANK(C417),"",VLOOKUP(C417,Typologie!B$3:C$15,2,0))</f>
        <v/>
      </c>
      <c r="F417" s="88" t="str">
        <f>IF(E417="","",COUNTIF(E$10:$E417, E417))</f>
        <v/>
      </c>
      <c r="G417" s="88" t="str">
        <f t="shared" si="23"/>
        <v/>
      </c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90"/>
      <c r="T417" s="90"/>
      <c r="U417" s="90"/>
      <c r="V417" s="90"/>
      <c r="W417" s="88"/>
      <c r="X417" s="91"/>
      <c r="Y417" s="89"/>
      <c r="Z417" s="89"/>
      <c r="AA417" s="89"/>
      <c r="AB417" s="89"/>
      <c r="AC417" s="89"/>
      <c r="AD417" s="89"/>
      <c r="AE417" s="91"/>
      <c r="AF417" s="88"/>
      <c r="AG417" s="89"/>
      <c r="AH417" s="89"/>
      <c r="AI417" s="89"/>
      <c r="AJ417" s="91"/>
      <c r="AK417" s="88"/>
      <c r="AL417" s="89"/>
      <c r="AM417" s="89"/>
      <c r="AN417" s="89"/>
      <c r="AO417" s="91"/>
      <c r="AP417" s="88" t="str">
        <f t="shared" ca="1" si="21"/>
        <v/>
      </c>
      <c r="AQ417" s="91"/>
      <c r="AR417" s="89"/>
      <c r="AS417" s="88"/>
      <c r="AT417" s="88" t="str">
        <f t="shared" si="22"/>
        <v/>
      </c>
      <c r="AU417" s="92"/>
      <c r="AV417" s="88"/>
    </row>
    <row r="418" spans="1:48" s="75" customFormat="1" ht="15.6" x14ac:dyDescent="0.3">
      <c r="A418" s="88"/>
      <c r="B418" s="88" t="str">
        <f>IF(ISNA(VLOOKUP(A418,LISTE!B411:U453,20,0)),"",VLOOKUP(A418,LISTE!B411:U453,20,0))</f>
        <v/>
      </c>
      <c r="C418" s="88"/>
      <c r="D418" s="88" t="e">
        <f t="array" ref="D418">INDEX(LISTE!$D$4:$O$45,MATCH(A418,LISTE!$B$4:$B$45,0),MATCH(C418,LISTE!$D$3:$O$3,0))</f>
        <v>#N/A</v>
      </c>
      <c r="E418" s="88" t="str">
        <f>IF(ISBLANK(C418),"",VLOOKUP(C418,Typologie!B$3:C$15,2,0))</f>
        <v/>
      </c>
      <c r="F418" s="88" t="str">
        <f>IF(E418="","",COUNTIF(E$10:$E418, E418))</f>
        <v/>
      </c>
      <c r="G418" s="88" t="str">
        <f t="shared" si="23"/>
        <v/>
      </c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90"/>
      <c r="T418" s="90"/>
      <c r="U418" s="90"/>
      <c r="V418" s="90"/>
      <c r="W418" s="88"/>
      <c r="X418" s="91"/>
      <c r="Y418" s="89"/>
      <c r="Z418" s="89"/>
      <c r="AA418" s="89"/>
      <c r="AB418" s="89"/>
      <c r="AC418" s="89"/>
      <c r="AD418" s="89"/>
      <c r="AE418" s="91"/>
      <c r="AF418" s="88"/>
      <c r="AG418" s="89"/>
      <c r="AH418" s="89"/>
      <c r="AI418" s="89"/>
      <c r="AJ418" s="91"/>
      <c r="AK418" s="88"/>
      <c r="AL418" s="89"/>
      <c r="AM418" s="89"/>
      <c r="AN418" s="89"/>
      <c r="AO418" s="91"/>
      <c r="AP418" s="88" t="str">
        <f t="shared" ca="1" si="21"/>
        <v/>
      </c>
      <c r="AQ418" s="91"/>
      <c r="AR418" s="89"/>
      <c r="AS418" s="88"/>
      <c r="AT418" s="88" t="str">
        <f t="shared" si="22"/>
        <v/>
      </c>
      <c r="AU418" s="92"/>
      <c r="AV418" s="88"/>
    </row>
    <row r="419" spans="1:48" s="75" customFormat="1" ht="15.6" x14ac:dyDescent="0.3">
      <c r="A419" s="88"/>
      <c r="B419" s="88" t="str">
        <f>IF(ISNA(VLOOKUP(A419,LISTE!B412:U454,20,0)),"",VLOOKUP(A419,LISTE!B412:U454,20,0))</f>
        <v/>
      </c>
      <c r="C419" s="88"/>
      <c r="D419" s="88" t="e">
        <f t="array" ref="D419">INDEX(LISTE!$D$4:$O$45,MATCH(A419,LISTE!$B$4:$B$45,0),MATCH(C419,LISTE!$D$3:$O$3,0))</f>
        <v>#N/A</v>
      </c>
      <c r="E419" s="88" t="str">
        <f>IF(ISBLANK(C419),"",VLOOKUP(C419,Typologie!B$3:C$15,2,0))</f>
        <v/>
      </c>
      <c r="F419" s="88" t="str">
        <f>IF(E419="","",COUNTIF(E$10:$E419, E419))</f>
        <v/>
      </c>
      <c r="G419" s="88" t="str">
        <f t="shared" si="23"/>
        <v/>
      </c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90"/>
      <c r="T419" s="90"/>
      <c r="U419" s="90"/>
      <c r="V419" s="90"/>
      <c r="W419" s="88"/>
      <c r="X419" s="91"/>
      <c r="Y419" s="89"/>
      <c r="Z419" s="89"/>
      <c r="AA419" s="89"/>
      <c r="AB419" s="89"/>
      <c r="AC419" s="89"/>
      <c r="AD419" s="89"/>
      <c r="AE419" s="91"/>
      <c r="AF419" s="88"/>
      <c r="AG419" s="89"/>
      <c r="AH419" s="89"/>
      <c r="AI419" s="89"/>
      <c r="AJ419" s="91"/>
      <c r="AK419" s="88"/>
      <c r="AL419" s="89"/>
      <c r="AM419" s="89"/>
      <c r="AN419" s="89"/>
      <c r="AO419" s="91"/>
      <c r="AP419" s="88" t="str">
        <f t="shared" ca="1" si="21"/>
        <v/>
      </c>
      <c r="AQ419" s="91"/>
      <c r="AR419" s="89"/>
      <c r="AS419" s="88"/>
      <c r="AT419" s="88" t="str">
        <f t="shared" si="22"/>
        <v/>
      </c>
      <c r="AU419" s="92"/>
      <c r="AV419" s="88"/>
    </row>
    <row r="420" spans="1:48" s="75" customFormat="1" ht="15.6" x14ac:dyDescent="0.3">
      <c r="A420" s="88"/>
      <c r="B420" s="88" t="str">
        <f>IF(ISNA(VLOOKUP(A420,LISTE!B413:U455,20,0)),"",VLOOKUP(A420,LISTE!B413:U455,20,0))</f>
        <v/>
      </c>
      <c r="C420" s="88"/>
      <c r="D420" s="88" t="e">
        <f t="array" ref="D420">INDEX(LISTE!$D$4:$O$45,MATCH(A420,LISTE!$B$4:$B$45,0),MATCH(C420,LISTE!$D$3:$O$3,0))</f>
        <v>#N/A</v>
      </c>
      <c r="E420" s="88" t="str">
        <f>IF(ISBLANK(C420),"",VLOOKUP(C420,Typologie!B$3:C$15,2,0))</f>
        <v/>
      </c>
      <c r="F420" s="88" t="str">
        <f>IF(E420="","",COUNTIF(E$10:$E420, E420))</f>
        <v/>
      </c>
      <c r="G420" s="88" t="str">
        <f t="shared" si="23"/>
        <v/>
      </c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90"/>
      <c r="T420" s="90"/>
      <c r="U420" s="90"/>
      <c r="V420" s="90"/>
      <c r="W420" s="88"/>
      <c r="X420" s="91"/>
      <c r="Y420" s="89"/>
      <c r="Z420" s="89"/>
      <c r="AA420" s="89"/>
      <c r="AB420" s="89"/>
      <c r="AC420" s="89"/>
      <c r="AD420" s="89"/>
      <c r="AE420" s="91"/>
      <c r="AF420" s="88"/>
      <c r="AG420" s="89"/>
      <c r="AH420" s="89"/>
      <c r="AI420" s="89"/>
      <c r="AJ420" s="91"/>
      <c r="AK420" s="88"/>
      <c r="AL420" s="89"/>
      <c r="AM420" s="89"/>
      <c r="AN420" s="89"/>
      <c r="AO420" s="91"/>
      <c r="AP420" s="88" t="str">
        <f t="shared" ca="1" si="21"/>
        <v/>
      </c>
      <c r="AQ420" s="91"/>
      <c r="AR420" s="89"/>
      <c r="AS420" s="88"/>
      <c r="AT420" s="88" t="str">
        <f t="shared" si="22"/>
        <v/>
      </c>
      <c r="AU420" s="92"/>
      <c r="AV420" s="88"/>
    </row>
    <row r="421" spans="1:48" s="75" customFormat="1" ht="15.6" x14ac:dyDescent="0.3">
      <c r="A421" s="88"/>
      <c r="B421" s="88" t="str">
        <f>IF(ISNA(VLOOKUP(A421,LISTE!B414:U456,20,0)),"",VLOOKUP(A421,LISTE!B414:U456,20,0))</f>
        <v/>
      </c>
      <c r="C421" s="88"/>
      <c r="D421" s="88" t="e">
        <f t="array" ref="D421">INDEX(LISTE!$D$4:$O$45,MATCH(A421,LISTE!$B$4:$B$45,0),MATCH(C421,LISTE!$D$3:$O$3,0))</f>
        <v>#N/A</v>
      </c>
      <c r="E421" s="88" t="str">
        <f>IF(ISBLANK(C421),"",VLOOKUP(C421,Typologie!B$3:C$15,2,0))</f>
        <v/>
      </c>
      <c r="F421" s="88" t="str">
        <f>IF(E421="","",COUNTIF(E$10:$E421, E421))</f>
        <v/>
      </c>
      <c r="G421" s="88" t="str">
        <f t="shared" si="23"/>
        <v/>
      </c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90"/>
      <c r="T421" s="90"/>
      <c r="U421" s="90"/>
      <c r="V421" s="90"/>
      <c r="W421" s="88"/>
      <c r="X421" s="91"/>
      <c r="Y421" s="89"/>
      <c r="Z421" s="89"/>
      <c r="AA421" s="89"/>
      <c r="AB421" s="89"/>
      <c r="AC421" s="89"/>
      <c r="AD421" s="89"/>
      <c r="AE421" s="91"/>
      <c r="AF421" s="88"/>
      <c r="AG421" s="89"/>
      <c r="AH421" s="89"/>
      <c r="AI421" s="89"/>
      <c r="AJ421" s="91"/>
      <c r="AK421" s="88"/>
      <c r="AL421" s="89"/>
      <c r="AM421" s="89"/>
      <c r="AN421" s="89"/>
      <c r="AO421" s="91"/>
      <c r="AP421" s="88" t="str">
        <f t="shared" ca="1" si="21"/>
        <v/>
      </c>
      <c r="AQ421" s="91"/>
      <c r="AR421" s="89"/>
      <c r="AS421" s="88"/>
      <c r="AT421" s="88" t="str">
        <f t="shared" si="22"/>
        <v/>
      </c>
      <c r="AU421" s="92"/>
      <c r="AV421" s="88"/>
    </row>
    <row r="422" spans="1:48" s="75" customFormat="1" ht="15.6" x14ac:dyDescent="0.3">
      <c r="A422" s="88"/>
      <c r="B422" s="88" t="str">
        <f>IF(ISNA(VLOOKUP(A422,LISTE!B415:U457,20,0)),"",VLOOKUP(A422,LISTE!B415:U457,20,0))</f>
        <v/>
      </c>
      <c r="C422" s="88"/>
      <c r="D422" s="88" t="e">
        <f t="array" ref="D422">INDEX(LISTE!$D$4:$O$45,MATCH(A422,LISTE!$B$4:$B$45,0),MATCH(C422,LISTE!$D$3:$O$3,0))</f>
        <v>#N/A</v>
      </c>
      <c r="E422" s="88" t="str">
        <f>IF(ISBLANK(C422),"",VLOOKUP(C422,Typologie!B$3:C$15,2,0))</f>
        <v/>
      </c>
      <c r="F422" s="88" t="str">
        <f>IF(E422="","",COUNTIF(E$10:$E422, E422))</f>
        <v/>
      </c>
      <c r="G422" s="88" t="str">
        <f t="shared" si="23"/>
        <v/>
      </c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90"/>
      <c r="T422" s="90"/>
      <c r="U422" s="90"/>
      <c r="V422" s="90"/>
      <c r="W422" s="88"/>
      <c r="X422" s="91"/>
      <c r="Y422" s="89"/>
      <c r="Z422" s="89"/>
      <c r="AA422" s="89"/>
      <c r="AB422" s="89"/>
      <c r="AC422" s="89"/>
      <c r="AD422" s="89"/>
      <c r="AE422" s="91"/>
      <c r="AF422" s="88"/>
      <c r="AG422" s="89"/>
      <c r="AH422" s="89"/>
      <c r="AI422" s="89"/>
      <c r="AJ422" s="91"/>
      <c r="AK422" s="88"/>
      <c r="AL422" s="89"/>
      <c r="AM422" s="89"/>
      <c r="AN422" s="89"/>
      <c r="AO422" s="91"/>
      <c r="AP422" s="88" t="str">
        <f t="shared" ca="1" si="21"/>
        <v/>
      </c>
      <c r="AQ422" s="91"/>
      <c r="AR422" s="89"/>
      <c r="AS422" s="88"/>
      <c r="AT422" s="88" t="str">
        <f t="shared" si="22"/>
        <v/>
      </c>
      <c r="AU422" s="92"/>
      <c r="AV422" s="88"/>
    </row>
    <row r="423" spans="1:48" s="75" customFormat="1" ht="15.6" x14ac:dyDescent="0.3">
      <c r="A423" s="88"/>
      <c r="B423" s="88" t="str">
        <f>IF(ISNA(VLOOKUP(A423,LISTE!B416:U458,20,0)),"",VLOOKUP(A423,LISTE!B416:U458,20,0))</f>
        <v/>
      </c>
      <c r="C423" s="88"/>
      <c r="D423" s="88" t="e">
        <f t="array" ref="D423">INDEX(LISTE!$D$4:$O$45,MATCH(A423,LISTE!$B$4:$B$45,0),MATCH(C423,LISTE!$D$3:$O$3,0))</f>
        <v>#N/A</v>
      </c>
      <c r="E423" s="88" t="str">
        <f>IF(ISBLANK(C423),"",VLOOKUP(C423,Typologie!B$3:C$15,2,0))</f>
        <v/>
      </c>
      <c r="F423" s="88" t="str">
        <f>IF(E423="","",COUNTIF(E$10:$E423, E423))</f>
        <v/>
      </c>
      <c r="G423" s="88" t="str">
        <f t="shared" si="23"/>
        <v/>
      </c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90"/>
      <c r="T423" s="90"/>
      <c r="U423" s="90"/>
      <c r="V423" s="90"/>
      <c r="W423" s="88"/>
      <c r="X423" s="91"/>
      <c r="Y423" s="89"/>
      <c r="Z423" s="89"/>
      <c r="AA423" s="89"/>
      <c r="AB423" s="89"/>
      <c r="AC423" s="89"/>
      <c r="AD423" s="89"/>
      <c r="AE423" s="91"/>
      <c r="AF423" s="88"/>
      <c r="AG423" s="89"/>
      <c r="AH423" s="89"/>
      <c r="AI423" s="89"/>
      <c r="AJ423" s="91"/>
      <c r="AK423" s="88"/>
      <c r="AL423" s="89"/>
      <c r="AM423" s="89"/>
      <c r="AN423" s="89"/>
      <c r="AO423" s="91"/>
      <c r="AP423" s="88" t="str">
        <f t="shared" ca="1" si="21"/>
        <v/>
      </c>
      <c r="AQ423" s="91"/>
      <c r="AR423" s="89"/>
      <c r="AS423" s="88"/>
      <c r="AT423" s="88" t="str">
        <f t="shared" si="22"/>
        <v/>
      </c>
      <c r="AU423" s="92"/>
      <c r="AV423" s="88"/>
    </row>
    <row r="424" spans="1:48" s="75" customFormat="1" ht="15.6" x14ac:dyDescent="0.3">
      <c r="A424" s="88"/>
      <c r="B424" s="88" t="str">
        <f>IF(ISNA(VLOOKUP(A424,LISTE!B417:U459,20,0)),"",VLOOKUP(A424,LISTE!B417:U459,20,0))</f>
        <v/>
      </c>
      <c r="C424" s="88"/>
      <c r="D424" s="88" t="e">
        <f t="array" ref="D424">INDEX(LISTE!$D$4:$O$45,MATCH(A424,LISTE!$B$4:$B$45,0),MATCH(C424,LISTE!$D$3:$O$3,0))</f>
        <v>#N/A</v>
      </c>
      <c r="E424" s="88" t="str">
        <f>IF(ISBLANK(C424),"",VLOOKUP(C424,Typologie!B$3:C$15,2,0))</f>
        <v/>
      </c>
      <c r="F424" s="88" t="str">
        <f>IF(E424="","",COUNTIF(E$10:$E424, E424))</f>
        <v/>
      </c>
      <c r="G424" s="88" t="str">
        <f t="shared" si="23"/>
        <v/>
      </c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90"/>
      <c r="T424" s="90"/>
      <c r="U424" s="90"/>
      <c r="V424" s="90"/>
      <c r="W424" s="88"/>
      <c r="X424" s="91"/>
      <c r="Y424" s="89"/>
      <c r="Z424" s="89"/>
      <c r="AA424" s="89"/>
      <c r="AB424" s="89"/>
      <c r="AC424" s="89"/>
      <c r="AD424" s="89"/>
      <c r="AE424" s="91"/>
      <c r="AF424" s="88"/>
      <c r="AG424" s="89"/>
      <c r="AH424" s="89"/>
      <c r="AI424" s="89"/>
      <c r="AJ424" s="91"/>
      <c r="AK424" s="88"/>
      <c r="AL424" s="89"/>
      <c r="AM424" s="89"/>
      <c r="AN424" s="89"/>
      <c r="AO424" s="91"/>
      <c r="AP424" s="88" t="str">
        <f t="shared" ca="1" si="21"/>
        <v/>
      </c>
      <c r="AQ424" s="91"/>
      <c r="AR424" s="89"/>
      <c r="AS424" s="88"/>
      <c r="AT424" s="88" t="str">
        <f t="shared" si="22"/>
        <v/>
      </c>
      <c r="AU424" s="92"/>
      <c r="AV424" s="88"/>
    </row>
    <row r="425" spans="1:48" s="75" customFormat="1" ht="15.6" x14ac:dyDescent="0.3">
      <c r="A425" s="88"/>
      <c r="B425" s="88" t="str">
        <f>IF(ISNA(VLOOKUP(A425,LISTE!B418:U460,20,0)),"",VLOOKUP(A425,LISTE!B418:U460,20,0))</f>
        <v/>
      </c>
      <c r="C425" s="88"/>
      <c r="D425" s="88" t="e">
        <f t="array" ref="D425">INDEX(LISTE!$D$4:$O$45,MATCH(A425,LISTE!$B$4:$B$45,0),MATCH(C425,LISTE!$D$3:$O$3,0))</f>
        <v>#N/A</v>
      </c>
      <c r="E425" s="88" t="str">
        <f>IF(ISBLANK(C425),"",VLOOKUP(C425,Typologie!B$3:C$15,2,0))</f>
        <v/>
      </c>
      <c r="F425" s="88" t="str">
        <f>IF(E425="","",COUNTIF(E$10:$E425, E425))</f>
        <v/>
      </c>
      <c r="G425" s="88" t="str">
        <f t="shared" si="23"/>
        <v/>
      </c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90"/>
      <c r="T425" s="90"/>
      <c r="U425" s="90"/>
      <c r="V425" s="90"/>
      <c r="W425" s="88"/>
      <c r="X425" s="91"/>
      <c r="Y425" s="89"/>
      <c r="Z425" s="89"/>
      <c r="AA425" s="89"/>
      <c r="AB425" s="89"/>
      <c r="AC425" s="89"/>
      <c r="AD425" s="89"/>
      <c r="AE425" s="91"/>
      <c r="AF425" s="88"/>
      <c r="AG425" s="89"/>
      <c r="AH425" s="89"/>
      <c r="AI425" s="89"/>
      <c r="AJ425" s="91"/>
      <c r="AK425" s="88"/>
      <c r="AL425" s="89"/>
      <c r="AM425" s="89"/>
      <c r="AN425" s="89"/>
      <c r="AO425" s="91"/>
      <c r="AP425" s="88" t="str">
        <f t="shared" ca="1" si="21"/>
        <v/>
      </c>
      <c r="AQ425" s="91"/>
      <c r="AR425" s="89"/>
      <c r="AS425" s="88"/>
      <c r="AT425" s="88" t="str">
        <f t="shared" si="22"/>
        <v/>
      </c>
      <c r="AU425" s="92"/>
      <c r="AV425" s="88"/>
    </row>
    <row r="426" spans="1:48" s="75" customFormat="1" ht="15.6" x14ac:dyDescent="0.3">
      <c r="A426" s="88"/>
      <c r="B426" s="88" t="str">
        <f>IF(ISNA(VLOOKUP(A426,LISTE!B419:U461,20,0)),"",VLOOKUP(A426,LISTE!B419:U461,20,0))</f>
        <v/>
      </c>
      <c r="C426" s="88"/>
      <c r="D426" s="88" t="e">
        <f t="array" ref="D426">INDEX(LISTE!$D$4:$O$45,MATCH(A426,LISTE!$B$4:$B$45,0),MATCH(C426,LISTE!$D$3:$O$3,0))</f>
        <v>#N/A</v>
      </c>
      <c r="E426" s="88" t="str">
        <f>IF(ISBLANK(C426),"",VLOOKUP(C426,Typologie!B$3:C$15,2,0))</f>
        <v/>
      </c>
      <c r="F426" s="88" t="str">
        <f>IF(E426="","",COUNTIF(E$10:$E426, E426))</f>
        <v/>
      </c>
      <c r="G426" s="88" t="str">
        <f t="shared" si="23"/>
        <v/>
      </c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90"/>
      <c r="T426" s="90"/>
      <c r="U426" s="90"/>
      <c r="V426" s="90"/>
      <c r="W426" s="88"/>
      <c r="X426" s="91"/>
      <c r="Y426" s="89"/>
      <c r="Z426" s="89"/>
      <c r="AA426" s="89"/>
      <c r="AB426" s="89"/>
      <c r="AC426" s="89"/>
      <c r="AD426" s="89"/>
      <c r="AE426" s="91"/>
      <c r="AF426" s="88"/>
      <c r="AG426" s="89"/>
      <c r="AH426" s="89"/>
      <c r="AI426" s="89"/>
      <c r="AJ426" s="91"/>
      <c r="AK426" s="88"/>
      <c r="AL426" s="89"/>
      <c r="AM426" s="89"/>
      <c r="AN426" s="89"/>
      <c r="AO426" s="91"/>
      <c r="AP426" s="88" t="str">
        <f t="shared" ca="1" si="21"/>
        <v/>
      </c>
      <c r="AQ426" s="91"/>
      <c r="AR426" s="89"/>
      <c r="AS426" s="88"/>
      <c r="AT426" s="88" t="str">
        <f t="shared" si="22"/>
        <v/>
      </c>
      <c r="AU426" s="92"/>
      <c r="AV426" s="88"/>
    </row>
    <row r="427" spans="1:48" s="75" customFormat="1" ht="15.6" x14ac:dyDescent="0.3">
      <c r="A427" s="88"/>
      <c r="B427" s="88" t="str">
        <f>IF(ISNA(VLOOKUP(A427,LISTE!B420:U462,20,0)),"",VLOOKUP(A427,LISTE!B420:U462,20,0))</f>
        <v/>
      </c>
      <c r="C427" s="88"/>
      <c r="D427" s="88" t="e">
        <f t="array" ref="D427">INDEX(LISTE!$D$4:$O$45,MATCH(A427,LISTE!$B$4:$B$45,0),MATCH(C427,LISTE!$D$3:$O$3,0))</f>
        <v>#N/A</v>
      </c>
      <c r="E427" s="88" t="str">
        <f>IF(ISBLANK(C427),"",VLOOKUP(C427,Typologie!B$3:C$15,2,0))</f>
        <v/>
      </c>
      <c r="F427" s="88" t="str">
        <f>IF(E427="","",COUNTIF(E$10:$E427, E427))</f>
        <v/>
      </c>
      <c r="G427" s="88" t="str">
        <f t="shared" si="23"/>
        <v/>
      </c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90"/>
      <c r="T427" s="90"/>
      <c r="U427" s="90"/>
      <c r="V427" s="90"/>
      <c r="W427" s="88"/>
      <c r="X427" s="91"/>
      <c r="Y427" s="89"/>
      <c r="Z427" s="89"/>
      <c r="AA427" s="89"/>
      <c r="AB427" s="89"/>
      <c r="AC427" s="89"/>
      <c r="AD427" s="89"/>
      <c r="AE427" s="91"/>
      <c r="AF427" s="88"/>
      <c r="AG427" s="89"/>
      <c r="AH427" s="89"/>
      <c r="AI427" s="89"/>
      <c r="AJ427" s="91"/>
      <c r="AK427" s="88"/>
      <c r="AL427" s="89"/>
      <c r="AM427" s="89"/>
      <c r="AN427" s="89"/>
      <c r="AO427" s="91"/>
      <c r="AP427" s="88" t="str">
        <f t="shared" ca="1" si="21"/>
        <v/>
      </c>
      <c r="AQ427" s="91"/>
      <c r="AR427" s="89"/>
      <c r="AS427" s="88"/>
      <c r="AT427" s="88" t="str">
        <f t="shared" si="22"/>
        <v/>
      </c>
      <c r="AU427" s="92"/>
      <c r="AV427" s="88"/>
    </row>
    <row r="428" spans="1:48" s="75" customFormat="1" ht="15.6" x14ac:dyDescent="0.3">
      <c r="A428" s="88"/>
      <c r="B428" s="88" t="str">
        <f>IF(ISNA(VLOOKUP(A428,LISTE!B421:U463,20,0)),"",VLOOKUP(A428,LISTE!B421:U463,20,0))</f>
        <v/>
      </c>
      <c r="C428" s="88"/>
      <c r="D428" s="88" t="e">
        <f t="array" ref="D428">INDEX(LISTE!$D$4:$O$45,MATCH(A428,LISTE!$B$4:$B$45,0),MATCH(C428,LISTE!$D$3:$O$3,0))</f>
        <v>#N/A</v>
      </c>
      <c r="E428" s="88" t="str">
        <f>IF(ISBLANK(C428),"",VLOOKUP(C428,Typologie!B$3:C$15,2,0))</f>
        <v/>
      </c>
      <c r="F428" s="88" t="str">
        <f>IF(E428="","",COUNTIF(E$10:$E428, E428))</f>
        <v/>
      </c>
      <c r="G428" s="88" t="str">
        <f t="shared" si="23"/>
        <v/>
      </c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90"/>
      <c r="T428" s="90"/>
      <c r="U428" s="90"/>
      <c r="V428" s="90"/>
      <c r="W428" s="88"/>
      <c r="X428" s="91"/>
      <c r="Y428" s="89"/>
      <c r="Z428" s="89"/>
      <c r="AA428" s="89"/>
      <c r="AB428" s="89"/>
      <c r="AC428" s="89"/>
      <c r="AD428" s="89"/>
      <c r="AE428" s="91"/>
      <c r="AF428" s="88"/>
      <c r="AG428" s="89"/>
      <c r="AH428" s="89"/>
      <c r="AI428" s="89"/>
      <c r="AJ428" s="91"/>
      <c r="AK428" s="88"/>
      <c r="AL428" s="89"/>
      <c r="AM428" s="89"/>
      <c r="AN428" s="89"/>
      <c r="AO428" s="91"/>
      <c r="AP428" s="88" t="str">
        <f t="shared" ca="1" si="21"/>
        <v/>
      </c>
      <c r="AQ428" s="91"/>
      <c r="AR428" s="89"/>
      <c r="AS428" s="88"/>
      <c r="AT428" s="88" t="str">
        <f t="shared" si="22"/>
        <v/>
      </c>
      <c r="AU428" s="92"/>
      <c r="AV428" s="88"/>
    </row>
    <row r="429" spans="1:48" s="75" customFormat="1" ht="15.6" x14ac:dyDescent="0.3">
      <c r="A429" s="88"/>
      <c r="B429" s="88" t="str">
        <f>IF(ISNA(VLOOKUP(A429,LISTE!B422:U464,20,0)),"",VLOOKUP(A429,LISTE!B422:U464,20,0))</f>
        <v/>
      </c>
      <c r="C429" s="88"/>
      <c r="D429" s="88" t="e">
        <f t="array" ref="D429">INDEX(LISTE!$D$4:$O$45,MATCH(A429,LISTE!$B$4:$B$45,0),MATCH(C429,LISTE!$D$3:$O$3,0))</f>
        <v>#N/A</v>
      </c>
      <c r="E429" s="88" t="str">
        <f>IF(ISBLANK(C429),"",VLOOKUP(C429,Typologie!B$3:C$15,2,0))</f>
        <v/>
      </c>
      <c r="F429" s="88" t="str">
        <f>IF(E429="","",COUNTIF(E$10:$E429, E429))</f>
        <v/>
      </c>
      <c r="G429" s="88" t="str">
        <f t="shared" si="23"/>
        <v/>
      </c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90"/>
      <c r="T429" s="90"/>
      <c r="U429" s="90"/>
      <c r="V429" s="90"/>
      <c r="W429" s="88"/>
      <c r="X429" s="91"/>
      <c r="Y429" s="89"/>
      <c r="Z429" s="89"/>
      <c r="AA429" s="89"/>
      <c r="AB429" s="89"/>
      <c r="AC429" s="89"/>
      <c r="AD429" s="89"/>
      <c r="AE429" s="91"/>
      <c r="AF429" s="88"/>
      <c r="AG429" s="89"/>
      <c r="AH429" s="89"/>
      <c r="AI429" s="89"/>
      <c r="AJ429" s="91"/>
      <c r="AK429" s="88"/>
      <c r="AL429" s="89"/>
      <c r="AM429" s="89"/>
      <c r="AN429" s="89"/>
      <c r="AO429" s="91"/>
      <c r="AP429" s="88" t="str">
        <f t="shared" ca="1" si="21"/>
        <v/>
      </c>
      <c r="AQ429" s="91"/>
      <c r="AR429" s="89"/>
      <c r="AS429" s="88"/>
      <c r="AT429" s="88" t="str">
        <f t="shared" si="22"/>
        <v/>
      </c>
      <c r="AU429" s="92"/>
      <c r="AV429" s="88"/>
    </row>
    <row r="430" spans="1:48" s="75" customFormat="1" ht="15.6" x14ac:dyDescent="0.3">
      <c r="A430" s="88"/>
      <c r="B430" s="88" t="str">
        <f>IF(ISNA(VLOOKUP(A430,LISTE!B423:U465,20,0)),"",VLOOKUP(A430,LISTE!B423:U465,20,0))</f>
        <v/>
      </c>
      <c r="C430" s="88"/>
      <c r="D430" s="88" t="e">
        <f t="array" ref="D430">INDEX(LISTE!$D$4:$O$45,MATCH(A430,LISTE!$B$4:$B$45,0),MATCH(C430,LISTE!$D$3:$O$3,0))</f>
        <v>#N/A</v>
      </c>
      <c r="E430" s="88" t="str">
        <f>IF(ISBLANK(C430),"",VLOOKUP(C430,Typologie!B$3:C$15,2,0))</f>
        <v/>
      </c>
      <c r="F430" s="88" t="str">
        <f>IF(E430="","",COUNTIF(E$10:$E430, E430))</f>
        <v/>
      </c>
      <c r="G430" s="88" t="str">
        <f t="shared" si="23"/>
        <v/>
      </c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90"/>
      <c r="T430" s="90"/>
      <c r="U430" s="90"/>
      <c r="V430" s="90"/>
      <c r="W430" s="88"/>
      <c r="X430" s="91"/>
      <c r="Y430" s="89"/>
      <c r="Z430" s="89"/>
      <c r="AA430" s="89"/>
      <c r="AB430" s="89"/>
      <c r="AC430" s="89"/>
      <c r="AD430" s="89"/>
      <c r="AE430" s="91"/>
      <c r="AF430" s="88"/>
      <c r="AG430" s="89"/>
      <c r="AH430" s="89"/>
      <c r="AI430" s="89"/>
      <c r="AJ430" s="91"/>
      <c r="AK430" s="88"/>
      <c r="AL430" s="89"/>
      <c r="AM430" s="89"/>
      <c r="AN430" s="89"/>
      <c r="AO430" s="91"/>
      <c r="AP430" s="88" t="str">
        <f t="shared" ca="1" si="21"/>
        <v/>
      </c>
      <c r="AQ430" s="91"/>
      <c r="AR430" s="89"/>
      <c r="AS430" s="88"/>
      <c r="AT430" s="88" t="str">
        <f t="shared" si="22"/>
        <v/>
      </c>
      <c r="AU430" s="92"/>
      <c r="AV430" s="88"/>
    </row>
    <row r="431" spans="1:48" s="75" customFormat="1" ht="15.6" x14ac:dyDescent="0.3">
      <c r="A431" s="88"/>
      <c r="B431" s="88" t="str">
        <f>IF(ISNA(VLOOKUP(A431,LISTE!B424:U466,20,0)),"",VLOOKUP(A431,LISTE!B424:U466,20,0))</f>
        <v/>
      </c>
      <c r="C431" s="88"/>
      <c r="D431" s="88" t="e">
        <f t="array" ref="D431">INDEX(LISTE!$D$4:$O$45,MATCH(A431,LISTE!$B$4:$B$45,0),MATCH(C431,LISTE!$D$3:$O$3,0))</f>
        <v>#N/A</v>
      </c>
      <c r="E431" s="88" t="str">
        <f>IF(ISBLANK(C431),"",VLOOKUP(C431,Typologie!B$3:C$15,2,0))</f>
        <v/>
      </c>
      <c r="F431" s="88" t="str">
        <f>IF(E431="","",COUNTIF(E$10:$E431, E431))</f>
        <v/>
      </c>
      <c r="G431" s="88" t="str">
        <f t="shared" si="23"/>
        <v/>
      </c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90"/>
      <c r="T431" s="90"/>
      <c r="U431" s="90"/>
      <c r="V431" s="90"/>
      <c r="W431" s="88"/>
      <c r="X431" s="91"/>
      <c r="Y431" s="89"/>
      <c r="Z431" s="89"/>
      <c r="AA431" s="89"/>
      <c r="AB431" s="89"/>
      <c r="AC431" s="89"/>
      <c r="AD431" s="89"/>
      <c r="AE431" s="91"/>
      <c r="AF431" s="88"/>
      <c r="AG431" s="89"/>
      <c r="AH431" s="89"/>
      <c r="AI431" s="89"/>
      <c r="AJ431" s="91"/>
      <c r="AK431" s="88"/>
      <c r="AL431" s="89"/>
      <c r="AM431" s="89"/>
      <c r="AN431" s="89"/>
      <c r="AO431" s="91"/>
      <c r="AP431" s="88" t="str">
        <f t="shared" ca="1" si="21"/>
        <v/>
      </c>
      <c r="AQ431" s="91"/>
      <c r="AR431" s="89"/>
      <c r="AS431" s="88"/>
      <c r="AT431" s="88" t="str">
        <f t="shared" si="22"/>
        <v/>
      </c>
      <c r="AU431" s="92"/>
      <c r="AV431" s="88"/>
    </row>
    <row r="432" spans="1:48" s="75" customFormat="1" ht="15.6" x14ac:dyDescent="0.3">
      <c r="A432" s="88"/>
      <c r="B432" s="88" t="str">
        <f>IF(ISNA(VLOOKUP(A432,LISTE!B425:U467,20,0)),"",VLOOKUP(A432,LISTE!B425:U467,20,0))</f>
        <v/>
      </c>
      <c r="C432" s="88"/>
      <c r="D432" s="88" t="e">
        <f t="array" ref="D432">INDEX(LISTE!$D$4:$O$45,MATCH(A432,LISTE!$B$4:$B$45,0),MATCH(C432,LISTE!$D$3:$O$3,0))</f>
        <v>#N/A</v>
      </c>
      <c r="E432" s="88" t="str">
        <f>IF(ISBLANK(C432),"",VLOOKUP(C432,Typologie!B$3:C$15,2,0))</f>
        <v/>
      </c>
      <c r="F432" s="88" t="str">
        <f>IF(E432="","",COUNTIF(E$10:$E432, E432))</f>
        <v/>
      </c>
      <c r="G432" s="88" t="str">
        <f t="shared" si="23"/>
        <v/>
      </c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90"/>
      <c r="T432" s="90"/>
      <c r="U432" s="90"/>
      <c r="V432" s="90"/>
      <c r="W432" s="88"/>
      <c r="X432" s="91"/>
      <c r="Y432" s="89"/>
      <c r="Z432" s="89"/>
      <c r="AA432" s="89"/>
      <c r="AB432" s="89"/>
      <c r="AC432" s="89"/>
      <c r="AD432" s="89"/>
      <c r="AE432" s="91"/>
      <c r="AF432" s="88"/>
      <c r="AG432" s="89"/>
      <c r="AH432" s="89"/>
      <c r="AI432" s="89"/>
      <c r="AJ432" s="91"/>
      <c r="AK432" s="88"/>
      <c r="AL432" s="89"/>
      <c r="AM432" s="89"/>
      <c r="AN432" s="89"/>
      <c r="AO432" s="91"/>
      <c r="AP432" s="88" t="str">
        <f t="shared" ca="1" si="21"/>
        <v/>
      </c>
      <c r="AQ432" s="91"/>
      <c r="AR432" s="89"/>
      <c r="AS432" s="88"/>
      <c r="AT432" s="88" t="str">
        <f t="shared" si="22"/>
        <v/>
      </c>
      <c r="AU432" s="92"/>
      <c r="AV432" s="88"/>
    </row>
    <row r="433" spans="1:48" s="75" customFormat="1" ht="15.6" x14ac:dyDescent="0.3">
      <c r="A433" s="88"/>
      <c r="B433" s="88" t="str">
        <f>IF(ISNA(VLOOKUP(A433,LISTE!B426:U468,20,0)),"",VLOOKUP(A433,LISTE!B426:U468,20,0))</f>
        <v/>
      </c>
      <c r="C433" s="88"/>
      <c r="D433" s="88" t="e">
        <f t="array" ref="D433">INDEX(LISTE!$D$4:$O$45,MATCH(A433,LISTE!$B$4:$B$45,0),MATCH(C433,LISTE!$D$3:$O$3,0))</f>
        <v>#N/A</v>
      </c>
      <c r="E433" s="88" t="str">
        <f>IF(ISBLANK(C433),"",VLOOKUP(C433,Typologie!B$3:C$15,2,0))</f>
        <v/>
      </c>
      <c r="F433" s="88" t="str">
        <f>IF(E433="","",COUNTIF(E$10:$E433, E433))</f>
        <v/>
      </c>
      <c r="G433" s="88" t="str">
        <f t="shared" si="23"/>
        <v/>
      </c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90"/>
      <c r="T433" s="90"/>
      <c r="U433" s="90"/>
      <c r="V433" s="90"/>
      <c r="W433" s="88"/>
      <c r="X433" s="91"/>
      <c r="Y433" s="89"/>
      <c r="Z433" s="89"/>
      <c r="AA433" s="89"/>
      <c r="AB433" s="89"/>
      <c r="AC433" s="89"/>
      <c r="AD433" s="89"/>
      <c r="AE433" s="91"/>
      <c r="AF433" s="88"/>
      <c r="AG433" s="89"/>
      <c r="AH433" s="89"/>
      <c r="AI433" s="89"/>
      <c r="AJ433" s="91"/>
      <c r="AK433" s="88"/>
      <c r="AL433" s="89"/>
      <c r="AM433" s="89"/>
      <c r="AN433" s="89"/>
      <c r="AO433" s="91"/>
      <c r="AP433" s="88" t="str">
        <f t="shared" ca="1" si="21"/>
        <v/>
      </c>
      <c r="AQ433" s="91"/>
      <c r="AR433" s="89"/>
      <c r="AS433" s="88"/>
      <c r="AT433" s="88" t="str">
        <f t="shared" si="22"/>
        <v/>
      </c>
      <c r="AU433" s="92"/>
      <c r="AV433" s="88"/>
    </row>
    <row r="434" spans="1:48" s="75" customFormat="1" ht="15.6" x14ac:dyDescent="0.3">
      <c r="A434" s="88"/>
      <c r="B434" s="88" t="str">
        <f>IF(ISNA(VLOOKUP(A434,LISTE!B427:U469,20,0)),"",VLOOKUP(A434,LISTE!B427:U469,20,0))</f>
        <v/>
      </c>
      <c r="C434" s="88"/>
      <c r="D434" s="88" t="e">
        <f t="array" ref="D434">INDEX(LISTE!$D$4:$O$45,MATCH(A434,LISTE!$B$4:$B$45,0),MATCH(C434,LISTE!$D$3:$O$3,0))</f>
        <v>#N/A</v>
      </c>
      <c r="E434" s="88" t="str">
        <f>IF(ISBLANK(C434),"",VLOOKUP(C434,Typologie!B$3:C$15,2,0))</f>
        <v/>
      </c>
      <c r="F434" s="88" t="str">
        <f>IF(E434="","",COUNTIF(E$10:$E434, E434))</f>
        <v/>
      </c>
      <c r="G434" s="88" t="str">
        <f t="shared" si="23"/>
        <v/>
      </c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90"/>
      <c r="T434" s="90"/>
      <c r="U434" s="90"/>
      <c r="V434" s="90"/>
      <c r="W434" s="88"/>
      <c r="X434" s="91"/>
      <c r="Y434" s="89"/>
      <c r="Z434" s="89"/>
      <c r="AA434" s="89"/>
      <c r="AB434" s="89"/>
      <c r="AC434" s="89"/>
      <c r="AD434" s="89"/>
      <c r="AE434" s="91"/>
      <c r="AF434" s="88"/>
      <c r="AG434" s="89"/>
      <c r="AH434" s="89"/>
      <c r="AI434" s="89"/>
      <c r="AJ434" s="91"/>
      <c r="AK434" s="88"/>
      <c r="AL434" s="89"/>
      <c r="AM434" s="89"/>
      <c r="AN434" s="89"/>
      <c r="AO434" s="91"/>
      <c r="AP434" s="88" t="str">
        <f t="shared" ca="1" si="21"/>
        <v/>
      </c>
      <c r="AQ434" s="91"/>
      <c r="AR434" s="89"/>
      <c r="AS434" s="88"/>
      <c r="AT434" s="88" t="str">
        <f t="shared" si="22"/>
        <v/>
      </c>
      <c r="AU434" s="92"/>
      <c r="AV434" s="88"/>
    </row>
    <row r="435" spans="1:48" s="75" customFormat="1" ht="15.6" x14ac:dyDescent="0.3">
      <c r="A435" s="88"/>
      <c r="B435" s="88" t="str">
        <f>IF(ISNA(VLOOKUP(A435,LISTE!B428:U470,20,0)),"",VLOOKUP(A435,LISTE!B428:U470,20,0))</f>
        <v/>
      </c>
      <c r="C435" s="88"/>
      <c r="D435" s="88" t="e">
        <f t="array" ref="D435">INDEX(LISTE!$D$4:$O$45,MATCH(A435,LISTE!$B$4:$B$45,0),MATCH(C435,LISTE!$D$3:$O$3,0))</f>
        <v>#N/A</v>
      </c>
      <c r="E435" s="88" t="str">
        <f>IF(ISBLANK(C435),"",VLOOKUP(C435,Typologie!B$3:C$15,2,0))</f>
        <v/>
      </c>
      <c r="F435" s="88" t="str">
        <f>IF(E435="","",COUNTIF(E$10:$E435, E435))</f>
        <v/>
      </c>
      <c r="G435" s="88" t="str">
        <f t="shared" si="23"/>
        <v/>
      </c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90"/>
      <c r="T435" s="90"/>
      <c r="U435" s="90"/>
      <c r="V435" s="90"/>
      <c r="W435" s="88"/>
      <c r="X435" s="91"/>
      <c r="Y435" s="89"/>
      <c r="Z435" s="89"/>
      <c r="AA435" s="89"/>
      <c r="AB435" s="89"/>
      <c r="AC435" s="89"/>
      <c r="AD435" s="89"/>
      <c r="AE435" s="91"/>
      <c r="AF435" s="88"/>
      <c r="AG435" s="89"/>
      <c r="AH435" s="89"/>
      <c r="AI435" s="89"/>
      <c r="AJ435" s="91"/>
      <c r="AK435" s="88"/>
      <c r="AL435" s="89"/>
      <c r="AM435" s="89"/>
      <c r="AN435" s="89"/>
      <c r="AO435" s="91"/>
      <c r="AP435" s="88" t="str">
        <f t="shared" ca="1" si="21"/>
        <v/>
      </c>
      <c r="AQ435" s="91"/>
      <c r="AR435" s="89"/>
      <c r="AS435" s="88"/>
      <c r="AT435" s="88" t="str">
        <f t="shared" si="22"/>
        <v/>
      </c>
      <c r="AU435" s="92"/>
      <c r="AV435" s="88"/>
    </row>
    <row r="436" spans="1:48" s="75" customFormat="1" ht="15.6" x14ac:dyDescent="0.3">
      <c r="A436" s="88"/>
      <c r="B436" s="88" t="str">
        <f>IF(ISNA(VLOOKUP(A436,LISTE!B429:U471,20,0)),"",VLOOKUP(A436,LISTE!B429:U471,20,0))</f>
        <v/>
      </c>
      <c r="C436" s="88"/>
      <c r="D436" s="88" t="e">
        <f t="array" ref="D436">INDEX(LISTE!$D$4:$O$45,MATCH(A436,LISTE!$B$4:$B$45,0),MATCH(C436,LISTE!$D$3:$O$3,0))</f>
        <v>#N/A</v>
      </c>
      <c r="E436" s="88" t="str">
        <f>IF(ISBLANK(C436),"",VLOOKUP(C436,Typologie!B$3:C$15,2,0))</f>
        <v/>
      </c>
      <c r="F436" s="88" t="str">
        <f>IF(E436="","",COUNTIF(E$10:$E436, E436))</f>
        <v/>
      </c>
      <c r="G436" s="88" t="str">
        <f t="shared" si="23"/>
        <v/>
      </c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90"/>
      <c r="T436" s="90"/>
      <c r="U436" s="90"/>
      <c r="V436" s="90"/>
      <c r="W436" s="88"/>
      <c r="X436" s="91"/>
      <c r="Y436" s="89"/>
      <c r="Z436" s="89"/>
      <c r="AA436" s="89"/>
      <c r="AB436" s="89"/>
      <c r="AC436" s="89"/>
      <c r="AD436" s="89"/>
      <c r="AE436" s="91"/>
      <c r="AF436" s="88"/>
      <c r="AG436" s="89"/>
      <c r="AH436" s="89"/>
      <c r="AI436" s="89"/>
      <c r="AJ436" s="91"/>
      <c r="AK436" s="88"/>
      <c r="AL436" s="89"/>
      <c r="AM436" s="89"/>
      <c r="AN436" s="89"/>
      <c r="AO436" s="91"/>
      <c r="AP436" s="88" t="str">
        <f t="shared" ca="1" si="21"/>
        <v/>
      </c>
      <c r="AQ436" s="91"/>
      <c r="AR436" s="89"/>
      <c r="AS436" s="88"/>
      <c r="AT436" s="88" t="str">
        <f t="shared" si="22"/>
        <v/>
      </c>
      <c r="AU436" s="92"/>
      <c r="AV436" s="88"/>
    </row>
    <row r="437" spans="1:48" s="75" customFormat="1" ht="15.6" x14ac:dyDescent="0.3">
      <c r="A437" s="88"/>
      <c r="B437" s="88" t="str">
        <f>IF(ISNA(VLOOKUP(A437,LISTE!B430:U472,20,0)),"",VLOOKUP(A437,LISTE!B430:U472,20,0))</f>
        <v/>
      </c>
      <c r="C437" s="88"/>
      <c r="D437" s="88" t="e">
        <f t="array" ref="D437">INDEX(LISTE!$D$4:$O$45,MATCH(A437,LISTE!$B$4:$B$45,0),MATCH(C437,LISTE!$D$3:$O$3,0))</f>
        <v>#N/A</v>
      </c>
      <c r="E437" s="88" t="str">
        <f>IF(ISBLANK(C437),"",VLOOKUP(C437,Typologie!B$3:C$15,2,0))</f>
        <v/>
      </c>
      <c r="F437" s="88" t="str">
        <f>IF(E437="","",COUNTIF(E$10:$E437, E437))</f>
        <v/>
      </c>
      <c r="G437" s="88" t="str">
        <f t="shared" si="23"/>
        <v/>
      </c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90"/>
      <c r="T437" s="90"/>
      <c r="U437" s="90"/>
      <c r="V437" s="90"/>
      <c r="W437" s="88"/>
      <c r="X437" s="91"/>
      <c r="Y437" s="89"/>
      <c r="Z437" s="89"/>
      <c r="AA437" s="89"/>
      <c r="AB437" s="89"/>
      <c r="AC437" s="89"/>
      <c r="AD437" s="89"/>
      <c r="AE437" s="91"/>
      <c r="AF437" s="88"/>
      <c r="AG437" s="89"/>
      <c r="AH437" s="89"/>
      <c r="AI437" s="89"/>
      <c r="AJ437" s="91"/>
      <c r="AK437" s="88"/>
      <c r="AL437" s="89"/>
      <c r="AM437" s="89"/>
      <c r="AN437" s="89"/>
      <c r="AO437" s="91"/>
      <c r="AP437" s="88" t="str">
        <f t="shared" ca="1" si="21"/>
        <v/>
      </c>
      <c r="AQ437" s="91"/>
      <c r="AR437" s="89"/>
      <c r="AS437" s="88"/>
      <c r="AT437" s="88" t="str">
        <f t="shared" si="22"/>
        <v/>
      </c>
      <c r="AU437" s="92"/>
      <c r="AV437" s="88"/>
    </row>
    <row r="438" spans="1:48" s="75" customFormat="1" ht="15.6" x14ac:dyDescent="0.3">
      <c r="A438" s="88"/>
      <c r="B438" s="88" t="str">
        <f>IF(ISNA(VLOOKUP(A438,LISTE!B431:U473,20,0)),"",VLOOKUP(A438,LISTE!B431:U473,20,0))</f>
        <v/>
      </c>
      <c r="C438" s="88"/>
      <c r="D438" s="88" t="e">
        <f t="array" ref="D438">INDEX(LISTE!$D$4:$O$45,MATCH(A438,LISTE!$B$4:$B$45,0),MATCH(C438,LISTE!$D$3:$O$3,0))</f>
        <v>#N/A</v>
      </c>
      <c r="E438" s="88" t="str">
        <f>IF(ISBLANK(C438),"",VLOOKUP(C438,Typologie!B$3:C$15,2,0))</f>
        <v/>
      </c>
      <c r="F438" s="88" t="str">
        <f>IF(E438="","",COUNTIF(E$10:$E438, E438))</f>
        <v/>
      </c>
      <c r="G438" s="88" t="str">
        <f t="shared" si="23"/>
        <v/>
      </c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90"/>
      <c r="T438" s="90"/>
      <c r="U438" s="90"/>
      <c r="V438" s="90"/>
      <c r="W438" s="88"/>
      <c r="X438" s="91"/>
      <c r="Y438" s="89"/>
      <c r="Z438" s="89"/>
      <c r="AA438" s="89"/>
      <c r="AB438" s="89"/>
      <c r="AC438" s="89"/>
      <c r="AD438" s="89"/>
      <c r="AE438" s="91"/>
      <c r="AF438" s="88"/>
      <c r="AG438" s="89"/>
      <c r="AH438" s="89"/>
      <c r="AI438" s="89"/>
      <c r="AJ438" s="91"/>
      <c r="AK438" s="88"/>
      <c r="AL438" s="89"/>
      <c r="AM438" s="89"/>
      <c r="AN438" s="89"/>
      <c r="AO438" s="91"/>
      <c r="AP438" s="88" t="str">
        <f t="shared" ca="1" si="21"/>
        <v/>
      </c>
      <c r="AQ438" s="91"/>
      <c r="AR438" s="89"/>
      <c r="AS438" s="88"/>
      <c r="AT438" s="88" t="str">
        <f t="shared" si="22"/>
        <v/>
      </c>
      <c r="AU438" s="92"/>
      <c r="AV438" s="88"/>
    </row>
    <row r="439" spans="1:48" s="75" customFormat="1" ht="15.6" x14ac:dyDescent="0.3">
      <c r="A439" s="88"/>
      <c r="B439" s="88" t="str">
        <f>IF(ISNA(VLOOKUP(A439,LISTE!B432:U474,20,0)),"",VLOOKUP(A439,LISTE!B432:U474,20,0))</f>
        <v/>
      </c>
      <c r="C439" s="88"/>
      <c r="D439" s="88" t="e">
        <f t="array" ref="D439">INDEX(LISTE!$D$4:$O$45,MATCH(A439,LISTE!$B$4:$B$45,0),MATCH(C439,LISTE!$D$3:$O$3,0))</f>
        <v>#N/A</v>
      </c>
      <c r="E439" s="88" t="str">
        <f>IF(ISBLANK(C439),"",VLOOKUP(C439,Typologie!B$3:C$15,2,0))</f>
        <v/>
      </c>
      <c r="F439" s="88" t="str">
        <f>IF(E439="","",COUNTIF(E$10:$E439, E439))</f>
        <v/>
      </c>
      <c r="G439" s="88" t="str">
        <f t="shared" si="23"/>
        <v/>
      </c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90"/>
      <c r="T439" s="90"/>
      <c r="U439" s="90"/>
      <c r="V439" s="90"/>
      <c r="W439" s="88"/>
      <c r="X439" s="91"/>
      <c r="Y439" s="89"/>
      <c r="Z439" s="89"/>
      <c r="AA439" s="89"/>
      <c r="AB439" s="89"/>
      <c r="AC439" s="89"/>
      <c r="AD439" s="89"/>
      <c r="AE439" s="91"/>
      <c r="AF439" s="88"/>
      <c r="AG439" s="89"/>
      <c r="AH439" s="89"/>
      <c r="AI439" s="89"/>
      <c r="AJ439" s="91"/>
      <c r="AK439" s="88"/>
      <c r="AL439" s="89"/>
      <c r="AM439" s="89"/>
      <c r="AN439" s="89"/>
      <c r="AO439" s="91"/>
      <c r="AP439" s="88" t="str">
        <f t="shared" ca="1" si="21"/>
        <v/>
      </c>
      <c r="AQ439" s="91"/>
      <c r="AR439" s="89"/>
      <c r="AS439" s="88"/>
      <c r="AT439" s="88" t="str">
        <f t="shared" si="22"/>
        <v/>
      </c>
      <c r="AU439" s="92"/>
      <c r="AV439" s="88"/>
    </row>
    <row r="440" spans="1:48" s="75" customFormat="1" ht="15.6" x14ac:dyDescent="0.3">
      <c r="A440" s="88"/>
      <c r="B440" s="88" t="str">
        <f>IF(ISNA(VLOOKUP(A440,LISTE!B433:U475,20,0)),"",VLOOKUP(A440,LISTE!B433:U475,20,0))</f>
        <v/>
      </c>
      <c r="C440" s="88"/>
      <c r="D440" s="88" t="e">
        <f t="array" ref="D440">INDEX(LISTE!$D$4:$O$45,MATCH(A440,LISTE!$B$4:$B$45,0),MATCH(C440,LISTE!$D$3:$O$3,0))</f>
        <v>#N/A</v>
      </c>
      <c r="E440" s="88" t="str">
        <f>IF(ISBLANK(C440),"",VLOOKUP(C440,Typologie!B$3:C$15,2,0))</f>
        <v/>
      </c>
      <c r="F440" s="88" t="str">
        <f>IF(E440="","",COUNTIF(E$10:$E440, E440))</f>
        <v/>
      </c>
      <c r="G440" s="88" t="str">
        <f t="shared" si="23"/>
        <v/>
      </c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90"/>
      <c r="T440" s="90"/>
      <c r="U440" s="90"/>
      <c r="V440" s="90"/>
      <c r="W440" s="88"/>
      <c r="X440" s="91"/>
      <c r="Y440" s="89"/>
      <c r="Z440" s="89"/>
      <c r="AA440" s="89"/>
      <c r="AB440" s="89"/>
      <c r="AC440" s="89"/>
      <c r="AD440" s="89"/>
      <c r="AE440" s="91"/>
      <c r="AF440" s="88"/>
      <c r="AG440" s="89"/>
      <c r="AH440" s="89"/>
      <c r="AI440" s="89"/>
      <c r="AJ440" s="91"/>
      <c r="AK440" s="88"/>
      <c r="AL440" s="89"/>
      <c r="AM440" s="89"/>
      <c r="AN440" s="89"/>
      <c r="AO440" s="91"/>
      <c r="AP440" s="88" t="str">
        <f t="shared" ca="1" si="21"/>
        <v/>
      </c>
      <c r="AQ440" s="91"/>
      <c r="AR440" s="89"/>
      <c r="AS440" s="88"/>
      <c r="AT440" s="88" t="str">
        <f t="shared" si="22"/>
        <v/>
      </c>
      <c r="AU440" s="92"/>
      <c r="AV440" s="88"/>
    </row>
    <row r="441" spans="1:48" s="75" customFormat="1" ht="15.6" x14ac:dyDescent="0.3">
      <c r="A441" s="88"/>
      <c r="B441" s="88" t="str">
        <f>IF(ISNA(VLOOKUP(A441,LISTE!B434:U476,20,0)),"",VLOOKUP(A441,LISTE!B434:U476,20,0))</f>
        <v/>
      </c>
      <c r="C441" s="88"/>
      <c r="D441" s="88" t="e">
        <f t="array" ref="D441">INDEX(LISTE!$D$4:$O$45,MATCH(A441,LISTE!$B$4:$B$45,0),MATCH(C441,LISTE!$D$3:$O$3,0))</f>
        <v>#N/A</v>
      </c>
      <c r="E441" s="88" t="str">
        <f>IF(ISBLANK(C441),"",VLOOKUP(C441,Typologie!B$3:C$15,2,0))</f>
        <v/>
      </c>
      <c r="F441" s="88" t="str">
        <f>IF(E441="","",COUNTIF(E$10:$E441, E441))</f>
        <v/>
      </c>
      <c r="G441" s="88" t="str">
        <f t="shared" si="23"/>
        <v/>
      </c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90"/>
      <c r="T441" s="90"/>
      <c r="U441" s="90"/>
      <c r="V441" s="90"/>
      <c r="W441" s="88"/>
      <c r="X441" s="91"/>
      <c r="Y441" s="89"/>
      <c r="Z441" s="89"/>
      <c r="AA441" s="89"/>
      <c r="AB441" s="89"/>
      <c r="AC441" s="89"/>
      <c r="AD441" s="89"/>
      <c r="AE441" s="91"/>
      <c r="AF441" s="88"/>
      <c r="AG441" s="89"/>
      <c r="AH441" s="89"/>
      <c r="AI441" s="89"/>
      <c r="AJ441" s="91"/>
      <c r="AK441" s="88"/>
      <c r="AL441" s="89"/>
      <c r="AM441" s="89"/>
      <c r="AN441" s="89"/>
      <c r="AO441" s="91"/>
      <c r="AP441" s="88" t="str">
        <f t="shared" ca="1" si="21"/>
        <v/>
      </c>
      <c r="AQ441" s="91"/>
      <c r="AR441" s="89"/>
      <c r="AS441" s="88"/>
      <c r="AT441" s="88" t="str">
        <f t="shared" si="22"/>
        <v/>
      </c>
      <c r="AU441" s="92"/>
      <c r="AV441" s="88"/>
    </row>
    <row r="442" spans="1:48" s="75" customFormat="1" ht="15.6" x14ac:dyDescent="0.3">
      <c r="A442" s="88"/>
      <c r="B442" s="88" t="str">
        <f>IF(ISNA(VLOOKUP(A442,LISTE!B435:U477,20,0)),"",VLOOKUP(A442,LISTE!B435:U477,20,0))</f>
        <v/>
      </c>
      <c r="C442" s="88"/>
      <c r="D442" s="88" t="e">
        <f t="array" ref="D442">INDEX(LISTE!$D$4:$O$45,MATCH(A442,LISTE!$B$4:$B$45,0),MATCH(C442,LISTE!$D$3:$O$3,0))</f>
        <v>#N/A</v>
      </c>
      <c r="E442" s="88" t="str">
        <f>IF(ISBLANK(C442),"",VLOOKUP(C442,Typologie!B$3:C$15,2,0))</f>
        <v/>
      </c>
      <c r="F442" s="88" t="str">
        <f>IF(E442="","",COUNTIF(E$10:$E442, E442))</f>
        <v/>
      </c>
      <c r="G442" s="88" t="str">
        <f t="shared" si="23"/>
        <v/>
      </c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90"/>
      <c r="T442" s="90"/>
      <c r="U442" s="90"/>
      <c r="V442" s="90"/>
      <c r="W442" s="88"/>
      <c r="X442" s="91"/>
      <c r="Y442" s="89"/>
      <c r="Z442" s="89"/>
      <c r="AA442" s="89"/>
      <c r="AB442" s="89"/>
      <c r="AC442" s="89"/>
      <c r="AD442" s="89"/>
      <c r="AE442" s="91"/>
      <c r="AF442" s="88"/>
      <c r="AG442" s="89"/>
      <c r="AH442" s="89"/>
      <c r="AI442" s="89"/>
      <c r="AJ442" s="91"/>
      <c r="AK442" s="88"/>
      <c r="AL442" s="89"/>
      <c r="AM442" s="89"/>
      <c r="AN442" s="89"/>
      <c r="AO442" s="91"/>
      <c r="AP442" s="88" t="str">
        <f t="shared" ca="1" si="21"/>
        <v/>
      </c>
      <c r="AQ442" s="91"/>
      <c r="AR442" s="89"/>
      <c r="AS442" s="88"/>
      <c r="AT442" s="88" t="str">
        <f t="shared" si="22"/>
        <v/>
      </c>
      <c r="AU442" s="92"/>
      <c r="AV442" s="88"/>
    </row>
    <row r="443" spans="1:48" s="75" customFormat="1" ht="15.6" x14ac:dyDescent="0.3">
      <c r="A443" s="88"/>
      <c r="B443" s="88" t="str">
        <f>IF(ISNA(VLOOKUP(A443,LISTE!B436:U478,20,0)),"",VLOOKUP(A443,LISTE!B436:U478,20,0))</f>
        <v/>
      </c>
      <c r="C443" s="88"/>
      <c r="D443" s="88" t="e">
        <f t="array" ref="D443">INDEX(LISTE!$D$4:$O$45,MATCH(A443,LISTE!$B$4:$B$45,0),MATCH(C443,LISTE!$D$3:$O$3,0))</f>
        <v>#N/A</v>
      </c>
      <c r="E443" s="88" t="str">
        <f>IF(ISBLANK(C443),"",VLOOKUP(C443,Typologie!B$3:C$15,2,0))</f>
        <v/>
      </c>
      <c r="F443" s="88" t="str">
        <f>IF(E443="","",COUNTIF(E$10:$E443, E443))</f>
        <v/>
      </c>
      <c r="G443" s="88" t="str">
        <f t="shared" si="23"/>
        <v/>
      </c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90"/>
      <c r="T443" s="90"/>
      <c r="U443" s="90"/>
      <c r="V443" s="90"/>
      <c r="W443" s="88"/>
      <c r="X443" s="91"/>
      <c r="Y443" s="89"/>
      <c r="Z443" s="89"/>
      <c r="AA443" s="89"/>
      <c r="AB443" s="89"/>
      <c r="AC443" s="89"/>
      <c r="AD443" s="89"/>
      <c r="AE443" s="91"/>
      <c r="AF443" s="88"/>
      <c r="AG443" s="89"/>
      <c r="AH443" s="89"/>
      <c r="AI443" s="89"/>
      <c r="AJ443" s="91"/>
      <c r="AK443" s="88"/>
      <c r="AL443" s="89"/>
      <c r="AM443" s="89"/>
      <c r="AN443" s="89"/>
      <c r="AO443" s="91"/>
      <c r="AP443" s="88" t="str">
        <f t="shared" ca="1" si="21"/>
        <v/>
      </c>
      <c r="AQ443" s="91"/>
      <c r="AR443" s="89"/>
      <c r="AS443" s="88"/>
      <c r="AT443" s="88" t="str">
        <f t="shared" si="22"/>
        <v/>
      </c>
      <c r="AU443" s="92"/>
      <c r="AV443" s="88"/>
    </row>
    <row r="444" spans="1:48" s="75" customFormat="1" ht="15.6" x14ac:dyDescent="0.3">
      <c r="A444" s="88"/>
      <c r="B444" s="88" t="str">
        <f>IF(ISNA(VLOOKUP(A444,LISTE!B437:U479,20,0)),"",VLOOKUP(A444,LISTE!B437:U479,20,0))</f>
        <v/>
      </c>
      <c r="C444" s="88"/>
      <c r="D444" s="88" t="e">
        <f t="array" ref="D444">INDEX(LISTE!$D$4:$O$45,MATCH(A444,LISTE!$B$4:$B$45,0),MATCH(C444,LISTE!$D$3:$O$3,0))</f>
        <v>#N/A</v>
      </c>
      <c r="E444" s="88" t="str">
        <f>IF(ISBLANK(C444),"",VLOOKUP(C444,Typologie!B$3:C$15,2,0))</f>
        <v/>
      </c>
      <c r="F444" s="88" t="str">
        <f>IF(E444="","",COUNTIF(E$10:$E444, E444))</f>
        <v/>
      </c>
      <c r="G444" s="88" t="str">
        <f t="shared" si="23"/>
        <v/>
      </c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90"/>
      <c r="T444" s="90"/>
      <c r="U444" s="90"/>
      <c r="V444" s="90"/>
      <c r="W444" s="88"/>
      <c r="X444" s="91"/>
      <c r="Y444" s="89"/>
      <c r="Z444" s="89"/>
      <c r="AA444" s="89"/>
      <c r="AB444" s="89"/>
      <c r="AC444" s="89"/>
      <c r="AD444" s="89"/>
      <c r="AE444" s="91"/>
      <c r="AF444" s="88"/>
      <c r="AG444" s="89"/>
      <c r="AH444" s="89"/>
      <c r="AI444" s="89"/>
      <c r="AJ444" s="91"/>
      <c r="AK444" s="88"/>
      <c r="AL444" s="89"/>
      <c r="AM444" s="89"/>
      <c r="AN444" s="89"/>
      <c r="AO444" s="91"/>
      <c r="AP444" s="88" t="str">
        <f t="shared" ca="1" si="21"/>
        <v/>
      </c>
      <c r="AQ444" s="91"/>
      <c r="AR444" s="89"/>
      <c r="AS444" s="88"/>
      <c r="AT444" s="88" t="str">
        <f t="shared" si="22"/>
        <v/>
      </c>
      <c r="AU444" s="92"/>
      <c r="AV444" s="88"/>
    </row>
    <row r="445" spans="1:48" s="75" customFormat="1" ht="15.6" x14ac:dyDescent="0.3">
      <c r="A445" s="88"/>
      <c r="B445" s="88" t="str">
        <f>IF(ISNA(VLOOKUP(A445,LISTE!B438:U480,20,0)),"",VLOOKUP(A445,LISTE!B438:U480,20,0))</f>
        <v/>
      </c>
      <c r="C445" s="88"/>
      <c r="D445" s="88" t="e">
        <f t="array" ref="D445">INDEX(LISTE!$D$4:$O$45,MATCH(A445,LISTE!$B$4:$B$45,0),MATCH(C445,LISTE!$D$3:$O$3,0))</f>
        <v>#N/A</v>
      </c>
      <c r="E445" s="88" t="str">
        <f>IF(ISBLANK(C445),"",VLOOKUP(C445,Typologie!B$3:C$15,2,0))</f>
        <v/>
      </c>
      <c r="F445" s="88" t="str">
        <f>IF(E445="","",COUNTIF(E$10:$E445, E445))</f>
        <v/>
      </c>
      <c r="G445" s="88" t="str">
        <f t="shared" si="23"/>
        <v/>
      </c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90"/>
      <c r="T445" s="90"/>
      <c r="U445" s="90"/>
      <c r="V445" s="90"/>
      <c r="W445" s="88"/>
      <c r="X445" s="91"/>
      <c r="Y445" s="89"/>
      <c r="Z445" s="89"/>
      <c r="AA445" s="89"/>
      <c r="AB445" s="89"/>
      <c r="AC445" s="89"/>
      <c r="AD445" s="89"/>
      <c r="AE445" s="91"/>
      <c r="AF445" s="88"/>
      <c r="AG445" s="89"/>
      <c r="AH445" s="89"/>
      <c r="AI445" s="89"/>
      <c r="AJ445" s="91"/>
      <c r="AK445" s="88"/>
      <c r="AL445" s="89"/>
      <c r="AM445" s="89"/>
      <c r="AN445" s="89"/>
      <c r="AO445" s="91"/>
      <c r="AP445" s="88" t="str">
        <f t="shared" ca="1" si="21"/>
        <v/>
      </c>
      <c r="AQ445" s="91"/>
      <c r="AR445" s="89"/>
      <c r="AS445" s="88"/>
      <c r="AT445" s="88" t="str">
        <f t="shared" si="22"/>
        <v/>
      </c>
      <c r="AU445" s="92"/>
      <c r="AV445" s="88"/>
    </row>
    <row r="446" spans="1:48" s="75" customFormat="1" ht="15.6" x14ac:dyDescent="0.3">
      <c r="A446" s="88"/>
      <c r="B446" s="88" t="str">
        <f>IF(ISNA(VLOOKUP(A446,LISTE!B439:U481,20,0)),"",VLOOKUP(A446,LISTE!B439:U481,20,0))</f>
        <v/>
      </c>
      <c r="C446" s="88"/>
      <c r="D446" s="88" t="e">
        <f t="array" ref="D446">INDEX(LISTE!$D$4:$O$45,MATCH(A446,LISTE!$B$4:$B$45,0),MATCH(C446,LISTE!$D$3:$O$3,0))</f>
        <v>#N/A</v>
      </c>
      <c r="E446" s="88" t="str">
        <f>IF(ISBLANK(C446),"",VLOOKUP(C446,Typologie!B$3:C$15,2,0))</f>
        <v/>
      </c>
      <c r="F446" s="88" t="str">
        <f>IF(E446="","",COUNTIF(E$10:$E446, E446))</f>
        <v/>
      </c>
      <c r="G446" s="88" t="str">
        <f t="shared" si="23"/>
        <v/>
      </c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90"/>
      <c r="T446" s="90"/>
      <c r="U446" s="90"/>
      <c r="V446" s="90"/>
      <c r="W446" s="88"/>
      <c r="X446" s="91"/>
      <c r="Y446" s="89"/>
      <c r="Z446" s="89"/>
      <c r="AA446" s="89"/>
      <c r="AB446" s="89"/>
      <c r="AC446" s="89"/>
      <c r="AD446" s="89"/>
      <c r="AE446" s="91"/>
      <c r="AF446" s="88"/>
      <c r="AG446" s="89"/>
      <c r="AH446" s="89"/>
      <c r="AI446" s="89"/>
      <c r="AJ446" s="91"/>
      <c r="AK446" s="88"/>
      <c r="AL446" s="89"/>
      <c r="AM446" s="89"/>
      <c r="AN446" s="89"/>
      <c r="AO446" s="91"/>
      <c r="AP446" s="88" t="str">
        <f t="shared" ca="1" si="21"/>
        <v/>
      </c>
      <c r="AQ446" s="91"/>
      <c r="AR446" s="89"/>
      <c r="AS446" s="88"/>
      <c r="AT446" s="88" t="str">
        <f t="shared" si="22"/>
        <v/>
      </c>
      <c r="AU446" s="92"/>
      <c r="AV446" s="88"/>
    </row>
    <row r="447" spans="1:48" s="75" customFormat="1" ht="15.6" x14ac:dyDescent="0.3">
      <c r="A447" s="88"/>
      <c r="B447" s="88" t="str">
        <f>IF(ISNA(VLOOKUP(A447,LISTE!B440:U482,20,0)),"",VLOOKUP(A447,LISTE!B440:U482,20,0))</f>
        <v/>
      </c>
      <c r="C447" s="88"/>
      <c r="D447" s="88" t="e">
        <f t="array" ref="D447">INDEX(LISTE!$D$4:$O$45,MATCH(A447,LISTE!$B$4:$B$45,0),MATCH(C447,LISTE!$D$3:$O$3,0))</f>
        <v>#N/A</v>
      </c>
      <c r="E447" s="88" t="str">
        <f>IF(ISBLANK(C447),"",VLOOKUP(C447,Typologie!B$3:C$15,2,0))</f>
        <v/>
      </c>
      <c r="F447" s="88" t="str">
        <f>IF(E447="","",COUNTIF(E$10:$E447, E447))</f>
        <v/>
      </c>
      <c r="G447" s="88" t="str">
        <f t="shared" si="23"/>
        <v/>
      </c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90"/>
      <c r="T447" s="90"/>
      <c r="U447" s="90"/>
      <c r="V447" s="90"/>
      <c r="W447" s="88"/>
      <c r="X447" s="91"/>
      <c r="Y447" s="89"/>
      <c r="Z447" s="89"/>
      <c r="AA447" s="89"/>
      <c r="AB447" s="89"/>
      <c r="AC447" s="89"/>
      <c r="AD447" s="89"/>
      <c r="AE447" s="91"/>
      <c r="AF447" s="88"/>
      <c r="AG447" s="89"/>
      <c r="AH447" s="89"/>
      <c r="AI447" s="89"/>
      <c r="AJ447" s="91"/>
      <c r="AK447" s="88"/>
      <c r="AL447" s="89"/>
      <c r="AM447" s="89"/>
      <c r="AN447" s="89"/>
      <c r="AO447" s="91"/>
      <c r="AP447" s="88" t="str">
        <f t="shared" ca="1" si="21"/>
        <v/>
      </c>
      <c r="AQ447" s="91"/>
      <c r="AR447" s="89"/>
      <c r="AS447" s="88"/>
      <c r="AT447" s="88" t="str">
        <f t="shared" si="22"/>
        <v/>
      </c>
      <c r="AU447" s="92"/>
      <c r="AV447" s="88"/>
    </row>
    <row r="448" spans="1:48" s="75" customFormat="1" ht="15.6" x14ac:dyDescent="0.3">
      <c r="A448" s="88"/>
      <c r="B448" s="88" t="str">
        <f>IF(ISNA(VLOOKUP(A448,LISTE!B441:U483,20,0)),"",VLOOKUP(A448,LISTE!B441:U483,20,0))</f>
        <v/>
      </c>
      <c r="C448" s="88"/>
      <c r="D448" s="88" t="e">
        <f t="array" ref="D448">INDEX(LISTE!$D$4:$O$45,MATCH(A448,LISTE!$B$4:$B$45,0),MATCH(C448,LISTE!$D$3:$O$3,0))</f>
        <v>#N/A</v>
      </c>
      <c r="E448" s="88" t="str">
        <f>IF(ISBLANK(C448),"",VLOOKUP(C448,Typologie!B$3:C$15,2,0))</f>
        <v/>
      </c>
      <c r="F448" s="88" t="str">
        <f>IF(E448="","",COUNTIF(E$10:$E448, E448))</f>
        <v/>
      </c>
      <c r="G448" s="88" t="str">
        <f t="shared" si="23"/>
        <v/>
      </c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90"/>
      <c r="T448" s="90"/>
      <c r="U448" s="90"/>
      <c r="V448" s="90"/>
      <c r="W448" s="88"/>
      <c r="X448" s="91"/>
      <c r="Y448" s="89"/>
      <c r="Z448" s="89"/>
      <c r="AA448" s="89"/>
      <c r="AB448" s="89"/>
      <c r="AC448" s="89"/>
      <c r="AD448" s="89"/>
      <c r="AE448" s="91"/>
      <c r="AF448" s="88"/>
      <c r="AG448" s="89"/>
      <c r="AH448" s="89"/>
      <c r="AI448" s="89"/>
      <c r="AJ448" s="91"/>
      <c r="AK448" s="88"/>
      <c r="AL448" s="89"/>
      <c r="AM448" s="89"/>
      <c r="AN448" s="89"/>
      <c r="AO448" s="91"/>
      <c r="AP448" s="88" t="str">
        <f t="shared" ca="1" si="21"/>
        <v/>
      </c>
      <c r="AQ448" s="91"/>
      <c r="AR448" s="89"/>
      <c r="AS448" s="88"/>
      <c r="AT448" s="88" t="str">
        <f t="shared" si="22"/>
        <v/>
      </c>
      <c r="AU448" s="92"/>
      <c r="AV448" s="88"/>
    </row>
    <row r="449" spans="1:48" s="75" customFormat="1" ht="15.6" x14ac:dyDescent="0.3">
      <c r="A449" s="88"/>
      <c r="B449" s="88" t="str">
        <f>IF(ISNA(VLOOKUP(A449,LISTE!B442:U484,20,0)),"",VLOOKUP(A449,LISTE!B442:U484,20,0))</f>
        <v/>
      </c>
      <c r="C449" s="88"/>
      <c r="D449" s="88" t="e">
        <f t="array" ref="D449">INDEX(LISTE!$D$4:$O$45,MATCH(A449,LISTE!$B$4:$B$45,0),MATCH(C449,LISTE!$D$3:$O$3,0))</f>
        <v>#N/A</v>
      </c>
      <c r="E449" s="88" t="str">
        <f>IF(ISBLANK(C449),"",VLOOKUP(C449,Typologie!B$3:C$15,2,0))</f>
        <v/>
      </c>
      <c r="F449" s="88" t="str">
        <f>IF(E449="","",COUNTIF(E$10:$E449, E449))</f>
        <v/>
      </c>
      <c r="G449" s="88" t="str">
        <f t="shared" si="23"/>
        <v/>
      </c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90"/>
      <c r="T449" s="90"/>
      <c r="U449" s="90"/>
      <c r="V449" s="90"/>
      <c r="W449" s="88"/>
      <c r="X449" s="91"/>
      <c r="Y449" s="89"/>
      <c r="Z449" s="89"/>
      <c r="AA449" s="89"/>
      <c r="AB449" s="89"/>
      <c r="AC449" s="89"/>
      <c r="AD449" s="89"/>
      <c r="AE449" s="91"/>
      <c r="AF449" s="88"/>
      <c r="AG449" s="89"/>
      <c r="AH449" s="89"/>
      <c r="AI449" s="89"/>
      <c r="AJ449" s="91"/>
      <c r="AK449" s="88"/>
      <c r="AL449" s="89"/>
      <c r="AM449" s="89"/>
      <c r="AN449" s="89"/>
      <c r="AO449" s="91"/>
      <c r="AP449" s="88" t="str">
        <f t="shared" ca="1" si="21"/>
        <v/>
      </c>
      <c r="AQ449" s="91"/>
      <c r="AR449" s="89"/>
      <c r="AS449" s="88"/>
      <c r="AT449" s="88" t="str">
        <f t="shared" si="22"/>
        <v/>
      </c>
      <c r="AU449" s="92"/>
      <c r="AV449" s="88"/>
    </row>
    <row r="450" spans="1:48" s="75" customFormat="1" ht="15.6" x14ac:dyDescent="0.3">
      <c r="A450" s="88"/>
      <c r="B450" s="88" t="str">
        <f>IF(ISNA(VLOOKUP(A450,LISTE!B443:U485,20,0)),"",VLOOKUP(A450,LISTE!B443:U485,20,0))</f>
        <v/>
      </c>
      <c r="C450" s="88"/>
      <c r="D450" s="88" t="e">
        <f t="array" ref="D450">INDEX(LISTE!$D$4:$O$45,MATCH(A450,LISTE!$B$4:$B$45,0),MATCH(C450,LISTE!$D$3:$O$3,0))</f>
        <v>#N/A</v>
      </c>
      <c r="E450" s="88" t="str">
        <f>IF(ISBLANK(C450),"",VLOOKUP(C450,Typologie!B$3:C$15,2,0))</f>
        <v/>
      </c>
      <c r="F450" s="88" t="str">
        <f>IF(E450="","",COUNTIF(E$10:$E450, E450))</f>
        <v/>
      </c>
      <c r="G450" s="88" t="str">
        <f t="shared" si="23"/>
        <v/>
      </c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90"/>
      <c r="T450" s="90"/>
      <c r="U450" s="90"/>
      <c r="V450" s="90"/>
      <c r="W450" s="88"/>
      <c r="X450" s="91"/>
      <c r="Y450" s="89"/>
      <c r="Z450" s="89"/>
      <c r="AA450" s="89"/>
      <c r="AB450" s="89"/>
      <c r="AC450" s="89"/>
      <c r="AD450" s="89"/>
      <c r="AE450" s="91"/>
      <c r="AF450" s="88"/>
      <c r="AG450" s="89"/>
      <c r="AH450" s="89"/>
      <c r="AI450" s="89"/>
      <c r="AJ450" s="91"/>
      <c r="AK450" s="88"/>
      <c r="AL450" s="89"/>
      <c r="AM450" s="89"/>
      <c r="AN450" s="89"/>
      <c r="AO450" s="91"/>
      <c r="AP450" s="88" t="str">
        <f t="shared" ca="1" si="21"/>
        <v/>
      </c>
      <c r="AQ450" s="91"/>
      <c r="AR450" s="89"/>
      <c r="AS450" s="88"/>
      <c r="AT450" s="88" t="str">
        <f t="shared" si="22"/>
        <v/>
      </c>
      <c r="AU450" s="92"/>
      <c r="AV450" s="88"/>
    </row>
    <row r="451" spans="1:48" s="75" customFormat="1" ht="15.6" x14ac:dyDescent="0.3">
      <c r="A451" s="88"/>
      <c r="B451" s="88" t="str">
        <f>IF(ISNA(VLOOKUP(A451,LISTE!B444:U486,20,0)),"",VLOOKUP(A451,LISTE!B444:U486,20,0))</f>
        <v/>
      </c>
      <c r="C451" s="88"/>
      <c r="D451" s="88" t="e">
        <f t="array" ref="D451">INDEX(LISTE!$D$4:$O$45,MATCH(A451,LISTE!$B$4:$B$45,0),MATCH(C451,LISTE!$D$3:$O$3,0))</f>
        <v>#N/A</v>
      </c>
      <c r="E451" s="88" t="str">
        <f>IF(ISBLANK(C451),"",VLOOKUP(C451,Typologie!B$3:C$15,2,0))</f>
        <v/>
      </c>
      <c r="F451" s="88" t="str">
        <f>IF(E451="","",COUNTIF(E$10:$E451, E451))</f>
        <v/>
      </c>
      <c r="G451" s="88" t="str">
        <f t="shared" si="23"/>
        <v/>
      </c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90"/>
      <c r="T451" s="90"/>
      <c r="U451" s="90"/>
      <c r="V451" s="90"/>
      <c r="W451" s="88"/>
      <c r="X451" s="91"/>
      <c r="Y451" s="89"/>
      <c r="Z451" s="89"/>
      <c r="AA451" s="89"/>
      <c r="AB451" s="89"/>
      <c r="AC451" s="89"/>
      <c r="AD451" s="89"/>
      <c r="AE451" s="91"/>
      <c r="AF451" s="88"/>
      <c r="AG451" s="89"/>
      <c r="AH451" s="89"/>
      <c r="AI451" s="89"/>
      <c r="AJ451" s="91"/>
      <c r="AK451" s="88"/>
      <c r="AL451" s="89"/>
      <c r="AM451" s="89"/>
      <c r="AN451" s="89"/>
      <c r="AO451" s="91"/>
      <c r="AP451" s="88" t="str">
        <f t="shared" ca="1" si="21"/>
        <v/>
      </c>
      <c r="AQ451" s="91"/>
      <c r="AR451" s="89"/>
      <c r="AS451" s="88"/>
      <c r="AT451" s="88" t="str">
        <f t="shared" si="22"/>
        <v/>
      </c>
      <c r="AU451" s="92"/>
      <c r="AV451" s="88"/>
    </row>
    <row r="452" spans="1:48" s="75" customFormat="1" ht="15.6" x14ac:dyDescent="0.3">
      <c r="A452" s="88"/>
      <c r="B452" s="88" t="str">
        <f>IF(ISNA(VLOOKUP(A452,LISTE!B445:U487,20,0)),"",VLOOKUP(A452,LISTE!B445:U487,20,0))</f>
        <v/>
      </c>
      <c r="C452" s="88"/>
      <c r="D452" s="88" t="e">
        <f t="array" ref="D452">INDEX(LISTE!$D$4:$O$45,MATCH(A452,LISTE!$B$4:$B$45,0),MATCH(C452,LISTE!$D$3:$O$3,0))</f>
        <v>#N/A</v>
      </c>
      <c r="E452" s="88" t="str">
        <f>IF(ISBLANK(C452),"",VLOOKUP(C452,Typologie!B$3:C$15,2,0))</f>
        <v/>
      </c>
      <c r="F452" s="88" t="str">
        <f>IF(E452="","",COUNTIF(E$10:$E452, E452))</f>
        <v/>
      </c>
      <c r="G452" s="88" t="str">
        <f t="shared" si="23"/>
        <v/>
      </c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90"/>
      <c r="T452" s="90"/>
      <c r="U452" s="90"/>
      <c r="V452" s="90"/>
      <c r="W452" s="88"/>
      <c r="X452" s="91"/>
      <c r="Y452" s="89"/>
      <c r="Z452" s="89"/>
      <c r="AA452" s="89"/>
      <c r="AB452" s="89"/>
      <c r="AC452" s="89"/>
      <c r="AD452" s="89"/>
      <c r="AE452" s="91"/>
      <c r="AF452" s="88"/>
      <c r="AG452" s="89"/>
      <c r="AH452" s="89"/>
      <c r="AI452" s="89"/>
      <c r="AJ452" s="91"/>
      <c r="AK452" s="88"/>
      <c r="AL452" s="89"/>
      <c r="AM452" s="89"/>
      <c r="AN452" s="89"/>
      <c r="AO452" s="91"/>
      <c r="AP452" s="88" t="str">
        <f t="shared" ca="1" si="21"/>
        <v/>
      </c>
      <c r="AQ452" s="91"/>
      <c r="AR452" s="89"/>
      <c r="AS452" s="88"/>
      <c r="AT452" s="88" t="str">
        <f t="shared" si="22"/>
        <v/>
      </c>
      <c r="AU452" s="92"/>
      <c r="AV452" s="88"/>
    </row>
    <row r="453" spans="1:48" s="75" customFormat="1" ht="15.6" x14ac:dyDescent="0.3">
      <c r="A453" s="88"/>
      <c r="B453" s="88" t="str">
        <f>IF(ISNA(VLOOKUP(A453,LISTE!B446:U488,20,0)),"",VLOOKUP(A453,LISTE!B446:U488,20,0))</f>
        <v/>
      </c>
      <c r="C453" s="88"/>
      <c r="D453" s="88" t="e">
        <f t="array" ref="D453">INDEX(LISTE!$D$4:$O$45,MATCH(A453,LISTE!$B$4:$B$45,0),MATCH(C453,LISTE!$D$3:$O$3,0))</f>
        <v>#N/A</v>
      </c>
      <c r="E453" s="88" t="str">
        <f>IF(ISBLANK(C453),"",VLOOKUP(C453,Typologie!B$3:C$15,2,0))</f>
        <v/>
      </c>
      <c r="F453" s="88" t="str">
        <f>IF(E453="","",COUNTIF(E$10:$E453, E453))</f>
        <v/>
      </c>
      <c r="G453" s="88" t="str">
        <f t="shared" si="23"/>
        <v/>
      </c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90"/>
      <c r="T453" s="90"/>
      <c r="U453" s="90"/>
      <c r="V453" s="90"/>
      <c r="W453" s="88"/>
      <c r="X453" s="91"/>
      <c r="Y453" s="89"/>
      <c r="Z453" s="89"/>
      <c r="AA453" s="89"/>
      <c r="AB453" s="89"/>
      <c r="AC453" s="89"/>
      <c r="AD453" s="89"/>
      <c r="AE453" s="91"/>
      <c r="AF453" s="88"/>
      <c r="AG453" s="89"/>
      <c r="AH453" s="89"/>
      <c r="AI453" s="89"/>
      <c r="AJ453" s="91"/>
      <c r="AK453" s="88"/>
      <c r="AL453" s="89"/>
      <c r="AM453" s="89"/>
      <c r="AN453" s="89"/>
      <c r="AO453" s="91"/>
      <c r="AP453" s="88" t="str">
        <f t="shared" ca="1" si="21"/>
        <v/>
      </c>
      <c r="AQ453" s="91"/>
      <c r="AR453" s="89"/>
      <c r="AS453" s="88"/>
      <c r="AT453" s="88" t="str">
        <f t="shared" si="22"/>
        <v/>
      </c>
      <c r="AU453" s="92"/>
      <c r="AV453" s="88"/>
    </row>
    <row r="454" spans="1:48" s="75" customFormat="1" ht="15.6" x14ac:dyDescent="0.3">
      <c r="A454" s="88"/>
      <c r="B454" s="88" t="str">
        <f>IF(ISNA(VLOOKUP(A454,LISTE!B447:U489,20,0)),"",VLOOKUP(A454,LISTE!B447:U489,20,0))</f>
        <v/>
      </c>
      <c r="C454" s="88"/>
      <c r="D454" s="88" t="e">
        <f t="array" ref="D454">INDEX(LISTE!$D$4:$O$45,MATCH(A454,LISTE!$B$4:$B$45,0),MATCH(C454,LISTE!$D$3:$O$3,0))</f>
        <v>#N/A</v>
      </c>
      <c r="E454" s="88" t="str">
        <f>IF(ISBLANK(C454),"",VLOOKUP(C454,Typologie!B$3:C$15,2,0))</f>
        <v/>
      </c>
      <c r="F454" s="88" t="str">
        <f>IF(E454="","",COUNTIF(E$10:$E454, E454))</f>
        <v/>
      </c>
      <c r="G454" s="88" t="str">
        <f t="shared" si="23"/>
        <v/>
      </c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90"/>
      <c r="T454" s="90"/>
      <c r="U454" s="90"/>
      <c r="V454" s="90"/>
      <c r="W454" s="88"/>
      <c r="X454" s="91"/>
      <c r="Y454" s="89"/>
      <c r="Z454" s="89"/>
      <c r="AA454" s="89"/>
      <c r="AB454" s="89"/>
      <c r="AC454" s="89"/>
      <c r="AD454" s="89"/>
      <c r="AE454" s="91"/>
      <c r="AF454" s="88"/>
      <c r="AG454" s="89"/>
      <c r="AH454" s="89"/>
      <c r="AI454" s="89"/>
      <c r="AJ454" s="91"/>
      <c r="AK454" s="88"/>
      <c r="AL454" s="89"/>
      <c r="AM454" s="89"/>
      <c r="AN454" s="89"/>
      <c r="AO454" s="91"/>
      <c r="AP454" s="88" t="str">
        <f t="shared" ca="1" si="21"/>
        <v/>
      </c>
      <c r="AQ454" s="91"/>
      <c r="AR454" s="89"/>
      <c r="AS454" s="88"/>
      <c r="AT454" s="88" t="str">
        <f t="shared" si="22"/>
        <v/>
      </c>
      <c r="AU454" s="92"/>
      <c r="AV454" s="88"/>
    </row>
    <row r="455" spans="1:48" s="75" customFormat="1" ht="15.6" x14ac:dyDescent="0.3">
      <c r="A455" s="88"/>
      <c r="B455" s="88" t="str">
        <f>IF(ISNA(VLOOKUP(A455,LISTE!B448:U490,20,0)),"",VLOOKUP(A455,LISTE!B448:U490,20,0))</f>
        <v/>
      </c>
      <c r="C455" s="88"/>
      <c r="D455" s="88" t="e">
        <f t="array" ref="D455">INDEX(LISTE!$D$4:$O$45,MATCH(A455,LISTE!$B$4:$B$45,0),MATCH(C455,LISTE!$D$3:$O$3,0))</f>
        <v>#N/A</v>
      </c>
      <c r="E455" s="88" t="str">
        <f>IF(ISBLANK(C455),"",VLOOKUP(C455,Typologie!B$3:C$15,2,0))</f>
        <v/>
      </c>
      <c r="F455" s="88" t="str">
        <f>IF(E455="","",COUNTIF(E$10:$E455, E455))</f>
        <v/>
      </c>
      <c r="G455" s="88" t="str">
        <f t="shared" si="23"/>
        <v/>
      </c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90"/>
      <c r="T455" s="90"/>
      <c r="U455" s="90"/>
      <c r="V455" s="90"/>
      <c r="W455" s="88"/>
      <c r="X455" s="91"/>
      <c r="Y455" s="89"/>
      <c r="Z455" s="89"/>
      <c r="AA455" s="89"/>
      <c r="AB455" s="89"/>
      <c r="AC455" s="89"/>
      <c r="AD455" s="89"/>
      <c r="AE455" s="91"/>
      <c r="AF455" s="88"/>
      <c r="AG455" s="89"/>
      <c r="AH455" s="89"/>
      <c r="AI455" s="89"/>
      <c r="AJ455" s="91"/>
      <c r="AK455" s="88"/>
      <c r="AL455" s="89"/>
      <c r="AM455" s="89"/>
      <c r="AN455" s="89"/>
      <c r="AO455" s="91"/>
      <c r="AP455" s="88" t="str">
        <f t="shared" ca="1" si="21"/>
        <v/>
      </c>
      <c r="AQ455" s="91"/>
      <c r="AR455" s="89"/>
      <c r="AS455" s="88"/>
      <c r="AT455" s="88" t="str">
        <f t="shared" si="22"/>
        <v/>
      </c>
      <c r="AU455" s="92"/>
      <c r="AV455" s="88"/>
    </row>
    <row r="456" spans="1:48" s="75" customFormat="1" ht="15.6" x14ac:dyDescent="0.3">
      <c r="A456" s="88"/>
      <c r="B456" s="88" t="str">
        <f>IF(ISNA(VLOOKUP(A456,LISTE!B449:U491,20,0)),"",VLOOKUP(A456,LISTE!B449:U491,20,0))</f>
        <v/>
      </c>
      <c r="C456" s="88"/>
      <c r="D456" s="88" t="e">
        <f t="array" ref="D456">INDEX(LISTE!$D$4:$O$45,MATCH(A456,LISTE!$B$4:$B$45,0),MATCH(C456,LISTE!$D$3:$O$3,0))</f>
        <v>#N/A</v>
      </c>
      <c r="E456" s="88" t="str">
        <f>IF(ISBLANK(C456),"",VLOOKUP(C456,Typologie!B$3:C$15,2,0))</f>
        <v/>
      </c>
      <c r="F456" s="88" t="str">
        <f>IF(E456="","",COUNTIF(E$10:$E456, E456))</f>
        <v/>
      </c>
      <c r="G456" s="88" t="str">
        <f t="shared" si="23"/>
        <v/>
      </c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90"/>
      <c r="T456" s="90"/>
      <c r="U456" s="90"/>
      <c r="V456" s="90"/>
      <c r="W456" s="88"/>
      <c r="X456" s="91"/>
      <c r="Y456" s="89"/>
      <c r="Z456" s="89"/>
      <c r="AA456" s="89"/>
      <c r="AB456" s="89"/>
      <c r="AC456" s="89"/>
      <c r="AD456" s="89"/>
      <c r="AE456" s="91"/>
      <c r="AF456" s="88"/>
      <c r="AG456" s="89"/>
      <c r="AH456" s="89"/>
      <c r="AI456" s="89"/>
      <c r="AJ456" s="91"/>
      <c r="AK456" s="88"/>
      <c r="AL456" s="89"/>
      <c r="AM456" s="89"/>
      <c r="AN456" s="89"/>
      <c r="AO456" s="91"/>
      <c r="AP456" s="88" t="str">
        <f t="shared" ca="1" si="21"/>
        <v/>
      </c>
      <c r="AQ456" s="91"/>
      <c r="AR456" s="89"/>
      <c r="AS456" s="88"/>
      <c r="AT456" s="88" t="str">
        <f t="shared" si="22"/>
        <v/>
      </c>
      <c r="AU456" s="92"/>
      <c r="AV456" s="88"/>
    </row>
    <row r="457" spans="1:48" s="75" customFormat="1" ht="15.6" x14ac:dyDescent="0.3">
      <c r="A457" s="88"/>
      <c r="B457" s="88" t="str">
        <f>IF(ISNA(VLOOKUP(A457,LISTE!B450:U492,20,0)),"",VLOOKUP(A457,LISTE!B450:U492,20,0))</f>
        <v/>
      </c>
      <c r="C457" s="88"/>
      <c r="D457" s="88" t="e">
        <f t="array" ref="D457">INDEX(LISTE!$D$4:$O$45,MATCH(A457,LISTE!$B$4:$B$45,0),MATCH(C457,LISTE!$D$3:$O$3,0))</f>
        <v>#N/A</v>
      </c>
      <c r="E457" s="88" t="str">
        <f>IF(ISBLANK(C457),"",VLOOKUP(C457,Typologie!B$3:C$15,2,0))</f>
        <v/>
      </c>
      <c r="F457" s="88" t="str">
        <f>IF(E457="","",COUNTIF(E$10:$E457, E457))</f>
        <v/>
      </c>
      <c r="G457" s="88" t="str">
        <f t="shared" si="23"/>
        <v/>
      </c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90"/>
      <c r="T457" s="90"/>
      <c r="U457" s="90"/>
      <c r="V457" s="90"/>
      <c r="W457" s="88"/>
      <c r="X457" s="91"/>
      <c r="Y457" s="89"/>
      <c r="Z457" s="89"/>
      <c r="AA457" s="89"/>
      <c r="AB457" s="89"/>
      <c r="AC457" s="89"/>
      <c r="AD457" s="89"/>
      <c r="AE457" s="91"/>
      <c r="AF457" s="88"/>
      <c r="AG457" s="89"/>
      <c r="AH457" s="89"/>
      <c r="AI457" s="89"/>
      <c r="AJ457" s="91"/>
      <c r="AK457" s="88"/>
      <c r="AL457" s="89"/>
      <c r="AM457" s="89"/>
      <c r="AN457" s="89"/>
      <c r="AO457" s="91"/>
      <c r="AP457" s="88" t="str">
        <f t="shared" ca="1" si="21"/>
        <v/>
      </c>
      <c r="AQ457" s="91"/>
      <c r="AR457" s="89"/>
      <c r="AS457" s="88"/>
      <c r="AT457" s="88" t="str">
        <f t="shared" si="22"/>
        <v/>
      </c>
      <c r="AU457" s="92"/>
      <c r="AV457" s="88"/>
    </row>
    <row r="458" spans="1:48" s="75" customFormat="1" ht="15.6" x14ac:dyDescent="0.3">
      <c r="A458" s="88"/>
      <c r="B458" s="88" t="str">
        <f>IF(ISNA(VLOOKUP(A458,LISTE!B451:U493,20,0)),"",VLOOKUP(A458,LISTE!B451:U493,20,0))</f>
        <v/>
      </c>
      <c r="C458" s="88"/>
      <c r="D458" s="88" t="e">
        <f t="array" ref="D458">INDEX(LISTE!$D$4:$O$45,MATCH(A458,LISTE!$B$4:$B$45,0),MATCH(C458,LISTE!$D$3:$O$3,0))</f>
        <v>#N/A</v>
      </c>
      <c r="E458" s="88" t="str">
        <f>IF(ISBLANK(C458),"",VLOOKUP(C458,Typologie!B$3:C$15,2,0))</f>
        <v/>
      </c>
      <c r="F458" s="88" t="str">
        <f>IF(E458="","",COUNTIF(E$10:$E458, E458))</f>
        <v/>
      </c>
      <c r="G458" s="88" t="str">
        <f t="shared" si="23"/>
        <v/>
      </c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90"/>
      <c r="T458" s="90"/>
      <c r="U458" s="90"/>
      <c r="V458" s="90"/>
      <c r="W458" s="88"/>
      <c r="X458" s="91"/>
      <c r="Y458" s="89"/>
      <c r="Z458" s="89"/>
      <c r="AA458" s="89"/>
      <c r="AB458" s="89"/>
      <c r="AC458" s="89"/>
      <c r="AD458" s="89"/>
      <c r="AE458" s="91"/>
      <c r="AF458" s="88"/>
      <c r="AG458" s="89"/>
      <c r="AH458" s="89"/>
      <c r="AI458" s="89"/>
      <c r="AJ458" s="91"/>
      <c r="AK458" s="88"/>
      <c r="AL458" s="89"/>
      <c r="AM458" s="89"/>
      <c r="AN458" s="89"/>
      <c r="AO458" s="91"/>
      <c r="AP458" s="88" t="str">
        <f t="shared" ref="AP458:AP521" ca="1" si="24">IF(I458="","",IF(I458-60&lt;TODAY(),"ATTENTION","OK"))</f>
        <v/>
      </c>
      <c r="AQ458" s="91"/>
      <c r="AR458" s="89"/>
      <c r="AS458" s="88"/>
      <c r="AT458" s="88" t="str">
        <f t="shared" ref="AT458:AT521" si="25">IF(A458&lt;&gt;0,"1","")</f>
        <v/>
      </c>
      <c r="AU458" s="92"/>
      <c r="AV458" s="88"/>
    </row>
    <row r="459" spans="1:48" s="75" customFormat="1" ht="15.6" x14ac:dyDescent="0.3">
      <c r="A459" s="88"/>
      <c r="B459" s="88" t="str">
        <f>IF(ISNA(VLOOKUP(A459,LISTE!B452:U494,20,0)),"",VLOOKUP(A459,LISTE!B452:U494,20,0))</f>
        <v/>
      </c>
      <c r="C459" s="88"/>
      <c r="D459" s="88" t="e">
        <f t="array" ref="D459">INDEX(LISTE!$D$4:$O$45,MATCH(A459,LISTE!$B$4:$B$45,0),MATCH(C459,LISTE!$D$3:$O$3,0))</f>
        <v>#N/A</v>
      </c>
      <c r="E459" s="88" t="str">
        <f>IF(ISBLANK(C459),"",VLOOKUP(C459,Typologie!B$3:C$15,2,0))</f>
        <v/>
      </c>
      <c r="F459" s="88" t="str">
        <f>IF(E459="","",COUNTIF(E$10:$E459, E459))</f>
        <v/>
      </c>
      <c r="G459" s="88" t="str">
        <f t="shared" ref="G459:G522" si="26">IF(ISBLANK(C459),"",J459&amp;"-"&amp;E459&amp;"-"&amp;(B459)&amp;"-"&amp;D459&amp;"-"&amp;F459&amp;"-"&amp;YEAR(H459)&amp;"-"&amp;MONTH(H459)&amp;"")</f>
        <v/>
      </c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90"/>
      <c r="T459" s="90"/>
      <c r="U459" s="90"/>
      <c r="V459" s="90"/>
      <c r="W459" s="88"/>
      <c r="X459" s="91"/>
      <c r="Y459" s="89"/>
      <c r="Z459" s="89"/>
      <c r="AA459" s="89"/>
      <c r="AB459" s="89"/>
      <c r="AC459" s="89"/>
      <c r="AD459" s="89"/>
      <c r="AE459" s="91"/>
      <c r="AF459" s="88"/>
      <c r="AG459" s="89"/>
      <c r="AH459" s="89"/>
      <c r="AI459" s="89"/>
      <c r="AJ459" s="91"/>
      <c r="AK459" s="88"/>
      <c r="AL459" s="89"/>
      <c r="AM459" s="89"/>
      <c r="AN459" s="89"/>
      <c r="AO459" s="91"/>
      <c r="AP459" s="88" t="str">
        <f t="shared" ca="1" si="24"/>
        <v/>
      </c>
      <c r="AQ459" s="91"/>
      <c r="AR459" s="89"/>
      <c r="AS459" s="88"/>
      <c r="AT459" s="88" t="str">
        <f t="shared" si="25"/>
        <v/>
      </c>
      <c r="AU459" s="92"/>
      <c r="AV459" s="88"/>
    </row>
    <row r="460" spans="1:48" s="75" customFormat="1" ht="15.6" x14ac:dyDescent="0.3">
      <c r="A460" s="88"/>
      <c r="B460" s="88" t="str">
        <f>IF(ISNA(VLOOKUP(A460,LISTE!B453:U495,20,0)),"",VLOOKUP(A460,LISTE!B453:U495,20,0))</f>
        <v/>
      </c>
      <c r="C460" s="88"/>
      <c r="D460" s="88" t="e">
        <f t="array" ref="D460">INDEX(LISTE!$D$4:$O$45,MATCH(A460,LISTE!$B$4:$B$45,0),MATCH(C460,LISTE!$D$3:$O$3,0))</f>
        <v>#N/A</v>
      </c>
      <c r="E460" s="88" t="str">
        <f>IF(ISBLANK(C460),"",VLOOKUP(C460,Typologie!B$3:C$15,2,0))</f>
        <v/>
      </c>
      <c r="F460" s="88" t="str">
        <f>IF(E460="","",COUNTIF(E$10:$E460, E460))</f>
        <v/>
      </c>
      <c r="G460" s="88" t="str">
        <f t="shared" si="26"/>
        <v/>
      </c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90"/>
      <c r="T460" s="90"/>
      <c r="U460" s="90"/>
      <c r="V460" s="90"/>
      <c r="W460" s="88"/>
      <c r="X460" s="91"/>
      <c r="Y460" s="89"/>
      <c r="Z460" s="89"/>
      <c r="AA460" s="89"/>
      <c r="AB460" s="89"/>
      <c r="AC460" s="89"/>
      <c r="AD460" s="89"/>
      <c r="AE460" s="91"/>
      <c r="AF460" s="88"/>
      <c r="AG460" s="89"/>
      <c r="AH460" s="89"/>
      <c r="AI460" s="89"/>
      <c r="AJ460" s="91"/>
      <c r="AK460" s="88"/>
      <c r="AL460" s="89"/>
      <c r="AM460" s="89"/>
      <c r="AN460" s="89"/>
      <c r="AO460" s="91"/>
      <c r="AP460" s="88" t="str">
        <f t="shared" ca="1" si="24"/>
        <v/>
      </c>
      <c r="AQ460" s="91"/>
      <c r="AR460" s="89"/>
      <c r="AS460" s="88"/>
      <c r="AT460" s="88" t="str">
        <f t="shared" si="25"/>
        <v/>
      </c>
      <c r="AU460" s="92"/>
      <c r="AV460" s="88"/>
    </row>
    <row r="461" spans="1:48" s="75" customFormat="1" ht="15.6" x14ac:dyDescent="0.3">
      <c r="A461" s="88"/>
      <c r="B461" s="88" t="str">
        <f>IF(ISNA(VLOOKUP(A461,LISTE!B454:U496,20,0)),"",VLOOKUP(A461,LISTE!B454:U496,20,0))</f>
        <v/>
      </c>
      <c r="C461" s="88"/>
      <c r="D461" s="88" t="e">
        <f t="array" ref="D461">INDEX(LISTE!$D$4:$O$45,MATCH(A461,LISTE!$B$4:$B$45,0),MATCH(C461,LISTE!$D$3:$O$3,0))</f>
        <v>#N/A</v>
      </c>
      <c r="E461" s="88" t="str">
        <f>IF(ISBLANK(C461),"",VLOOKUP(C461,Typologie!B$3:C$15,2,0))</f>
        <v/>
      </c>
      <c r="F461" s="88" t="str">
        <f>IF(E461="","",COUNTIF(E$10:$E461, E461))</f>
        <v/>
      </c>
      <c r="G461" s="88" t="str">
        <f t="shared" si="26"/>
        <v/>
      </c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90"/>
      <c r="T461" s="90"/>
      <c r="U461" s="90"/>
      <c r="V461" s="90"/>
      <c r="W461" s="88"/>
      <c r="X461" s="91"/>
      <c r="Y461" s="89"/>
      <c r="Z461" s="89"/>
      <c r="AA461" s="89"/>
      <c r="AB461" s="89"/>
      <c r="AC461" s="89"/>
      <c r="AD461" s="89"/>
      <c r="AE461" s="91"/>
      <c r="AF461" s="88"/>
      <c r="AG461" s="89"/>
      <c r="AH461" s="89"/>
      <c r="AI461" s="89"/>
      <c r="AJ461" s="91"/>
      <c r="AK461" s="88"/>
      <c r="AL461" s="89"/>
      <c r="AM461" s="89"/>
      <c r="AN461" s="89"/>
      <c r="AO461" s="91"/>
      <c r="AP461" s="88" t="str">
        <f t="shared" ca="1" si="24"/>
        <v/>
      </c>
      <c r="AQ461" s="91"/>
      <c r="AR461" s="89"/>
      <c r="AS461" s="88"/>
      <c r="AT461" s="88" t="str">
        <f t="shared" si="25"/>
        <v/>
      </c>
      <c r="AU461" s="92"/>
      <c r="AV461" s="88"/>
    </row>
    <row r="462" spans="1:48" s="75" customFormat="1" ht="15.6" x14ac:dyDescent="0.3">
      <c r="A462" s="88"/>
      <c r="B462" s="88" t="str">
        <f>IF(ISNA(VLOOKUP(A462,LISTE!B455:U497,20,0)),"",VLOOKUP(A462,LISTE!B455:U497,20,0))</f>
        <v/>
      </c>
      <c r="C462" s="88"/>
      <c r="D462" s="88" t="e">
        <f t="array" ref="D462">INDEX(LISTE!$D$4:$O$45,MATCH(A462,LISTE!$B$4:$B$45,0),MATCH(C462,LISTE!$D$3:$O$3,0))</f>
        <v>#N/A</v>
      </c>
      <c r="E462" s="88" t="str">
        <f>IF(ISBLANK(C462),"",VLOOKUP(C462,Typologie!B$3:C$15,2,0))</f>
        <v/>
      </c>
      <c r="F462" s="88" t="str">
        <f>IF(E462="","",COUNTIF(E$10:$E462, E462))</f>
        <v/>
      </c>
      <c r="G462" s="88" t="str">
        <f t="shared" si="26"/>
        <v/>
      </c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90"/>
      <c r="T462" s="90"/>
      <c r="U462" s="90"/>
      <c r="V462" s="90"/>
      <c r="W462" s="88"/>
      <c r="X462" s="91"/>
      <c r="Y462" s="89"/>
      <c r="Z462" s="89"/>
      <c r="AA462" s="89"/>
      <c r="AB462" s="89"/>
      <c r="AC462" s="89"/>
      <c r="AD462" s="89"/>
      <c r="AE462" s="91"/>
      <c r="AF462" s="88"/>
      <c r="AG462" s="89"/>
      <c r="AH462" s="89"/>
      <c r="AI462" s="89"/>
      <c r="AJ462" s="91"/>
      <c r="AK462" s="88"/>
      <c r="AL462" s="89"/>
      <c r="AM462" s="89"/>
      <c r="AN462" s="89"/>
      <c r="AO462" s="91"/>
      <c r="AP462" s="88" t="str">
        <f t="shared" ca="1" si="24"/>
        <v/>
      </c>
      <c r="AQ462" s="91"/>
      <c r="AR462" s="89"/>
      <c r="AS462" s="88"/>
      <c r="AT462" s="88" t="str">
        <f t="shared" si="25"/>
        <v/>
      </c>
      <c r="AU462" s="92"/>
      <c r="AV462" s="88"/>
    </row>
    <row r="463" spans="1:48" s="75" customFormat="1" ht="15.6" x14ac:dyDescent="0.3">
      <c r="A463" s="88"/>
      <c r="B463" s="88" t="str">
        <f>IF(ISNA(VLOOKUP(A463,LISTE!B456:U498,20,0)),"",VLOOKUP(A463,LISTE!B456:U498,20,0))</f>
        <v/>
      </c>
      <c r="C463" s="88"/>
      <c r="D463" s="88" t="e">
        <f t="array" ref="D463">INDEX(LISTE!$D$4:$O$45,MATCH(A463,LISTE!$B$4:$B$45,0),MATCH(C463,LISTE!$D$3:$O$3,0))</f>
        <v>#N/A</v>
      </c>
      <c r="E463" s="88" t="str">
        <f>IF(ISBLANK(C463),"",VLOOKUP(C463,Typologie!B$3:C$15,2,0))</f>
        <v/>
      </c>
      <c r="F463" s="88" t="str">
        <f>IF(E463="","",COUNTIF(E$10:$E463, E463))</f>
        <v/>
      </c>
      <c r="G463" s="88" t="str">
        <f t="shared" si="26"/>
        <v/>
      </c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90"/>
      <c r="T463" s="90"/>
      <c r="U463" s="90"/>
      <c r="V463" s="90"/>
      <c r="W463" s="88"/>
      <c r="X463" s="91"/>
      <c r="Y463" s="89"/>
      <c r="Z463" s="89"/>
      <c r="AA463" s="89"/>
      <c r="AB463" s="89"/>
      <c r="AC463" s="89"/>
      <c r="AD463" s="89"/>
      <c r="AE463" s="91"/>
      <c r="AF463" s="88"/>
      <c r="AG463" s="89"/>
      <c r="AH463" s="89"/>
      <c r="AI463" s="89"/>
      <c r="AJ463" s="91"/>
      <c r="AK463" s="88"/>
      <c r="AL463" s="89"/>
      <c r="AM463" s="89"/>
      <c r="AN463" s="89"/>
      <c r="AO463" s="91"/>
      <c r="AP463" s="88" t="str">
        <f t="shared" ca="1" si="24"/>
        <v/>
      </c>
      <c r="AQ463" s="91"/>
      <c r="AR463" s="89"/>
      <c r="AS463" s="88"/>
      <c r="AT463" s="88" t="str">
        <f t="shared" si="25"/>
        <v/>
      </c>
      <c r="AU463" s="92"/>
      <c r="AV463" s="88"/>
    </row>
    <row r="464" spans="1:48" s="75" customFormat="1" ht="15.6" x14ac:dyDescent="0.3">
      <c r="A464" s="88"/>
      <c r="B464" s="88" t="str">
        <f>IF(ISNA(VLOOKUP(A464,LISTE!B457:U499,20,0)),"",VLOOKUP(A464,LISTE!B457:U499,20,0))</f>
        <v/>
      </c>
      <c r="C464" s="88"/>
      <c r="D464" s="88" t="e">
        <f t="array" ref="D464">INDEX(LISTE!$D$4:$O$45,MATCH(A464,LISTE!$B$4:$B$45,0),MATCH(C464,LISTE!$D$3:$O$3,0))</f>
        <v>#N/A</v>
      </c>
      <c r="E464" s="88" t="str">
        <f>IF(ISBLANK(C464),"",VLOOKUP(C464,Typologie!B$3:C$15,2,0))</f>
        <v/>
      </c>
      <c r="F464" s="88" t="str">
        <f>IF(E464="","",COUNTIF(E$10:$E464, E464))</f>
        <v/>
      </c>
      <c r="G464" s="88" t="str">
        <f t="shared" si="26"/>
        <v/>
      </c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90"/>
      <c r="T464" s="90"/>
      <c r="U464" s="90"/>
      <c r="V464" s="90"/>
      <c r="W464" s="88"/>
      <c r="X464" s="91"/>
      <c r="Y464" s="89"/>
      <c r="Z464" s="89"/>
      <c r="AA464" s="89"/>
      <c r="AB464" s="89"/>
      <c r="AC464" s="89"/>
      <c r="AD464" s="89"/>
      <c r="AE464" s="91"/>
      <c r="AF464" s="88"/>
      <c r="AG464" s="89"/>
      <c r="AH464" s="89"/>
      <c r="AI464" s="89"/>
      <c r="AJ464" s="91"/>
      <c r="AK464" s="88"/>
      <c r="AL464" s="89"/>
      <c r="AM464" s="89"/>
      <c r="AN464" s="89"/>
      <c r="AO464" s="91"/>
      <c r="AP464" s="88" t="str">
        <f t="shared" ca="1" si="24"/>
        <v/>
      </c>
      <c r="AQ464" s="91"/>
      <c r="AR464" s="89"/>
      <c r="AS464" s="88"/>
      <c r="AT464" s="88" t="str">
        <f t="shared" si="25"/>
        <v/>
      </c>
      <c r="AU464" s="92"/>
      <c r="AV464" s="88"/>
    </row>
    <row r="465" spans="1:48" s="75" customFormat="1" ht="15.6" x14ac:dyDescent="0.3">
      <c r="A465" s="88"/>
      <c r="B465" s="88" t="str">
        <f>IF(ISNA(VLOOKUP(A465,LISTE!B458:U500,20,0)),"",VLOOKUP(A465,LISTE!B458:U500,20,0))</f>
        <v/>
      </c>
      <c r="C465" s="88"/>
      <c r="D465" s="88" t="e">
        <f t="array" ref="D465">INDEX(LISTE!$D$4:$O$45,MATCH(A465,LISTE!$B$4:$B$45,0),MATCH(C465,LISTE!$D$3:$O$3,0))</f>
        <v>#N/A</v>
      </c>
      <c r="E465" s="88" t="str">
        <f>IF(ISBLANK(C465),"",VLOOKUP(C465,Typologie!B$3:C$15,2,0))</f>
        <v/>
      </c>
      <c r="F465" s="88" t="str">
        <f>IF(E465="","",COUNTIF(E$10:$E465, E465))</f>
        <v/>
      </c>
      <c r="G465" s="88" t="str">
        <f t="shared" si="26"/>
        <v/>
      </c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90"/>
      <c r="T465" s="90"/>
      <c r="U465" s="90"/>
      <c r="V465" s="90"/>
      <c r="W465" s="88"/>
      <c r="X465" s="91"/>
      <c r="Y465" s="89"/>
      <c r="Z465" s="89"/>
      <c r="AA465" s="89"/>
      <c r="AB465" s="89"/>
      <c r="AC465" s="89"/>
      <c r="AD465" s="89"/>
      <c r="AE465" s="91"/>
      <c r="AF465" s="88"/>
      <c r="AG465" s="89"/>
      <c r="AH465" s="89"/>
      <c r="AI465" s="89"/>
      <c r="AJ465" s="91"/>
      <c r="AK465" s="88"/>
      <c r="AL465" s="89"/>
      <c r="AM465" s="89"/>
      <c r="AN465" s="89"/>
      <c r="AO465" s="91"/>
      <c r="AP465" s="88" t="str">
        <f t="shared" ca="1" si="24"/>
        <v/>
      </c>
      <c r="AQ465" s="91"/>
      <c r="AR465" s="89"/>
      <c r="AS465" s="88"/>
      <c r="AT465" s="88" t="str">
        <f t="shared" si="25"/>
        <v/>
      </c>
      <c r="AU465" s="92"/>
      <c r="AV465" s="88"/>
    </row>
    <row r="466" spans="1:48" s="75" customFormat="1" ht="15.6" x14ac:dyDescent="0.3">
      <c r="A466" s="88"/>
      <c r="B466" s="88" t="str">
        <f>IF(ISNA(VLOOKUP(A466,LISTE!B459:U501,20,0)),"",VLOOKUP(A466,LISTE!B459:U501,20,0))</f>
        <v/>
      </c>
      <c r="C466" s="88"/>
      <c r="D466" s="88" t="e">
        <f t="array" ref="D466">INDEX(LISTE!$D$4:$O$45,MATCH(A466,LISTE!$B$4:$B$45,0),MATCH(C466,LISTE!$D$3:$O$3,0))</f>
        <v>#N/A</v>
      </c>
      <c r="E466" s="88" t="str">
        <f>IF(ISBLANK(C466),"",VLOOKUP(C466,Typologie!B$3:C$15,2,0))</f>
        <v/>
      </c>
      <c r="F466" s="88" t="str">
        <f>IF(E466="","",COUNTIF(E$10:$E466, E466))</f>
        <v/>
      </c>
      <c r="G466" s="88" t="str">
        <f t="shared" si="26"/>
        <v/>
      </c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90"/>
      <c r="T466" s="90"/>
      <c r="U466" s="90"/>
      <c r="V466" s="90"/>
      <c r="W466" s="88"/>
      <c r="X466" s="91"/>
      <c r="Y466" s="89"/>
      <c r="Z466" s="89"/>
      <c r="AA466" s="89"/>
      <c r="AB466" s="89"/>
      <c r="AC466" s="89"/>
      <c r="AD466" s="89"/>
      <c r="AE466" s="91"/>
      <c r="AF466" s="88"/>
      <c r="AG466" s="89"/>
      <c r="AH466" s="89"/>
      <c r="AI466" s="89"/>
      <c r="AJ466" s="91"/>
      <c r="AK466" s="88"/>
      <c r="AL466" s="89"/>
      <c r="AM466" s="89"/>
      <c r="AN466" s="89"/>
      <c r="AO466" s="91"/>
      <c r="AP466" s="88" t="str">
        <f t="shared" ca="1" si="24"/>
        <v/>
      </c>
      <c r="AQ466" s="91"/>
      <c r="AR466" s="89"/>
      <c r="AS466" s="88"/>
      <c r="AT466" s="88" t="str">
        <f t="shared" si="25"/>
        <v/>
      </c>
      <c r="AU466" s="92"/>
      <c r="AV466" s="88"/>
    </row>
    <row r="467" spans="1:48" s="75" customFormat="1" ht="15.6" x14ac:dyDescent="0.3">
      <c r="A467" s="88"/>
      <c r="B467" s="88" t="str">
        <f>IF(ISNA(VLOOKUP(A467,LISTE!B460:U502,20,0)),"",VLOOKUP(A467,LISTE!B460:U502,20,0))</f>
        <v/>
      </c>
      <c r="C467" s="88"/>
      <c r="D467" s="88" t="e">
        <f t="array" ref="D467">INDEX(LISTE!$D$4:$O$45,MATCH(A467,LISTE!$B$4:$B$45,0),MATCH(C467,LISTE!$D$3:$O$3,0))</f>
        <v>#N/A</v>
      </c>
      <c r="E467" s="88" t="str">
        <f>IF(ISBLANK(C467),"",VLOOKUP(C467,Typologie!B$3:C$15,2,0))</f>
        <v/>
      </c>
      <c r="F467" s="88" t="str">
        <f>IF(E467="","",COUNTIF(E$10:$E467, E467))</f>
        <v/>
      </c>
      <c r="G467" s="88" t="str">
        <f t="shared" si="26"/>
        <v/>
      </c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90"/>
      <c r="T467" s="90"/>
      <c r="U467" s="90"/>
      <c r="V467" s="90"/>
      <c r="W467" s="88"/>
      <c r="X467" s="91"/>
      <c r="Y467" s="89"/>
      <c r="Z467" s="89"/>
      <c r="AA467" s="89"/>
      <c r="AB467" s="89"/>
      <c r="AC467" s="89"/>
      <c r="AD467" s="89"/>
      <c r="AE467" s="91"/>
      <c r="AF467" s="88"/>
      <c r="AG467" s="89"/>
      <c r="AH467" s="89"/>
      <c r="AI467" s="89"/>
      <c r="AJ467" s="91"/>
      <c r="AK467" s="88"/>
      <c r="AL467" s="89"/>
      <c r="AM467" s="89"/>
      <c r="AN467" s="89"/>
      <c r="AO467" s="91"/>
      <c r="AP467" s="88" t="str">
        <f t="shared" ca="1" si="24"/>
        <v/>
      </c>
      <c r="AQ467" s="91"/>
      <c r="AR467" s="89"/>
      <c r="AS467" s="88"/>
      <c r="AT467" s="88" t="str">
        <f t="shared" si="25"/>
        <v/>
      </c>
      <c r="AU467" s="92"/>
      <c r="AV467" s="88"/>
    </row>
    <row r="468" spans="1:48" s="75" customFormat="1" ht="15.6" x14ac:dyDescent="0.3">
      <c r="A468" s="88"/>
      <c r="B468" s="88" t="str">
        <f>IF(ISNA(VLOOKUP(A468,LISTE!B461:U503,20,0)),"",VLOOKUP(A468,LISTE!B461:U503,20,0))</f>
        <v/>
      </c>
      <c r="C468" s="88"/>
      <c r="D468" s="88" t="e">
        <f t="array" ref="D468">INDEX(LISTE!$D$4:$O$45,MATCH(A468,LISTE!$B$4:$B$45,0),MATCH(C468,LISTE!$D$3:$O$3,0))</f>
        <v>#N/A</v>
      </c>
      <c r="E468" s="88" t="str">
        <f>IF(ISBLANK(C468),"",VLOOKUP(C468,Typologie!B$3:C$15,2,0))</f>
        <v/>
      </c>
      <c r="F468" s="88" t="str">
        <f>IF(E468="","",COUNTIF(E$10:$E468, E468))</f>
        <v/>
      </c>
      <c r="G468" s="88" t="str">
        <f t="shared" si="26"/>
        <v/>
      </c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90"/>
      <c r="T468" s="90"/>
      <c r="U468" s="90"/>
      <c r="V468" s="90"/>
      <c r="W468" s="88"/>
      <c r="X468" s="91"/>
      <c r="Y468" s="89"/>
      <c r="Z468" s="89"/>
      <c r="AA468" s="89"/>
      <c r="AB468" s="89"/>
      <c r="AC468" s="89"/>
      <c r="AD468" s="89"/>
      <c r="AE468" s="91"/>
      <c r="AF468" s="88"/>
      <c r="AG468" s="89"/>
      <c r="AH468" s="89"/>
      <c r="AI468" s="89"/>
      <c r="AJ468" s="91"/>
      <c r="AK468" s="88"/>
      <c r="AL468" s="89"/>
      <c r="AM468" s="89"/>
      <c r="AN468" s="89"/>
      <c r="AO468" s="91"/>
      <c r="AP468" s="88" t="str">
        <f t="shared" ca="1" si="24"/>
        <v/>
      </c>
      <c r="AQ468" s="91"/>
      <c r="AR468" s="89"/>
      <c r="AS468" s="88"/>
      <c r="AT468" s="88" t="str">
        <f t="shared" si="25"/>
        <v/>
      </c>
      <c r="AU468" s="92"/>
      <c r="AV468" s="88"/>
    </row>
    <row r="469" spans="1:48" s="75" customFormat="1" ht="15.6" x14ac:dyDescent="0.3">
      <c r="A469" s="88"/>
      <c r="B469" s="88" t="str">
        <f>IF(ISNA(VLOOKUP(A469,LISTE!B462:U504,20,0)),"",VLOOKUP(A469,LISTE!B462:U504,20,0))</f>
        <v/>
      </c>
      <c r="C469" s="88"/>
      <c r="D469" s="88" t="e">
        <f t="array" ref="D469">INDEX(LISTE!$D$4:$O$45,MATCH(A469,LISTE!$B$4:$B$45,0),MATCH(C469,LISTE!$D$3:$O$3,0))</f>
        <v>#N/A</v>
      </c>
      <c r="E469" s="88" t="str">
        <f>IF(ISBLANK(C469),"",VLOOKUP(C469,Typologie!B$3:C$15,2,0))</f>
        <v/>
      </c>
      <c r="F469" s="88" t="str">
        <f>IF(E469="","",COUNTIF(E$10:$E469, E469))</f>
        <v/>
      </c>
      <c r="G469" s="88" t="str">
        <f t="shared" si="26"/>
        <v/>
      </c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90"/>
      <c r="T469" s="90"/>
      <c r="U469" s="90"/>
      <c r="V469" s="90"/>
      <c r="W469" s="88"/>
      <c r="X469" s="91"/>
      <c r="Y469" s="89"/>
      <c r="Z469" s="89"/>
      <c r="AA469" s="89"/>
      <c r="AB469" s="89"/>
      <c r="AC469" s="89"/>
      <c r="AD469" s="89"/>
      <c r="AE469" s="91"/>
      <c r="AF469" s="88"/>
      <c r="AG469" s="89"/>
      <c r="AH469" s="89"/>
      <c r="AI469" s="89"/>
      <c r="AJ469" s="91"/>
      <c r="AK469" s="88"/>
      <c r="AL469" s="89"/>
      <c r="AM469" s="89"/>
      <c r="AN469" s="89"/>
      <c r="AO469" s="91"/>
      <c r="AP469" s="88" t="str">
        <f t="shared" ca="1" si="24"/>
        <v/>
      </c>
      <c r="AQ469" s="91"/>
      <c r="AR469" s="89"/>
      <c r="AS469" s="88"/>
      <c r="AT469" s="88" t="str">
        <f t="shared" si="25"/>
        <v/>
      </c>
      <c r="AU469" s="92"/>
      <c r="AV469" s="88"/>
    </row>
    <row r="470" spans="1:48" s="75" customFormat="1" ht="15.6" x14ac:dyDescent="0.3">
      <c r="A470" s="88"/>
      <c r="B470" s="88" t="str">
        <f>IF(ISNA(VLOOKUP(A470,LISTE!B463:U505,20,0)),"",VLOOKUP(A470,LISTE!B463:U505,20,0))</f>
        <v/>
      </c>
      <c r="C470" s="88"/>
      <c r="D470" s="88" t="e">
        <f t="array" ref="D470">INDEX(LISTE!$D$4:$O$45,MATCH(A470,LISTE!$B$4:$B$45,0),MATCH(C470,LISTE!$D$3:$O$3,0))</f>
        <v>#N/A</v>
      </c>
      <c r="E470" s="88" t="str">
        <f>IF(ISBLANK(C470),"",VLOOKUP(C470,Typologie!B$3:C$15,2,0))</f>
        <v/>
      </c>
      <c r="F470" s="88" t="str">
        <f>IF(E470="","",COUNTIF(E$10:$E470, E470))</f>
        <v/>
      </c>
      <c r="G470" s="88" t="str">
        <f t="shared" si="26"/>
        <v/>
      </c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90"/>
      <c r="T470" s="90"/>
      <c r="U470" s="90"/>
      <c r="V470" s="90"/>
      <c r="W470" s="88"/>
      <c r="X470" s="91"/>
      <c r="Y470" s="89"/>
      <c r="Z470" s="89"/>
      <c r="AA470" s="89"/>
      <c r="AB470" s="89"/>
      <c r="AC470" s="89"/>
      <c r="AD470" s="89"/>
      <c r="AE470" s="91"/>
      <c r="AF470" s="88"/>
      <c r="AG470" s="89"/>
      <c r="AH470" s="89"/>
      <c r="AI470" s="89"/>
      <c r="AJ470" s="91"/>
      <c r="AK470" s="88"/>
      <c r="AL470" s="89"/>
      <c r="AM470" s="89"/>
      <c r="AN470" s="89"/>
      <c r="AO470" s="91"/>
      <c r="AP470" s="88" t="str">
        <f t="shared" ca="1" si="24"/>
        <v/>
      </c>
      <c r="AQ470" s="91"/>
      <c r="AR470" s="89"/>
      <c r="AS470" s="88"/>
      <c r="AT470" s="88" t="str">
        <f t="shared" si="25"/>
        <v/>
      </c>
      <c r="AU470" s="92"/>
      <c r="AV470" s="88"/>
    </row>
    <row r="471" spans="1:48" s="75" customFormat="1" ht="15.6" x14ac:dyDescent="0.3">
      <c r="A471" s="88"/>
      <c r="B471" s="88" t="str">
        <f>IF(ISNA(VLOOKUP(A471,LISTE!B464:U506,20,0)),"",VLOOKUP(A471,LISTE!B464:U506,20,0))</f>
        <v/>
      </c>
      <c r="C471" s="88"/>
      <c r="D471" s="88" t="e">
        <f t="array" ref="D471">INDEX(LISTE!$D$4:$O$45,MATCH(A471,LISTE!$B$4:$B$45,0),MATCH(C471,LISTE!$D$3:$O$3,0))</f>
        <v>#N/A</v>
      </c>
      <c r="E471" s="88" t="str">
        <f>IF(ISBLANK(C471),"",VLOOKUP(C471,Typologie!B$3:C$15,2,0))</f>
        <v/>
      </c>
      <c r="F471" s="88" t="str">
        <f>IF(E471="","",COUNTIF(E$10:$E471, E471))</f>
        <v/>
      </c>
      <c r="G471" s="88" t="str">
        <f t="shared" si="26"/>
        <v/>
      </c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90"/>
      <c r="T471" s="90"/>
      <c r="U471" s="90"/>
      <c r="V471" s="90"/>
      <c r="W471" s="88"/>
      <c r="X471" s="91"/>
      <c r="Y471" s="89"/>
      <c r="Z471" s="89"/>
      <c r="AA471" s="89"/>
      <c r="AB471" s="89"/>
      <c r="AC471" s="89"/>
      <c r="AD471" s="89"/>
      <c r="AE471" s="91"/>
      <c r="AF471" s="88"/>
      <c r="AG471" s="89"/>
      <c r="AH471" s="89"/>
      <c r="AI471" s="89"/>
      <c r="AJ471" s="91"/>
      <c r="AK471" s="88"/>
      <c r="AL471" s="89"/>
      <c r="AM471" s="89"/>
      <c r="AN471" s="89"/>
      <c r="AO471" s="91"/>
      <c r="AP471" s="88" t="str">
        <f t="shared" ca="1" si="24"/>
        <v/>
      </c>
      <c r="AQ471" s="91"/>
      <c r="AR471" s="89"/>
      <c r="AS471" s="88"/>
      <c r="AT471" s="88" t="str">
        <f t="shared" si="25"/>
        <v/>
      </c>
      <c r="AU471" s="92"/>
      <c r="AV471" s="88"/>
    </row>
    <row r="472" spans="1:48" s="75" customFormat="1" ht="15.6" x14ac:dyDescent="0.3">
      <c r="A472" s="88"/>
      <c r="B472" s="88" t="str">
        <f>IF(ISNA(VLOOKUP(A472,LISTE!B465:U507,20,0)),"",VLOOKUP(A472,LISTE!B465:U507,20,0))</f>
        <v/>
      </c>
      <c r="C472" s="88"/>
      <c r="D472" s="88" t="e">
        <f t="array" ref="D472">INDEX(LISTE!$D$4:$O$45,MATCH(A472,LISTE!$B$4:$B$45,0),MATCH(C472,LISTE!$D$3:$O$3,0))</f>
        <v>#N/A</v>
      </c>
      <c r="E472" s="88" t="str">
        <f>IF(ISBLANK(C472),"",VLOOKUP(C472,Typologie!B$3:C$15,2,0))</f>
        <v/>
      </c>
      <c r="F472" s="88" t="str">
        <f>IF(E472="","",COUNTIF(E$10:$E472, E472))</f>
        <v/>
      </c>
      <c r="G472" s="88" t="str">
        <f t="shared" si="26"/>
        <v/>
      </c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90"/>
      <c r="T472" s="90"/>
      <c r="U472" s="90"/>
      <c r="V472" s="90"/>
      <c r="W472" s="88"/>
      <c r="X472" s="91"/>
      <c r="Y472" s="89"/>
      <c r="Z472" s="89"/>
      <c r="AA472" s="89"/>
      <c r="AB472" s="89"/>
      <c r="AC472" s="89"/>
      <c r="AD472" s="89"/>
      <c r="AE472" s="91"/>
      <c r="AF472" s="88"/>
      <c r="AG472" s="89"/>
      <c r="AH472" s="89"/>
      <c r="AI472" s="89"/>
      <c r="AJ472" s="91"/>
      <c r="AK472" s="88"/>
      <c r="AL472" s="89"/>
      <c r="AM472" s="89"/>
      <c r="AN472" s="89"/>
      <c r="AO472" s="91"/>
      <c r="AP472" s="88" t="str">
        <f t="shared" ca="1" si="24"/>
        <v/>
      </c>
      <c r="AQ472" s="91"/>
      <c r="AR472" s="89"/>
      <c r="AS472" s="88"/>
      <c r="AT472" s="88" t="str">
        <f t="shared" si="25"/>
        <v/>
      </c>
      <c r="AU472" s="92"/>
      <c r="AV472" s="88"/>
    </row>
    <row r="473" spans="1:48" s="75" customFormat="1" ht="15.6" x14ac:dyDescent="0.3">
      <c r="A473" s="88"/>
      <c r="B473" s="88" t="str">
        <f>IF(ISNA(VLOOKUP(A473,LISTE!B466:U508,20,0)),"",VLOOKUP(A473,LISTE!B466:U508,20,0))</f>
        <v/>
      </c>
      <c r="C473" s="88"/>
      <c r="D473" s="88" t="e">
        <f t="array" ref="D473">INDEX(LISTE!$D$4:$O$45,MATCH(A473,LISTE!$B$4:$B$45,0),MATCH(C473,LISTE!$D$3:$O$3,0))</f>
        <v>#N/A</v>
      </c>
      <c r="E473" s="88" t="str">
        <f>IF(ISBLANK(C473),"",VLOOKUP(C473,Typologie!B$3:C$15,2,0))</f>
        <v/>
      </c>
      <c r="F473" s="88" t="str">
        <f>IF(E473="","",COUNTIF(E$10:$E473, E473))</f>
        <v/>
      </c>
      <c r="G473" s="88" t="str">
        <f t="shared" si="26"/>
        <v/>
      </c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90"/>
      <c r="T473" s="90"/>
      <c r="U473" s="90"/>
      <c r="V473" s="90"/>
      <c r="W473" s="88"/>
      <c r="X473" s="91"/>
      <c r="Y473" s="89"/>
      <c r="Z473" s="89"/>
      <c r="AA473" s="89"/>
      <c r="AB473" s="89"/>
      <c r="AC473" s="89"/>
      <c r="AD473" s="89"/>
      <c r="AE473" s="91"/>
      <c r="AF473" s="88"/>
      <c r="AG473" s="89"/>
      <c r="AH473" s="89"/>
      <c r="AI473" s="89"/>
      <c r="AJ473" s="91"/>
      <c r="AK473" s="88"/>
      <c r="AL473" s="89"/>
      <c r="AM473" s="89"/>
      <c r="AN473" s="89"/>
      <c r="AO473" s="91"/>
      <c r="AP473" s="88" t="str">
        <f t="shared" ca="1" si="24"/>
        <v/>
      </c>
      <c r="AQ473" s="91"/>
      <c r="AR473" s="89"/>
      <c r="AS473" s="88"/>
      <c r="AT473" s="88" t="str">
        <f t="shared" si="25"/>
        <v/>
      </c>
      <c r="AU473" s="92"/>
      <c r="AV473" s="88"/>
    </row>
    <row r="474" spans="1:48" s="75" customFormat="1" ht="15.6" x14ac:dyDescent="0.3">
      <c r="A474" s="88"/>
      <c r="B474" s="88" t="str">
        <f>IF(ISNA(VLOOKUP(A474,LISTE!B467:U509,20,0)),"",VLOOKUP(A474,LISTE!B467:U509,20,0))</f>
        <v/>
      </c>
      <c r="C474" s="88"/>
      <c r="D474" s="88" t="e">
        <f t="array" ref="D474">INDEX(LISTE!$D$4:$O$45,MATCH(A474,LISTE!$B$4:$B$45,0),MATCH(C474,LISTE!$D$3:$O$3,0))</f>
        <v>#N/A</v>
      </c>
      <c r="E474" s="88" t="str">
        <f>IF(ISBLANK(C474),"",VLOOKUP(C474,Typologie!B$3:C$15,2,0))</f>
        <v/>
      </c>
      <c r="F474" s="88" t="str">
        <f>IF(E474="","",COUNTIF(E$10:$E474, E474))</f>
        <v/>
      </c>
      <c r="G474" s="88" t="str">
        <f t="shared" si="26"/>
        <v/>
      </c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90"/>
      <c r="T474" s="90"/>
      <c r="U474" s="90"/>
      <c r="V474" s="90"/>
      <c r="W474" s="88"/>
      <c r="X474" s="91"/>
      <c r="Y474" s="89"/>
      <c r="Z474" s="89"/>
      <c r="AA474" s="89"/>
      <c r="AB474" s="89"/>
      <c r="AC474" s="89"/>
      <c r="AD474" s="89"/>
      <c r="AE474" s="91"/>
      <c r="AF474" s="88"/>
      <c r="AG474" s="89"/>
      <c r="AH474" s="89"/>
      <c r="AI474" s="89"/>
      <c r="AJ474" s="91"/>
      <c r="AK474" s="88"/>
      <c r="AL474" s="89"/>
      <c r="AM474" s="89"/>
      <c r="AN474" s="89"/>
      <c r="AO474" s="91"/>
      <c r="AP474" s="88" t="str">
        <f t="shared" ca="1" si="24"/>
        <v/>
      </c>
      <c r="AQ474" s="91"/>
      <c r="AR474" s="89"/>
      <c r="AS474" s="88"/>
      <c r="AT474" s="88" t="str">
        <f t="shared" si="25"/>
        <v/>
      </c>
      <c r="AU474" s="92"/>
      <c r="AV474" s="88"/>
    </row>
    <row r="475" spans="1:48" s="75" customFormat="1" ht="15.6" x14ac:dyDescent="0.3">
      <c r="A475" s="88"/>
      <c r="B475" s="88" t="str">
        <f>IF(ISNA(VLOOKUP(A475,LISTE!B468:U510,20,0)),"",VLOOKUP(A475,LISTE!B468:U510,20,0))</f>
        <v/>
      </c>
      <c r="C475" s="88"/>
      <c r="D475" s="88" t="e">
        <f t="array" ref="D475">INDEX(LISTE!$D$4:$O$45,MATCH(A475,LISTE!$B$4:$B$45,0),MATCH(C475,LISTE!$D$3:$O$3,0))</f>
        <v>#N/A</v>
      </c>
      <c r="E475" s="88" t="str">
        <f>IF(ISBLANK(C475),"",VLOOKUP(C475,Typologie!B$3:C$15,2,0))</f>
        <v/>
      </c>
      <c r="F475" s="88" t="str">
        <f>IF(E475="","",COUNTIF(E$10:$E475, E475))</f>
        <v/>
      </c>
      <c r="G475" s="88" t="str">
        <f t="shared" si="26"/>
        <v/>
      </c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90"/>
      <c r="T475" s="90"/>
      <c r="U475" s="90"/>
      <c r="V475" s="90"/>
      <c r="W475" s="88"/>
      <c r="X475" s="91"/>
      <c r="Y475" s="89"/>
      <c r="Z475" s="89"/>
      <c r="AA475" s="89"/>
      <c r="AB475" s="89"/>
      <c r="AC475" s="89"/>
      <c r="AD475" s="89"/>
      <c r="AE475" s="91"/>
      <c r="AF475" s="88"/>
      <c r="AG475" s="89"/>
      <c r="AH475" s="89"/>
      <c r="AI475" s="89"/>
      <c r="AJ475" s="91"/>
      <c r="AK475" s="88"/>
      <c r="AL475" s="89"/>
      <c r="AM475" s="89"/>
      <c r="AN475" s="89"/>
      <c r="AO475" s="91"/>
      <c r="AP475" s="88" t="str">
        <f t="shared" ca="1" si="24"/>
        <v/>
      </c>
      <c r="AQ475" s="91"/>
      <c r="AR475" s="89"/>
      <c r="AS475" s="88"/>
      <c r="AT475" s="88" t="str">
        <f t="shared" si="25"/>
        <v/>
      </c>
      <c r="AU475" s="92"/>
      <c r="AV475" s="88"/>
    </row>
    <row r="476" spans="1:48" s="75" customFormat="1" ht="15.6" x14ac:dyDescent="0.3">
      <c r="A476" s="88"/>
      <c r="B476" s="88" t="str">
        <f>IF(ISNA(VLOOKUP(A476,LISTE!B469:U511,20,0)),"",VLOOKUP(A476,LISTE!B469:U511,20,0))</f>
        <v/>
      </c>
      <c r="C476" s="88"/>
      <c r="D476" s="88" t="e">
        <f t="array" ref="D476">INDEX(LISTE!$D$4:$O$45,MATCH(A476,LISTE!$B$4:$B$45,0),MATCH(C476,LISTE!$D$3:$O$3,0))</f>
        <v>#N/A</v>
      </c>
      <c r="E476" s="88" t="str">
        <f>IF(ISBLANK(C476),"",VLOOKUP(C476,Typologie!B$3:C$15,2,0))</f>
        <v/>
      </c>
      <c r="F476" s="88" t="str">
        <f>IF(E476="","",COUNTIF(E$10:$E476, E476))</f>
        <v/>
      </c>
      <c r="G476" s="88" t="str">
        <f t="shared" si="26"/>
        <v/>
      </c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90"/>
      <c r="T476" s="90"/>
      <c r="U476" s="90"/>
      <c r="V476" s="90"/>
      <c r="W476" s="88"/>
      <c r="X476" s="91"/>
      <c r="Y476" s="89"/>
      <c r="Z476" s="89"/>
      <c r="AA476" s="89"/>
      <c r="AB476" s="89"/>
      <c r="AC476" s="89"/>
      <c r="AD476" s="89"/>
      <c r="AE476" s="91"/>
      <c r="AF476" s="88"/>
      <c r="AG476" s="89"/>
      <c r="AH476" s="89"/>
      <c r="AI476" s="89"/>
      <c r="AJ476" s="91"/>
      <c r="AK476" s="88"/>
      <c r="AL476" s="89"/>
      <c r="AM476" s="89"/>
      <c r="AN476" s="89"/>
      <c r="AO476" s="91"/>
      <c r="AP476" s="88" t="str">
        <f t="shared" ca="1" si="24"/>
        <v/>
      </c>
      <c r="AQ476" s="91"/>
      <c r="AR476" s="89"/>
      <c r="AS476" s="88"/>
      <c r="AT476" s="88" t="str">
        <f t="shared" si="25"/>
        <v/>
      </c>
      <c r="AU476" s="92"/>
      <c r="AV476" s="88"/>
    </row>
    <row r="477" spans="1:48" s="75" customFormat="1" ht="15.6" x14ac:dyDescent="0.3">
      <c r="A477" s="88"/>
      <c r="B477" s="88" t="str">
        <f>IF(ISNA(VLOOKUP(A477,LISTE!B470:U512,20,0)),"",VLOOKUP(A477,LISTE!B470:U512,20,0))</f>
        <v/>
      </c>
      <c r="C477" s="88"/>
      <c r="D477" s="88" t="e">
        <f t="array" ref="D477">INDEX(LISTE!$D$4:$O$45,MATCH(A477,LISTE!$B$4:$B$45,0),MATCH(C477,LISTE!$D$3:$O$3,0))</f>
        <v>#N/A</v>
      </c>
      <c r="E477" s="88" t="str">
        <f>IF(ISBLANK(C477),"",VLOOKUP(C477,Typologie!B$3:C$15,2,0))</f>
        <v/>
      </c>
      <c r="F477" s="88" t="str">
        <f>IF(E477="","",COUNTIF(E$10:$E477, E477))</f>
        <v/>
      </c>
      <c r="G477" s="88" t="str">
        <f t="shared" si="26"/>
        <v/>
      </c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90"/>
      <c r="T477" s="90"/>
      <c r="U477" s="90"/>
      <c r="V477" s="90"/>
      <c r="W477" s="88"/>
      <c r="X477" s="91"/>
      <c r="Y477" s="89"/>
      <c r="Z477" s="89"/>
      <c r="AA477" s="89"/>
      <c r="AB477" s="89"/>
      <c r="AC477" s="89"/>
      <c r="AD477" s="89"/>
      <c r="AE477" s="91"/>
      <c r="AF477" s="88"/>
      <c r="AG477" s="89"/>
      <c r="AH477" s="89"/>
      <c r="AI477" s="89"/>
      <c r="AJ477" s="91"/>
      <c r="AK477" s="88"/>
      <c r="AL477" s="89"/>
      <c r="AM477" s="89"/>
      <c r="AN477" s="89"/>
      <c r="AO477" s="91"/>
      <c r="AP477" s="88" t="str">
        <f t="shared" ca="1" si="24"/>
        <v/>
      </c>
      <c r="AQ477" s="91"/>
      <c r="AR477" s="89"/>
      <c r="AS477" s="88"/>
      <c r="AT477" s="88" t="str">
        <f t="shared" si="25"/>
        <v/>
      </c>
      <c r="AU477" s="92"/>
      <c r="AV477" s="88"/>
    </row>
    <row r="478" spans="1:48" s="75" customFormat="1" ht="15.6" x14ac:dyDescent="0.3">
      <c r="A478" s="88"/>
      <c r="B478" s="88" t="str">
        <f>IF(ISNA(VLOOKUP(A478,LISTE!B471:U513,20,0)),"",VLOOKUP(A478,LISTE!B471:U513,20,0))</f>
        <v/>
      </c>
      <c r="C478" s="88"/>
      <c r="D478" s="88" t="e">
        <f t="array" ref="D478">INDEX(LISTE!$D$4:$O$45,MATCH(A478,LISTE!$B$4:$B$45,0),MATCH(C478,LISTE!$D$3:$O$3,0))</f>
        <v>#N/A</v>
      </c>
      <c r="E478" s="88" t="str">
        <f>IF(ISBLANK(C478),"",VLOOKUP(C478,Typologie!B$3:C$15,2,0))</f>
        <v/>
      </c>
      <c r="F478" s="88" t="str">
        <f>IF(E478="","",COUNTIF(E$10:$E478, E478))</f>
        <v/>
      </c>
      <c r="G478" s="88" t="str">
        <f t="shared" si="26"/>
        <v/>
      </c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90"/>
      <c r="T478" s="90"/>
      <c r="U478" s="90"/>
      <c r="V478" s="90"/>
      <c r="W478" s="88"/>
      <c r="X478" s="91"/>
      <c r="Y478" s="89"/>
      <c r="Z478" s="89"/>
      <c r="AA478" s="89"/>
      <c r="AB478" s="89"/>
      <c r="AC478" s="89"/>
      <c r="AD478" s="89"/>
      <c r="AE478" s="91"/>
      <c r="AF478" s="88"/>
      <c r="AG478" s="89"/>
      <c r="AH478" s="89"/>
      <c r="AI478" s="89"/>
      <c r="AJ478" s="91"/>
      <c r="AK478" s="88"/>
      <c r="AL478" s="89"/>
      <c r="AM478" s="89"/>
      <c r="AN478" s="89"/>
      <c r="AO478" s="91"/>
      <c r="AP478" s="88" t="str">
        <f t="shared" ca="1" si="24"/>
        <v/>
      </c>
      <c r="AQ478" s="91"/>
      <c r="AR478" s="89"/>
      <c r="AS478" s="88"/>
      <c r="AT478" s="88" t="str">
        <f t="shared" si="25"/>
        <v/>
      </c>
      <c r="AU478" s="92"/>
      <c r="AV478" s="88"/>
    </row>
    <row r="479" spans="1:48" s="75" customFormat="1" ht="15.6" x14ac:dyDescent="0.3">
      <c r="A479" s="88"/>
      <c r="B479" s="88" t="str">
        <f>IF(ISNA(VLOOKUP(A479,LISTE!B472:U514,20,0)),"",VLOOKUP(A479,LISTE!B472:U514,20,0))</f>
        <v/>
      </c>
      <c r="C479" s="88"/>
      <c r="D479" s="88" t="e">
        <f t="array" ref="D479">INDEX(LISTE!$D$4:$O$45,MATCH(A479,LISTE!$B$4:$B$45,0),MATCH(C479,LISTE!$D$3:$O$3,0))</f>
        <v>#N/A</v>
      </c>
      <c r="E479" s="88" t="str">
        <f>IF(ISBLANK(C479),"",VLOOKUP(C479,Typologie!B$3:C$15,2,0))</f>
        <v/>
      </c>
      <c r="F479" s="88" t="str">
        <f>IF(E479="","",COUNTIF(E$10:$E479, E479))</f>
        <v/>
      </c>
      <c r="G479" s="88" t="str">
        <f t="shared" si="26"/>
        <v/>
      </c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90"/>
      <c r="T479" s="90"/>
      <c r="U479" s="90"/>
      <c r="V479" s="90"/>
      <c r="W479" s="88"/>
      <c r="X479" s="91"/>
      <c r="Y479" s="89"/>
      <c r="Z479" s="89"/>
      <c r="AA479" s="89"/>
      <c r="AB479" s="89"/>
      <c r="AC479" s="89"/>
      <c r="AD479" s="89"/>
      <c r="AE479" s="91"/>
      <c r="AF479" s="88"/>
      <c r="AG479" s="89"/>
      <c r="AH479" s="89"/>
      <c r="AI479" s="89"/>
      <c r="AJ479" s="91"/>
      <c r="AK479" s="88"/>
      <c r="AL479" s="89"/>
      <c r="AM479" s="89"/>
      <c r="AN479" s="89"/>
      <c r="AO479" s="91"/>
      <c r="AP479" s="88" t="str">
        <f t="shared" ca="1" si="24"/>
        <v/>
      </c>
      <c r="AQ479" s="91"/>
      <c r="AR479" s="89"/>
      <c r="AS479" s="88"/>
      <c r="AT479" s="88" t="str">
        <f t="shared" si="25"/>
        <v/>
      </c>
      <c r="AU479" s="92"/>
      <c r="AV479" s="88"/>
    </row>
    <row r="480" spans="1:48" s="75" customFormat="1" ht="15.6" x14ac:dyDescent="0.3">
      <c r="A480" s="88"/>
      <c r="B480" s="88" t="str">
        <f>IF(ISNA(VLOOKUP(A480,LISTE!B473:U515,20,0)),"",VLOOKUP(A480,LISTE!B473:U515,20,0))</f>
        <v/>
      </c>
      <c r="C480" s="88"/>
      <c r="D480" s="88" t="e">
        <f t="array" ref="D480">INDEX(LISTE!$D$4:$O$45,MATCH(A480,LISTE!$B$4:$B$45,0),MATCH(C480,LISTE!$D$3:$O$3,0))</f>
        <v>#N/A</v>
      </c>
      <c r="E480" s="88" t="str">
        <f>IF(ISBLANK(C480),"",VLOOKUP(C480,Typologie!B$3:C$15,2,0))</f>
        <v/>
      </c>
      <c r="F480" s="88" t="str">
        <f>IF(E480="","",COUNTIF(E$10:$E480, E480))</f>
        <v/>
      </c>
      <c r="G480" s="88" t="str">
        <f t="shared" si="26"/>
        <v/>
      </c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90"/>
      <c r="T480" s="90"/>
      <c r="U480" s="90"/>
      <c r="V480" s="90"/>
      <c r="W480" s="88"/>
      <c r="X480" s="91"/>
      <c r="Y480" s="89"/>
      <c r="Z480" s="89"/>
      <c r="AA480" s="89"/>
      <c r="AB480" s="89"/>
      <c r="AC480" s="89"/>
      <c r="AD480" s="89"/>
      <c r="AE480" s="91"/>
      <c r="AF480" s="88"/>
      <c r="AG480" s="89"/>
      <c r="AH480" s="89"/>
      <c r="AI480" s="89"/>
      <c r="AJ480" s="91"/>
      <c r="AK480" s="88"/>
      <c r="AL480" s="89"/>
      <c r="AM480" s="89"/>
      <c r="AN480" s="89"/>
      <c r="AO480" s="91"/>
      <c r="AP480" s="88" t="str">
        <f t="shared" ca="1" si="24"/>
        <v/>
      </c>
      <c r="AQ480" s="91"/>
      <c r="AR480" s="89"/>
      <c r="AS480" s="88"/>
      <c r="AT480" s="88" t="str">
        <f t="shared" si="25"/>
        <v/>
      </c>
      <c r="AU480" s="92"/>
      <c r="AV480" s="88"/>
    </row>
    <row r="481" spans="1:48" s="75" customFormat="1" ht="15.6" x14ac:dyDescent="0.3">
      <c r="A481" s="88"/>
      <c r="B481" s="88" t="str">
        <f>IF(ISNA(VLOOKUP(A481,LISTE!B474:U516,20,0)),"",VLOOKUP(A481,LISTE!B474:U516,20,0))</f>
        <v/>
      </c>
      <c r="C481" s="88"/>
      <c r="D481" s="88" t="e">
        <f t="array" ref="D481">INDEX(LISTE!$D$4:$O$45,MATCH(A481,LISTE!$B$4:$B$45,0),MATCH(C481,LISTE!$D$3:$O$3,0))</f>
        <v>#N/A</v>
      </c>
      <c r="E481" s="88" t="str">
        <f>IF(ISBLANK(C481),"",VLOOKUP(C481,Typologie!B$3:C$15,2,0))</f>
        <v/>
      </c>
      <c r="F481" s="88" t="str">
        <f>IF(E481="","",COUNTIF(E$10:$E481, E481))</f>
        <v/>
      </c>
      <c r="G481" s="88" t="str">
        <f t="shared" si="26"/>
        <v/>
      </c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90"/>
      <c r="T481" s="90"/>
      <c r="U481" s="90"/>
      <c r="V481" s="90"/>
      <c r="W481" s="88"/>
      <c r="X481" s="91"/>
      <c r="Y481" s="89"/>
      <c r="Z481" s="89"/>
      <c r="AA481" s="89"/>
      <c r="AB481" s="89"/>
      <c r="AC481" s="89"/>
      <c r="AD481" s="89"/>
      <c r="AE481" s="91"/>
      <c r="AF481" s="88"/>
      <c r="AG481" s="89"/>
      <c r="AH481" s="89"/>
      <c r="AI481" s="89"/>
      <c r="AJ481" s="91"/>
      <c r="AK481" s="88"/>
      <c r="AL481" s="89"/>
      <c r="AM481" s="89"/>
      <c r="AN481" s="89"/>
      <c r="AO481" s="91"/>
      <c r="AP481" s="88" t="str">
        <f t="shared" ca="1" si="24"/>
        <v/>
      </c>
      <c r="AQ481" s="91"/>
      <c r="AR481" s="89"/>
      <c r="AS481" s="88"/>
      <c r="AT481" s="88" t="str">
        <f t="shared" si="25"/>
        <v/>
      </c>
      <c r="AU481" s="92"/>
      <c r="AV481" s="88"/>
    </row>
    <row r="482" spans="1:48" s="75" customFormat="1" ht="15.6" x14ac:dyDescent="0.3">
      <c r="A482" s="88"/>
      <c r="B482" s="88" t="str">
        <f>IF(ISNA(VLOOKUP(A482,LISTE!B475:U517,20,0)),"",VLOOKUP(A482,LISTE!B475:U517,20,0))</f>
        <v/>
      </c>
      <c r="C482" s="88"/>
      <c r="D482" s="88" t="e">
        <f t="array" ref="D482">INDEX(LISTE!$D$4:$O$45,MATCH(A482,LISTE!$B$4:$B$45,0),MATCH(C482,LISTE!$D$3:$O$3,0))</f>
        <v>#N/A</v>
      </c>
      <c r="E482" s="88" t="str">
        <f>IF(ISBLANK(C482),"",VLOOKUP(C482,Typologie!B$3:C$15,2,0))</f>
        <v/>
      </c>
      <c r="F482" s="88" t="str">
        <f>IF(E482="","",COUNTIF(E$10:$E482, E482))</f>
        <v/>
      </c>
      <c r="G482" s="88" t="str">
        <f t="shared" si="26"/>
        <v/>
      </c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90"/>
      <c r="T482" s="90"/>
      <c r="U482" s="90"/>
      <c r="V482" s="90"/>
      <c r="W482" s="88"/>
      <c r="X482" s="91"/>
      <c r="Y482" s="89"/>
      <c r="Z482" s="89"/>
      <c r="AA482" s="89"/>
      <c r="AB482" s="89"/>
      <c r="AC482" s="89"/>
      <c r="AD482" s="89"/>
      <c r="AE482" s="91"/>
      <c r="AF482" s="88"/>
      <c r="AG482" s="89"/>
      <c r="AH482" s="89"/>
      <c r="AI482" s="89"/>
      <c r="AJ482" s="91"/>
      <c r="AK482" s="88"/>
      <c r="AL482" s="89"/>
      <c r="AM482" s="89"/>
      <c r="AN482" s="89"/>
      <c r="AO482" s="91"/>
      <c r="AP482" s="88" t="str">
        <f t="shared" ca="1" si="24"/>
        <v/>
      </c>
      <c r="AQ482" s="91"/>
      <c r="AR482" s="89"/>
      <c r="AS482" s="88"/>
      <c r="AT482" s="88" t="str">
        <f t="shared" si="25"/>
        <v/>
      </c>
      <c r="AU482" s="92"/>
      <c r="AV482" s="88"/>
    </row>
    <row r="483" spans="1:48" s="75" customFormat="1" ht="15.6" x14ac:dyDescent="0.3">
      <c r="A483" s="88"/>
      <c r="B483" s="88" t="str">
        <f>IF(ISNA(VLOOKUP(A483,LISTE!B476:U518,20,0)),"",VLOOKUP(A483,LISTE!B476:U518,20,0))</f>
        <v/>
      </c>
      <c r="C483" s="88"/>
      <c r="D483" s="88" t="e">
        <f t="array" ref="D483">INDEX(LISTE!$D$4:$O$45,MATCH(A483,LISTE!$B$4:$B$45,0),MATCH(C483,LISTE!$D$3:$O$3,0))</f>
        <v>#N/A</v>
      </c>
      <c r="E483" s="88" t="str">
        <f>IF(ISBLANK(C483),"",VLOOKUP(C483,Typologie!B$3:C$15,2,0))</f>
        <v/>
      </c>
      <c r="F483" s="88" t="str">
        <f>IF(E483="","",COUNTIF(E$10:$E483, E483))</f>
        <v/>
      </c>
      <c r="G483" s="88" t="str">
        <f t="shared" si="26"/>
        <v/>
      </c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90"/>
      <c r="T483" s="90"/>
      <c r="U483" s="90"/>
      <c r="V483" s="90"/>
      <c r="W483" s="88"/>
      <c r="X483" s="91"/>
      <c r="Y483" s="89"/>
      <c r="Z483" s="89"/>
      <c r="AA483" s="89"/>
      <c r="AB483" s="89"/>
      <c r="AC483" s="89"/>
      <c r="AD483" s="89"/>
      <c r="AE483" s="91"/>
      <c r="AF483" s="88"/>
      <c r="AG483" s="89"/>
      <c r="AH483" s="89"/>
      <c r="AI483" s="89"/>
      <c r="AJ483" s="91"/>
      <c r="AK483" s="88"/>
      <c r="AL483" s="89"/>
      <c r="AM483" s="89"/>
      <c r="AN483" s="89"/>
      <c r="AO483" s="91"/>
      <c r="AP483" s="88" t="str">
        <f t="shared" ca="1" si="24"/>
        <v/>
      </c>
      <c r="AQ483" s="91"/>
      <c r="AR483" s="89"/>
      <c r="AS483" s="88"/>
      <c r="AT483" s="88" t="str">
        <f t="shared" si="25"/>
        <v/>
      </c>
      <c r="AU483" s="92"/>
      <c r="AV483" s="88"/>
    </row>
    <row r="484" spans="1:48" s="75" customFormat="1" ht="15.6" x14ac:dyDescent="0.3">
      <c r="A484" s="88"/>
      <c r="B484" s="88" t="str">
        <f>IF(ISNA(VLOOKUP(A484,LISTE!B477:U519,20,0)),"",VLOOKUP(A484,LISTE!B477:U519,20,0))</f>
        <v/>
      </c>
      <c r="C484" s="88"/>
      <c r="D484" s="88" t="e">
        <f t="array" ref="D484">INDEX(LISTE!$D$4:$O$45,MATCH(A484,LISTE!$B$4:$B$45,0),MATCH(C484,LISTE!$D$3:$O$3,0))</f>
        <v>#N/A</v>
      </c>
      <c r="E484" s="88" t="str">
        <f>IF(ISBLANK(C484),"",VLOOKUP(C484,Typologie!B$3:C$15,2,0))</f>
        <v/>
      </c>
      <c r="F484" s="88" t="str">
        <f>IF(E484="","",COUNTIF(E$10:$E484, E484))</f>
        <v/>
      </c>
      <c r="G484" s="88" t="str">
        <f t="shared" si="26"/>
        <v/>
      </c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90"/>
      <c r="T484" s="90"/>
      <c r="U484" s="90"/>
      <c r="V484" s="90"/>
      <c r="W484" s="88"/>
      <c r="X484" s="91"/>
      <c r="Y484" s="89"/>
      <c r="Z484" s="89"/>
      <c r="AA484" s="89"/>
      <c r="AB484" s="89"/>
      <c r="AC484" s="89"/>
      <c r="AD484" s="89"/>
      <c r="AE484" s="91"/>
      <c r="AF484" s="88"/>
      <c r="AG484" s="89"/>
      <c r="AH484" s="89"/>
      <c r="AI484" s="89"/>
      <c r="AJ484" s="91"/>
      <c r="AK484" s="88"/>
      <c r="AL484" s="89"/>
      <c r="AM484" s="89"/>
      <c r="AN484" s="89"/>
      <c r="AO484" s="91"/>
      <c r="AP484" s="88" t="str">
        <f t="shared" ca="1" si="24"/>
        <v/>
      </c>
      <c r="AQ484" s="91"/>
      <c r="AR484" s="89"/>
      <c r="AS484" s="88"/>
      <c r="AT484" s="88" t="str">
        <f t="shared" si="25"/>
        <v/>
      </c>
      <c r="AU484" s="92"/>
      <c r="AV484" s="88"/>
    </row>
    <row r="485" spans="1:48" s="75" customFormat="1" ht="15.6" x14ac:dyDescent="0.3">
      <c r="A485" s="88"/>
      <c r="B485" s="88" t="str">
        <f>IF(ISNA(VLOOKUP(A485,LISTE!B478:U520,20,0)),"",VLOOKUP(A485,LISTE!B478:U520,20,0))</f>
        <v/>
      </c>
      <c r="C485" s="88"/>
      <c r="D485" s="88" t="e">
        <f t="array" ref="D485">INDEX(LISTE!$D$4:$O$45,MATCH(A485,LISTE!$B$4:$B$45,0),MATCH(C485,LISTE!$D$3:$O$3,0))</f>
        <v>#N/A</v>
      </c>
      <c r="E485" s="88" t="str">
        <f>IF(ISBLANK(C485),"",VLOOKUP(C485,Typologie!B$3:C$15,2,0))</f>
        <v/>
      </c>
      <c r="F485" s="88" t="str">
        <f>IF(E485="","",COUNTIF(E$10:$E485, E485))</f>
        <v/>
      </c>
      <c r="G485" s="88" t="str">
        <f t="shared" si="26"/>
        <v/>
      </c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90"/>
      <c r="T485" s="90"/>
      <c r="U485" s="90"/>
      <c r="V485" s="90"/>
      <c r="W485" s="88"/>
      <c r="X485" s="91"/>
      <c r="Y485" s="89"/>
      <c r="Z485" s="89"/>
      <c r="AA485" s="89"/>
      <c r="AB485" s="89"/>
      <c r="AC485" s="89"/>
      <c r="AD485" s="89"/>
      <c r="AE485" s="91"/>
      <c r="AF485" s="88"/>
      <c r="AG485" s="89"/>
      <c r="AH485" s="89"/>
      <c r="AI485" s="89"/>
      <c r="AJ485" s="91"/>
      <c r="AK485" s="88"/>
      <c r="AL485" s="89"/>
      <c r="AM485" s="89"/>
      <c r="AN485" s="89"/>
      <c r="AO485" s="91"/>
      <c r="AP485" s="88" t="str">
        <f t="shared" ca="1" si="24"/>
        <v/>
      </c>
      <c r="AQ485" s="91"/>
      <c r="AR485" s="89"/>
      <c r="AS485" s="88"/>
      <c r="AT485" s="88" t="str">
        <f t="shared" si="25"/>
        <v/>
      </c>
      <c r="AU485" s="92"/>
      <c r="AV485" s="88"/>
    </row>
    <row r="486" spans="1:48" s="75" customFormat="1" ht="15.6" x14ac:dyDescent="0.3">
      <c r="A486" s="88"/>
      <c r="B486" s="88" t="str">
        <f>IF(ISNA(VLOOKUP(A486,LISTE!B479:U521,20,0)),"",VLOOKUP(A486,LISTE!B479:U521,20,0))</f>
        <v/>
      </c>
      <c r="C486" s="88"/>
      <c r="D486" s="88" t="e">
        <f t="array" ref="D486">INDEX(LISTE!$D$4:$O$45,MATCH(A486,LISTE!$B$4:$B$45,0),MATCH(C486,LISTE!$D$3:$O$3,0))</f>
        <v>#N/A</v>
      </c>
      <c r="E486" s="88" t="str">
        <f>IF(ISBLANK(C486),"",VLOOKUP(C486,Typologie!B$3:C$15,2,0))</f>
        <v/>
      </c>
      <c r="F486" s="88" t="str">
        <f>IF(E486="","",COUNTIF(E$10:$E486, E486))</f>
        <v/>
      </c>
      <c r="G486" s="88" t="str">
        <f t="shared" si="26"/>
        <v/>
      </c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90"/>
      <c r="T486" s="90"/>
      <c r="U486" s="90"/>
      <c r="V486" s="90"/>
      <c r="W486" s="88"/>
      <c r="X486" s="91"/>
      <c r="Y486" s="89"/>
      <c r="Z486" s="89"/>
      <c r="AA486" s="89"/>
      <c r="AB486" s="89"/>
      <c r="AC486" s="89"/>
      <c r="AD486" s="89"/>
      <c r="AE486" s="91"/>
      <c r="AF486" s="88"/>
      <c r="AG486" s="89"/>
      <c r="AH486" s="89"/>
      <c r="AI486" s="89"/>
      <c r="AJ486" s="91"/>
      <c r="AK486" s="88"/>
      <c r="AL486" s="89"/>
      <c r="AM486" s="89"/>
      <c r="AN486" s="89"/>
      <c r="AO486" s="91"/>
      <c r="AP486" s="88" t="str">
        <f t="shared" ca="1" si="24"/>
        <v/>
      </c>
      <c r="AQ486" s="91"/>
      <c r="AR486" s="89"/>
      <c r="AS486" s="88"/>
      <c r="AT486" s="88" t="str">
        <f t="shared" si="25"/>
        <v/>
      </c>
      <c r="AU486" s="92"/>
      <c r="AV486" s="88"/>
    </row>
    <row r="487" spans="1:48" s="75" customFormat="1" ht="15.6" x14ac:dyDescent="0.3">
      <c r="A487" s="88"/>
      <c r="B487" s="88" t="str">
        <f>IF(ISNA(VLOOKUP(A487,LISTE!B480:U522,20,0)),"",VLOOKUP(A487,LISTE!B480:U522,20,0))</f>
        <v/>
      </c>
      <c r="C487" s="88"/>
      <c r="D487" s="88" t="e">
        <f t="array" ref="D487">INDEX(LISTE!$D$4:$O$45,MATCH(A487,LISTE!$B$4:$B$45,0),MATCH(C487,LISTE!$D$3:$O$3,0))</f>
        <v>#N/A</v>
      </c>
      <c r="E487" s="88" t="str">
        <f>IF(ISBLANK(C487),"",VLOOKUP(C487,Typologie!B$3:C$15,2,0))</f>
        <v/>
      </c>
      <c r="F487" s="88" t="str">
        <f>IF(E487="","",COUNTIF(E$10:$E487, E487))</f>
        <v/>
      </c>
      <c r="G487" s="88" t="str">
        <f t="shared" si="26"/>
        <v/>
      </c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90"/>
      <c r="T487" s="90"/>
      <c r="U487" s="90"/>
      <c r="V487" s="90"/>
      <c r="W487" s="88"/>
      <c r="X487" s="91"/>
      <c r="Y487" s="89"/>
      <c r="Z487" s="89"/>
      <c r="AA487" s="89"/>
      <c r="AB487" s="89"/>
      <c r="AC487" s="89"/>
      <c r="AD487" s="89"/>
      <c r="AE487" s="91"/>
      <c r="AF487" s="88"/>
      <c r="AG487" s="89"/>
      <c r="AH487" s="89"/>
      <c r="AI487" s="89"/>
      <c r="AJ487" s="91"/>
      <c r="AK487" s="88"/>
      <c r="AL487" s="89"/>
      <c r="AM487" s="89"/>
      <c r="AN487" s="89"/>
      <c r="AO487" s="91"/>
      <c r="AP487" s="88" t="str">
        <f t="shared" ca="1" si="24"/>
        <v/>
      </c>
      <c r="AQ487" s="91"/>
      <c r="AR487" s="89"/>
      <c r="AS487" s="88"/>
      <c r="AT487" s="88" t="str">
        <f t="shared" si="25"/>
        <v/>
      </c>
      <c r="AU487" s="92"/>
      <c r="AV487" s="88"/>
    </row>
    <row r="488" spans="1:48" s="75" customFormat="1" ht="15.6" x14ac:dyDescent="0.3">
      <c r="A488" s="88"/>
      <c r="B488" s="88" t="str">
        <f>IF(ISNA(VLOOKUP(A488,LISTE!B481:U523,20,0)),"",VLOOKUP(A488,LISTE!B481:U523,20,0))</f>
        <v/>
      </c>
      <c r="C488" s="88"/>
      <c r="D488" s="88" t="e">
        <f t="array" ref="D488">INDEX(LISTE!$D$4:$O$45,MATCH(A488,LISTE!$B$4:$B$45,0),MATCH(C488,LISTE!$D$3:$O$3,0))</f>
        <v>#N/A</v>
      </c>
      <c r="E488" s="88" t="str">
        <f>IF(ISBLANK(C488),"",VLOOKUP(C488,Typologie!B$3:C$15,2,0))</f>
        <v/>
      </c>
      <c r="F488" s="88" t="str">
        <f>IF(E488="","",COUNTIF(E$10:$E488, E488))</f>
        <v/>
      </c>
      <c r="G488" s="88" t="str">
        <f t="shared" si="26"/>
        <v/>
      </c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90"/>
      <c r="T488" s="90"/>
      <c r="U488" s="90"/>
      <c r="V488" s="90"/>
      <c r="W488" s="88"/>
      <c r="X488" s="91"/>
      <c r="Y488" s="89"/>
      <c r="Z488" s="89"/>
      <c r="AA488" s="89"/>
      <c r="AB488" s="89"/>
      <c r="AC488" s="89"/>
      <c r="AD488" s="89"/>
      <c r="AE488" s="91"/>
      <c r="AF488" s="88"/>
      <c r="AG488" s="89"/>
      <c r="AH488" s="89"/>
      <c r="AI488" s="89"/>
      <c r="AJ488" s="91"/>
      <c r="AK488" s="88"/>
      <c r="AL488" s="89"/>
      <c r="AM488" s="89"/>
      <c r="AN488" s="89"/>
      <c r="AO488" s="91"/>
      <c r="AP488" s="88" t="str">
        <f t="shared" ca="1" si="24"/>
        <v/>
      </c>
      <c r="AQ488" s="91"/>
      <c r="AR488" s="89"/>
      <c r="AS488" s="88"/>
      <c r="AT488" s="88" t="str">
        <f t="shared" si="25"/>
        <v/>
      </c>
      <c r="AU488" s="92"/>
      <c r="AV488" s="88"/>
    </row>
    <row r="489" spans="1:48" s="75" customFormat="1" ht="15.6" x14ac:dyDescent="0.3">
      <c r="A489" s="88"/>
      <c r="B489" s="88" t="str">
        <f>IF(ISNA(VLOOKUP(A489,LISTE!B482:U524,20,0)),"",VLOOKUP(A489,LISTE!B482:U524,20,0))</f>
        <v/>
      </c>
      <c r="C489" s="88"/>
      <c r="D489" s="88" t="e">
        <f t="array" ref="D489">INDEX(LISTE!$D$4:$O$45,MATCH(A489,LISTE!$B$4:$B$45,0),MATCH(C489,LISTE!$D$3:$O$3,0))</f>
        <v>#N/A</v>
      </c>
      <c r="E489" s="88" t="str">
        <f>IF(ISBLANK(C489),"",VLOOKUP(C489,Typologie!B$3:C$15,2,0))</f>
        <v/>
      </c>
      <c r="F489" s="88" t="str">
        <f>IF(E489="","",COUNTIF(E$10:$E489, E489))</f>
        <v/>
      </c>
      <c r="G489" s="88" t="str">
        <f t="shared" si="26"/>
        <v/>
      </c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90"/>
      <c r="T489" s="90"/>
      <c r="U489" s="90"/>
      <c r="V489" s="90"/>
      <c r="W489" s="88"/>
      <c r="X489" s="91"/>
      <c r="Y489" s="89"/>
      <c r="Z489" s="89"/>
      <c r="AA489" s="89"/>
      <c r="AB489" s="89"/>
      <c r="AC489" s="89"/>
      <c r="AD489" s="89"/>
      <c r="AE489" s="91"/>
      <c r="AF489" s="88"/>
      <c r="AG489" s="89"/>
      <c r="AH489" s="89"/>
      <c r="AI489" s="89"/>
      <c r="AJ489" s="91"/>
      <c r="AK489" s="88"/>
      <c r="AL489" s="89"/>
      <c r="AM489" s="89"/>
      <c r="AN489" s="89"/>
      <c r="AO489" s="91"/>
      <c r="AP489" s="88" t="str">
        <f t="shared" ca="1" si="24"/>
        <v/>
      </c>
      <c r="AQ489" s="91"/>
      <c r="AR489" s="89"/>
      <c r="AS489" s="88"/>
      <c r="AT489" s="88" t="str">
        <f t="shared" si="25"/>
        <v/>
      </c>
      <c r="AU489" s="92"/>
      <c r="AV489" s="88"/>
    </row>
    <row r="490" spans="1:48" s="75" customFormat="1" ht="15.6" x14ac:dyDescent="0.3">
      <c r="A490" s="88"/>
      <c r="B490" s="88" t="str">
        <f>IF(ISNA(VLOOKUP(A490,LISTE!B483:U525,20,0)),"",VLOOKUP(A490,LISTE!B483:U525,20,0))</f>
        <v/>
      </c>
      <c r="C490" s="88"/>
      <c r="D490" s="88" t="e">
        <f t="array" ref="D490">INDEX(LISTE!$D$4:$O$45,MATCH(A490,LISTE!$B$4:$B$45,0),MATCH(C490,LISTE!$D$3:$O$3,0))</f>
        <v>#N/A</v>
      </c>
      <c r="E490" s="88" t="str">
        <f>IF(ISBLANK(C490),"",VLOOKUP(C490,Typologie!B$3:C$15,2,0))</f>
        <v/>
      </c>
      <c r="F490" s="88" t="str">
        <f>IF(E490="","",COUNTIF(E$10:$E490, E490))</f>
        <v/>
      </c>
      <c r="G490" s="88" t="str">
        <f t="shared" si="26"/>
        <v/>
      </c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90"/>
      <c r="T490" s="90"/>
      <c r="U490" s="90"/>
      <c r="V490" s="90"/>
      <c r="W490" s="88"/>
      <c r="X490" s="91"/>
      <c r="Y490" s="89"/>
      <c r="Z490" s="89"/>
      <c r="AA490" s="89"/>
      <c r="AB490" s="89"/>
      <c r="AC490" s="89"/>
      <c r="AD490" s="89"/>
      <c r="AE490" s="91"/>
      <c r="AF490" s="88"/>
      <c r="AG490" s="89"/>
      <c r="AH490" s="89"/>
      <c r="AI490" s="89"/>
      <c r="AJ490" s="91"/>
      <c r="AK490" s="88"/>
      <c r="AL490" s="89"/>
      <c r="AM490" s="89"/>
      <c r="AN490" s="89"/>
      <c r="AO490" s="91"/>
      <c r="AP490" s="88" t="str">
        <f t="shared" ca="1" si="24"/>
        <v/>
      </c>
      <c r="AQ490" s="91"/>
      <c r="AR490" s="89"/>
      <c r="AS490" s="88"/>
      <c r="AT490" s="88" t="str">
        <f t="shared" si="25"/>
        <v/>
      </c>
      <c r="AU490" s="92"/>
      <c r="AV490" s="88"/>
    </row>
    <row r="491" spans="1:48" s="75" customFormat="1" ht="15.6" x14ac:dyDescent="0.3">
      <c r="A491" s="88"/>
      <c r="B491" s="88" t="str">
        <f>IF(ISNA(VLOOKUP(A491,LISTE!B484:U526,20,0)),"",VLOOKUP(A491,LISTE!B484:U526,20,0))</f>
        <v/>
      </c>
      <c r="C491" s="88"/>
      <c r="D491" s="88" t="e">
        <f t="array" ref="D491">INDEX(LISTE!$D$4:$O$45,MATCH(A491,LISTE!$B$4:$B$45,0),MATCH(C491,LISTE!$D$3:$O$3,0))</f>
        <v>#N/A</v>
      </c>
      <c r="E491" s="88" t="str">
        <f>IF(ISBLANK(C491),"",VLOOKUP(C491,Typologie!B$3:C$15,2,0))</f>
        <v/>
      </c>
      <c r="F491" s="88" t="str">
        <f>IF(E491="","",COUNTIF(E$10:$E491, E491))</f>
        <v/>
      </c>
      <c r="G491" s="88" t="str">
        <f t="shared" si="26"/>
        <v/>
      </c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90"/>
      <c r="T491" s="90"/>
      <c r="U491" s="90"/>
      <c r="V491" s="90"/>
      <c r="W491" s="88"/>
      <c r="X491" s="91"/>
      <c r="Y491" s="89"/>
      <c r="Z491" s="89"/>
      <c r="AA491" s="89"/>
      <c r="AB491" s="89"/>
      <c r="AC491" s="89"/>
      <c r="AD491" s="89"/>
      <c r="AE491" s="91"/>
      <c r="AF491" s="88"/>
      <c r="AG491" s="89"/>
      <c r="AH491" s="89"/>
      <c r="AI491" s="89"/>
      <c r="AJ491" s="91"/>
      <c r="AK491" s="88"/>
      <c r="AL491" s="89"/>
      <c r="AM491" s="89"/>
      <c r="AN491" s="89"/>
      <c r="AO491" s="91"/>
      <c r="AP491" s="88" t="str">
        <f t="shared" ca="1" si="24"/>
        <v/>
      </c>
      <c r="AQ491" s="91"/>
      <c r="AR491" s="89"/>
      <c r="AS491" s="88"/>
      <c r="AT491" s="88" t="str">
        <f t="shared" si="25"/>
        <v/>
      </c>
      <c r="AU491" s="92"/>
      <c r="AV491" s="88"/>
    </row>
    <row r="492" spans="1:48" s="75" customFormat="1" ht="15.6" x14ac:dyDescent="0.3">
      <c r="A492" s="88"/>
      <c r="B492" s="88" t="str">
        <f>IF(ISNA(VLOOKUP(A492,LISTE!B485:U527,20,0)),"",VLOOKUP(A492,LISTE!B485:U527,20,0))</f>
        <v/>
      </c>
      <c r="C492" s="88"/>
      <c r="D492" s="88" t="e">
        <f t="array" ref="D492">INDEX(LISTE!$D$4:$O$45,MATCH(A492,LISTE!$B$4:$B$45,0),MATCH(C492,LISTE!$D$3:$O$3,0))</f>
        <v>#N/A</v>
      </c>
      <c r="E492" s="88" t="str">
        <f>IF(ISBLANK(C492),"",VLOOKUP(C492,Typologie!B$3:C$15,2,0))</f>
        <v/>
      </c>
      <c r="F492" s="88" t="str">
        <f>IF(E492="","",COUNTIF(E$10:$E492, E492))</f>
        <v/>
      </c>
      <c r="G492" s="88" t="str">
        <f t="shared" si="26"/>
        <v/>
      </c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90"/>
      <c r="T492" s="90"/>
      <c r="U492" s="90"/>
      <c r="V492" s="90"/>
      <c r="W492" s="88"/>
      <c r="X492" s="91"/>
      <c r="Y492" s="89"/>
      <c r="Z492" s="89"/>
      <c r="AA492" s="89"/>
      <c r="AB492" s="89"/>
      <c r="AC492" s="89"/>
      <c r="AD492" s="89"/>
      <c r="AE492" s="91"/>
      <c r="AF492" s="88"/>
      <c r="AG492" s="89"/>
      <c r="AH492" s="89"/>
      <c r="AI492" s="89"/>
      <c r="AJ492" s="91"/>
      <c r="AK492" s="88"/>
      <c r="AL492" s="89"/>
      <c r="AM492" s="89"/>
      <c r="AN492" s="89"/>
      <c r="AO492" s="91"/>
      <c r="AP492" s="88" t="str">
        <f t="shared" ca="1" si="24"/>
        <v/>
      </c>
      <c r="AQ492" s="91"/>
      <c r="AR492" s="89"/>
      <c r="AS492" s="88"/>
      <c r="AT492" s="88" t="str">
        <f t="shared" si="25"/>
        <v/>
      </c>
      <c r="AU492" s="92"/>
      <c r="AV492" s="88"/>
    </row>
    <row r="493" spans="1:48" s="75" customFormat="1" ht="15.6" x14ac:dyDescent="0.3">
      <c r="A493" s="88"/>
      <c r="B493" s="88" t="str">
        <f>IF(ISNA(VLOOKUP(A493,LISTE!B486:U528,20,0)),"",VLOOKUP(A493,LISTE!B486:U528,20,0))</f>
        <v/>
      </c>
      <c r="C493" s="88"/>
      <c r="D493" s="88" t="e">
        <f t="array" ref="D493">INDEX(LISTE!$D$4:$O$45,MATCH(A493,LISTE!$B$4:$B$45,0),MATCH(C493,LISTE!$D$3:$O$3,0))</f>
        <v>#N/A</v>
      </c>
      <c r="E493" s="88" t="str">
        <f>IF(ISBLANK(C493),"",VLOOKUP(C493,Typologie!B$3:C$15,2,0))</f>
        <v/>
      </c>
      <c r="F493" s="88" t="str">
        <f>IF(E493="","",COUNTIF(E$10:$E493, E493))</f>
        <v/>
      </c>
      <c r="G493" s="88" t="str">
        <f t="shared" si="26"/>
        <v/>
      </c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90"/>
      <c r="T493" s="90"/>
      <c r="U493" s="90"/>
      <c r="V493" s="90"/>
      <c r="W493" s="88"/>
      <c r="X493" s="91"/>
      <c r="Y493" s="89"/>
      <c r="Z493" s="89"/>
      <c r="AA493" s="89"/>
      <c r="AB493" s="89"/>
      <c r="AC493" s="89"/>
      <c r="AD493" s="89"/>
      <c r="AE493" s="91"/>
      <c r="AF493" s="88"/>
      <c r="AG493" s="89"/>
      <c r="AH493" s="89"/>
      <c r="AI493" s="89"/>
      <c r="AJ493" s="91"/>
      <c r="AK493" s="88"/>
      <c r="AL493" s="89"/>
      <c r="AM493" s="89"/>
      <c r="AN493" s="89"/>
      <c r="AO493" s="91"/>
      <c r="AP493" s="88" t="str">
        <f t="shared" ca="1" si="24"/>
        <v/>
      </c>
      <c r="AQ493" s="91"/>
      <c r="AR493" s="89"/>
      <c r="AS493" s="88"/>
      <c r="AT493" s="88" t="str">
        <f t="shared" si="25"/>
        <v/>
      </c>
      <c r="AU493" s="92"/>
      <c r="AV493" s="88"/>
    </row>
    <row r="494" spans="1:48" s="75" customFormat="1" ht="15.6" x14ac:dyDescent="0.3">
      <c r="A494" s="88"/>
      <c r="B494" s="88" t="str">
        <f>IF(ISNA(VLOOKUP(A494,LISTE!B487:U529,20,0)),"",VLOOKUP(A494,LISTE!B487:U529,20,0))</f>
        <v/>
      </c>
      <c r="C494" s="88"/>
      <c r="D494" s="88" t="e">
        <f t="array" ref="D494">INDEX(LISTE!$D$4:$O$45,MATCH(A494,LISTE!$B$4:$B$45,0),MATCH(C494,LISTE!$D$3:$O$3,0))</f>
        <v>#N/A</v>
      </c>
      <c r="E494" s="88" t="str">
        <f>IF(ISBLANK(C494),"",VLOOKUP(C494,Typologie!B$3:C$15,2,0))</f>
        <v/>
      </c>
      <c r="F494" s="88" t="str">
        <f>IF(E494="","",COUNTIF(E$10:$E494, E494))</f>
        <v/>
      </c>
      <c r="G494" s="88" t="str">
        <f t="shared" si="26"/>
        <v/>
      </c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90"/>
      <c r="T494" s="90"/>
      <c r="U494" s="90"/>
      <c r="V494" s="90"/>
      <c r="W494" s="88"/>
      <c r="X494" s="91"/>
      <c r="Y494" s="89"/>
      <c r="Z494" s="89"/>
      <c r="AA494" s="89"/>
      <c r="AB494" s="89"/>
      <c r="AC494" s="89"/>
      <c r="AD494" s="89"/>
      <c r="AE494" s="91"/>
      <c r="AF494" s="88"/>
      <c r="AG494" s="89"/>
      <c r="AH494" s="89"/>
      <c r="AI494" s="89"/>
      <c r="AJ494" s="91"/>
      <c r="AK494" s="88"/>
      <c r="AL494" s="89"/>
      <c r="AM494" s="89"/>
      <c r="AN494" s="89"/>
      <c r="AO494" s="91"/>
      <c r="AP494" s="88" t="str">
        <f t="shared" ca="1" si="24"/>
        <v/>
      </c>
      <c r="AQ494" s="91"/>
      <c r="AR494" s="89"/>
      <c r="AS494" s="88"/>
      <c r="AT494" s="88" t="str">
        <f t="shared" si="25"/>
        <v/>
      </c>
      <c r="AU494" s="92"/>
      <c r="AV494" s="88"/>
    </row>
    <row r="495" spans="1:48" s="75" customFormat="1" ht="15.6" x14ac:dyDescent="0.3">
      <c r="A495" s="88"/>
      <c r="B495" s="88" t="str">
        <f>IF(ISNA(VLOOKUP(A495,LISTE!B488:U530,20,0)),"",VLOOKUP(A495,LISTE!B488:U530,20,0))</f>
        <v/>
      </c>
      <c r="C495" s="88"/>
      <c r="D495" s="88" t="e">
        <f t="array" ref="D495">INDEX(LISTE!$D$4:$O$45,MATCH(A495,LISTE!$B$4:$B$45,0),MATCH(C495,LISTE!$D$3:$O$3,0))</f>
        <v>#N/A</v>
      </c>
      <c r="E495" s="88" t="str">
        <f>IF(ISBLANK(C495),"",VLOOKUP(C495,Typologie!B$3:C$15,2,0))</f>
        <v/>
      </c>
      <c r="F495" s="88" t="str">
        <f>IF(E495="","",COUNTIF(E$10:$E495, E495))</f>
        <v/>
      </c>
      <c r="G495" s="88" t="str">
        <f t="shared" si="26"/>
        <v/>
      </c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90"/>
      <c r="T495" s="90"/>
      <c r="U495" s="90"/>
      <c r="V495" s="90"/>
      <c r="W495" s="88"/>
      <c r="X495" s="91"/>
      <c r="Y495" s="89"/>
      <c r="Z495" s="89"/>
      <c r="AA495" s="89"/>
      <c r="AB495" s="89"/>
      <c r="AC495" s="89"/>
      <c r="AD495" s="89"/>
      <c r="AE495" s="91"/>
      <c r="AF495" s="88"/>
      <c r="AG495" s="89"/>
      <c r="AH495" s="89"/>
      <c r="AI495" s="89"/>
      <c r="AJ495" s="91"/>
      <c r="AK495" s="88"/>
      <c r="AL495" s="89"/>
      <c r="AM495" s="89"/>
      <c r="AN495" s="89"/>
      <c r="AO495" s="91"/>
      <c r="AP495" s="88" t="str">
        <f t="shared" ca="1" si="24"/>
        <v/>
      </c>
      <c r="AQ495" s="91"/>
      <c r="AR495" s="89"/>
      <c r="AS495" s="88"/>
      <c r="AT495" s="88" t="str">
        <f t="shared" si="25"/>
        <v/>
      </c>
      <c r="AU495" s="92"/>
      <c r="AV495" s="88"/>
    </row>
    <row r="496" spans="1:48" s="75" customFormat="1" ht="15.6" x14ac:dyDescent="0.3">
      <c r="A496" s="88"/>
      <c r="B496" s="88" t="str">
        <f>IF(ISNA(VLOOKUP(A496,LISTE!B489:U531,20,0)),"",VLOOKUP(A496,LISTE!B489:U531,20,0))</f>
        <v/>
      </c>
      <c r="C496" s="88"/>
      <c r="D496" s="88" t="e">
        <f t="array" ref="D496">INDEX(LISTE!$D$4:$O$45,MATCH(A496,LISTE!$B$4:$B$45,0),MATCH(C496,LISTE!$D$3:$O$3,0))</f>
        <v>#N/A</v>
      </c>
      <c r="E496" s="88" t="str">
        <f>IF(ISBLANK(C496),"",VLOOKUP(C496,Typologie!B$3:C$15,2,0))</f>
        <v/>
      </c>
      <c r="F496" s="88" t="str">
        <f>IF(E496="","",COUNTIF(E$10:$E496, E496))</f>
        <v/>
      </c>
      <c r="G496" s="88" t="str">
        <f t="shared" si="26"/>
        <v/>
      </c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90"/>
      <c r="T496" s="90"/>
      <c r="U496" s="90"/>
      <c r="V496" s="90"/>
      <c r="W496" s="88"/>
      <c r="X496" s="91"/>
      <c r="Y496" s="89"/>
      <c r="Z496" s="89"/>
      <c r="AA496" s="89"/>
      <c r="AB496" s="89"/>
      <c r="AC496" s="89"/>
      <c r="AD496" s="89"/>
      <c r="AE496" s="91"/>
      <c r="AF496" s="88"/>
      <c r="AG496" s="89"/>
      <c r="AH496" s="89"/>
      <c r="AI496" s="89"/>
      <c r="AJ496" s="91"/>
      <c r="AK496" s="88"/>
      <c r="AL496" s="89"/>
      <c r="AM496" s="89"/>
      <c r="AN496" s="89"/>
      <c r="AO496" s="91"/>
      <c r="AP496" s="88" t="str">
        <f t="shared" ca="1" si="24"/>
        <v/>
      </c>
      <c r="AQ496" s="91"/>
      <c r="AR496" s="89"/>
      <c r="AS496" s="88"/>
      <c r="AT496" s="88" t="str">
        <f t="shared" si="25"/>
        <v/>
      </c>
      <c r="AU496" s="92"/>
      <c r="AV496" s="88"/>
    </row>
    <row r="497" spans="1:48" s="75" customFormat="1" ht="15.6" x14ac:dyDescent="0.3">
      <c r="A497" s="88"/>
      <c r="B497" s="88" t="str">
        <f>IF(ISNA(VLOOKUP(A497,LISTE!B490:U532,20,0)),"",VLOOKUP(A497,LISTE!B490:U532,20,0))</f>
        <v/>
      </c>
      <c r="C497" s="88"/>
      <c r="D497" s="88" t="e">
        <f t="array" ref="D497">INDEX(LISTE!$D$4:$O$45,MATCH(A497,LISTE!$B$4:$B$45,0),MATCH(C497,LISTE!$D$3:$O$3,0))</f>
        <v>#N/A</v>
      </c>
      <c r="E497" s="88" t="str">
        <f>IF(ISBLANK(C497),"",VLOOKUP(C497,Typologie!B$3:C$15,2,0))</f>
        <v/>
      </c>
      <c r="F497" s="88" t="str">
        <f>IF(E497="","",COUNTIF(E$10:$E497, E497))</f>
        <v/>
      </c>
      <c r="G497" s="88" t="str">
        <f t="shared" si="26"/>
        <v/>
      </c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90"/>
      <c r="T497" s="90"/>
      <c r="U497" s="90"/>
      <c r="V497" s="90"/>
      <c r="W497" s="88"/>
      <c r="X497" s="91"/>
      <c r="Y497" s="89"/>
      <c r="Z497" s="89"/>
      <c r="AA497" s="89"/>
      <c r="AB497" s="89"/>
      <c r="AC497" s="89"/>
      <c r="AD497" s="89"/>
      <c r="AE497" s="91"/>
      <c r="AF497" s="88"/>
      <c r="AG497" s="89"/>
      <c r="AH497" s="89"/>
      <c r="AI497" s="89"/>
      <c r="AJ497" s="91"/>
      <c r="AK497" s="88"/>
      <c r="AL497" s="89"/>
      <c r="AM497" s="89"/>
      <c r="AN497" s="89"/>
      <c r="AO497" s="91"/>
      <c r="AP497" s="88" t="str">
        <f t="shared" ca="1" si="24"/>
        <v/>
      </c>
      <c r="AQ497" s="91"/>
      <c r="AR497" s="89"/>
      <c r="AS497" s="88"/>
      <c r="AT497" s="88" t="str">
        <f t="shared" si="25"/>
        <v/>
      </c>
      <c r="AU497" s="92"/>
      <c r="AV497" s="88"/>
    </row>
    <row r="498" spans="1:48" s="75" customFormat="1" ht="15.6" x14ac:dyDescent="0.3">
      <c r="A498" s="88"/>
      <c r="B498" s="88" t="str">
        <f>IF(ISNA(VLOOKUP(A498,LISTE!B491:U533,20,0)),"",VLOOKUP(A498,LISTE!B491:U533,20,0))</f>
        <v/>
      </c>
      <c r="C498" s="88"/>
      <c r="D498" s="88" t="e">
        <f t="array" ref="D498">INDEX(LISTE!$D$4:$O$45,MATCH(A498,LISTE!$B$4:$B$45,0),MATCH(C498,LISTE!$D$3:$O$3,0))</f>
        <v>#N/A</v>
      </c>
      <c r="E498" s="88" t="str">
        <f>IF(ISBLANK(C498),"",VLOOKUP(C498,Typologie!B$3:C$15,2,0))</f>
        <v/>
      </c>
      <c r="F498" s="88" t="str">
        <f>IF(E498="","",COUNTIF(E$10:$E498, E498))</f>
        <v/>
      </c>
      <c r="G498" s="88" t="str">
        <f t="shared" si="26"/>
        <v/>
      </c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90"/>
      <c r="T498" s="90"/>
      <c r="U498" s="90"/>
      <c r="V498" s="90"/>
      <c r="W498" s="88"/>
      <c r="X498" s="91"/>
      <c r="Y498" s="89"/>
      <c r="Z498" s="89"/>
      <c r="AA498" s="89"/>
      <c r="AB498" s="89"/>
      <c r="AC498" s="89"/>
      <c r="AD498" s="89"/>
      <c r="AE498" s="91"/>
      <c r="AF498" s="88"/>
      <c r="AG498" s="89"/>
      <c r="AH498" s="89"/>
      <c r="AI498" s="89"/>
      <c r="AJ498" s="91"/>
      <c r="AK498" s="88"/>
      <c r="AL498" s="89"/>
      <c r="AM498" s="89"/>
      <c r="AN498" s="89"/>
      <c r="AO498" s="91"/>
      <c r="AP498" s="88" t="str">
        <f t="shared" ca="1" si="24"/>
        <v/>
      </c>
      <c r="AQ498" s="91"/>
      <c r="AR498" s="89"/>
      <c r="AS498" s="88"/>
      <c r="AT498" s="88" t="str">
        <f t="shared" si="25"/>
        <v/>
      </c>
      <c r="AU498" s="92"/>
      <c r="AV498" s="88"/>
    </row>
    <row r="499" spans="1:48" s="75" customFormat="1" ht="15.6" x14ac:dyDescent="0.3">
      <c r="A499" s="88"/>
      <c r="B499" s="88" t="str">
        <f>IF(ISNA(VLOOKUP(A499,LISTE!B492:U534,20,0)),"",VLOOKUP(A499,LISTE!B492:U534,20,0))</f>
        <v/>
      </c>
      <c r="C499" s="88"/>
      <c r="D499" s="88" t="e">
        <f t="array" ref="D499">INDEX(LISTE!$D$4:$O$45,MATCH(A499,LISTE!$B$4:$B$45,0),MATCH(C499,LISTE!$D$3:$O$3,0))</f>
        <v>#N/A</v>
      </c>
      <c r="E499" s="88" t="str">
        <f>IF(ISBLANK(C499),"",VLOOKUP(C499,Typologie!B$3:C$15,2,0))</f>
        <v/>
      </c>
      <c r="F499" s="88" t="str">
        <f>IF(E499="","",COUNTIF(E$10:$E499, E499))</f>
        <v/>
      </c>
      <c r="G499" s="88" t="str">
        <f t="shared" si="26"/>
        <v/>
      </c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90"/>
      <c r="T499" s="90"/>
      <c r="U499" s="90"/>
      <c r="V499" s="90"/>
      <c r="W499" s="88"/>
      <c r="X499" s="91"/>
      <c r="Y499" s="89"/>
      <c r="Z499" s="89"/>
      <c r="AA499" s="89"/>
      <c r="AB499" s="89"/>
      <c r="AC499" s="89"/>
      <c r="AD499" s="89"/>
      <c r="AE499" s="91"/>
      <c r="AF499" s="88"/>
      <c r="AG499" s="89"/>
      <c r="AH499" s="89"/>
      <c r="AI499" s="89"/>
      <c r="AJ499" s="91"/>
      <c r="AK499" s="88"/>
      <c r="AL499" s="89"/>
      <c r="AM499" s="89"/>
      <c r="AN499" s="89"/>
      <c r="AO499" s="91"/>
      <c r="AP499" s="88" t="str">
        <f t="shared" ca="1" si="24"/>
        <v/>
      </c>
      <c r="AQ499" s="91"/>
      <c r="AR499" s="89"/>
      <c r="AS499" s="88"/>
      <c r="AT499" s="88" t="str">
        <f t="shared" si="25"/>
        <v/>
      </c>
      <c r="AU499" s="92"/>
      <c r="AV499" s="88"/>
    </row>
    <row r="500" spans="1:48" s="75" customFormat="1" ht="15.6" x14ac:dyDescent="0.3">
      <c r="A500" s="88"/>
      <c r="B500" s="88" t="str">
        <f>IF(ISNA(VLOOKUP(A500,LISTE!B493:U535,20,0)),"",VLOOKUP(A500,LISTE!B493:U535,20,0))</f>
        <v/>
      </c>
      <c r="C500" s="88"/>
      <c r="D500" s="88" t="e">
        <f t="array" ref="D500">INDEX(LISTE!$D$4:$O$45,MATCH(A500,LISTE!$B$4:$B$45,0),MATCH(C500,LISTE!$D$3:$O$3,0))</f>
        <v>#N/A</v>
      </c>
      <c r="E500" s="88" t="str">
        <f>IF(ISBLANK(C500),"",VLOOKUP(C500,Typologie!B$3:C$15,2,0))</f>
        <v/>
      </c>
      <c r="F500" s="88" t="str">
        <f>IF(E500="","",COUNTIF(E$10:$E500, E500))</f>
        <v/>
      </c>
      <c r="G500" s="88" t="str">
        <f t="shared" si="26"/>
        <v/>
      </c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90"/>
      <c r="T500" s="90"/>
      <c r="U500" s="90"/>
      <c r="V500" s="90"/>
      <c r="W500" s="88"/>
      <c r="X500" s="91"/>
      <c r="Y500" s="89"/>
      <c r="Z500" s="89"/>
      <c r="AA500" s="89"/>
      <c r="AB500" s="89"/>
      <c r="AC500" s="89"/>
      <c r="AD500" s="89"/>
      <c r="AE500" s="91"/>
      <c r="AF500" s="88"/>
      <c r="AG500" s="89"/>
      <c r="AH500" s="89"/>
      <c r="AI500" s="89"/>
      <c r="AJ500" s="91"/>
      <c r="AK500" s="88"/>
      <c r="AL500" s="89"/>
      <c r="AM500" s="89"/>
      <c r="AN500" s="89"/>
      <c r="AO500" s="91"/>
      <c r="AP500" s="88" t="str">
        <f t="shared" ca="1" si="24"/>
        <v/>
      </c>
      <c r="AQ500" s="91"/>
      <c r="AR500" s="89"/>
      <c r="AS500" s="88"/>
      <c r="AT500" s="88" t="str">
        <f t="shared" si="25"/>
        <v/>
      </c>
      <c r="AU500" s="92"/>
      <c r="AV500" s="88"/>
    </row>
    <row r="501" spans="1:48" s="75" customFormat="1" ht="15.6" x14ac:dyDescent="0.3">
      <c r="A501" s="88"/>
      <c r="B501" s="88" t="str">
        <f>IF(ISNA(VLOOKUP(A501,LISTE!B494:U536,20,0)),"",VLOOKUP(A501,LISTE!B494:U536,20,0))</f>
        <v/>
      </c>
      <c r="C501" s="88"/>
      <c r="D501" s="88" t="e">
        <f t="array" ref="D501">INDEX(LISTE!$D$4:$O$45,MATCH(A501,LISTE!$B$4:$B$45,0),MATCH(C501,LISTE!$D$3:$O$3,0))</f>
        <v>#N/A</v>
      </c>
      <c r="E501" s="88" t="str">
        <f>IF(ISBLANK(C501),"",VLOOKUP(C501,Typologie!B$3:C$15,2,0))</f>
        <v/>
      </c>
      <c r="F501" s="88" t="str">
        <f>IF(E501="","",COUNTIF(E$10:$E501, E501))</f>
        <v/>
      </c>
      <c r="G501" s="88" t="str">
        <f t="shared" si="26"/>
        <v/>
      </c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90"/>
      <c r="T501" s="90"/>
      <c r="U501" s="90"/>
      <c r="V501" s="90"/>
      <c r="W501" s="88"/>
      <c r="X501" s="91"/>
      <c r="Y501" s="89"/>
      <c r="Z501" s="89"/>
      <c r="AA501" s="89"/>
      <c r="AB501" s="89"/>
      <c r="AC501" s="89"/>
      <c r="AD501" s="89"/>
      <c r="AE501" s="91"/>
      <c r="AF501" s="88"/>
      <c r="AG501" s="89"/>
      <c r="AH501" s="89"/>
      <c r="AI501" s="89"/>
      <c r="AJ501" s="91"/>
      <c r="AK501" s="88"/>
      <c r="AL501" s="89"/>
      <c r="AM501" s="89"/>
      <c r="AN501" s="89"/>
      <c r="AO501" s="91"/>
      <c r="AP501" s="88" t="str">
        <f t="shared" ca="1" si="24"/>
        <v/>
      </c>
      <c r="AQ501" s="91"/>
      <c r="AR501" s="89"/>
      <c r="AS501" s="88"/>
      <c r="AT501" s="88" t="str">
        <f t="shared" si="25"/>
        <v/>
      </c>
      <c r="AU501" s="92"/>
      <c r="AV501" s="88"/>
    </row>
    <row r="502" spans="1:48" s="75" customFormat="1" ht="15.6" x14ac:dyDescent="0.3">
      <c r="A502" s="88"/>
      <c r="B502" s="88" t="str">
        <f>IF(ISNA(VLOOKUP(A502,LISTE!B495:U537,20,0)),"",VLOOKUP(A502,LISTE!B495:U537,20,0))</f>
        <v/>
      </c>
      <c r="C502" s="88"/>
      <c r="D502" s="88" t="e">
        <f t="array" ref="D502">INDEX(LISTE!$D$4:$O$45,MATCH(A502,LISTE!$B$4:$B$45,0),MATCH(C502,LISTE!$D$3:$O$3,0))</f>
        <v>#N/A</v>
      </c>
      <c r="E502" s="88" t="str">
        <f>IF(ISBLANK(C502),"",VLOOKUP(C502,Typologie!B$3:C$15,2,0))</f>
        <v/>
      </c>
      <c r="F502" s="88" t="str">
        <f>IF(E502="","",COUNTIF(E$10:$E502, E502))</f>
        <v/>
      </c>
      <c r="G502" s="88" t="str">
        <f t="shared" si="26"/>
        <v/>
      </c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90"/>
      <c r="T502" s="90"/>
      <c r="U502" s="90"/>
      <c r="V502" s="90"/>
      <c r="W502" s="88"/>
      <c r="X502" s="91"/>
      <c r="Y502" s="89"/>
      <c r="Z502" s="89"/>
      <c r="AA502" s="89"/>
      <c r="AB502" s="89"/>
      <c r="AC502" s="89"/>
      <c r="AD502" s="89"/>
      <c r="AE502" s="91"/>
      <c r="AF502" s="88"/>
      <c r="AG502" s="89"/>
      <c r="AH502" s="89"/>
      <c r="AI502" s="89"/>
      <c r="AJ502" s="91"/>
      <c r="AK502" s="88"/>
      <c r="AL502" s="89"/>
      <c r="AM502" s="89"/>
      <c r="AN502" s="89"/>
      <c r="AO502" s="91"/>
      <c r="AP502" s="88" t="str">
        <f t="shared" ca="1" si="24"/>
        <v/>
      </c>
      <c r="AQ502" s="91"/>
      <c r="AR502" s="89"/>
      <c r="AS502" s="88"/>
      <c r="AT502" s="88" t="str">
        <f t="shared" si="25"/>
        <v/>
      </c>
      <c r="AU502" s="92"/>
      <c r="AV502" s="88"/>
    </row>
    <row r="503" spans="1:48" s="75" customFormat="1" ht="15.6" x14ac:dyDescent="0.3">
      <c r="A503" s="88"/>
      <c r="B503" s="88" t="str">
        <f>IF(ISNA(VLOOKUP(A503,LISTE!B496:U538,20,0)),"",VLOOKUP(A503,LISTE!B496:U538,20,0))</f>
        <v/>
      </c>
      <c r="C503" s="88"/>
      <c r="D503" s="88" t="e">
        <f t="array" ref="D503">INDEX(LISTE!$D$4:$O$45,MATCH(A503,LISTE!$B$4:$B$45,0),MATCH(C503,LISTE!$D$3:$O$3,0))</f>
        <v>#N/A</v>
      </c>
      <c r="E503" s="88" t="str">
        <f>IF(ISBLANK(C503),"",VLOOKUP(C503,Typologie!B$3:C$15,2,0))</f>
        <v/>
      </c>
      <c r="F503" s="88" t="str">
        <f>IF(E503="","",COUNTIF(E$10:$E503, E503))</f>
        <v/>
      </c>
      <c r="G503" s="88" t="str">
        <f t="shared" si="26"/>
        <v/>
      </c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90"/>
      <c r="T503" s="90"/>
      <c r="U503" s="90"/>
      <c r="V503" s="90"/>
      <c r="W503" s="88"/>
      <c r="X503" s="91"/>
      <c r="Y503" s="89"/>
      <c r="Z503" s="89"/>
      <c r="AA503" s="89"/>
      <c r="AB503" s="89"/>
      <c r="AC503" s="89"/>
      <c r="AD503" s="89"/>
      <c r="AE503" s="91"/>
      <c r="AF503" s="88"/>
      <c r="AG503" s="89"/>
      <c r="AH503" s="89"/>
      <c r="AI503" s="89"/>
      <c r="AJ503" s="91"/>
      <c r="AK503" s="88"/>
      <c r="AL503" s="89"/>
      <c r="AM503" s="89"/>
      <c r="AN503" s="89"/>
      <c r="AO503" s="91"/>
      <c r="AP503" s="88" t="str">
        <f t="shared" ca="1" si="24"/>
        <v/>
      </c>
      <c r="AQ503" s="91"/>
      <c r="AR503" s="89"/>
      <c r="AS503" s="88"/>
      <c r="AT503" s="88" t="str">
        <f t="shared" si="25"/>
        <v/>
      </c>
      <c r="AU503" s="92"/>
      <c r="AV503" s="88"/>
    </row>
    <row r="504" spans="1:48" s="75" customFormat="1" ht="15.6" x14ac:dyDescent="0.3">
      <c r="A504" s="88"/>
      <c r="B504" s="88" t="str">
        <f>IF(ISNA(VLOOKUP(A504,LISTE!B497:U539,20,0)),"",VLOOKUP(A504,LISTE!B497:U539,20,0))</f>
        <v/>
      </c>
      <c r="C504" s="88"/>
      <c r="D504" s="88" t="e">
        <f t="array" ref="D504">INDEX(LISTE!$D$4:$O$45,MATCH(A504,LISTE!$B$4:$B$45,0),MATCH(C504,LISTE!$D$3:$O$3,0))</f>
        <v>#N/A</v>
      </c>
      <c r="E504" s="88" t="str">
        <f>IF(ISBLANK(C504),"",VLOOKUP(C504,Typologie!B$3:C$15,2,0))</f>
        <v/>
      </c>
      <c r="F504" s="88" t="str">
        <f>IF(E504="","",COUNTIF(E$10:$E504, E504))</f>
        <v/>
      </c>
      <c r="G504" s="88" t="str">
        <f t="shared" si="26"/>
        <v/>
      </c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90"/>
      <c r="T504" s="90"/>
      <c r="U504" s="90"/>
      <c r="V504" s="90"/>
      <c r="W504" s="88"/>
      <c r="X504" s="91"/>
      <c r="Y504" s="89"/>
      <c r="Z504" s="89"/>
      <c r="AA504" s="89"/>
      <c r="AB504" s="89"/>
      <c r="AC504" s="89"/>
      <c r="AD504" s="89"/>
      <c r="AE504" s="91"/>
      <c r="AF504" s="88"/>
      <c r="AG504" s="89"/>
      <c r="AH504" s="89"/>
      <c r="AI504" s="89"/>
      <c r="AJ504" s="91"/>
      <c r="AK504" s="88"/>
      <c r="AL504" s="89"/>
      <c r="AM504" s="89"/>
      <c r="AN504" s="89"/>
      <c r="AO504" s="91"/>
      <c r="AP504" s="88" t="str">
        <f t="shared" ca="1" si="24"/>
        <v/>
      </c>
      <c r="AQ504" s="91"/>
      <c r="AR504" s="89"/>
      <c r="AS504" s="88"/>
      <c r="AT504" s="88" t="str">
        <f t="shared" si="25"/>
        <v/>
      </c>
      <c r="AU504" s="92"/>
      <c r="AV504" s="88"/>
    </row>
    <row r="505" spans="1:48" s="75" customFormat="1" ht="15.6" x14ac:dyDescent="0.3">
      <c r="A505" s="88"/>
      <c r="B505" s="88" t="str">
        <f>IF(ISNA(VLOOKUP(A505,LISTE!B498:U540,20,0)),"",VLOOKUP(A505,LISTE!B498:U540,20,0))</f>
        <v/>
      </c>
      <c r="C505" s="88"/>
      <c r="D505" s="88" t="e">
        <f t="array" ref="D505">INDEX(LISTE!$D$4:$O$45,MATCH(A505,LISTE!$B$4:$B$45,0),MATCH(C505,LISTE!$D$3:$O$3,0))</f>
        <v>#N/A</v>
      </c>
      <c r="E505" s="88" t="str">
        <f>IF(ISBLANK(C505),"",VLOOKUP(C505,Typologie!B$3:C$15,2,0))</f>
        <v/>
      </c>
      <c r="F505" s="88" t="str">
        <f>IF(E505="","",COUNTIF(E$10:$E505, E505))</f>
        <v/>
      </c>
      <c r="G505" s="88" t="str">
        <f t="shared" si="26"/>
        <v/>
      </c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90"/>
      <c r="T505" s="90"/>
      <c r="U505" s="90"/>
      <c r="V505" s="90"/>
      <c r="W505" s="88"/>
      <c r="X505" s="91"/>
      <c r="Y505" s="89"/>
      <c r="Z505" s="89"/>
      <c r="AA505" s="89"/>
      <c r="AB505" s="89"/>
      <c r="AC505" s="89"/>
      <c r="AD505" s="89"/>
      <c r="AE505" s="91"/>
      <c r="AF505" s="88"/>
      <c r="AG505" s="89"/>
      <c r="AH505" s="89"/>
      <c r="AI505" s="89"/>
      <c r="AJ505" s="91"/>
      <c r="AK505" s="88"/>
      <c r="AL505" s="89"/>
      <c r="AM505" s="89"/>
      <c r="AN505" s="89"/>
      <c r="AO505" s="91"/>
      <c r="AP505" s="88" t="str">
        <f t="shared" ca="1" si="24"/>
        <v/>
      </c>
      <c r="AQ505" s="91"/>
      <c r="AR505" s="89"/>
      <c r="AS505" s="88"/>
      <c r="AT505" s="88" t="str">
        <f t="shared" si="25"/>
        <v/>
      </c>
      <c r="AU505" s="92"/>
      <c r="AV505" s="88"/>
    </row>
    <row r="506" spans="1:48" s="75" customFormat="1" ht="15.6" x14ac:dyDescent="0.3">
      <c r="A506" s="88"/>
      <c r="B506" s="88" t="str">
        <f>IF(ISNA(VLOOKUP(A506,LISTE!B499:U541,20,0)),"",VLOOKUP(A506,LISTE!B499:U541,20,0))</f>
        <v/>
      </c>
      <c r="C506" s="88"/>
      <c r="D506" s="88" t="e">
        <f t="array" ref="D506">INDEX(LISTE!$D$4:$O$45,MATCH(A506,LISTE!$B$4:$B$45,0),MATCH(C506,LISTE!$D$3:$O$3,0))</f>
        <v>#N/A</v>
      </c>
      <c r="E506" s="88" t="str">
        <f>IF(ISBLANK(C506),"",VLOOKUP(C506,Typologie!B$3:C$15,2,0))</f>
        <v/>
      </c>
      <c r="F506" s="88" t="str">
        <f>IF(E506="","",COUNTIF(E$10:$E506, E506))</f>
        <v/>
      </c>
      <c r="G506" s="88" t="str">
        <f t="shared" si="26"/>
        <v/>
      </c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90"/>
      <c r="T506" s="90"/>
      <c r="U506" s="90"/>
      <c r="V506" s="90"/>
      <c r="W506" s="88"/>
      <c r="X506" s="91"/>
      <c r="Y506" s="89"/>
      <c r="Z506" s="89"/>
      <c r="AA506" s="89"/>
      <c r="AB506" s="89"/>
      <c r="AC506" s="89"/>
      <c r="AD506" s="89"/>
      <c r="AE506" s="91"/>
      <c r="AF506" s="88"/>
      <c r="AG506" s="89"/>
      <c r="AH506" s="89"/>
      <c r="AI506" s="89"/>
      <c r="AJ506" s="91"/>
      <c r="AK506" s="88"/>
      <c r="AL506" s="89"/>
      <c r="AM506" s="89"/>
      <c r="AN506" s="89"/>
      <c r="AO506" s="91"/>
      <c r="AP506" s="88" t="str">
        <f t="shared" ca="1" si="24"/>
        <v/>
      </c>
      <c r="AQ506" s="91"/>
      <c r="AR506" s="89"/>
      <c r="AS506" s="88"/>
      <c r="AT506" s="88" t="str">
        <f t="shared" si="25"/>
        <v/>
      </c>
      <c r="AU506" s="92"/>
      <c r="AV506" s="88"/>
    </row>
    <row r="507" spans="1:48" s="75" customFormat="1" ht="15.6" x14ac:dyDescent="0.3">
      <c r="A507" s="88"/>
      <c r="B507" s="88" t="str">
        <f>IF(ISNA(VLOOKUP(A507,LISTE!B500:U542,20,0)),"",VLOOKUP(A507,LISTE!B500:U542,20,0))</f>
        <v/>
      </c>
      <c r="C507" s="88"/>
      <c r="D507" s="88" t="e">
        <f t="array" ref="D507">INDEX(LISTE!$D$4:$O$45,MATCH(A507,LISTE!$B$4:$B$45,0),MATCH(C507,LISTE!$D$3:$O$3,0))</f>
        <v>#N/A</v>
      </c>
      <c r="E507" s="88" t="str">
        <f>IF(ISBLANK(C507),"",VLOOKUP(C507,Typologie!B$3:C$15,2,0))</f>
        <v/>
      </c>
      <c r="F507" s="88" t="str">
        <f>IF(E507="","",COUNTIF(E$10:$E507, E507))</f>
        <v/>
      </c>
      <c r="G507" s="88" t="str">
        <f t="shared" si="26"/>
        <v/>
      </c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90"/>
      <c r="T507" s="90"/>
      <c r="U507" s="90"/>
      <c r="V507" s="90"/>
      <c r="W507" s="88"/>
      <c r="X507" s="91"/>
      <c r="Y507" s="89"/>
      <c r="Z507" s="89"/>
      <c r="AA507" s="89"/>
      <c r="AB507" s="89"/>
      <c r="AC507" s="89"/>
      <c r="AD507" s="89"/>
      <c r="AE507" s="91"/>
      <c r="AF507" s="88"/>
      <c r="AG507" s="89"/>
      <c r="AH507" s="89"/>
      <c r="AI507" s="89"/>
      <c r="AJ507" s="91"/>
      <c r="AK507" s="88"/>
      <c r="AL507" s="89"/>
      <c r="AM507" s="89"/>
      <c r="AN507" s="89"/>
      <c r="AO507" s="91"/>
      <c r="AP507" s="88" t="str">
        <f t="shared" ca="1" si="24"/>
        <v/>
      </c>
      <c r="AQ507" s="91"/>
      <c r="AR507" s="89"/>
      <c r="AS507" s="88"/>
      <c r="AT507" s="88" t="str">
        <f t="shared" si="25"/>
        <v/>
      </c>
      <c r="AU507" s="92"/>
      <c r="AV507" s="88"/>
    </row>
    <row r="508" spans="1:48" s="75" customFormat="1" ht="15.6" x14ac:dyDescent="0.3">
      <c r="A508" s="88"/>
      <c r="B508" s="88" t="str">
        <f>IF(ISNA(VLOOKUP(A508,LISTE!B501:U543,20,0)),"",VLOOKUP(A508,LISTE!B501:U543,20,0))</f>
        <v/>
      </c>
      <c r="C508" s="88"/>
      <c r="D508" s="88" t="e">
        <f t="array" ref="D508">INDEX(LISTE!$D$4:$O$45,MATCH(A508,LISTE!$B$4:$B$45,0),MATCH(C508,LISTE!$D$3:$O$3,0))</f>
        <v>#N/A</v>
      </c>
      <c r="E508" s="88" t="str">
        <f>IF(ISBLANK(C508),"",VLOOKUP(C508,Typologie!B$3:C$15,2,0))</f>
        <v/>
      </c>
      <c r="F508" s="88" t="str">
        <f>IF(E508="","",COUNTIF(E$10:$E508, E508))</f>
        <v/>
      </c>
      <c r="G508" s="88" t="str">
        <f t="shared" si="26"/>
        <v/>
      </c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90"/>
      <c r="T508" s="90"/>
      <c r="U508" s="90"/>
      <c r="V508" s="90"/>
      <c r="W508" s="88"/>
      <c r="X508" s="91"/>
      <c r="Y508" s="89"/>
      <c r="Z508" s="89"/>
      <c r="AA508" s="89"/>
      <c r="AB508" s="89"/>
      <c r="AC508" s="89"/>
      <c r="AD508" s="89"/>
      <c r="AE508" s="91"/>
      <c r="AF508" s="88"/>
      <c r="AG508" s="89"/>
      <c r="AH508" s="89"/>
      <c r="AI508" s="89"/>
      <c r="AJ508" s="91"/>
      <c r="AK508" s="88"/>
      <c r="AL508" s="89"/>
      <c r="AM508" s="89"/>
      <c r="AN508" s="89"/>
      <c r="AO508" s="91"/>
      <c r="AP508" s="88" t="str">
        <f t="shared" ca="1" si="24"/>
        <v/>
      </c>
      <c r="AQ508" s="91"/>
      <c r="AR508" s="89"/>
      <c r="AS508" s="88"/>
      <c r="AT508" s="88" t="str">
        <f t="shared" si="25"/>
        <v/>
      </c>
      <c r="AU508" s="92"/>
      <c r="AV508" s="88"/>
    </row>
    <row r="509" spans="1:48" s="75" customFormat="1" ht="15.6" x14ac:dyDescent="0.3">
      <c r="A509" s="88"/>
      <c r="B509" s="88" t="str">
        <f>IF(ISNA(VLOOKUP(A509,LISTE!B502:U544,20,0)),"",VLOOKUP(A509,LISTE!B502:U544,20,0))</f>
        <v/>
      </c>
      <c r="C509" s="88"/>
      <c r="D509" s="88" t="e">
        <f t="array" ref="D509">INDEX(LISTE!$D$4:$O$45,MATCH(A509,LISTE!$B$4:$B$45,0),MATCH(C509,LISTE!$D$3:$O$3,0))</f>
        <v>#N/A</v>
      </c>
      <c r="E509" s="88" t="str">
        <f>IF(ISBLANK(C509),"",VLOOKUP(C509,Typologie!B$3:C$15,2,0))</f>
        <v/>
      </c>
      <c r="F509" s="88" t="str">
        <f>IF(E509="","",COUNTIF(E$10:$E509, E509))</f>
        <v/>
      </c>
      <c r="G509" s="88" t="str">
        <f t="shared" si="26"/>
        <v/>
      </c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90"/>
      <c r="T509" s="90"/>
      <c r="U509" s="90"/>
      <c r="V509" s="90"/>
      <c r="W509" s="88"/>
      <c r="X509" s="91"/>
      <c r="Y509" s="89"/>
      <c r="Z509" s="89"/>
      <c r="AA509" s="89"/>
      <c r="AB509" s="89"/>
      <c r="AC509" s="89"/>
      <c r="AD509" s="89"/>
      <c r="AE509" s="91"/>
      <c r="AF509" s="88"/>
      <c r="AG509" s="89"/>
      <c r="AH509" s="89"/>
      <c r="AI509" s="89"/>
      <c r="AJ509" s="91"/>
      <c r="AK509" s="88"/>
      <c r="AL509" s="89"/>
      <c r="AM509" s="89"/>
      <c r="AN509" s="89"/>
      <c r="AO509" s="91"/>
      <c r="AP509" s="88" t="str">
        <f t="shared" ca="1" si="24"/>
        <v/>
      </c>
      <c r="AQ509" s="91"/>
      <c r="AR509" s="89"/>
      <c r="AS509" s="88"/>
      <c r="AT509" s="88" t="str">
        <f t="shared" si="25"/>
        <v/>
      </c>
      <c r="AU509" s="92"/>
      <c r="AV509" s="88"/>
    </row>
    <row r="510" spans="1:48" s="75" customFormat="1" ht="15.6" x14ac:dyDescent="0.3">
      <c r="A510" s="88"/>
      <c r="B510" s="88" t="str">
        <f>IF(ISNA(VLOOKUP(A510,LISTE!B503:U545,20,0)),"",VLOOKUP(A510,LISTE!B503:U545,20,0))</f>
        <v/>
      </c>
      <c r="C510" s="88"/>
      <c r="D510" s="88" t="e">
        <f t="array" ref="D510">INDEX(LISTE!$D$4:$O$45,MATCH(A510,LISTE!$B$4:$B$45,0),MATCH(C510,LISTE!$D$3:$O$3,0))</f>
        <v>#N/A</v>
      </c>
      <c r="E510" s="88" t="str">
        <f>IF(ISBLANK(C510),"",VLOOKUP(C510,Typologie!B$3:C$15,2,0))</f>
        <v/>
      </c>
      <c r="F510" s="88" t="str">
        <f>IF(E510="","",COUNTIF(E$10:$E510, E510))</f>
        <v/>
      </c>
      <c r="G510" s="88" t="str">
        <f t="shared" si="26"/>
        <v/>
      </c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90"/>
      <c r="T510" s="90"/>
      <c r="U510" s="90"/>
      <c r="V510" s="90"/>
      <c r="W510" s="88"/>
      <c r="X510" s="91"/>
      <c r="Y510" s="89"/>
      <c r="Z510" s="89"/>
      <c r="AA510" s="89"/>
      <c r="AB510" s="89"/>
      <c r="AC510" s="89"/>
      <c r="AD510" s="89"/>
      <c r="AE510" s="91"/>
      <c r="AF510" s="88"/>
      <c r="AG510" s="89"/>
      <c r="AH510" s="89"/>
      <c r="AI510" s="89"/>
      <c r="AJ510" s="91"/>
      <c r="AK510" s="88"/>
      <c r="AL510" s="89"/>
      <c r="AM510" s="89"/>
      <c r="AN510" s="89"/>
      <c r="AO510" s="91"/>
      <c r="AP510" s="88" t="str">
        <f t="shared" ca="1" si="24"/>
        <v/>
      </c>
      <c r="AQ510" s="91"/>
      <c r="AR510" s="89"/>
      <c r="AS510" s="88"/>
      <c r="AT510" s="88" t="str">
        <f t="shared" si="25"/>
        <v/>
      </c>
      <c r="AU510" s="92"/>
      <c r="AV510" s="88"/>
    </row>
    <row r="511" spans="1:48" s="75" customFormat="1" ht="15.6" x14ac:dyDescent="0.3">
      <c r="A511" s="88"/>
      <c r="B511" s="88" t="str">
        <f>IF(ISNA(VLOOKUP(A511,LISTE!B504:U546,20,0)),"",VLOOKUP(A511,LISTE!B504:U546,20,0))</f>
        <v/>
      </c>
      <c r="C511" s="88"/>
      <c r="D511" s="88" t="e">
        <f t="array" ref="D511">INDEX(LISTE!$D$4:$O$45,MATCH(A511,LISTE!$B$4:$B$45,0),MATCH(C511,LISTE!$D$3:$O$3,0))</f>
        <v>#N/A</v>
      </c>
      <c r="E511" s="88" t="str">
        <f>IF(ISBLANK(C511),"",VLOOKUP(C511,Typologie!B$3:C$15,2,0))</f>
        <v/>
      </c>
      <c r="F511" s="88" t="str">
        <f>IF(E511="","",COUNTIF(E$10:$E511, E511))</f>
        <v/>
      </c>
      <c r="G511" s="88" t="str">
        <f t="shared" si="26"/>
        <v/>
      </c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90"/>
      <c r="T511" s="90"/>
      <c r="U511" s="90"/>
      <c r="V511" s="90"/>
      <c r="W511" s="88"/>
      <c r="X511" s="91"/>
      <c r="Y511" s="89"/>
      <c r="Z511" s="89"/>
      <c r="AA511" s="89"/>
      <c r="AB511" s="89"/>
      <c r="AC511" s="89"/>
      <c r="AD511" s="89"/>
      <c r="AE511" s="91"/>
      <c r="AF511" s="88"/>
      <c r="AG511" s="89"/>
      <c r="AH511" s="89"/>
      <c r="AI511" s="89"/>
      <c r="AJ511" s="91"/>
      <c r="AK511" s="88"/>
      <c r="AL511" s="89"/>
      <c r="AM511" s="89"/>
      <c r="AN511" s="89"/>
      <c r="AO511" s="91"/>
      <c r="AP511" s="88" t="str">
        <f t="shared" ca="1" si="24"/>
        <v/>
      </c>
      <c r="AQ511" s="91"/>
      <c r="AR511" s="89"/>
      <c r="AS511" s="88"/>
      <c r="AT511" s="88" t="str">
        <f t="shared" si="25"/>
        <v/>
      </c>
      <c r="AU511" s="92"/>
      <c r="AV511" s="88"/>
    </row>
    <row r="512" spans="1:48" s="75" customFormat="1" ht="15.6" x14ac:dyDescent="0.3">
      <c r="A512" s="88"/>
      <c r="B512" s="88" t="str">
        <f>IF(ISNA(VLOOKUP(A512,LISTE!B505:U547,20,0)),"",VLOOKUP(A512,LISTE!B505:U547,20,0))</f>
        <v/>
      </c>
      <c r="C512" s="88"/>
      <c r="D512" s="88" t="e">
        <f t="array" ref="D512">INDEX(LISTE!$D$4:$O$45,MATCH(A512,LISTE!$B$4:$B$45,0),MATCH(C512,LISTE!$D$3:$O$3,0))</f>
        <v>#N/A</v>
      </c>
      <c r="E512" s="88" t="str">
        <f>IF(ISBLANK(C512),"",VLOOKUP(C512,Typologie!B$3:C$15,2,0))</f>
        <v/>
      </c>
      <c r="F512" s="88" t="str">
        <f>IF(E512="","",COUNTIF(E$10:$E512, E512))</f>
        <v/>
      </c>
      <c r="G512" s="88" t="str">
        <f t="shared" si="26"/>
        <v/>
      </c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90"/>
      <c r="T512" s="90"/>
      <c r="U512" s="90"/>
      <c r="V512" s="90"/>
      <c r="W512" s="88"/>
      <c r="X512" s="91"/>
      <c r="Y512" s="89"/>
      <c r="Z512" s="89"/>
      <c r="AA512" s="89"/>
      <c r="AB512" s="89"/>
      <c r="AC512" s="89"/>
      <c r="AD512" s="89"/>
      <c r="AE512" s="91"/>
      <c r="AF512" s="88"/>
      <c r="AG512" s="89"/>
      <c r="AH512" s="89"/>
      <c r="AI512" s="89"/>
      <c r="AJ512" s="91"/>
      <c r="AK512" s="88"/>
      <c r="AL512" s="89"/>
      <c r="AM512" s="89"/>
      <c r="AN512" s="89"/>
      <c r="AO512" s="91"/>
      <c r="AP512" s="88" t="str">
        <f t="shared" ca="1" si="24"/>
        <v/>
      </c>
      <c r="AQ512" s="91"/>
      <c r="AR512" s="89"/>
      <c r="AS512" s="88"/>
      <c r="AT512" s="88" t="str">
        <f t="shared" si="25"/>
        <v/>
      </c>
      <c r="AU512" s="92"/>
      <c r="AV512" s="88"/>
    </row>
    <row r="513" spans="1:48" s="75" customFormat="1" ht="15.6" x14ac:dyDescent="0.3">
      <c r="A513" s="88"/>
      <c r="B513" s="88" t="str">
        <f>IF(ISNA(VLOOKUP(A513,LISTE!B506:U548,20,0)),"",VLOOKUP(A513,LISTE!B506:U548,20,0))</f>
        <v/>
      </c>
      <c r="C513" s="88"/>
      <c r="D513" s="88" t="e">
        <f t="array" ref="D513">INDEX(LISTE!$D$4:$O$45,MATCH(A513,LISTE!$B$4:$B$45,0),MATCH(C513,LISTE!$D$3:$O$3,0))</f>
        <v>#N/A</v>
      </c>
      <c r="E513" s="88" t="str">
        <f>IF(ISBLANK(C513),"",VLOOKUP(C513,Typologie!B$3:C$15,2,0))</f>
        <v/>
      </c>
      <c r="F513" s="88" t="str">
        <f>IF(E513="","",COUNTIF(E$10:$E513, E513))</f>
        <v/>
      </c>
      <c r="G513" s="88" t="str">
        <f t="shared" si="26"/>
        <v/>
      </c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90"/>
      <c r="T513" s="90"/>
      <c r="U513" s="90"/>
      <c r="V513" s="90"/>
      <c r="W513" s="88"/>
      <c r="X513" s="91"/>
      <c r="Y513" s="89"/>
      <c r="Z513" s="89"/>
      <c r="AA513" s="89"/>
      <c r="AB513" s="89"/>
      <c r="AC513" s="89"/>
      <c r="AD513" s="89"/>
      <c r="AE513" s="91"/>
      <c r="AF513" s="88"/>
      <c r="AG513" s="89"/>
      <c r="AH513" s="89"/>
      <c r="AI513" s="89"/>
      <c r="AJ513" s="91"/>
      <c r="AK513" s="88"/>
      <c r="AL513" s="89"/>
      <c r="AM513" s="89"/>
      <c r="AN513" s="89"/>
      <c r="AO513" s="91"/>
      <c r="AP513" s="88" t="str">
        <f t="shared" ca="1" si="24"/>
        <v/>
      </c>
      <c r="AQ513" s="91"/>
      <c r="AR513" s="89"/>
      <c r="AS513" s="88"/>
      <c r="AT513" s="88" t="str">
        <f t="shared" si="25"/>
        <v/>
      </c>
      <c r="AU513" s="92"/>
      <c r="AV513" s="88"/>
    </row>
    <row r="514" spans="1:48" s="75" customFormat="1" ht="15.6" x14ac:dyDescent="0.3">
      <c r="A514" s="88"/>
      <c r="B514" s="88" t="str">
        <f>IF(ISNA(VLOOKUP(A514,LISTE!B507:U549,20,0)),"",VLOOKUP(A514,LISTE!B507:U549,20,0))</f>
        <v/>
      </c>
      <c r="C514" s="88"/>
      <c r="D514" s="88" t="e">
        <f t="array" ref="D514">INDEX(LISTE!$D$4:$O$45,MATCH(A514,LISTE!$B$4:$B$45,0),MATCH(C514,LISTE!$D$3:$O$3,0))</f>
        <v>#N/A</v>
      </c>
      <c r="E514" s="88" t="str">
        <f>IF(ISBLANK(C514),"",VLOOKUP(C514,Typologie!B$3:C$15,2,0))</f>
        <v/>
      </c>
      <c r="F514" s="88" t="str">
        <f>IF(E514="","",COUNTIF(E$10:$E514, E514))</f>
        <v/>
      </c>
      <c r="G514" s="88" t="str">
        <f t="shared" si="26"/>
        <v/>
      </c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90"/>
      <c r="T514" s="90"/>
      <c r="U514" s="90"/>
      <c r="V514" s="90"/>
      <c r="W514" s="88"/>
      <c r="X514" s="91"/>
      <c r="Y514" s="89"/>
      <c r="Z514" s="89"/>
      <c r="AA514" s="89"/>
      <c r="AB514" s="89"/>
      <c r="AC514" s="89"/>
      <c r="AD514" s="89"/>
      <c r="AE514" s="91"/>
      <c r="AF514" s="88"/>
      <c r="AG514" s="89"/>
      <c r="AH514" s="89"/>
      <c r="AI514" s="89"/>
      <c r="AJ514" s="91"/>
      <c r="AK514" s="88"/>
      <c r="AL514" s="89"/>
      <c r="AM514" s="89"/>
      <c r="AN514" s="89"/>
      <c r="AO514" s="91"/>
      <c r="AP514" s="88" t="str">
        <f t="shared" ca="1" si="24"/>
        <v/>
      </c>
      <c r="AQ514" s="91"/>
      <c r="AR514" s="89"/>
      <c r="AS514" s="88"/>
      <c r="AT514" s="88" t="str">
        <f t="shared" si="25"/>
        <v/>
      </c>
      <c r="AU514" s="92"/>
      <c r="AV514" s="88"/>
    </row>
    <row r="515" spans="1:48" s="75" customFormat="1" ht="15.6" x14ac:dyDescent="0.3">
      <c r="A515" s="88"/>
      <c r="B515" s="88" t="str">
        <f>IF(ISNA(VLOOKUP(A515,LISTE!B508:U550,20,0)),"",VLOOKUP(A515,LISTE!B508:U550,20,0))</f>
        <v/>
      </c>
      <c r="C515" s="88"/>
      <c r="D515" s="88" t="e">
        <f t="array" ref="D515">INDEX(LISTE!$D$4:$O$45,MATCH(A515,LISTE!$B$4:$B$45,0),MATCH(C515,LISTE!$D$3:$O$3,0))</f>
        <v>#N/A</v>
      </c>
      <c r="E515" s="88" t="str">
        <f>IF(ISBLANK(C515),"",VLOOKUP(C515,Typologie!B$3:C$15,2,0))</f>
        <v/>
      </c>
      <c r="F515" s="88" t="str">
        <f>IF(E515="","",COUNTIF(E$10:$E515, E515))</f>
        <v/>
      </c>
      <c r="G515" s="88" t="str">
        <f t="shared" si="26"/>
        <v/>
      </c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90"/>
      <c r="T515" s="90"/>
      <c r="U515" s="90"/>
      <c r="V515" s="90"/>
      <c r="W515" s="88"/>
      <c r="X515" s="91"/>
      <c r="Y515" s="89"/>
      <c r="Z515" s="89"/>
      <c r="AA515" s="89"/>
      <c r="AB515" s="89"/>
      <c r="AC515" s="89"/>
      <c r="AD515" s="89"/>
      <c r="AE515" s="91"/>
      <c r="AF515" s="88"/>
      <c r="AG515" s="89"/>
      <c r="AH515" s="89"/>
      <c r="AI515" s="89"/>
      <c r="AJ515" s="91"/>
      <c r="AK515" s="88"/>
      <c r="AL515" s="89"/>
      <c r="AM515" s="89"/>
      <c r="AN515" s="89"/>
      <c r="AO515" s="91"/>
      <c r="AP515" s="88" t="str">
        <f t="shared" ca="1" si="24"/>
        <v/>
      </c>
      <c r="AQ515" s="91"/>
      <c r="AR515" s="89"/>
      <c r="AS515" s="88"/>
      <c r="AT515" s="88" t="str">
        <f t="shared" si="25"/>
        <v/>
      </c>
      <c r="AU515" s="92"/>
      <c r="AV515" s="88"/>
    </row>
    <row r="516" spans="1:48" s="75" customFormat="1" ht="15.6" x14ac:dyDescent="0.3">
      <c r="A516" s="88"/>
      <c r="B516" s="88" t="str">
        <f>IF(ISNA(VLOOKUP(A516,LISTE!B509:U551,20,0)),"",VLOOKUP(A516,LISTE!B509:U551,20,0))</f>
        <v/>
      </c>
      <c r="C516" s="88"/>
      <c r="D516" s="88" t="e">
        <f t="array" ref="D516">INDEX(LISTE!$D$4:$O$45,MATCH(A516,LISTE!$B$4:$B$45,0),MATCH(C516,LISTE!$D$3:$O$3,0))</f>
        <v>#N/A</v>
      </c>
      <c r="E516" s="88" t="str">
        <f>IF(ISBLANK(C516),"",VLOOKUP(C516,Typologie!B$3:C$15,2,0))</f>
        <v/>
      </c>
      <c r="F516" s="88" t="str">
        <f>IF(E516="","",COUNTIF(E$10:$E516, E516))</f>
        <v/>
      </c>
      <c r="G516" s="88" t="str">
        <f t="shared" si="26"/>
        <v/>
      </c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90"/>
      <c r="T516" s="90"/>
      <c r="U516" s="90"/>
      <c r="V516" s="90"/>
      <c r="W516" s="88"/>
      <c r="X516" s="91"/>
      <c r="Y516" s="89"/>
      <c r="Z516" s="89"/>
      <c r="AA516" s="89"/>
      <c r="AB516" s="89"/>
      <c r="AC516" s="89"/>
      <c r="AD516" s="89"/>
      <c r="AE516" s="91"/>
      <c r="AF516" s="88"/>
      <c r="AG516" s="89"/>
      <c r="AH516" s="89"/>
      <c r="AI516" s="89"/>
      <c r="AJ516" s="91"/>
      <c r="AK516" s="88"/>
      <c r="AL516" s="89"/>
      <c r="AM516" s="89"/>
      <c r="AN516" s="89"/>
      <c r="AO516" s="91"/>
      <c r="AP516" s="88" t="str">
        <f t="shared" ca="1" si="24"/>
        <v/>
      </c>
      <c r="AQ516" s="91"/>
      <c r="AR516" s="89"/>
      <c r="AS516" s="88"/>
      <c r="AT516" s="88" t="str">
        <f t="shared" si="25"/>
        <v/>
      </c>
      <c r="AU516" s="92"/>
      <c r="AV516" s="88"/>
    </row>
    <row r="517" spans="1:48" s="75" customFormat="1" ht="15.6" x14ac:dyDescent="0.3">
      <c r="A517" s="88"/>
      <c r="B517" s="88" t="str">
        <f>IF(ISNA(VLOOKUP(A517,LISTE!B510:U552,20,0)),"",VLOOKUP(A517,LISTE!B510:U552,20,0))</f>
        <v/>
      </c>
      <c r="C517" s="88"/>
      <c r="D517" s="88" t="e">
        <f t="array" ref="D517">INDEX(LISTE!$D$4:$O$45,MATCH(A517,LISTE!$B$4:$B$45,0),MATCH(C517,LISTE!$D$3:$O$3,0))</f>
        <v>#N/A</v>
      </c>
      <c r="E517" s="88" t="str">
        <f>IF(ISBLANK(C517),"",VLOOKUP(C517,Typologie!B$3:C$15,2,0))</f>
        <v/>
      </c>
      <c r="F517" s="88" t="str">
        <f>IF(E517="","",COUNTIF(E$10:$E517, E517))</f>
        <v/>
      </c>
      <c r="G517" s="88" t="str">
        <f t="shared" si="26"/>
        <v/>
      </c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90"/>
      <c r="T517" s="90"/>
      <c r="U517" s="90"/>
      <c r="V517" s="90"/>
      <c r="W517" s="88"/>
      <c r="X517" s="91"/>
      <c r="Y517" s="89"/>
      <c r="Z517" s="89"/>
      <c r="AA517" s="89"/>
      <c r="AB517" s="89"/>
      <c r="AC517" s="89"/>
      <c r="AD517" s="89"/>
      <c r="AE517" s="91"/>
      <c r="AF517" s="88"/>
      <c r="AG517" s="89"/>
      <c r="AH517" s="89"/>
      <c r="AI517" s="89"/>
      <c r="AJ517" s="91"/>
      <c r="AK517" s="88"/>
      <c r="AL517" s="89"/>
      <c r="AM517" s="89"/>
      <c r="AN517" s="89"/>
      <c r="AO517" s="91"/>
      <c r="AP517" s="88" t="str">
        <f t="shared" ca="1" si="24"/>
        <v/>
      </c>
      <c r="AQ517" s="91"/>
      <c r="AR517" s="89"/>
      <c r="AS517" s="88"/>
      <c r="AT517" s="88" t="str">
        <f t="shared" si="25"/>
        <v/>
      </c>
      <c r="AU517" s="92"/>
      <c r="AV517" s="88"/>
    </row>
    <row r="518" spans="1:48" s="75" customFormat="1" ht="15.6" x14ac:dyDescent="0.3">
      <c r="A518" s="88"/>
      <c r="B518" s="88" t="str">
        <f>IF(ISNA(VLOOKUP(A518,LISTE!B511:U553,20,0)),"",VLOOKUP(A518,LISTE!B511:U553,20,0))</f>
        <v/>
      </c>
      <c r="C518" s="88"/>
      <c r="D518" s="88" t="e">
        <f t="array" ref="D518">INDEX(LISTE!$D$4:$O$45,MATCH(A518,LISTE!$B$4:$B$45,0),MATCH(C518,LISTE!$D$3:$O$3,0))</f>
        <v>#N/A</v>
      </c>
      <c r="E518" s="88" t="str">
        <f>IF(ISBLANK(C518),"",VLOOKUP(C518,Typologie!B$3:C$15,2,0))</f>
        <v/>
      </c>
      <c r="F518" s="88" t="str">
        <f>IF(E518="","",COUNTIF(E$10:$E518, E518))</f>
        <v/>
      </c>
      <c r="G518" s="88" t="str">
        <f t="shared" si="26"/>
        <v/>
      </c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90"/>
      <c r="T518" s="90"/>
      <c r="U518" s="90"/>
      <c r="V518" s="90"/>
      <c r="W518" s="88"/>
      <c r="X518" s="91"/>
      <c r="Y518" s="89"/>
      <c r="Z518" s="89"/>
      <c r="AA518" s="89"/>
      <c r="AB518" s="89"/>
      <c r="AC518" s="89"/>
      <c r="AD518" s="89"/>
      <c r="AE518" s="91"/>
      <c r="AF518" s="88"/>
      <c r="AG518" s="89"/>
      <c r="AH518" s="89"/>
      <c r="AI518" s="89"/>
      <c r="AJ518" s="91"/>
      <c r="AK518" s="88"/>
      <c r="AL518" s="89"/>
      <c r="AM518" s="89"/>
      <c r="AN518" s="89"/>
      <c r="AO518" s="91"/>
      <c r="AP518" s="88" t="str">
        <f t="shared" ca="1" si="24"/>
        <v/>
      </c>
      <c r="AQ518" s="91"/>
      <c r="AR518" s="89"/>
      <c r="AS518" s="88"/>
      <c r="AT518" s="88" t="str">
        <f t="shared" si="25"/>
        <v/>
      </c>
      <c r="AU518" s="92"/>
      <c r="AV518" s="88"/>
    </row>
    <row r="519" spans="1:48" s="75" customFormat="1" ht="15.6" x14ac:dyDescent="0.3">
      <c r="A519" s="88"/>
      <c r="B519" s="88" t="str">
        <f>IF(ISNA(VLOOKUP(A519,LISTE!B512:U554,20,0)),"",VLOOKUP(A519,LISTE!B512:U554,20,0))</f>
        <v/>
      </c>
      <c r="C519" s="88"/>
      <c r="D519" s="88" t="e">
        <f t="array" ref="D519">INDEX(LISTE!$D$4:$O$45,MATCH(A519,LISTE!$B$4:$B$45,0),MATCH(C519,LISTE!$D$3:$O$3,0))</f>
        <v>#N/A</v>
      </c>
      <c r="E519" s="88" t="str">
        <f>IF(ISBLANK(C519),"",VLOOKUP(C519,Typologie!B$3:C$15,2,0))</f>
        <v/>
      </c>
      <c r="F519" s="88" t="str">
        <f>IF(E519="","",COUNTIF(E$10:$E519, E519))</f>
        <v/>
      </c>
      <c r="G519" s="88" t="str">
        <f t="shared" si="26"/>
        <v/>
      </c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90"/>
      <c r="T519" s="90"/>
      <c r="U519" s="90"/>
      <c r="V519" s="90"/>
      <c r="W519" s="88"/>
      <c r="X519" s="91"/>
      <c r="Y519" s="89"/>
      <c r="Z519" s="89"/>
      <c r="AA519" s="89"/>
      <c r="AB519" s="89"/>
      <c r="AC519" s="89"/>
      <c r="AD519" s="89"/>
      <c r="AE519" s="91"/>
      <c r="AF519" s="88"/>
      <c r="AG519" s="89"/>
      <c r="AH519" s="89"/>
      <c r="AI519" s="89"/>
      <c r="AJ519" s="91"/>
      <c r="AK519" s="88"/>
      <c r="AL519" s="89"/>
      <c r="AM519" s="89"/>
      <c r="AN519" s="89"/>
      <c r="AO519" s="91"/>
      <c r="AP519" s="88" t="str">
        <f t="shared" ca="1" si="24"/>
        <v/>
      </c>
      <c r="AQ519" s="91"/>
      <c r="AR519" s="89"/>
      <c r="AS519" s="88"/>
      <c r="AT519" s="88" t="str">
        <f t="shared" si="25"/>
        <v/>
      </c>
      <c r="AU519" s="92"/>
      <c r="AV519" s="88"/>
    </row>
    <row r="520" spans="1:48" s="75" customFormat="1" ht="15.6" x14ac:dyDescent="0.3">
      <c r="A520" s="88"/>
      <c r="B520" s="88" t="str">
        <f>IF(ISNA(VLOOKUP(A520,LISTE!B513:U555,20,0)),"",VLOOKUP(A520,LISTE!B513:U555,20,0))</f>
        <v/>
      </c>
      <c r="C520" s="88"/>
      <c r="D520" s="88" t="e">
        <f t="array" ref="D520">INDEX(LISTE!$D$4:$O$45,MATCH(A520,LISTE!$B$4:$B$45,0),MATCH(C520,LISTE!$D$3:$O$3,0))</f>
        <v>#N/A</v>
      </c>
      <c r="E520" s="88" t="str">
        <f>IF(ISBLANK(C520),"",VLOOKUP(C520,Typologie!B$3:C$15,2,0))</f>
        <v/>
      </c>
      <c r="F520" s="88" t="str">
        <f>IF(E520="","",COUNTIF(E$10:$E520, E520))</f>
        <v/>
      </c>
      <c r="G520" s="88" t="str">
        <f t="shared" si="26"/>
        <v/>
      </c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90"/>
      <c r="T520" s="90"/>
      <c r="U520" s="90"/>
      <c r="V520" s="90"/>
      <c r="W520" s="88"/>
      <c r="X520" s="91"/>
      <c r="Y520" s="89"/>
      <c r="Z520" s="89"/>
      <c r="AA520" s="89"/>
      <c r="AB520" s="89"/>
      <c r="AC520" s="89"/>
      <c r="AD520" s="89"/>
      <c r="AE520" s="91"/>
      <c r="AF520" s="88"/>
      <c r="AG520" s="89"/>
      <c r="AH520" s="89"/>
      <c r="AI520" s="89"/>
      <c r="AJ520" s="91"/>
      <c r="AK520" s="88"/>
      <c r="AL520" s="89"/>
      <c r="AM520" s="89"/>
      <c r="AN520" s="89"/>
      <c r="AO520" s="91"/>
      <c r="AP520" s="88" t="str">
        <f t="shared" ca="1" si="24"/>
        <v/>
      </c>
      <c r="AQ520" s="91"/>
      <c r="AR520" s="89"/>
      <c r="AS520" s="88"/>
      <c r="AT520" s="88" t="str">
        <f t="shared" si="25"/>
        <v/>
      </c>
      <c r="AU520" s="92"/>
      <c r="AV520" s="88"/>
    </row>
    <row r="521" spans="1:48" s="75" customFormat="1" ht="15.6" x14ac:dyDescent="0.3">
      <c r="A521" s="88"/>
      <c r="B521" s="88" t="str">
        <f>IF(ISNA(VLOOKUP(A521,LISTE!B514:U556,20,0)),"",VLOOKUP(A521,LISTE!B514:U556,20,0))</f>
        <v/>
      </c>
      <c r="C521" s="88"/>
      <c r="D521" s="88" t="e">
        <f t="array" ref="D521">INDEX(LISTE!$D$4:$O$45,MATCH(A521,LISTE!$B$4:$B$45,0),MATCH(C521,LISTE!$D$3:$O$3,0))</f>
        <v>#N/A</v>
      </c>
      <c r="E521" s="88" t="str">
        <f>IF(ISBLANK(C521),"",VLOOKUP(C521,Typologie!B$3:C$15,2,0))</f>
        <v/>
      </c>
      <c r="F521" s="88" t="str">
        <f>IF(E521="","",COUNTIF(E$10:$E521, E521))</f>
        <v/>
      </c>
      <c r="G521" s="88" t="str">
        <f t="shared" si="26"/>
        <v/>
      </c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90"/>
      <c r="T521" s="90"/>
      <c r="U521" s="90"/>
      <c r="V521" s="90"/>
      <c r="W521" s="88"/>
      <c r="X521" s="91"/>
      <c r="Y521" s="89"/>
      <c r="Z521" s="89"/>
      <c r="AA521" s="89"/>
      <c r="AB521" s="89"/>
      <c r="AC521" s="89"/>
      <c r="AD521" s="89"/>
      <c r="AE521" s="91"/>
      <c r="AF521" s="88"/>
      <c r="AG521" s="89"/>
      <c r="AH521" s="89"/>
      <c r="AI521" s="89"/>
      <c r="AJ521" s="91"/>
      <c r="AK521" s="88"/>
      <c r="AL521" s="89"/>
      <c r="AM521" s="89"/>
      <c r="AN521" s="89"/>
      <c r="AO521" s="91"/>
      <c r="AP521" s="88" t="str">
        <f t="shared" ca="1" si="24"/>
        <v/>
      </c>
      <c r="AQ521" s="91"/>
      <c r="AR521" s="89"/>
      <c r="AS521" s="88"/>
      <c r="AT521" s="88" t="str">
        <f t="shared" si="25"/>
        <v/>
      </c>
      <c r="AU521" s="92"/>
      <c r="AV521" s="88"/>
    </row>
    <row r="522" spans="1:48" s="75" customFormat="1" ht="15.6" x14ac:dyDescent="0.3">
      <c r="A522" s="88"/>
      <c r="B522" s="88" t="str">
        <f>IF(ISNA(VLOOKUP(A522,LISTE!B515:U557,20,0)),"",VLOOKUP(A522,LISTE!B515:U557,20,0))</f>
        <v/>
      </c>
      <c r="C522" s="88"/>
      <c r="D522" s="88" t="e">
        <f t="array" ref="D522">INDEX(LISTE!$D$4:$O$45,MATCH(A522,LISTE!$B$4:$B$45,0),MATCH(C522,LISTE!$D$3:$O$3,0))</f>
        <v>#N/A</v>
      </c>
      <c r="E522" s="88" t="str">
        <f>IF(ISBLANK(C522),"",VLOOKUP(C522,Typologie!B$3:C$15,2,0))</f>
        <v/>
      </c>
      <c r="F522" s="88" t="str">
        <f>IF(E522="","",COUNTIF(E$10:$E522, E522))</f>
        <v/>
      </c>
      <c r="G522" s="88" t="str">
        <f t="shared" si="26"/>
        <v/>
      </c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90"/>
      <c r="T522" s="90"/>
      <c r="U522" s="90"/>
      <c r="V522" s="90"/>
      <c r="W522" s="88"/>
      <c r="X522" s="91"/>
      <c r="Y522" s="89"/>
      <c r="Z522" s="89"/>
      <c r="AA522" s="89"/>
      <c r="AB522" s="89"/>
      <c r="AC522" s="89"/>
      <c r="AD522" s="89"/>
      <c r="AE522" s="91"/>
      <c r="AF522" s="88"/>
      <c r="AG522" s="89"/>
      <c r="AH522" s="89"/>
      <c r="AI522" s="89"/>
      <c r="AJ522" s="91"/>
      <c r="AK522" s="88"/>
      <c r="AL522" s="89"/>
      <c r="AM522" s="89"/>
      <c r="AN522" s="89"/>
      <c r="AO522" s="91"/>
      <c r="AP522" s="88" t="str">
        <f t="shared" ref="AP522:AP585" ca="1" si="27">IF(I522="","",IF(I522-60&lt;TODAY(),"ATTENTION","OK"))</f>
        <v/>
      </c>
      <c r="AQ522" s="91"/>
      <c r="AR522" s="89"/>
      <c r="AS522" s="88"/>
      <c r="AT522" s="88" t="str">
        <f t="shared" ref="AT522:AT585" si="28">IF(A522&lt;&gt;0,"1","")</f>
        <v/>
      </c>
      <c r="AU522" s="92"/>
      <c r="AV522" s="88"/>
    </row>
    <row r="523" spans="1:48" s="75" customFormat="1" ht="15.6" x14ac:dyDescent="0.3">
      <c r="A523" s="88"/>
      <c r="B523" s="88" t="str">
        <f>IF(ISNA(VLOOKUP(A523,LISTE!B516:U558,20,0)),"",VLOOKUP(A523,LISTE!B516:U558,20,0))</f>
        <v/>
      </c>
      <c r="C523" s="88"/>
      <c r="D523" s="88" t="e">
        <f t="array" ref="D523">INDEX(LISTE!$D$4:$O$45,MATCH(A523,LISTE!$B$4:$B$45,0),MATCH(C523,LISTE!$D$3:$O$3,0))</f>
        <v>#N/A</v>
      </c>
      <c r="E523" s="88" t="str">
        <f>IF(ISBLANK(C523),"",VLOOKUP(C523,Typologie!B$3:C$15,2,0))</f>
        <v/>
      </c>
      <c r="F523" s="88" t="str">
        <f>IF(E523="","",COUNTIF(E$10:$E523, E523))</f>
        <v/>
      </c>
      <c r="G523" s="88" t="str">
        <f t="shared" ref="G523:G586" si="29">IF(ISBLANK(C523),"",J523&amp;"-"&amp;E523&amp;"-"&amp;(B523)&amp;"-"&amp;D523&amp;"-"&amp;F523&amp;"-"&amp;YEAR(H523)&amp;"-"&amp;MONTH(H523)&amp;"")</f>
        <v/>
      </c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90"/>
      <c r="T523" s="90"/>
      <c r="U523" s="90"/>
      <c r="V523" s="90"/>
      <c r="W523" s="88"/>
      <c r="X523" s="91"/>
      <c r="Y523" s="89"/>
      <c r="Z523" s="89"/>
      <c r="AA523" s="89"/>
      <c r="AB523" s="89"/>
      <c r="AC523" s="89"/>
      <c r="AD523" s="89"/>
      <c r="AE523" s="91"/>
      <c r="AF523" s="88"/>
      <c r="AG523" s="89"/>
      <c r="AH523" s="89"/>
      <c r="AI523" s="89"/>
      <c r="AJ523" s="91"/>
      <c r="AK523" s="88"/>
      <c r="AL523" s="89"/>
      <c r="AM523" s="89"/>
      <c r="AN523" s="89"/>
      <c r="AO523" s="91"/>
      <c r="AP523" s="88" t="str">
        <f t="shared" ca="1" si="27"/>
        <v/>
      </c>
      <c r="AQ523" s="91"/>
      <c r="AR523" s="89"/>
      <c r="AS523" s="88"/>
      <c r="AT523" s="88" t="str">
        <f t="shared" si="28"/>
        <v/>
      </c>
      <c r="AU523" s="92"/>
      <c r="AV523" s="88"/>
    </row>
    <row r="524" spans="1:48" s="75" customFormat="1" ht="15.6" x14ac:dyDescent="0.3">
      <c r="A524" s="88"/>
      <c r="B524" s="88" t="str">
        <f>IF(ISNA(VLOOKUP(A524,LISTE!B517:U559,20,0)),"",VLOOKUP(A524,LISTE!B517:U559,20,0))</f>
        <v/>
      </c>
      <c r="C524" s="88"/>
      <c r="D524" s="88" t="e">
        <f t="array" ref="D524">INDEX(LISTE!$D$4:$O$45,MATCH(A524,LISTE!$B$4:$B$45,0),MATCH(C524,LISTE!$D$3:$O$3,0))</f>
        <v>#N/A</v>
      </c>
      <c r="E524" s="88" t="str">
        <f>IF(ISBLANK(C524),"",VLOOKUP(C524,Typologie!B$3:C$15,2,0))</f>
        <v/>
      </c>
      <c r="F524" s="88" t="str">
        <f>IF(E524="","",COUNTIF(E$10:$E524, E524))</f>
        <v/>
      </c>
      <c r="G524" s="88" t="str">
        <f t="shared" si="29"/>
        <v/>
      </c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90"/>
      <c r="T524" s="90"/>
      <c r="U524" s="90"/>
      <c r="V524" s="90"/>
      <c r="W524" s="88"/>
      <c r="X524" s="91"/>
      <c r="Y524" s="89"/>
      <c r="Z524" s="89"/>
      <c r="AA524" s="89"/>
      <c r="AB524" s="89"/>
      <c r="AC524" s="89"/>
      <c r="AD524" s="89"/>
      <c r="AE524" s="91"/>
      <c r="AF524" s="88"/>
      <c r="AG524" s="89"/>
      <c r="AH524" s="89"/>
      <c r="AI524" s="89"/>
      <c r="AJ524" s="91"/>
      <c r="AK524" s="88"/>
      <c r="AL524" s="89"/>
      <c r="AM524" s="89"/>
      <c r="AN524" s="89"/>
      <c r="AO524" s="91"/>
      <c r="AP524" s="88" t="str">
        <f t="shared" ca="1" si="27"/>
        <v/>
      </c>
      <c r="AQ524" s="91"/>
      <c r="AR524" s="89"/>
      <c r="AS524" s="88"/>
      <c r="AT524" s="88" t="str">
        <f t="shared" si="28"/>
        <v/>
      </c>
      <c r="AU524" s="92"/>
      <c r="AV524" s="88"/>
    </row>
    <row r="525" spans="1:48" s="75" customFormat="1" ht="15.6" x14ac:dyDescent="0.3">
      <c r="A525" s="88"/>
      <c r="B525" s="88" t="str">
        <f>IF(ISNA(VLOOKUP(A525,LISTE!B518:U560,20,0)),"",VLOOKUP(A525,LISTE!B518:U560,20,0))</f>
        <v/>
      </c>
      <c r="C525" s="88"/>
      <c r="D525" s="88" t="e">
        <f t="array" ref="D525">INDEX(LISTE!$D$4:$O$45,MATCH(A525,LISTE!$B$4:$B$45,0),MATCH(C525,LISTE!$D$3:$O$3,0))</f>
        <v>#N/A</v>
      </c>
      <c r="E525" s="88" t="str">
        <f>IF(ISBLANK(C525),"",VLOOKUP(C525,Typologie!B$3:C$15,2,0))</f>
        <v/>
      </c>
      <c r="F525" s="88" t="str">
        <f>IF(E525="","",COUNTIF(E$10:$E525, E525))</f>
        <v/>
      </c>
      <c r="G525" s="88" t="str">
        <f t="shared" si="29"/>
        <v/>
      </c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90"/>
      <c r="T525" s="90"/>
      <c r="U525" s="90"/>
      <c r="V525" s="90"/>
      <c r="W525" s="88"/>
      <c r="X525" s="91"/>
      <c r="Y525" s="89"/>
      <c r="Z525" s="89"/>
      <c r="AA525" s="89"/>
      <c r="AB525" s="89"/>
      <c r="AC525" s="89"/>
      <c r="AD525" s="89"/>
      <c r="AE525" s="91"/>
      <c r="AF525" s="88"/>
      <c r="AG525" s="89"/>
      <c r="AH525" s="89"/>
      <c r="AI525" s="89"/>
      <c r="AJ525" s="91"/>
      <c r="AK525" s="88"/>
      <c r="AL525" s="89"/>
      <c r="AM525" s="89"/>
      <c r="AN525" s="89"/>
      <c r="AO525" s="91"/>
      <c r="AP525" s="88" t="str">
        <f t="shared" ca="1" si="27"/>
        <v/>
      </c>
      <c r="AQ525" s="91"/>
      <c r="AR525" s="89"/>
      <c r="AS525" s="88"/>
      <c r="AT525" s="88" t="str">
        <f t="shared" si="28"/>
        <v/>
      </c>
      <c r="AU525" s="92"/>
      <c r="AV525" s="88"/>
    </row>
    <row r="526" spans="1:48" s="75" customFormat="1" ht="15.6" x14ac:dyDescent="0.3">
      <c r="A526" s="88"/>
      <c r="B526" s="88" t="str">
        <f>IF(ISNA(VLOOKUP(A526,LISTE!B519:U561,20,0)),"",VLOOKUP(A526,LISTE!B519:U561,20,0))</f>
        <v/>
      </c>
      <c r="C526" s="88"/>
      <c r="D526" s="88" t="e">
        <f t="array" ref="D526">INDEX(LISTE!$D$4:$O$45,MATCH(A526,LISTE!$B$4:$B$45,0),MATCH(C526,LISTE!$D$3:$O$3,0))</f>
        <v>#N/A</v>
      </c>
      <c r="E526" s="88" t="str">
        <f>IF(ISBLANK(C526),"",VLOOKUP(C526,Typologie!B$3:C$15,2,0))</f>
        <v/>
      </c>
      <c r="F526" s="88" t="str">
        <f>IF(E526="","",COUNTIF(E$10:$E526, E526))</f>
        <v/>
      </c>
      <c r="G526" s="88" t="str">
        <f t="shared" si="29"/>
        <v/>
      </c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90"/>
      <c r="T526" s="90"/>
      <c r="U526" s="90"/>
      <c r="V526" s="90"/>
      <c r="W526" s="88"/>
      <c r="X526" s="91"/>
      <c r="Y526" s="89"/>
      <c r="Z526" s="89"/>
      <c r="AA526" s="89"/>
      <c r="AB526" s="89"/>
      <c r="AC526" s="89"/>
      <c r="AD526" s="89"/>
      <c r="AE526" s="91"/>
      <c r="AF526" s="88"/>
      <c r="AG526" s="89"/>
      <c r="AH526" s="89"/>
      <c r="AI526" s="89"/>
      <c r="AJ526" s="91"/>
      <c r="AK526" s="88"/>
      <c r="AL526" s="89"/>
      <c r="AM526" s="89"/>
      <c r="AN526" s="89"/>
      <c r="AO526" s="91"/>
      <c r="AP526" s="88" t="str">
        <f t="shared" ca="1" si="27"/>
        <v/>
      </c>
      <c r="AQ526" s="91"/>
      <c r="AR526" s="89"/>
      <c r="AS526" s="88"/>
      <c r="AT526" s="88" t="str">
        <f t="shared" si="28"/>
        <v/>
      </c>
      <c r="AU526" s="92"/>
      <c r="AV526" s="88"/>
    </row>
    <row r="527" spans="1:48" s="75" customFormat="1" ht="15.6" x14ac:dyDescent="0.3">
      <c r="A527" s="88"/>
      <c r="B527" s="88" t="str">
        <f>IF(ISNA(VLOOKUP(A527,LISTE!B520:U562,20,0)),"",VLOOKUP(A527,LISTE!B520:U562,20,0))</f>
        <v/>
      </c>
      <c r="C527" s="88"/>
      <c r="D527" s="88" t="e">
        <f t="array" ref="D527">INDEX(LISTE!$D$4:$O$45,MATCH(A527,LISTE!$B$4:$B$45,0),MATCH(C527,LISTE!$D$3:$O$3,0))</f>
        <v>#N/A</v>
      </c>
      <c r="E527" s="88" t="str">
        <f>IF(ISBLANK(C527),"",VLOOKUP(C527,Typologie!B$3:C$15,2,0))</f>
        <v/>
      </c>
      <c r="F527" s="88" t="str">
        <f>IF(E527="","",COUNTIF(E$10:$E527, E527))</f>
        <v/>
      </c>
      <c r="G527" s="88" t="str">
        <f t="shared" si="29"/>
        <v/>
      </c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90"/>
      <c r="T527" s="90"/>
      <c r="U527" s="90"/>
      <c r="V527" s="90"/>
      <c r="W527" s="88"/>
      <c r="X527" s="91"/>
      <c r="Y527" s="89"/>
      <c r="Z527" s="89"/>
      <c r="AA527" s="89"/>
      <c r="AB527" s="89"/>
      <c r="AC527" s="89"/>
      <c r="AD527" s="89"/>
      <c r="AE527" s="91"/>
      <c r="AF527" s="88"/>
      <c r="AG527" s="89"/>
      <c r="AH527" s="89"/>
      <c r="AI527" s="89"/>
      <c r="AJ527" s="91"/>
      <c r="AK527" s="88"/>
      <c r="AL527" s="89"/>
      <c r="AM527" s="89"/>
      <c r="AN527" s="89"/>
      <c r="AO527" s="91"/>
      <c r="AP527" s="88" t="str">
        <f t="shared" ca="1" si="27"/>
        <v/>
      </c>
      <c r="AQ527" s="91"/>
      <c r="AR527" s="89"/>
      <c r="AS527" s="88"/>
      <c r="AT527" s="88" t="str">
        <f t="shared" si="28"/>
        <v/>
      </c>
      <c r="AU527" s="92"/>
      <c r="AV527" s="88"/>
    </row>
    <row r="528" spans="1:48" s="75" customFormat="1" ht="15.6" x14ac:dyDescent="0.3">
      <c r="A528" s="88"/>
      <c r="B528" s="88" t="str">
        <f>IF(ISNA(VLOOKUP(A528,LISTE!B521:U563,20,0)),"",VLOOKUP(A528,LISTE!B521:U563,20,0))</f>
        <v/>
      </c>
      <c r="C528" s="88"/>
      <c r="D528" s="88" t="e">
        <f t="array" ref="D528">INDEX(LISTE!$D$4:$O$45,MATCH(A528,LISTE!$B$4:$B$45,0),MATCH(C528,LISTE!$D$3:$O$3,0))</f>
        <v>#N/A</v>
      </c>
      <c r="E528" s="88" t="str">
        <f>IF(ISBLANK(C528),"",VLOOKUP(C528,Typologie!B$3:C$15,2,0))</f>
        <v/>
      </c>
      <c r="F528" s="88" t="str">
        <f>IF(E528="","",COUNTIF(E$10:$E528, E528))</f>
        <v/>
      </c>
      <c r="G528" s="88" t="str">
        <f t="shared" si="29"/>
        <v/>
      </c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90"/>
      <c r="T528" s="90"/>
      <c r="U528" s="90"/>
      <c r="V528" s="90"/>
      <c r="W528" s="88"/>
      <c r="X528" s="91"/>
      <c r="Y528" s="89"/>
      <c r="Z528" s="89"/>
      <c r="AA528" s="89"/>
      <c r="AB528" s="89"/>
      <c r="AC528" s="89"/>
      <c r="AD528" s="89"/>
      <c r="AE528" s="91"/>
      <c r="AF528" s="88"/>
      <c r="AG528" s="89"/>
      <c r="AH528" s="89"/>
      <c r="AI528" s="89"/>
      <c r="AJ528" s="91"/>
      <c r="AK528" s="88"/>
      <c r="AL528" s="89"/>
      <c r="AM528" s="89"/>
      <c r="AN528" s="89"/>
      <c r="AO528" s="91"/>
      <c r="AP528" s="88" t="str">
        <f t="shared" ca="1" si="27"/>
        <v/>
      </c>
      <c r="AQ528" s="91"/>
      <c r="AR528" s="89"/>
      <c r="AS528" s="88"/>
      <c r="AT528" s="88" t="str">
        <f t="shared" si="28"/>
        <v/>
      </c>
      <c r="AU528" s="92"/>
      <c r="AV528" s="88"/>
    </row>
    <row r="529" spans="1:48" s="75" customFormat="1" ht="15.6" x14ac:dyDescent="0.3">
      <c r="A529" s="88"/>
      <c r="B529" s="88" t="str">
        <f>IF(ISNA(VLOOKUP(A529,LISTE!B522:U564,20,0)),"",VLOOKUP(A529,LISTE!B522:U564,20,0))</f>
        <v/>
      </c>
      <c r="C529" s="88"/>
      <c r="D529" s="88" t="e">
        <f t="array" ref="D529">INDEX(LISTE!$D$4:$O$45,MATCH(A529,LISTE!$B$4:$B$45,0),MATCH(C529,LISTE!$D$3:$O$3,0))</f>
        <v>#N/A</v>
      </c>
      <c r="E529" s="88" t="str">
        <f>IF(ISBLANK(C529),"",VLOOKUP(C529,Typologie!B$3:C$15,2,0))</f>
        <v/>
      </c>
      <c r="F529" s="88" t="str">
        <f>IF(E529="","",COUNTIF(E$10:$E529, E529))</f>
        <v/>
      </c>
      <c r="G529" s="88" t="str">
        <f t="shared" si="29"/>
        <v/>
      </c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90"/>
      <c r="T529" s="90"/>
      <c r="U529" s="90"/>
      <c r="V529" s="90"/>
      <c r="W529" s="88"/>
      <c r="X529" s="91"/>
      <c r="Y529" s="89"/>
      <c r="Z529" s="89"/>
      <c r="AA529" s="89"/>
      <c r="AB529" s="89"/>
      <c r="AC529" s="89"/>
      <c r="AD529" s="89"/>
      <c r="AE529" s="91"/>
      <c r="AF529" s="88"/>
      <c r="AG529" s="89"/>
      <c r="AH529" s="89"/>
      <c r="AI529" s="89"/>
      <c r="AJ529" s="91"/>
      <c r="AK529" s="88"/>
      <c r="AL529" s="89"/>
      <c r="AM529" s="89"/>
      <c r="AN529" s="89"/>
      <c r="AO529" s="91"/>
      <c r="AP529" s="88" t="str">
        <f t="shared" ca="1" si="27"/>
        <v/>
      </c>
      <c r="AQ529" s="91"/>
      <c r="AR529" s="89"/>
      <c r="AS529" s="88"/>
      <c r="AT529" s="88" t="str">
        <f t="shared" si="28"/>
        <v/>
      </c>
      <c r="AU529" s="92"/>
      <c r="AV529" s="88"/>
    </row>
    <row r="530" spans="1:48" s="75" customFormat="1" ht="15.6" x14ac:dyDescent="0.3">
      <c r="A530" s="88"/>
      <c r="B530" s="88" t="str">
        <f>IF(ISNA(VLOOKUP(A530,LISTE!B523:U565,20,0)),"",VLOOKUP(A530,LISTE!B523:U565,20,0))</f>
        <v/>
      </c>
      <c r="C530" s="88"/>
      <c r="D530" s="88" t="e">
        <f t="array" ref="D530">INDEX(LISTE!$D$4:$O$45,MATCH(A530,LISTE!$B$4:$B$45,0),MATCH(C530,LISTE!$D$3:$O$3,0))</f>
        <v>#N/A</v>
      </c>
      <c r="E530" s="88" t="str">
        <f>IF(ISBLANK(C530),"",VLOOKUP(C530,Typologie!B$3:C$15,2,0))</f>
        <v/>
      </c>
      <c r="F530" s="88" t="str">
        <f>IF(E530="","",COUNTIF(E$10:$E530, E530))</f>
        <v/>
      </c>
      <c r="G530" s="88" t="str">
        <f t="shared" si="29"/>
        <v/>
      </c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90"/>
      <c r="T530" s="90"/>
      <c r="U530" s="90"/>
      <c r="V530" s="90"/>
      <c r="W530" s="88"/>
      <c r="X530" s="91"/>
      <c r="Y530" s="89"/>
      <c r="Z530" s="89"/>
      <c r="AA530" s="89"/>
      <c r="AB530" s="89"/>
      <c r="AC530" s="89"/>
      <c r="AD530" s="89"/>
      <c r="AE530" s="91"/>
      <c r="AF530" s="88"/>
      <c r="AG530" s="89"/>
      <c r="AH530" s="89"/>
      <c r="AI530" s="89"/>
      <c r="AJ530" s="91"/>
      <c r="AK530" s="88"/>
      <c r="AL530" s="89"/>
      <c r="AM530" s="89"/>
      <c r="AN530" s="89"/>
      <c r="AO530" s="91"/>
      <c r="AP530" s="88" t="str">
        <f t="shared" ca="1" si="27"/>
        <v/>
      </c>
      <c r="AQ530" s="91"/>
      <c r="AR530" s="89"/>
      <c r="AS530" s="88"/>
      <c r="AT530" s="88" t="str">
        <f t="shared" si="28"/>
        <v/>
      </c>
      <c r="AU530" s="92"/>
      <c r="AV530" s="88"/>
    </row>
    <row r="531" spans="1:48" s="75" customFormat="1" ht="15.6" x14ac:dyDescent="0.3">
      <c r="A531" s="88"/>
      <c r="B531" s="88" t="str">
        <f>IF(ISNA(VLOOKUP(A531,LISTE!B524:U566,20,0)),"",VLOOKUP(A531,LISTE!B524:U566,20,0))</f>
        <v/>
      </c>
      <c r="C531" s="88"/>
      <c r="D531" s="88" t="e">
        <f t="array" ref="D531">INDEX(LISTE!$D$4:$O$45,MATCH(A531,LISTE!$B$4:$B$45,0),MATCH(C531,LISTE!$D$3:$O$3,0))</f>
        <v>#N/A</v>
      </c>
      <c r="E531" s="88" t="str">
        <f>IF(ISBLANK(C531),"",VLOOKUP(C531,Typologie!B$3:C$15,2,0))</f>
        <v/>
      </c>
      <c r="F531" s="88" t="str">
        <f>IF(E531="","",COUNTIF(E$10:$E531, E531))</f>
        <v/>
      </c>
      <c r="G531" s="88" t="str">
        <f t="shared" si="29"/>
        <v/>
      </c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90"/>
      <c r="T531" s="90"/>
      <c r="U531" s="90"/>
      <c r="V531" s="90"/>
      <c r="W531" s="88"/>
      <c r="X531" s="91"/>
      <c r="Y531" s="89"/>
      <c r="Z531" s="89"/>
      <c r="AA531" s="89"/>
      <c r="AB531" s="89"/>
      <c r="AC531" s="89"/>
      <c r="AD531" s="89"/>
      <c r="AE531" s="91"/>
      <c r="AF531" s="88"/>
      <c r="AG531" s="89"/>
      <c r="AH531" s="89"/>
      <c r="AI531" s="89"/>
      <c r="AJ531" s="91"/>
      <c r="AK531" s="88"/>
      <c r="AL531" s="89"/>
      <c r="AM531" s="89"/>
      <c r="AN531" s="89"/>
      <c r="AO531" s="91"/>
      <c r="AP531" s="88" t="str">
        <f t="shared" ca="1" si="27"/>
        <v/>
      </c>
      <c r="AQ531" s="91"/>
      <c r="AR531" s="89"/>
      <c r="AS531" s="88"/>
      <c r="AT531" s="88" t="str">
        <f t="shared" si="28"/>
        <v/>
      </c>
      <c r="AU531" s="92"/>
      <c r="AV531" s="88"/>
    </row>
    <row r="532" spans="1:48" s="75" customFormat="1" ht="15.6" x14ac:dyDescent="0.3">
      <c r="A532" s="88"/>
      <c r="B532" s="88" t="str">
        <f>IF(ISNA(VLOOKUP(A532,LISTE!B525:U567,20,0)),"",VLOOKUP(A532,LISTE!B525:U567,20,0))</f>
        <v/>
      </c>
      <c r="C532" s="88"/>
      <c r="D532" s="88" t="e">
        <f t="array" ref="D532">INDEX(LISTE!$D$4:$O$45,MATCH(A532,LISTE!$B$4:$B$45,0),MATCH(C532,LISTE!$D$3:$O$3,0))</f>
        <v>#N/A</v>
      </c>
      <c r="E532" s="88" t="str">
        <f>IF(ISBLANK(C532),"",VLOOKUP(C532,Typologie!B$3:C$15,2,0))</f>
        <v/>
      </c>
      <c r="F532" s="88" t="str">
        <f>IF(E532="","",COUNTIF(E$10:$E532, E532))</f>
        <v/>
      </c>
      <c r="G532" s="88" t="str">
        <f t="shared" si="29"/>
        <v/>
      </c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90"/>
      <c r="T532" s="90"/>
      <c r="U532" s="90"/>
      <c r="V532" s="90"/>
      <c r="W532" s="88"/>
      <c r="X532" s="91"/>
      <c r="Y532" s="89"/>
      <c r="Z532" s="89"/>
      <c r="AA532" s="89"/>
      <c r="AB532" s="89"/>
      <c r="AC532" s="89"/>
      <c r="AD532" s="89"/>
      <c r="AE532" s="91"/>
      <c r="AF532" s="88"/>
      <c r="AG532" s="89"/>
      <c r="AH532" s="89"/>
      <c r="AI532" s="89"/>
      <c r="AJ532" s="91"/>
      <c r="AK532" s="88"/>
      <c r="AL532" s="89"/>
      <c r="AM532" s="89"/>
      <c r="AN532" s="89"/>
      <c r="AO532" s="91"/>
      <c r="AP532" s="88" t="str">
        <f t="shared" ca="1" si="27"/>
        <v/>
      </c>
      <c r="AQ532" s="91"/>
      <c r="AR532" s="89"/>
      <c r="AS532" s="88"/>
      <c r="AT532" s="88" t="str">
        <f t="shared" si="28"/>
        <v/>
      </c>
      <c r="AU532" s="92"/>
      <c r="AV532" s="88"/>
    </row>
    <row r="533" spans="1:48" s="75" customFormat="1" ht="15.6" x14ac:dyDescent="0.3">
      <c r="A533" s="88"/>
      <c r="B533" s="88" t="str">
        <f>IF(ISNA(VLOOKUP(A533,LISTE!B526:U568,20,0)),"",VLOOKUP(A533,LISTE!B526:U568,20,0))</f>
        <v/>
      </c>
      <c r="C533" s="88"/>
      <c r="D533" s="88" t="e">
        <f t="array" ref="D533">INDEX(LISTE!$D$4:$O$45,MATCH(A533,LISTE!$B$4:$B$45,0),MATCH(C533,LISTE!$D$3:$O$3,0))</f>
        <v>#N/A</v>
      </c>
      <c r="E533" s="88" t="str">
        <f>IF(ISBLANK(C533),"",VLOOKUP(C533,Typologie!B$3:C$15,2,0))</f>
        <v/>
      </c>
      <c r="F533" s="88" t="str">
        <f>IF(E533="","",COUNTIF(E$10:$E533, E533))</f>
        <v/>
      </c>
      <c r="G533" s="88" t="str">
        <f t="shared" si="29"/>
        <v/>
      </c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90"/>
      <c r="T533" s="90"/>
      <c r="U533" s="90"/>
      <c r="V533" s="90"/>
      <c r="W533" s="88"/>
      <c r="X533" s="91"/>
      <c r="Y533" s="89"/>
      <c r="Z533" s="89"/>
      <c r="AA533" s="89"/>
      <c r="AB533" s="89"/>
      <c r="AC533" s="89"/>
      <c r="AD533" s="89"/>
      <c r="AE533" s="91"/>
      <c r="AF533" s="88"/>
      <c r="AG533" s="89"/>
      <c r="AH533" s="89"/>
      <c r="AI533" s="89"/>
      <c r="AJ533" s="91"/>
      <c r="AK533" s="88"/>
      <c r="AL533" s="89"/>
      <c r="AM533" s="89"/>
      <c r="AN533" s="89"/>
      <c r="AO533" s="91"/>
      <c r="AP533" s="88" t="str">
        <f t="shared" ca="1" si="27"/>
        <v/>
      </c>
      <c r="AQ533" s="91"/>
      <c r="AR533" s="89"/>
      <c r="AS533" s="88"/>
      <c r="AT533" s="88" t="str">
        <f t="shared" si="28"/>
        <v/>
      </c>
      <c r="AU533" s="92"/>
      <c r="AV533" s="88"/>
    </row>
    <row r="534" spans="1:48" s="75" customFormat="1" ht="15.6" x14ac:dyDescent="0.3">
      <c r="A534" s="88"/>
      <c r="B534" s="88" t="str">
        <f>IF(ISNA(VLOOKUP(A534,LISTE!B527:U569,20,0)),"",VLOOKUP(A534,LISTE!B527:U569,20,0))</f>
        <v/>
      </c>
      <c r="C534" s="88"/>
      <c r="D534" s="88" t="e">
        <f t="array" ref="D534">INDEX(LISTE!$D$4:$O$45,MATCH(A534,LISTE!$B$4:$B$45,0),MATCH(C534,LISTE!$D$3:$O$3,0))</f>
        <v>#N/A</v>
      </c>
      <c r="E534" s="88" t="str">
        <f>IF(ISBLANK(C534),"",VLOOKUP(C534,Typologie!B$3:C$15,2,0))</f>
        <v/>
      </c>
      <c r="F534" s="88" t="str">
        <f>IF(E534="","",COUNTIF(E$10:$E534, E534))</f>
        <v/>
      </c>
      <c r="G534" s="88" t="str">
        <f t="shared" si="29"/>
        <v/>
      </c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90"/>
      <c r="T534" s="90"/>
      <c r="U534" s="90"/>
      <c r="V534" s="90"/>
      <c r="W534" s="88"/>
      <c r="X534" s="91"/>
      <c r="Y534" s="89"/>
      <c r="Z534" s="89"/>
      <c r="AA534" s="89"/>
      <c r="AB534" s="89"/>
      <c r="AC534" s="89"/>
      <c r="AD534" s="89"/>
      <c r="AE534" s="91"/>
      <c r="AF534" s="88"/>
      <c r="AG534" s="89"/>
      <c r="AH534" s="89"/>
      <c r="AI534" s="89"/>
      <c r="AJ534" s="91"/>
      <c r="AK534" s="88"/>
      <c r="AL534" s="89"/>
      <c r="AM534" s="89"/>
      <c r="AN534" s="89"/>
      <c r="AO534" s="91"/>
      <c r="AP534" s="88" t="str">
        <f t="shared" ca="1" si="27"/>
        <v/>
      </c>
      <c r="AQ534" s="91"/>
      <c r="AR534" s="89"/>
      <c r="AS534" s="88"/>
      <c r="AT534" s="88" t="str">
        <f t="shared" si="28"/>
        <v/>
      </c>
      <c r="AU534" s="92"/>
      <c r="AV534" s="88"/>
    </row>
    <row r="535" spans="1:48" s="75" customFormat="1" ht="15.6" x14ac:dyDescent="0.3">
      <c r="A535" s="88"/>
      <c r="B535" s="88" t="str">
        <f>IF(ISNA(VLOOKUP(A535,LISTE!B528:U570,20,0)),"",VLOOKUP(A535,LISTE!B528:U570,20,0))</f>
        <v/>
      </c>
      <c r="C535" s="88"/>
      <c r="D535" s="88" t="e">
        <f t="array" ref="D535">INDEX(LISTE!$D$4:$O$45,MATCH(A535,LISTE!$B$4:$B$45,0),MATCH(C535,LISTE!$D$3:$O$3,0))</f>
        <v>#N/A</v>
      </c>
      <c r="E535" s="88" t="str">
        <f>IF(ISBLANK(C535),"",VLOOKUP(C535,Typologie!B$3:C$15,2,0))</f>
        <v/>
      </c>
      <c r="F535" s="88" t="str">
        <f>IF(E535="","",COUNTIF(E$10:$E535, E535))</f>
        <v/>
      </c>
      <c r="G535" s="88" t="str">
        <f t="shared" si="29"/>
        <v/>
      </c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90"/>
      <c r="T535" s="90"/>
      <c r="U535" s="90"/>
      <c r="V535" s="90"/>
      <c r="W535" s="88"/>
      <c r="X535" s="91"/>
      <c r="Y535" s="89"/>
      <c r="Z535" s="89"/>
      <c r="AA535" s="89"/>
      <c r="AB535" s="89"/>
      <c r="AC535" s="89"/>
      <c r="AD535" s="89"/>
      <c r="AE535" s="91"/>
      <c r="AF535" s="88"/>
      <c r="AG535" s="89"/>
      <c r="AH535" s="89"/>
      <c r="AI535" s="89"/>
      <c r="AJ535" s="91"/>
      <c r="AK535" s="88"/>
      <c r="AL535" s="89"/>
      <c r="AM535" s="89"/>
      <c r="AN535" s="89"/>
      <c r="AO535" s="91"/>
      <c r="AP535" s="88" t="str">
        <f t="shared" ca="1" si="27"/>
        <v/>
      </c>
      <c r="AQ535" s="91"/>
      <c r="AR535" s="89"/>
      <c r="AS535" s="88"/>
      <c r="AT535" s="88" t="str">
        <f t="shared" si="28"/>
        <v/>
      </c>
      <c r="AU535" s="92"/>
      <c r="AV535" s="88"/>
    </row>
    <row r="536" spans="1:48" s="75" customFormat="1" ht="15.6" x14ac:dyDescent="0.3">
      <c r="A536" s="88"/>
      <c r="B536" s="88" t="str">
        <f>IF(ISNA(VLOOKUP(A536,LISTE!B529:U571,20,0)),"",VLOOKUP(A536,LISTE!B529:U571,20,0))</f>
        <v/>
      </c>
      <c r="C536" s="88"/>
      <c r="D536" s="88" t="e">
        <f t="array" ref="D536">INDEX(LISTE!$D$4:$O$45,MATCH(A536,LISTE!$B$4:$B$45,0),MATCH(C536,LISTE!$D$3:$O$3,0))</f>
        <v>#N/A</v>
      </c>
      <c r="E536" s="88" t="str">
        <f>IF(ISBLANK(C536),"",VLOOKUP(C536,Typologie!B$3:C$15,2,0))</f>
        <v/>
      </c>
      <c r="F536" s="88" t="str">
        <f>IF(E536="","",COUNTIF(E$10:$E536, E536))</f>
        <v/>
      </c>
      <c r="G536" s="88" t="str">
        <f t="shared" si="29"/>
        <v/>
      </c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90"/>
      <c r="T536" s="90"/>
      <c r="U536" s="90"/>
      <c r="V536" s="90"/>
      <c r="W536" s="88"/>
      <c r="X536" s="91"/>
      <c r="Y536" s="89"/>
      <c r="Z536" s="89"/>
      <c r="AA536" s="89"/>
      <c r="AB536" s="89"/>
      <c r="AC536" s="89"/>
      <c r="AD536" s="89"/>
      <c r="AE536" s="91"/>
      <c r="AF536" s="88"/>
      <c r="AG536" s="89"/>
      <c r="AH536" s="89"/>
      <c r="AI536" s="89"/>
      <c r="AJ536" s="91"/>
      <c r="AK536" s="88"/>
      <c r="AL536" s="89"/>
      <c r="AM536" s="89"/>
      <c r="AN536" s="89"/>
      <c r="AO536" s="91"/>
      <c r="AP536" s="88" t="str">
        <f t="shared" ca="1" si="27"/>
        <v/>
      </c>
      <c r="AQ536" s="91"/>
      <c r="AR536" s="89"/>
      <c r="AS536" s="88"/>
      <c r="AT536" s="88" t="str">
        <f t="shared" si="28"/>
        <v/>
      </c>
      <c r="AU536" s="92"/>
      <c r="AV536" s="88"/>
    </row>
    <row r="537" spans="1:48" s="75" customFormat="1" ht="15.6" x14ac:dyDescent="0.3">
      <c r="A537" s="88"/>
      <c r="B537" s="88" t="str">
        <f>IF(ISNA(VLOOKUP(A537,LISTE!B530:U572,20,0)),"",VLOOKUP(A537,LISTE!B530:U572,20,0))</f>
        <v/>
      </c>
      <c r="C537" s="88"/>
      <c r="D537" s="88" t="e">
        <f t="array" ref="D537">INDEX(LISTE!$D$4:$O$45,MATCH(A537,LISTE!$B$4:$B$45,0),MATCH(C537,LISTE!$D$3:$O$3,0))</f>
        <v>#N/A</v>
      </c>
      <c r="E537" s="88" t="str">
        <f>IF(ISBLANK(C537),"",VLOOKUP(C537,Typologie!B$3:C$15,2,0))</f>
        <v/>
      </c>
      <c r="F537" s="88" t="str">
        <f>IF(E537="","",COUNTIF(E$10:$E537, E537))</f>
        <v/>
      </c>
      <c r="G537" s="88" t="str">
        <f t="shared" si="29"/>
        <v/>
      </c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90"/>
      <c r="T537" s="90"/>
      <c r="U537" s="90"/>
      <c r="V537" s="90"/>
      <c r="W537" s="88"/>
      <c r="X537" s="91"/>
      <c r="Y537" s="89"/>
      <c r="Z537" s="89"/>
      <c r="AA537" s="89"/>
      <c r="AB537" s="89"/>
      <c r="AC537" s="89"/>
      <c r="AD537" s="89"/>
      <c r="AE537" s="91"/>
      <c r="AF537" s="88"/>
      <c r="AG537" s="89"/>
      <c r="AH537" s="89"/>
      <c r="AI537" s="89"/>
      <c r="AJ537" s="91"/>
      <c r="AK537" s="88"/>
      <c r="AL537" s="89"/>
      <c r="AM537" s="89"/>
      <c r="AN537" s="89"/>
      <c r="AO537" s="91"/>
      <c r="AP537" s="88" t="str">
        <f t="shared" ca="1" si="27"/>
        <v/>
      </c>
      <c r="AQ537" s="91"/>
      <c r="AR537" s="89"/>
      <c r="AS537" s="88"/>
      <c r="AT537" s="88" t="str">
        <f t="shared" si="28"/>
        <v/>
      </c>
      <c r="AU537" s="92"/>
      <c r="AV537" s="88"/>
    </row>
    <row r="538" spans="1:48" s="75" customFormat="1" ht="15.6" x14ac:dyDescent="0.3">
      <c r="A538" s="88"/>
      <c r="B538" s="88" t="str">
        <f>IF(ISNA(VLOOKUP(A538,LISTE!B531:U573,20,0)),"",VLOOKUP(A538,LISTE!B531:U573,20,0))</f>
        <v/>
      </c>
      <c r="C538" s="88"/>
      <c r="D538" s="88" t="e">
        <f t="array" ref="D538">INDEX(LISTE!$D$4:$O$45,MATCH(A538,LISTE!$B$4:$B$45,0),MATCH(C538,LISTE!$D$3:$O$3,0))</f>
        <v>#N/A</v>
      </c>
      <c r="E538" s="88" t="str">
        <f>IF(ISBLANK(C538),"",VLOOKUP(C538,Typologie!B$3:C$15,2,0))</f>
        <v/>
      </c>
      <c r="F538" s="88" t="str">
        <f>IF(E538="","",COUNTIF(E$10:$E538, E538))</f>
        <v/>
      </c>
      <c r="G538" s="88" t="str">
        <f t="shared" si="29"/>
        <v/>
      </c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90"/>
      <c r="T538" s="90"/>
      <c r="U538" s="90"/>
      <c r="V538" s="90"/>
      <c r="W538" s="88"/>
      <c r="X538" s="91"/>
      <c r="Y538" s="89"/>
      <c r="Z538" s="89"/>
      <c r="AA538" s="89"/>
      <c r="AB538" s="89"/>
      <c r="AC538" s="89"/>
      <c r="AD538" s="89"/>
      <c r="AE538" s="91"/>
      <c r="AF538" s="88"/>
      <c r="AG538" s="89"/>
      <c r="AH538" s="89"/>
      <c r="AI538" s="89"/>
      <c r="AJ538" s="91"/>
      <c r="AK538" s="88"/>
      <c r="AL538" s="89"/>
      <c r="AM538" s="89"/>
      <c r="AN538" s="89"/>
      <c r="AO538" s="91"/>
      <c r="AP538" s="88" t="str">
        <f t="shared" ca="1" si="27"/>
        <v/>
      </c>
      <c r="AQ538" s="91"/>
      <c r="AR538" s="89"/>
      <c r="AS538" s="88"/>
      <c r="AT538" s="88" t="str">
        <f t="shared" si="28"/>
        <v/>
      </c>
      <c r="AU538" s="92"/>
      <c r="AV538" s="88"/>
    </row>
    <row r="539" spans="1:48" s="75" customFormat="1" ht="15.6" x14ac:dyDescent="0.3">
      <c r="A539" s="88"/>
      <c r="B539" s="88" t="str">
        <f>IF(ISNA(VLOOKUP(A539,LISTE!B532:U574,20,0)),"",VLOOKUP(A539,LISTE!B532:U574,20,0))</f>
        <v/>
      </c>
      <c r="C539" s="88"/>
      <c r="D539" s="88" t="e">
        <f t="array" ref="D539">INDEX(LISTE!$D$4:$O$45,MATCH(A539,LISTE!$B$4:$B$45,0),MATCH(C539,LISTE!$D$3:$O$3,0))</f>
        <v>#N/A</v>
      </c>
      <c r="E539" s="88" t="str">
        <f>IF(ISBLANK(C539),"",VLOOKUP(C539,Typologie!B$3:C$15,2,0))</f>
        <v/>
      </c>
      <c r="F539" s="88" t="str">
        <f>IF(E539="","",COUNTIF(E$10:$E539, E539))</f>
        <v/>
      </c>
      <c r="G539" s="88" t="str">
        <f t="shared" si="29"/>
        <v/>
      </c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90"/>
      <c r="T539" s="90"/>
      <c r="U539" s="90"/>
      <c r="V539" s="90"/>
      <c r="W539" s="88"/>
      <c r="X539" s="91"/>
      <c r="Y539" s="89"/>
      <c r="Z539" s="89"/>
      <c r="AA539" s="89"/>
      <c r="AB539" s="89"/>
      <c r="AC539" s="89"/>
      <c r="AD539" s="89"/>
      <c r="AE539" s="91"/>
      <c r="AF539" s="88"/>
      <c r="AG539" s="89"/>
      <c r="AH539" s="89"/>
      <c r="AI539" s="89"/>
      <c r="AJ539" s="91"/>
      <c r="AK539" s="88"/>
      <c r="AL539" s="89"/>
      <c r="AM539" s="89"/>
      <c r="AN539" s="89"/>
      <c r="AO539" s="91"/>
      <c r="AP539" s="88" t="str">
        <f t="shared" ca="1" si="27"/>
        <v/>
      </c>
      <c r="AQ539" s="91"/>
      <c r="AR539" s="89"/>
      <c r="AS539" s="88"/>
      <c r="AT539" s="88" t="str">
        <f t="shared" si="28"/>
        <v/>
      </c>
      <c r="AU539" s="92"/>
      <c r="AV539" s="88"/>
    </row>
    <row r="540" spans="1:48" s="75" customFormat="1" ht="15.6" x14ac:dyDescent="0.3">
      <c r="A540" s="88"/>
      <c r="B540" s="88" t="str">
        <f>IF(ISNA(VLOOKUP(A540,LISTE!B533:U575,20,0)),"",VLOOKUP(A540,LISTE!B533:U575,20,0))</f>
        <v/>
      </c>
      <c r="C540" s="88"/>
      <c r="D540" s="88" t="e">
        <f t="array" ref="D540">INDEX(LISTE!$D$4:$O$45,MATCH(A540,LISTE!$B$4:$B$45,0),MATCH(C540,LISTE!$D$3:$O$3,0))</f>
        <v>#N/A</v>
      </c>
      <c r="E540" s="88" t="str">
        <f>IF(ISBLANK(C540),"",VLOOKUP(C540,Typologie!B$3:C$15,2,0))</f>
        <v/>
      </c>
      <c r="F540" s="88" t="str">
        <f>IF(E540="","",COUNTIF(E$10:$E540, E540))</f>
        <v/>
      </c>
      <c r="G540" s="88" t="str">
        <f t="shared" si="29"/>
        <v/>
      </c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90"/>
      <c r="T540" s="90"/>
      <c r="U540" s="90"/>
      <c r="V540" s="90"/>
      <c r="W540" s="88"/>
      <c r="X540" s="91"/>
      <c r="Y540" s="89"/>
      <c r="Z540" s="89"/>
      <c r="AA540" s="89"/>
      <c r="AB540" s="89"/>
      <c r="AC540" s="89"/>
      <c r="AD540" s="89"/>
      <c r="AE540" s="91"/>
      <c r="AF540" s="88"/>
      <c r="AG540" s="89"/>
      <c r="AH540" s="89"/>
      <c r="AI540" s="89"/>
      <c r="AJ540" s="91"/>
      <c r="AK540" s="88"/>
      <c r="AL540" s="89"/>
      <c r="AM540" s="89"/>
      <c r="AN540" s="89"/>
      <c r="AO540" s="91"/>
      <c r="AP540" s="88" t="str">
        <f t="shared" ca="1" si="27"/>
        <v/>
      </c>
      <c r="AQ540" s="91"/>
      <c r="AR540" s="89"/>
      <c r="AS540" s="88"/>
      <c r="AT540" s="88" t="str">
        <f t="shared" si="28"/>
        <v/>
      </c>
      <c r="AU540" s="92"/>
      <c r="AV540" s="88"/>
    </row>
    <row r="541" spans="1:48" s="75" customFormat="1" ht="15.6" x14ac:dyDescent="0.3">
      <c r="A541" s="88"/>
      <c r="B541" s="88" t="str">
        <f>IF(ISNA(VLOOKUP(A541,LISTE!B534:U576,20,0)),"",VLOOKUP(A541,LISTE!B534:U576,20,0))</f>
        <v/>
      </c>
      <c r="C541" s="88"/>
      <c r="D541" s="88" t="e">
        <f t="array" ref="D541">INDEX(LISTE!$D$4:$O$45,MATCH(A541,LISTE!$B$4:$B$45,0),MATCH(C541,LISTE!$D$3:$O$3,0))</f>
        <v>#N/A</v>
      </c>
      <c r="E541" s="88" t="str">
        <f>IF(ISBLANK(C541),"",VLOOKUP(C541,Typologie!B$3:C$15,2,0))</f>
        <v/>
      </c>
      <c r="F541" s="88" t="str">
        <f>IF(E541="","",COUNTIF(E$10:$E541, E541))</f>
        <v/>
      </c>
      <c r="G541" s="88" t="str">
        <f t="shared" si="29"/>
        <v/>
      </c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90"/>
      <c r="T541" s="90"/>
      <c r="U541" s="90"/>
      <c r="V541" s="90"/>
      <c r="W541" s="88"/>
      <c r="X541" s="91"/>
      <c r="Y541" s="89"/>
      <c r="Z541" s="89"/>
      <c r="AA541" s="89"/>
      <c r="AB541" s="89"/>
      <c r="AC541" s="89"/>
      <c r="AD541" s="89"/>
      <c r="AE541" s="91"/>
      <c r="AF541" s="88"/>
      <c r="AG541" s="89"/>
      <c r="AH541" s="89"/>
      <c r="AI541" s="89"/>
      <c r="AJ541" s="91"/>
      <c r="AK541" s="88"/>
      <c r="AL541" s="89"/>
      <c r="AM541" s="89"/>
      <c r="AN541" s="89"/>
      <c r="AO541" s="91"/>
      <c r="AP541" s="88" t="str">
        <f t="shared" ca="1" si="27"/>
        <v/>
      </c>
      <c r="AQ541" s="91"/>
      <c r="AR541" s="89"/>
      <c r="AS541" s="88"/>
      <c r="AT541" s="88" t="str">
        <f t="shared" si="28"/>
        <v/>
      </c>
      <c r="AU541" s="92"/>
      <c r="AV541" s="88"/>
    </row>
    <row r="542" spans="1:48" s="75" customFormat="1" ht="15.6" x14ac:dyDescent="0.3">
      <c r="A542" s="88"/>
      <c r="B542" s="88" t="str">
        <f>IF(ISNA(VLOOKUP(A542,LISTE!B535:U577,20,0)),"",VLOOKUP(A542,LISTE!B535:U577,20,0))</f>
        <v/>
      </c>
      <c r="C542" s="88"/>
      <c r="D542" s="88" t="e">
        <f t="array" ref="D542">INDEX(LISTE!$D$4:$O$45,MATCH(A542,LISTE!$B$4:$B$45,0),MATCH(C542,LISTE!$D$3:$O$3,0))</f>
        <v>#N/A</v>
      </c>
      <c r="E542" s="88" t="str">
        <f>IF(ISBLANK(C542),"",VLOOKUP(C542,Typologie!B$3:C$15,2,0))</f>
        <v/>
      </c>
      <c r="F542" s="88" t="str">
        <f>IF(E542="","",COUNTIF(E$10:$E542, E542))</f>
        <v/>
      </c>
      <c r="G542" s="88" t="str">
        <f t="shared" si="29"/>
        <v/>
      </c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90"/>
      <c r="T542" s="90"/>
      <c r="U542" s="90"/>
      <c r="V542" s="90"/>
      <c r="W542" s="88"/>
      <c r="X542" s="91"/>
      <c r="Y542" s="89"/>
      <c r="Z542" s="89"/>
      <c r="AA542" s="89"/>
      <c r="AB542" s="89"/>
      <c r="AC542" s="89"/>
      <c r="AD542" s="89"/>
      <c r="AE542" s="91"/>
      <c r="AF542" s="88"/>
      <c r="AG542" s="89"/>
      <c r="AH542" s="89"/>
      <c r="AI542" s="89"/>
      <c r="AJ542" s="91"/>
      <c r="AK542" s="88"/>
      <c r="AL542" s="89"/>
      <c r="AM542" s="89"/>
      <c r="AN542" s="89"/>
      <c r="AO542" s="91"/>
      <c r="AP542" s="88" t="str">
        <f t="shared" ca="1" si="27"/>
        <v/>
      </c>
      <c r="AQ542" s="91"/>
      <c r="AR542" s="89"/>
      <c r="AS542" s="88"/>
      <c r="AT542" s="88" t="str">
        <f t="shared" si="28"/>
        <v/>
      </c>
      <c r="AU542" s="92"/>
      <c r="AV542" s="88"/>
    </row>
    <row r="543" spans="1:48" s="75" customFormat="1" ht="15.6" x14ac:dyDescent="0.3">
      <c r="A543" s="88"/>
      <c r="B543" s="88" t="str">
        <f>IF(ISNA(VLOOKUP(A543,LISTE!B536:U578,20,0)),"",VLOOKUP(A543,LISTE!B536:U578,20,0))</f>
        <v/>
      </c>
      <c r="C543" s="88"/>
      <c r="D543" s="88" t="e">
        <f t="array" ref="D543">INDEX(LISTE!$D$4:$O$45,MATCH(A543,LISTE!$B$4:$B$45,0),MATCH(C543,LISTE!$D$3:$O$3,0))</f>
        <v>#N/A</v>
      </c>
      <c r="E543" s="88" t="str">
        <f>IF(ISBLANK(C543),"",VLOOKUP(C543,Typologie!B$3:C$15,2,0))</f>
        <v/>
      </c>
      <c r="F543" s="88" t="str">
        <f>IF(E543="","",COUNTIF(E$10:$E543, E543))</f>
        <v/>
      </c>
      <c r="G543" s="88" t="str">
        <f t="shared" si="29"/>
        <v/>
      </c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90"/>
      <c r="T543" s="90"/>
      <c r="U543" s="90"/>
      <c r="V543" s="90"/>
      <c r="W543" s="88"/>
      <c r="X543" s="91"/>
      <c r="Y543" s="89"/>
      <c r="Z543" s="89"/>
      <c r="AA543" s="89"/>
      <c r="AB543" s="89"/>
      <c r="AC543" s="89"/>
      <c r="AD543" s="89"/>
      <c r="AE543" s="91"/>
      <c r="AF543" s="88"/>
      <c r="AG543" s="89"/>
      <c r="AH543" s="89"/>
      <c r="AI543" s="89"/>
      <c r="AJ543" s="91"/>
      <c r="AK543" s="88"/>
      <c r="AL543" s="89"/>
      <c r="AM543" s="89"/>
      <c r="AN543" s="89"/>
      <c r="AO543" s="91"/>
      <c r="AP543" s="88" t="str">
        <f t="shared" ca="1" si="27"/>
        <v/>
      </c>
      <c r="AQ543" s="91"/>
      <c r="AR543" s="89"/>
      <c r="AS543" s="88"/>
      <c r="AT543" s="88" t="str">
        <f t="shared" si="28"/>
        <v/>
      </c>
      <c r="AU543" s="92"/>
      <c r="AV543" s="88"/>
    </row>
    <row r="544" spans="1:48" s="75" customFormat="1" ht="15.6" x14ac:dyDescent="0.3">
      <c r="A544" s="88"/>
      <c r="B544" s="88" t="str">
        <f>IF(ISNA(VLOOKUP(A544,LISTE!B537:U579,20,0)),"",VLOOKUP(A544,LISTE!B537:U579,20,0))</f>
        <v/>
      </c>
      <c r="C544" s="88"/>
      <c r="D544" s="88" t="e">
        <f t="array" ref="D544">INDEX(LISTE!$D$4:$O$45,MATCH(A544,LISTE!$B$4:$B$45,0),MATCH(C544,LISTE!$D$3:$O$3,0))</f>
        <v>#N/A</v>
      </c>
      <c r="E544" s="88" t="str">
        <f>IF(ISBLANK(C544),"",VLOOKUP(C544,Typologie!B$3:C$15,2,0))</f>
        <v/>
      </c>
      <c r="F544" s="88" t="str">
        <f>IF(E544="","",COUNTIF(E$10:$E544, E544))</f>
        <v/>
      </c>
      <c r="G544" s="88" t="str">
        <f t="shared" si="29"/>
        <v/>
      </c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90"/>
      <c r="T544" s="90"/>
      <c r="U544" s="90"/>
      <c r="V544" s="90"/>
      <c r="W544" s="88"/>
      <c r="X544" s="91"/>
      <c r="Y544" s="89"/>
      <c r="Z544" s="89"/>
      <c r="AA544" s="89"/>
      <c r="AB544" s="89"/>
      <c r="AC544" s="89"/>
      <c r="AD544" s="89"/>
      <c r="AE544" s="91"/>
      <c r="AF544" s="88"/>
      <c r="AG544" s="89"/>
      <c r="AH544" s="89"/>
      <c r="AI544" s="89"/>
      <c r="AJ544" s="91"/>
      <c r="AK544" s="88"/>
      <c r="AL544" s="89"/>
      <c r="AM544" s="89"/>
      <c r="AN544" s="89"/>
      <c r="AO544" s="91"/>
      <c r="AP544" s="88" t="str">
        <f t="shared" ca="1" si="27"/>
        <v/>
      </c>
      <c r="AQ544" s="91"/>
      <c r="AR544" s="89"/>
      <c r="AS544" s="88"/>
      <c r="AT544" s="88" t="str">
        <f t="shared" si="28"/>
        <v/>
      </c>
      <c r="AU544" s="92"/>
      <c r="AV544" s="88"/>
    </row>
    <row r="545" spans="1:48" s="75" customFormat="1" ht="15.6" x14ac:dyDescent="0.3">
      <c r="A545" s="88"/>
      <c r="B545" s="88" t="str">
        <f>IF(ISNA(VLOOKUP(A545,LISTE!B538:U580,20,0)),"",VLOOKUP(A545,LISTE!B538:U580,20,0))</f>
        <v/>
      </c>
      <c r="C545" s="88"/>
      <c r="D545" s="88" t="e">
        <f t="array" ref="D545">INDEX(LISTE!$D$4:$O$45,MATCH(A545,LISTE!$B$4:$B$45,0),MATCH(C545,LISTE!$D$3:$O$3,0))</f>
        <v>#N/A</v>
      </c>
      <c r="E545" s="88" t="str">
        <f>IF(ISBLANK(C545),"",VLOOKUP(C545,Typologie!B$3:C$15,2,0))</f>
        <v/>
      </c>
      <c r="F545" s="88" t="str">
        <f>IF(E545="","",COUNTIF(E$10:$E545, E545))</f>
        <v/>
      </c>
      <c r="G545" s="88" t="str">
        <f t="shared" si="29"/>
        <v/>
      </c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90"/>
      <c r="T545" s="90"/>
      <c r="U545" s="90"/>
      <c r="V545" s="90"/>
      <c r="W545" s="88"/>
      <c r="X545" s="91"/>
      <c r="Y545" s="89"/>
      <c r="Z545" s="89"/>
      <c r="AA545" s="89"/>
      <c r="AB545" s="89"/>
      <c r="AC545" s="89"/>
      <c r="AD545" s="89"/>
      <c r="AE545" s="91"/>
      <c r="AF545" s="88"/>
      <c r="AG545" s="89"/>
      <c r="AH545" s="89"/>
      <c r="AI545" s="89"/>
      <c r="AJ545" s="91"/>
      <c r="AK545" s="88"/>
      <c r="AL545" s="89"/>
      <c r="AM545" s="89"/>
      <c r="AN545" s="89"/>
      <c r="AO545" s="91"/>
      <c r="AP545" s="88" t="str">
        <f t="shared" ca="1" si="27"/>
        <v/>
      </c>
      <c r="AQ545" s="91"/>
      <c r="AR545" s="89"/>
      <c r="AS545" s="88"/>
      <c r="AT545" s="88" t="str">
        <f t="shared" si="28"/>
        <v/>
      </c>
      <c r="AU545" s="92"/>
      <c r="AV545" s="88"/>
    </row>
    <row r="546" spans="1:48" s="75" customFormat="1" ht="15.6" x14ac:dyDescent="0.3">
      <c r="A546" s="88"/>
      <c r="B546" s="88" t="str">
        <f>IF(ISNA(VLOOKUP(A546,LISTE!B539:U581,20,0)),"",VLOOKUP(A546,LISTE!B539:U581,20,0))</f>
        <v/>
      </c>
      <c r="C546" s="88"/>
      <c r="D546" s="88" t="e">
        <f t="array" ref="D546">INDEX(LISTE!$D$4:$O$45,MATCH(A546,LISTE!$B$4:$B$45,0),MATCH(C546,LISTE!$D$3:$O$3,0))</f>
        <v>#N/A</v>
      </c>
      <c r="E546" s="88" t="str">
        <f>IF(ISBLANK(C546),"",VLOOKUP(C546,Typologie!B$3:C$15,2,0))</f>
        <v/>
      </c>
      <c r="F546" s="88" t="str">
        <f>IF(E546="","",COUNTIF(E$10:$E546, E546))</f>
        <v/>
      </c>
      <c r="G546" s="88" t="str">
        <f t="shared" si="29"/>
        <v/>
      </c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90"/>
      <c r="T546" s="90"/>
      <c r="U546" s="90"/>
      <c r="V546" s="90"/>
      <c r="W546" s="88"/>
      <c r="X546" s="91"/>
      <c r="Y546" s="89"/>
      <c r="Z546" s="89"/>
      <c r="AA546" s="89"/>
      <c r="AB546" s="89"/>
      <c r="AC546" s="89"/>
      <c r="AD546" s="89"/>
      <c r="AE546" s="91"/>
      <c r="AF546" s="88"/>
      <c r="AG546" s="89"/>
      <c r="AH546" s="89"/>
      <c r="AI546" s="89"/>
      <c r="AJ546" s="91"/>
      <c r="AK546" s="88"/>
      <c r="AL546" s="89"/>
      <c r="AM546" s="89"/>
      <c r="AN546" s="89"/>
      <c r="AO546" s="91"/>
      <c r="AP546" s="88" t="str">
        <f t="shared" ca="1" si="27"/>
        <v/>
      </c>
      <c r="AQ546" s="91"/>
      <c r="AR546" s="89"/>
      <c r="AS546" s="88"/>
      <c r="AT546" s="88" t="str">
        <f t="shared" si="28"/>
        <v/>
      </c>
      <c r="AU546" s="92"/>
      <c r="AV546" s="88"/>
    </row>
    <row r="547" spans="1:48" s="75" customFormat="1" ht="15.6" x14ac:dyDescent="0.3">
      <c r="A547" s="88"/>
      <c r="B547" s="88" t="str">
        <f>IF(ISNA(VLOOKUP(A547,LISTE!B540:U582,20,0)),"",VLOOKUP(A547,LISTE!B540:U582,20,0))</f>
        <v/>
      </c>
      <c r="C547" s="88"/>
      <c r="D547" s="88" t="e">
        <f t="array" ref="D547">INDEX(LISTE!$D$4:$O$45,MATCH(A547,LISTE!$B$4:$B$45,0),MATCH(C547,LISTE!$D$3:$O$3,0))</f>
        <v>#N/A</v>
      </c>
      <c r="E547" s="88" t="str">
        <f>IF(ISBLANK(C547),"",VLOOKUP(C547,Typologie!B$3:C$15,2,0))</f>
        <v/>
      </c>
      <c r="F547" s="88" t="str">
        <f>IF(E547="","",COUNTIF(E$10:$E547, E547))</f>
        <v/>
      </c>
      <c r="G547" s="88" t="str">
        <f t="shared" si="29"/>
        <v/>
      </c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90"/>
      <c r="T547" s="90"/>
      <c r="U547" s="90"/>
      <c r="V547" s="90"/>
      <c r="W547" s="88"/>
      <c r="X547" s="91"/>
      <c r="Y547" s="89"/>
      <c r="Z547" s="89"/>
      <c r="AA547" s="89"/>
      <c r="AB547" s="89"/>
      <c r="AC547" s="89"/>
      <c r="AD547" s="89"/>
      <c r="AE547" s="91"/>
      <c r="AF547" s="88"/>
      <c r="AG547" s="89"/>
      <c r="AH547" s="89"/>
      <c r="AI547" s="89"/>
      <c r="AJ547" s="91"/>
      <c r="AK547" s="88"/>
      <c r="AL547" s="89"/>
      <c r="AM547" s="89"/>
      <c r="AN547" s="89"/>
      <c r="AO547" s="91"/>
      <c r="AP547" s="88" t="str">
        <f t="shared" ca="1" si="27"/>
        <v/>
      </c>
      <c r="AQ547" s="91"/>
      <c r="AR547" s="89"/>
      <c r="AS547" s="88"/>
      <c r="AT547" s="88" t="str">
        <f t="shared" si="28"/>
        <v/>
      </c>
      <c r="AU547" s="92"/>
      <c r="AV547" s="88"/>
    </row>
    <row r="548" spans="1:48" s="75" customFormat="1" ht="15.6" x14ac:dyDescent="0.3">
      <c r="A548" s="88"/>
      <c r="B548" s="88" t="str">
        <f>IF(ISNA(VLOOKUP(A548,LISTE!B541:U583,20,0)),"",VLOOKUP(A548,LISTE!B541:U583,20,0))</f>
        <v/>
      </c>
      <c r="C548" s="88"/>
      <c r="D548" s="88" t="e">
        <f t="array" ref="D548">INDEX(LISTE!$D$4:$O$45,MATCH(A548,LISTE!$B$4:$B$45,0),MATCH(C548,LISTE!$D$3:$O$3,0))</f>
        <v>#N/A</v>
      </c>
      <c r="E548" s="88" t="str">
        <f>IF(ISBLANK(C548),"",VLOOKUP(C548,Typologie!B$3:C$15,2,0))</f>
        <v/>
      </c>
      <c r="F548" s="88" t="str">
        <f>IF(E548="","",COUNTIF(E$10:$E548, E548))</f>
        <v/>
      </c>
      <c r="G548" s="88" t="str">
        <f t="shared" si="29"/>
        <v/>
      </c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90"/>
      <c r="T548" s="90"/>
      <c r="U548" s="90"/>
      <c r="V548" s="90"/>
      <c r="W548" s="88"/>
      <c r="X548" s="91"/>
      <c r="Y548" s="89"/>
      <c r="Z548" s="89"/>
      <c r="AA548" s="89"/>
      <c r="AB548" s="89"/>
      <c r="AC548" s="89"/>
      <c r="AD548" s="89"/>
      <c r="AE548" s="91"/>
      <c r="AF548" s="88"/>
      <c r="AG548" s="89"/>
      <c r="AH548" s="89"/>
      <c r="AI548" s="89"/>
      <c r="AJ548" s="91"/>
      <c r="AK548" s="88"/>
      <c r="AL548" s="89"/>
      <c r="AM548" s="89"/>
      <c r="AN548" s="89"/>
      <c r="AO548" s="91"/>
      <c r="AP548" s="88" t="str">
        <f t="shared" ca="1" si="27"/>
        <v/>
      </c>
      <c r="AQ548" s="91"/>
      <c r="AR548" s="89"/>
      <c r="AS548" s="88"/>
      <c r="AT548" s="88" t="str">
        <f t="shared" si="28"/>
        <v/>
      </c>
      <c r="AU548" s="92"/>
      <c r="AV548" s="88"/>
    </row>
    <row r="549" spans="1:48" s="75" customFormat="1" ht="15.6" x14ac:dyDescent="0.3">
      <c r="A549" s="88"/>
      <c r="B549" s="88" t="str">
        <f>IF(ISNA(VLOOKUP(A549,LISTE!B542:U584,20,0)),"",VLOOKUP(A549,LISTE!B542:U584,20,0))</f>
        <v/>
      </c>
      <c r="C549" s="88"/>
      <c r="D549" s="88" t="e">
        <f t="array" ref="D549">INDEX(LISTE!$D$4:$O$45,MATCH(A549,LISTE!$B$4:$B$45,0),MATCH(C549,LISTE!$D$3:$O$3,0))</f>
        <v>#N/A</v>
      </c>
      <c r="E549" s="88" t="str">
        <f>IF(ISBLANK(C549),"",VLOOKUP(C549,Typologie!B$3:C$15,2,0))</f>
        <v/>
      </c>
      <c r="F549" s="88" t="str">
        <f>IF(E549="","",COUNTIF(E$10:$E549, E549))</f>
        <v/>
      </c>
      <c r="G549" s="88" t="str">
        <f t="shared" si="29"/>
        <v/>
      </c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90"/>
      <c r="T549" s="90"/>
      <c r="U549" s="90"/>
      <c r="V549" s="90"/>
      <c r="W549" s="88"/>
      <c r="X549" s="91"/>
      <c r="Y549" s="89"/>
      <c r="Z549" s="89"/>
      <c r="AA549" s="89"/>
      <c r="AB549" s="89"/>
      <c r="AC549" s="89"/>
      <c r="AD549" s="89"/>
      <c r="AE549" s="91"/>
      <c r="AF549" s="88"/>
      <c r="AG549" s="89"/>
      <c r="AH549" s="89"/>
      <c r="AI549" s="89"/>
      <c r="AJ549" s="91"/>
      <c r="AK549" s="88"/>
      <c r="AL549" s="89"/>
      <c r="AM549" s="89"/>
      <c r="AN549" s="89"/>
      <c r="AO549" s="91"/>
      <c r="AP549" s="88" t="str">
        <f t="shared" ca="1" si="27"/>
        <v/>
      </c>
      <c r="AQ549" s="91"/>
      <c r="AR549" s="89"/>
      <c r="AS549" s="88"/>
      <c r="AT549" s="88" t="str">
        <f t="shared" si="28"/>
        <v/>
      </c>
      <c r="AU549" s="92"/>
      <c r="AV549" s="88"/>
    </row>
    <row r="550" spans="1:48" s="75" customFormat="1" ht="15.6" x14ac:dyDescent="0.3">
      <c r="A550" s="88"/>
      <c r="B550" s="88" t="str">
        <f>IF(ISNA(VLOOKUP(A550,LISTE!B543:U585,20,0)),"",VLOOKUP(A550,LISTE!B543:U585,20,0))</f>
        <v/>
      </c>
      <c r="C550" s="88"/>
      <c r="D550" s="88" t="e">
        <f t="array" ref="D550">INDEX(LISTE!$D$4:$O$45,MATCH(A550,LISTE!$B$4:$B$45,0),MATCH(C550,LISTE!$D$3:$O$3,0))</f>
        <v>#N/A</v>
      </c>
      <c r="E550" s="88" t="str">
        <f>IF(ISBLANK(C550),"",VLOOKUP(C550,Typologie!B$3:C$15,2,0))</f>
        <v/>
      </c>
      <c r="F550" s="88" t="str">
        <f>IF(E550="","",COUNTIF(E$10:$E550, E550))</f>
        <v/>
      </c>
      <c r="G550" s="88" t="str">
        <f t="shared" si="29"/>
        <v/>
      </c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90"/>
      <c r="T550" s="90"/>
      <c r="U550" s="90"/>
      <c r="V550" s="90"/>
      <c r="W550" s="88"/>
      <c r="X550" s="91"/>
      <c r="Y550" s="89"/>
      <c r="Z550" s="89"/>
      <c r="AA550" s="89"/>
      <c r="AB550" s="89"/>
      <c r="AC550" s="89"/>
      <c r="AD550" s="89"/>
      <c r="AE550" s="91"/>
      <c r="AF550" s="88"/>
      <c r="AG550" s="89"/>
      <c r="AH550" s="89"/>
      <c r="AI550" s="89"/>
      <c r="AJ550" s="91"/>
      <c r="AK550" s="88"/>
      <c r="AL550" s="89"/>
      <c r="AM550" s="89"/>
      <c r="AN550" s="89"/>
      <c r="AO550" s="91"/>
      <c r="AP550" s="88" t="str">
        <f t="shared" ca="1" si="27"/>
        <v/>
      </c>
      <c r="AQ550" s="91"/>
      <c r="AR550" s="89"/>
      <c r="AS550" s="88"/>
      <c r="AT550" s="88" t="str">
        <f t="shared" si="28"/>
        <v/>
      </c>
      <c r="AU550" s="92"/>
      <c r="AV550" s="88"/>
    </row>
    <row r="551" spans="1:48" s="75" customFormat="1" ht="15.6" x14ac:dyDescent="0.3">
      <c r="A551" s="88"/>
      <c r="B551" s="88" t="str">
        <f>IF(ISNA(VLOOKUP(A551,LISTE!B544:U586,20,0)),"",VLOOKUP(A551,LISTE!B544:U586,20,0))</f>
        <v/>
      </c>
      <c r="C551" s="88"/>
      <c r="D551" s="88" t="e">
        <f t="array" ref="D551">INDEX(LISTE!$D$4:$O$45,MATCH(A551,LISTE!$B$4:$B$45,0),MATCH(C551,LISTE!$D$3:$O$3,0))</f>
        <v>#N/A</v>
      </c>
      <c r="E551" s="88" t="str">
        <f>IF(ISBLANK(C551),"",VLOOKUP(C551,Typologie!B$3:C$15,2,0))</f>
        <v/>
      </c>
      <c r="F551" s="88" t="str">
        <f>IF(E551="","",COUNTIF(E$10:$E551, E551))</f>
        <v/>
      </c>
      <c r="G551" s="88" t="str">
        <f t="shared" si="29"/>
        <v/>
      </c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90"/>
      <c r="T551" s="90"/>
      <c r="U551" s="90"/>
      <c r="V551" s="90"/>
      <c r="W551" s="88"/>
      <c r="X551" s="91"/>
      <c r="Y551" s="89"/>
      <c r="Z551" s="89"/>
      <c r="AA551" s="89"/>
      <c r="AB551" s="89"/>
      <c r="AC551" s="89"/>
      <c r="AD551" s="89"/>
      <c r="AE551" s="91"/>
      <c r="AF551" s="88"/>
      <c r="AG551" s="89"/>
      <c r="AH551" s="89"/>
      <c r="AI551" s="89"/>
      <c r="AJ551" s="91"/>
      <c r="AK551" s="88"/>
      <c r="AL551" s="89"/>
      <c r="AM551" s="89"/>
      <c r="AN551" s="89"/>
      <c r="AO551" s="91"/>
      <c r="AP551" s="88" t="str">
        <f t="shared" ca="1" si="27"/>
        <v/>
      </c>
      <c r="AQ551" s="91"/>
      <c r="AR551" s="89"/>
      <c r="AS551" s="88"/>
      <c r="AT551" s="88" t="str">
        <f t="shared" si="28"/>
        <v/>
      </c>
      <c r="AU551" s="92"/>
      <c r="AV551" s="88"/>
    </row>
    <row r="552" spans="1:48" s="75" customFormat="1" ht="15.6" x14ac:dyDescent="0.3">
      <c r="A552" s="88"/>
      <c r="B552" s="88" t="str">
        <f>IF(ISNA(VLOOKUP(A552,LISTE!B545:U587,20,0)),"",VLOOKUP(A552,LISTE!B545:U587,20,0))</f>
        <v/>
      </c>
      <c r="C552" s="88"/>
      <c r="D552" s="88" t="e">
        <f t="array" ref="D552">INDEX(LISTE!$D$4:$O$45,MATCH(A552,LISTE!$B$4:$B$45,0),MATCH(C552,LISTE!$D$3:$O$3,0))</f>
        <v>#N/A</v>
      </c>
      <c r="E552" s="88" t="str">
        <f>IF(ISBLANK(C552),"",VLOOKUP(C552,Typologie!B$3:C$15,2,0))</f>
        <v/>
      </c>
      <c r="F552" s="88" t="str">
        <f>IF(E552="","",COUNTIF(E$10:$E552, E552))</f>
        <v/>
      </c>
      <c r="G552" s="88" t="str">
        <f t="shared" si="29"/>
        <v/>
      </c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90"/>
      <c r="T552" s="90"/>
      <c r="U552" s="90"/>
      <c r="V552" s="90"/>
      <c r="W552" s="88"/>
      <c r="X552" s="91"/>
      <c r="Y552" s="89"/>
      <c r="Z552" s="89"/>
      <c r="AA552" s="89"/>
      <c r="AB552" s="89"/>
      <c r="AC552" s="89"/>
      <c r="AD552" s="89"/>
      <c r="AE552" s="91"/>
      <c r="AF552" s="88"/>
      <c r="AG552" s="89"/>
      <c r="AH552" s="89"/>
      <c r="AI552" s="89"/>
      <c r="AJ552" s="91"/>
      <c r="AK552" s="88"/>
      <c r="AL552" s="89"/>
      <c r="AM552" s="89"/>
      <c r="AN552" s="89"/>
      <c r="AO552" s="91"/>
      <c r="AP552" s="88" t="str">
        <f t="shared" ca="1" si="27"/>
        <v/>
      </c>
      <c r="AQ552" s="91"/>
      <c r="AR552" s="89"/>
      <c r="AS552" s="88"/>
      <c r="AT552" s="88" t="str">
        <f t="shared" si="28"/>
        <v/>
      </c>
      <c r="AU552" s="92"/>
      <c r="AV552" s="88"/>
    </row>
    <row r="553" spans="1:48" s="75" customFormat="1" ht="15.6" x14ac:dyDescent="0.3">
      <c r="A553" s="88"/>
      <c r="B553" s="88" t="str">
        <f>IF(ISNA(VLOOKUP(A553,LISTE!B546:U588,20,0)),"",VLOOKUP(A553,LISTE!B546:U588,20,0))</f>
        <v/>
      </c>
      <c r="C553" s="88"/>
      <c r="D553" s="88" t="e">
        <f t="array" ref="D553">INDEX(LISTE!$D$4:$O$45,MATCH(A553,LISTE!$B$4:$B$45,0),MATCH(C553,LISTE!$D$3:$O$3,0))</f>
        <v>#N/A</v>
      </c>
      <c r="E553" s="88" t="str">
        <f>IF(ISBLANK(C553),"",VLOOKUP(C553,Typologie!B$3:C$15,2,0))</f>
        <v/>
      </c>
      <c r="F553" s="88" t="str">
        <f>IF(E553="","",COUNTIF(E$10:$E553, E553))</f>
        <v/>
      </c>
      <c r="G553" s="88" t="str">
        <f t="shared" si="29"/>
        <v/>
      </c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90"/>
      <c r="T553" s="90"/>
      <c r="U553" s="90"/>
      <c r="V553" s="90"/>
      <c r="W553" s="88"/>
      <c r="X553" s="91"/>
      <c r="Y553" s="89"/>
      <c r="Z553" s="89"/>
      <c r="AA553" s="89"/>
      <c r="AB553" s="89"/>
      <c r="AC553" s="89"/>
      <c r="AD553" s="89"/>
      <c r="AE553" s="91"/>
      <c r="AF553" s="88"/>
      <c r="AG553" s="89"/>
      <c r="AH553" s="89"/>
      <c r="AI553" s="89"/>
      <c r="AJ553" s="91"/>
      <c r="AK553" s="88"/>
      <c r="AL553" s="89"/>
      <c r="AM553" s="89"/>
      <c r="AN553" s="89"/>
      <c r="AO553" s="91"/>
      <c r="AP553" s="88" t="str">
        <f t="shared" ca="1" si="27"/>
        <v/>
      </c>
      <c r="AQ553" s="91"/>
      <c r="AR553" s="89"/>
      <c r="AS553" s="88"/>
      <c r="AT553" s="88" t="str">
        <f t="shared" si="28"/>
        <v/>
      </c>
      <c r="AU553" s="92"/>
      <c r="AV553" s="88"/>
    </row>
    <row r="554" spans="1:48" s="75" customFormat="1" ht="15.6" x14ac:dyDescent="0.3">
      <c r="A554" s="88"/>
      <c r="B554" s="88" t="str">
        <f>IF(ISNA(VLOOKUP(A554,LISTE!B547:U589,20,0)),"",VLOOKUP(A554,LISTE!B547:U589,20,0))</f>
        <v/>
      </c>
      <c r="C554" s="88"/>
      <c r="D554" s="88" t="e">
        <f t="array" ref="D554">INDEX(LISTE!$D$4:$O$45,MATCH(A554,LISTE!$B$4:$B$45,0),MATCH(C554,LISTE!$D$3:$O$3,0))</f>
        <v>#N/A</v>
      </c>
      <c r="E554" s="88" t="str">
        <f>IF(ISBLANK(C554),"",VLOOKUP(C554,Typologie!B$3:C$15,2,0))</f>
        <v/>
      </c>
      <c r="F554" s="88" t="str">
        <f>IF(E554="","",COUNTIF(E$10:$E554, E554))</f>
        <v/>
      </c>
      <c r="G554" s="88" t="str">
        <f t="shared" si="29"/>
        <v/>
      </c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90"/>
      <c r="T554" s="90"/>
      <c r="U554" s="90"/>
      <c r="V554" s="90"/>
      <c r="W554" s="88"/>
      <c r="X554" s="91"/>
      <c r="Y554" s="89"/>
      <c r="Z554" s="89"/>
      <c r="AA554" s="89"/>
      <c r="AB554" s="89"/>
      <c r="AC554" s="89"/>
      <c r="AD554" s="89"/>
      <c r="AE554" s="91"/>
      <c r="AF554" s="88"/>
      <c r="AG554" s="89"/>
      <c r="AH554" s="89"/>
      <c r="AI554" s="89"/>
      <c r="AJ554" s="91"/>
      <c r="AK554" s="88"/>
      <c r="AL554" s="89"/>
      <c r="AM554" s="89"/>
      <c r="AN554" s="89"/>
      <c r="AO554" s="91"/>
      <c r="AP554" s="88" t="str">
        <f t="shared" ca="1" si="27"/>
        <v/>
      </c>
      <c r="AQ554" s="91"/>
      <c r="AR554" s="89"/>
      <c r="AS554" s="88"/>
      <c r="AT554" s="88" t="str">
        <f t="shared" si="28"/>
        <v/>
      </c>
      <c r="AU554" s="92"/>
      <c r="AV554" s="88"/>
    </row>
    <row r="555" spans="1:48" s="75" customFormat="1" ht="15.6" x14ac:dyDescent="0.3">
      <c r="A555" s="88"/>
      <c r="B555" s="88" t="str">
        <f>IF(ISNA(VLOOKUP(A555,LISTE!B548:U590,20,0)),"",VLOOKUP(A555,LISTE!B548:U590,20,0))</f>
        <v/>
      </c>
      <c r="C555" s="88"/>
      <c r="D555" s="88" t="e">
        <f t="array" ref="D555">INDEX(LISTE!$D$4:$O$45,MATCH(A555,LISTE!$B$4:$B$45,0),MATCH(C555,LISTE!$D$3:$O$3,0))</f>
        <v>#N/A</v>
      </c>
      <c r="E555" s="88" t="str">
        <f>IF(ISBLANK(C555),"",VLOOKUP(C555,Typologie!B$3:C$15,2,0))</f>
        <v/>
      </c>
      <c r="F555" s="88" t="str">
        <f>IF(E555="","",COUNTIF(E$10:$E555, E555))</f>
        <v/>
      </c>
      <c r="G555" s="88" t="str">
        <f t="shared" si="29"/>
        <v/>
      </c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90"/>
      <c r="T555" s="90"/>
      <c r="U555" s="90"/>
      <c r="V555" s="90"/>
      <c r="W555" s="88"/>
      <c r="X555" s="91"/>
      <c r="Y555" s="89"/>
      <c r="Z555" s="89"/>
      <c r="AA555" s="89"/>
      <c r="AB555" s="89"/>
      <c r="AC555" s="89"/>
      <c r="AD555" s="89"/>
      <c r="AE555" s="91"/>
      <c r="AF555" s="88"/>
      <c r="AG555" s="89"/>
      <c r="AH555" s="89"/>
      <c r="AI555" s="89"/>
      <c r="AJ555" s="91"/>
      <c r="AK555" s="88"/>
      <c r="AL555" s="89"/>
      <c r="AM555" s="89"/>
      <c r="AN555" s="89"/>
      <c r="AO555" s="91"/>
      <c r="AP555" s="88" t="str">
        <f t="shared" ca="1" si="27"/>
        <v/>
      </c>
      <c r="AQ555" s="91"/>
      <c r="AR555" s="89"/>
      <c r="AS555" s="88"/>
      <c r="AT555" s="88" t="str">
        <f t="shared" si="28"/>
        <v/>
      </c>
      <c r="AU555" s="92"/>
      <c r="AV555" s="88"/>
    </row>
    <row r="556" spans="1:48" s="75" customFormat="1" ht="15.6" x14ac:dyDescent="0.3">
      <c r="A556" s="88"/>
      <c r="B556" s="88" t="str">
        <f>IF(ISNA(VLOOKUP(A556,LISTE!B549:U591,20,0)),"",VLOOKUP(A556,LISTE!B549:U591,20,0))</f>
        <v/>
      </c>
      <c r="C556" s="88"/>
      <c r="D556" s="88" t="e">
        <f t="array" ref="D556">INDEX(LISTE!$D$4:$O$45,MATCH(A556,LISTE!$B$4:$B$45,0),MATCH(C556,LISTE!$D$3:$O$3,0))</f>
        <v>#N/A</v>
      </c>
      <c r="E556" s="88" t="str">
        <f>IF(ISBLANK(C556),"",VLOOKUP(C556,Typologie!B$3:C$15,2,0))</f>
        <v/>
      </c>
      <c r="F556" s="88" t="str">
        <f>IF(E556="","",COUNTIF(E$10:$E556, E556))</f>
        <v/>
      </c>
      <c r="G556" s="88" t="str">
        <f t="shared" si="29"/>
        <v/>
      </c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90"/>
      <c r="T556" s="90"/>
      <c r="U556" s="90"/>
      <c r="V556" s="90"/>
      <c r="W556" s="88"/>
      <c r="X556" s="91"/>
      <c r="Y556" s="89"/>
      <c r="Z556" s="89"/>
      <c r="AA556" s="89"/>
      <c r="AB556" s="89"/>
      <c r="AC556" s="89"/>
      <c r="AD556" s="89"/>
      <c r="AE556" s="91"/>
      <c r="AF556" s="88"/>
      <c r="AG556" s="89"/>
      <c r="AH556" s="89"/>
      <c r="AI556" s="89"/>
      <c r="AJ556" s="91"/>
      <c r="AK556" s="88"/>
      <c r="AL556" s="89"/>
      <c r="AM556" s="89"/>
      <c r="AN556" s="89"/>
      <c r="AO556" s="91"/>
      <c r="AP556" s="88" t="str">
        <f t="shared" ca="1" si="27"/>
        <v/>
      </c>
      <c r="AQ556" s="91"/>
      <c r="AR556" s="89"/>
      <c r="AS556" s="88"/>
      <c r="AT556" s="88" t="str">
        <f t="shared" si="28"/>
        <v/>
      </c>
      <c r="AU556" s="92"/>
      <c r="AV556" s="88"/>
    </row>
    <row r="557" spans="1:48" s="75" customFormat="1" ht="15.6" x14ac:dyDescent="0.3">
      <c r="A557" s="88"/>
      <c r="B557" s="88" t="str">
        <f>IF(ISNA(VLOOKUP(A557,LISTE!B550:U592,20,0)),"",VLOOKUP(A557,LISTE!B550:U592,20,0))</f>
        <v/>
      </c>
      <c r="C557" s="88"/>
      <c r="D557" s="88" t="e">
        <f t="array" ref="D557">INDEX(LISTE!$D$4:$O$45,MATCH(A557,LISTE!$B$4:$B$45,0),MATCH(C557,LISTE!$D$3:$O$3,0))</f>
        <v>#N/A</v>
      </c>
      <c r="E557" s="88" t="str">
        <f>IF(ISBLANK(C557),"",VLOOKUP(C557,Typologie!B$3:C$15,2,0))</f>
        <v/>
      </c>
      <c r="F557" s="88" t="str">
        <f>IF(E557="","",COUNTIF(E$10:$E557, E557))</f>
        <v/>
      </c>
      <c r="G557" s="88" t="str">
        <f t="shared" si="29"/>
        <v/>
      </c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90"/>
      <c r="T557" s="90"/>
      <c r="U557" s="90"/>
      <c r="V557" s="90"/>
      <c r="W557" s="88"/>
      <c r="X557" s="91"/>
      <c r="Y557" s="89"/>
      <c r="Z557" s="89"/>
      <c r="AA557" s="89"/>
      <c r="AB557" s="89"/>
      <c r="AC557" s="89"/>
      <c r="AD557" s="89"/>
      <c r="AE557" s="91"/>
      <c r="AF557" s="88"/>
      <c r="AG557" s="89"/>
      <c r="AH557" s="89"/>
      <c r="AI557" s="89"/>
      <c r="AJ557" s="91"/>
      <c r="AK557" s="88"/>
      <c r="AL557" s="89"/>
      <c r="AM557" s="89"/>
      <c r="AN557" s="89"/>
      <c r="AO557" s="91"/>
      <c r="AP557" s="88" t="str">
        <f t="shared" ca="1" si="27"/>
        <v/>
      </c>
      <c r="AQ557" s="91"/>
      <c r="AR557" s="89"/>
      <c r="AS557" s="88"/>
      <c r="AT557" s="88" t="str">
        <f t="shared" si="28"/>
        <v/>
      </c>
      <c r="AU557" s="92"/>
      <c r="AV557" s="88"/>
    </row>
    <row r="558" spans="1:48" s="75" customFormat="1" ht="15.6" x14ac:dyDescent="0.3">
      <c r="A558" s="88"/>
      <c r="B558" s="88" t="str">
        <f>IF(ISNA(VLOOKUP(A558,LISTE!B551:U593,20,0)),"",VLOOKUP(A558,LISTE!B551:U593,20,0))</f>
        <v/>
      </c>
      <c r="C558" s="88"/>
      <c r="D558" s="88" t="e">
        <f t="array" ref="D558">INDEX(LISTE!$D$4:$O$45,MATCH(A558,LISTE!$B$4:$B$45,0),MATCH(C558,LISTE!$D$3:$O$3,0))</f>
        <v>#N/A</v>
      </c>
      <c r="E558" s="88" t="str">
        <f>IF(ISBLANK(C558),"",VLOOKUP(C558,Typologie!B$3:C$15,2,0))</f>
        <v/>
      </c>
      <c r="F558" s="88" t="str">
        <f>IF(E558="","",COUNTIF(E$10:$E558, E558))</f>
        <v/>
      </c>
      <c r="G558" s="88" t="str">
        <f t="shared" si="29"/>
        <v/>
      </c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90"/>
      <c r="T558" s="90"/>
      <c r="U558" s="90"/>
      <c r="V558" s="90"/>
      <c r="W558" s="88"/>
      <c r="X558" s="91"/>
      <c r="Y558" s="89"/>
      <c r="Z558" s="89"/>
      <c r="AA558" s="89"/>
      <c r="AB558" s="89"/>
      <c r="AC558" s="89"/>
      <c r="AD558" s="89"/>
      <c r="AE558" s="91"/>
      <c r="AF558" s="88"/>
      <c r="AG558" s="89"/>
      <c r="AH558" s="89"/>
      <c r="AI558" s="89"/>
      <c r="AJ558" s="91"/>
      <c r="AK558" s="88"/>
      <c r="AL558" s="89"/>
      <c r="AM558" s="89"/>
      <c r="AN558" s="89"/>
      <c r="AO558" s="91"/>
      <c r="AP558" s="88" t="str">
        <f t="shared" ca="1" si="27"/>
        <v/>
      </c>
      <c r="AQ558" s="91"/>
      <c r="AR558" s="89"/>
      <c r="AS558" s="88"/>
      <c r="AT558" s="88" t="str">
        <f t="shared" si="28"/>
        <v/>
      </c>
      <c r="AU558" s="92"/>
      <c r="AV558" s="88"/>
    </row>
    <row r="559" spans="1:48" s="75" customFormat="1" ht="15.6" x14ac:dyDescent="0.3">
      <c r="A559" s="88"/>
      <c r="B559" s="88" t="str">
        <f>IF(ISNA(VLOOKUP(A559,LISTE!B552:U594,20,0)),"",VLOOKUP(A559,LISTE!B552:U594,20,0))</f>
        <v/>
      </c>
      <c r="C559" s="88"/>
      <c r="D559" s="88" t="e">
        <f t="array" ref="D559">INDEX(LISTE!$D$4:$O$45,MATCH(A559,LISTE!$B$4:$B$45,0),MATCH(C559,LISTE!$D$3:$O$3,0))</f>
        <v>#N/A</v>
      </c>
      <c r="E559" s="88" t="str">
        <f>IF(ISBLANK(C559),"",VLOOKUP(C559,Typologie!B$3:C$15,2,0))</f>
        <v/>
      </c>
      <c r="F559" s="88" t="str">
        <f>IF(E559="","",COUNTIF(E$10:$E559, E559))</f>
        <v/>
      </c>
      <c r="G559" s="88" t="str">
        <f t="shared" si="29"/>
        <v/>
      </c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90"/>
      <c r="T559" s="90"/>
      <c r="U559" s="90"/>
      <c r="V559" s="90"/>
      <c r="W559" s="88"/>
      <c r="X559" s="91"/>
      <c r="Y559" s="89"/>
      <c r="Z559" s="89"/>
      <c r="AA559" s="89"/>
      <c r="AB559" s="89"/>
      <c r="AC559" s="89"/>
      <c r="AD559" s="89"/>
      <c r="AE559" s="91"/>
      <c r="AF559" s="88"/>
      <c r="AG559" s="89"/>
      <c r="AH559" s="89"/>
      <c r="AI559" s="89"/>
      <c r="AJ559" s="91"/>
      <c r="AK559" s="88"/>
      <c r="AL559" s="89"/>
      <c r="AM559" s="89"/>
      <c r="AN559" s="89"/>
      <c r="AO559" s="91"/>
      <c r="AP559" s="88" t="str">
        <f t="shared" ca="1" si="27"/>
        <v/>
      </c>
      <c r="AQ559" s="91"/>
      <c r="AR559" s="89"/>
      <c r="AS559" s="88"/>
      <c r="AT559" s="88" t="str">
        <f t="shared" si="28"/>
        <v/>
      </c>
      <c r="AU559" s="92"/>
      <c r="AV559" s="88"/>
    </row>
    <row r="560" spans="1:48" s="75" customFormat="1" ht="15.6" x14ac:dyDescent="0.3">
      <c r="A560" s="88"/>
      <c r="B560" s="88" t="str">
        <f>IF(ISNA(VLOOKUP(A560,LISTE!B553:U595,20,0)),"",VLOOKUP(A560,LISTE!B553:U595,20,0))</f>
        <v/>
      </c>
      <c r="C560" s="88"/>
      <c r="D560" s="88" t="e">
        <f t="array" ref="D560">INDEX(LISTE!$D$4:$O$45,MATCH(A560,LISTE!$B$4:$B$45,0),MATCH(C560,LISTE!$D$3:$O$3,0))</f>
        <v>#N/A</v>
      </c>
      <c r="E560" s="88" t="str">
        <f>IF(ISBLANK(C560),"",VLOOKUP(C560,Typologie!B$3:C$15,2,0))</f>
        <v/>
      </c>
      <c r="F560" s="88" t="str">
        <f>IF(E560="","",COUNTIF(E$10:$E560, E560))</f>
        <v/>
      </c>
      <c r="G560" s="88" t="str">
        <f t="shared" si="29"/>
        <v/>
      </c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90"/>
      <c r="T560" s="90"/>
      <c r="U560" s="90"/>
      <c r="V560" s="90"/>
      <c r="W560" s="88"/>
      <c r="X560" s="91"/>
      <c r="Y560" s="89"/>
      <c r="Z560" s="89"/>
      <c r="AA560" s="89"/>
      <c r="AB560" s="89"/>
      <c r="AC560" s="89"/>
      <c r="AD560" s="89"/>
      <c r="AE560" s="91"/>
      <c r="AF560" s="88"/>
      <c r="AG560" s="89"/>
      <c r="AH560" s="89"/>
      <c r="AI560" s="89"/>
      <c r="AJ560" s="91"/>
      <c r="AK560" s="88"/>
      <c r="AL560" s="89"/>
      <c r="AM560" s="89"/>
      <c r="AN560" s="89"/>
      <c r="AO560" s="91"/>
      <c r="AP560" s="88" t="str">
        <f t="shared" ca="1" si="27"/>
        <v/>
      </c>
      <c r="AQ560" s="91"/>
      <c r="AR560" s="89"/>
      <c r="AS560" s="88"/>
      <c r="AT560" s="88" t="str">
        <f t="shared" si="28"/>
        <v/>
      </c>
      <c r="AU560" s="92"/>
      <c r="AV560" s="88"/>
    </row>
    <row r="561" spans="1:48" s="75" customFormat="1" ht="15.6" x14ac:dyDescent="0.3">
      <c r="A561" s="88"/>
      <c r="B561" s="88" t="str">
        <f>IF(ISNA(VLOOKUP(A561,LISTE!B554:U596,20,0)),"",VLOOKUP(A561,LISTE!B554:U596,20,0))</f>
        <v/>
      </c>
      <c r="C561" s="88"/>
      <c r="D561" s="88" t="e">
        <f t="array" ref="D561">INDEX(LISTE!$D$4:$O$45,MATCH(A561,LISTE!$B$4:$B$45,0),MATCH(C561,LISTE!$D$3:$O$3,0))</f>
        <v>#N/A</v>
      </c>
      <c r="E561" s="88" t="str">
        <f>IF(ISBLANK(C561),"",VLOOKUP(C561,Typologie!B$3:C$15,2,0))</f>
        <v/>
      </c>
      <c r="F561" s="88" t="str">
        <f>IF(E561="","",COUNTIF(E$10:$E561, E561))</f>
        <v/>
      </c>
      <c r="G561" s="88" t="str">
        <f t="shared" si="29"/>
        <v/>
      </c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90"/>
      <c r="T561" s="90"/>
      <c r="U561" s="90"/>
      <c r="V561" s="90"/>
      <c r="W561" s="88"/>
      <c r="X561" s="91"/>
      <c r="Y561" s="89"/>
      <c r="Z561" s="89"/>
      <c r="AA561" s="89"/>
      <c r="AB561" s="89"/>
      <c r="AC561" s="89"/>
      <c r="AD561" s="89"/>
      <c r="AE561" s="91"/>
      <c r="AF561" s="88"/>
      <c r="AG561" s="89"/>
      <c r="AH561" s="89"/>
      <c r="AI561" s="89"/>
      <c r="AJ561" s="91"/>
      <c r="AK561" s="88"/>
      <c r="AL561" s="89"/>
      <c r="AM561" s="89"/>
      <c r="AN561" s="89"/>
      <c r="AO561" s="91"/>
      <c r="AP561" s="88" t="str">
        <f t="shared" ca="1" si="27"/>
        <v/>
      </c>
      <c r="AQ561" s="91"/>
      <c r="AR561" s="89"/>
      <c r="AS561" s="88"/>
      <c r="AT561" s="88" t="str">
        <f t="shared" si="28"/>
        <v/>
      </c>
      <c r="AU561" s="92"/>
      <c r="AV561" s="88"/>
    </row>
    <row r="562" spans="1:48" s="75" customFormat="1" ht="15.6" x14ac:dyDescent="0.3">
      <c r="A562" s="88"/>
      <c r="B562" s="88" t="str">
        <f>IF(ISNA(VLOOKUP(A562,LISTE!B555:U597,20,0)),"",VLOOKUP(A562,LISTE!B555:U597,20,0))</f>
        <v/>
      </c>
      <c r="C562" s="88"/>
      <c r="D562" s="88" t="e">
        <f t="array" ref="D562">INDEX(LISTE!$D$4:$O$45,MATCH(A562,LISTE!$B$4:$B$45,0),MATCH(C562,LISTE!$D$3:$O$3,0))</f>
        <v>#N/A</v>
      </c>
      <c r="E562" s="88" t="str">
        <f>IF(ISBLANK(C562),"",VLOOKUP(C562,Typologie!B$3:C$15,2,0))</f>
        <v/>
      </c>
      <c r="F562" s="88" t="str">
        <f>IF(E562="","",COUNTIF(E$10:$E562, E562))</f>
        <v/>
      </c>
      <c r="G562" s="88" t="str">
        <f t="shared" si="29"/>
        <v/>
      </c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90"/>
      <c r="T562" s="90"/>
      <c r="U562" s="90"/>
      <c r="V562" s="90"/>
      <c r="W562" s="88"/>
      <c r="X562" s="91"/>
      <c r="Y562" s="89"/>
      <c r="Z562" s="89"/>
      <c r="AA562" s="89"/>
      <c r="AB562" s="89"/>
      <c r="AC562" s="89"/>
      <c r="AD562" s="89"/>
      <c r="AE562" s="91"/>
      <c r="AF562" s="88"/>
      <c r="AG562" s="89"/>
      <c r="AH562" s="89"/>
      <c r="AI562" s="89"/>
      <c r="AJ562" s="91"/>
      <c r="AK562" s="88"/>
      <c r="AL562" s="89"/>
      <c r="AM562" s="89"/>
      <c r="AN562" s="89"/>
      <c r="AO562" s="91"/>
      <c r="AP562" s="88" t="str">
        <f t="shared" ca="1" si="27"/>
        <v/>
      </c>
      <c r="AQ562" s="91"/>
      <c r="AR562" s="89"/>
      <c r="AS562" s="88"/>
      <c r="AT562" s="88" t="str">
        <f t="shared" si="28"/>
        <v/>
      </c>
      <c r="AU562" s="92"/>
      <c r="AV562" s="88"/>
    </row>
    <row r="563" spans="1:48" s="75" customFormat="1" ht="15.6" x14ac:dyDescent="0.3">
      <c r="A563" s="88"/>
      <c r="B563" s="88" t="str">
        <f>IF(ISNA(VLOOKUP(A563,LISTE!B556:U598,20,0)),"",VLOOKUP(A563,LISTE!B556:U598,20,0))</f>
        <v/>
      </c>
      <c r="C563" s="88"/>
      <c r="D563" s="88" t="e">
        <f t="array" ref="D563">INDEX(LISTE!$D$4:$O$45,MATCH(A563,LISTE!$B$4:$B$45,0),MATCH(C563,LISTE!$D$3:$O$3,0))</f>
        <v>#N/A</v>
      </c>
      <c r="E563" s="88" t="str">
        <f>IF(ISBLANK(C563),"",VLOOKUP(C563,Typologie!B$3:C$15,2,0))</f>
        <v/>
      </c>
      <c r="F563" s="88" t="str">
        <f>IF(E563="","",COUNTIF(E$10:$E563, E563))</f>
        <v/>
      </c>
      <c r="G563" s="88" t="str">
        <f t="shared" si="29"/>
        <v/>
      </c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90"/>
      <c r="T563" s="90"/>
      <c r="U563" s="90"/>
      <c r="V563" s="90"/>
      <c r="W563" s="88"/>
      <c r="X563" s="91"/>
      <c r="Y563" s="89"/>
      <c r="Z563" s="89"/>
      <c r="AA563" s="89"/>
      <c r="AB563" s="89"/>
      <c r="AC563" s="89"/>
      <c r="AD563" s="89"/>
      <c r="AE563" s="91"/>
      <c r="AF563" s="88"/>
      <c r="AG563" s="89"/>
      <c r="AH563" s="89"/>
      <c r="AI563" s="89"/>
      <c r="AJ563" s="91"/>
      <c r="AK563" s="88"/>
      <c r="AL563" s="89"/>
      <c r="AM563" s="89"/>
      <c r="AN563" s="89"/>
      <c r="AO563" s="91"/>
      <c r="AP563" s="88" t="str">
        <f t="shared" ca="1" si="27"/>
        <v/>
      </c>
      <c r="AQ563" s="91"/>
      <c r="AR563" s="89"/>
      <c r="AS563" s="88"/>
      <c r="AT563" s="88" t="str">
        <f t="shared" si="28"/>
        <v/>
      </c>
      <c r="AU563" s="92"/>
      <c r="AV563" s="88"/>
    </row>
    <row r="564" spans="1:48" s="75" customFormat="1" ht="15.6" x14ac:dyDescent="0.3">
      <c r="A564" s="88"/>
      <c r="B564" s="88" t="str">
        <f>IF(ISNA(VLOOKUP(A564,LISTE!B557:U599,20,0)),"",VLOOKUP(A564,LISTE!B557:U599,20,0))</f>
        <v/>
      </c>
      <c r="C564" s="88"/>
      <c r="D564" s="88" t="e">
        <f t="array" ref="D564">INDEX(LISTE!$D$4:$O$45,MATCH(A564,LISTE!$B$4:$B$45,0),MATCH(C564,LISTE!$D$3:$O$3,0))</f>
        <v>#N/A</v>
      </c>
      <c r="E564" s="88" t="str">
        <f>IF(ISBLANK(C564),"",VLOOKUP(C564,Typologie!B$3:C$15,2,0))</f>
        <v/>
      </c>
      <c r="F564" s="88" t="str">
        <f>IF(E564="","",COUNTIF(E$10:$E564, E564))</f>
        <v/>
      </c>
      <c r="G564" s="88" t="str">
        <f t="shared" si="29"/>
        <v/>
      </c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90"/>
      <c r="T564" s="90"/>
      <c r="U564" s="90"/>
      <c r="V564" s="90"/>
      <c r="W564" s="88"/>
      <c r="X564" s="91"/>
      <c r="Y564" s="89"/>
      <c r="Z564" s="89"/>
      <c r="AA564" s="89"/>
      <c r="AB564" s="89"/>
      <c r="AC564" s="89"/>
      <c r="AD564" s="89"/>
      <c r="AE564" s="91"/>
      <c r="AF564" s="88"/>
      <c r="AG564" s="89"/>
      <c r="AH564" s="89"/>
      <c r="AI564" s="89"/>
      <c r="AJ564" s="91"/>
      <c r="AK564" s="88"/>
      <c r="AL564" s="89"/>
      <c r="AM564" s="89"/>
      <c r="AN564" s="89"/>
      <c r="AO564" s="91"/>
      <c r="AP564" s="88" t="str">
        <f t="shared" ca="1" si="27"/>
        <v/>
      </c>
      <c r="AQ564" s="91"/>
      <c r="AR564" s="89"/>
      <c r="AS564" s="88"/>
      <c r="AT564" s="88" t="str">
        <f t="shared" si="28"/>
        <v/>
      </c>
      <c r="AU564" s="92"/>
      <c r="AV564" s="88"/>
    </row>
    <row r="565" spans="1:48" s="75" customFormat="1" ht="15.6" x14ac:dyDescent="0.3">
      <c r="A565" s="88"/>
      <c r="B565" s="88" t="str">
        <f>IF(ISNA(VLOOKUP(A565,LISTE!B558:U600,20,0)),"",VLOOKUP(A565,LISTE!B558:U600,20,0))</f>
        <v/>
      </c>
      <c r="C565" s="88"/>
      <c r="D565" s="88" t="e">
        <f t="array" ref="D565">INDEX(LISTE!$D$4:$O$45,MATCH(A565,LISTE!$B$4:$B$45,0),MATCH(C565,LISTE!$D$3:$O$3,0))</f>
        <v>#N/A</v>
      </c>
      <c r="E565" s="88" t="str">
        <f>IF(ISBLANK(C565),"",VLOOKUP(C565,Typologie!B$3:C$15,2,0))</f>
        <v/>
      </c>
      <c r="F565" s="88" t="str">
        <f>IF(E565="","",COUNTIF(E$10:$E565, E565))</f>
        <v/>
      </c>
      <c r="G565" s="88" t="str">
        <f t="shared" si="29"/>
        <v/>
      </c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90"/>
      <c r="T565" s="90"/>
      <c r="U565" s="90"/>
      <c r="V565" s="90"/>
      <c r="W565" s="88"/>
      <c r="X565" s="91"/>
      <c r="Y565" s="89"/>
      <c r="Z565" s="89"/>
      <c r="AA565" s="89"/>
      <c r="AB565" s="89"/>
      <c r="AC565" s="89"/>
      <c r="AD565" s="89"/>
      <c r="AE565" s="91"/>
      <c r="AF565" s="88"/>
      <c r="AG565" s="89"/>
      <c r="AH565" s="89"/>
      <c r="AI565" s="89"/>
      <c r="AJ565" s="91"/>
      <c r="AK565" s="88"/>
      <c r="AL565" s="89"/>
      <c r="AM565" s="89"/>
      <c r="AN565" s="89"/>
      <c r="AO565" s="91"/>
      <c r="AP565" s="88" t="str">
        <f t="shared" ca="1" si="27"/>
        <v/>
      </c>
      <c r="AQ565" s="91"/>
      <c r="AR565" s="89"/>
      <c r="AS565" s="88"/>
      <c r="AT565" s="88" t="str">
        <f t="shared" si="28"/>
        <v/>
      </c>
      <c r="AU565" s="92"/>
      <c r="AV565" s="88"/>
    </row>
    <row r="566" spans="1:48" s="75" customFormat="1" ht="15.6" x14ac:dyDescent="0.3">
      <c r="A566" s="88"/>
      <c r="B566" s="88" t="str">
        <f>IF(ISNA(VLOOKUP(A566,LISTE!B559:U601,20,0)),"",VLOOKUP(A566,LISTE!B559:U601,20,0))</f>
        <v/>
      </c>
      <c r="C566" s="88"/>
      <c r="D566" s="88" t="e">
        <f t="array" ref="D566">INDEX(LISTE!$D$4:$O$45,MATCH(A566,LISTE!$B$4:$B$45,0),MATCH(C566,LISTE!$D$3:$O$3,0))</f>
        <v>#N/A</v>
      </c>
      <c r="E566" s="88" t="str">
        <f>IF(ISBLANK(C566),"",VLOOKUP(C566,Typologie!B$3:C$15,2,0))</f>
        <v/>
      </c>
      <c r="F566" s="88" t="str">
        <f>IF(E566="","",COUNTIF(E$10:$E566, E566))</f>
        <v/>
      </c>
      <c r="G566" s="88" t="str">
        <f t="shared" si="29"/>
        <v/>
      </c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90"/>
      <c r="T566" s="90"/>
      <c r="U566" s="90"/>
      <c r="V566" s="90"/>
      <c r="W566" s="88"/>
      <c r="X566" s="91"/>
      <c r="Y566" s="89"/>
      <c r="Z566" s="89"/>
      <c r="AA566" s="89"/>
      <c r="AB566" s="89"/>
      <c r="AC566" s="89"/>
      <c r="AD566" s="89"/>
      <c r="AE566" s="91"/>
      <c r="AF566" s="88"/>
      <c r="AG566" s="89"/>
      <c r="AH566" s="89"/>
      <c r="AI566" s="89"/>
      <c r="AJ566" s="91"/>
      <c r="AK566" s="88"/>
      <c r="AL566" s="89"/>
      <c r="AM566" s="89"/>
      <c r="AN566" s="89"/>
      <c r="AO566" s="91"/>
      <c r="AP566" s="88" t="str">
        <f t="shared" ca="1" si="27"/>
        <v/>
      </c>
      <c r="AQ566" s="91"/>
      <c r="AR566" s="89"/>
      <c r="AS566" s="88"/>
      <c r="AT566" s="88" t="str">
        <f t="shared" si="28"/>
        <v/>
      </c>
      <c r="AU566" s="92"/>
      <c r="AV566" s="88"/>
    </row>
    <row r="567" spans="1:48" s="75" customFormat="1" ht="15.6" x14ac:dyDescent="0.3">
      <c r="A567" s="88"/>
      <c r="B567" s="88" t="str">
        <f>IF(ISNA(VLOOKUP(A567,LISTE!B560:U602,20,0)),"",VLOOKUP(A567,LISTE!B560:U602,20,0))</f>
        <v/>
      </c>
      <c r="C567" s="88"/>
      <c r="D567" s="88" t="e">
        <f t="array" ref="D567">INDEX(LISTE!$D$4:$O$45,MATCH(A567,LISTE!$B$4:$B$45,0),MATCH(C567,LISTE!$D$3:$O$3,0))</f>
        <v>#N/A</v>
      </c>
      <c r="E567" s="88" t="str">
        <f>IF(ISBLANK(C567),"",VLOOKUP(C567,Typologie!B$3:C$15,2,0))</f>
        <v/>
      </c>
      <c r="F567" s="88" t="str">
        <f>IF(E567="","",COUNTIF(E$10:$E567, E567))</f>
        <v/>
      </c>
      <c r="G567" s="88" t="str">
        <f t="shared" si="29"/>
        <v/>
      </c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90"/>
      <c r="T567" s="90"/>
      <c r="U567" s="90"/>
      <c r="V567" s="90"/>
      <c r="W567" s="88"/>
      <c r="X567" s="91"/>
      <c r="Y567" s="89"/>
      <c r="Z567" s="89"/>
      <c r="AA567" s="89"/>
      <c r="AB567" s="89"/>
      <c r="AC567" s="89"/>
      <c r="AD567" s="89"/>
      <c r="AE567" s="91"/>
      <c r="AF567" s="88"/>
      <c r="AG567" s="89"/>
      <c r="AH567" s="89"/>
      <c r="AI567" s="89"/>
      <c r="AJ567" s="91"/>
      <c r="AK567" s="88"/>
      <c r="AL567" s="89"/>
      <c r="AM567" s="89"/>
      <c r="AN567" s="89"/>
      <c r="AO567" s="91"/>
      <c r="AP567" s="88" t="str">
        <f t="shared" ca="1" si="27"/>
        <v/>
      </c>
      <c r="AQ567" s="91"/>
      <c r="AR567" s="89"/>
      <c r="AS567" s="88"/>
      <c r="AT567" s="88" t="str">
        <f t="shared" si="28"/>
        <v/>
      </c>
      <c r="AU567" s="92"/>
      <c r="AV567" s="88"/>
    </row>
    <row r="568" spans="1:48" s="75" customFormat="1" ht="15.6" x14ac:dyDescent="0.3">
      <c r="A568" s="88"/>
      <c r="B568" s="88" t="str">
        <f>IF(ISNA(VLOOKUP(A568,LISTE!B561:U603,20,0)),"",VLOOKUP(A568,LISTE!B561:U603,20,0))</f>
        <v/>
      </c>
      <c r="C568" s="88"/>
      <c r="D568" s="88" t="e">
        <f t="array" ref="D568">INDEX(LISTE!$D$4:$O$45,MATCH(A568,LISTE!$B$4:$B$45,0),MATCH(C568,LISTE!$D$3:$O$3,0))</f>
        <v>#N/A</v>
      </c>
      <c r="E568" s="88" t="str">
        <f>IF(ISBLANK(C568),"",VLOOKUP(C568,Typologie!B$3:C$15,2,0))</f>
        <v/>
      </c>
      <c r="F568" s="88" t="str">
        <f>IF(E568="","",COUNTIF(E$10:$E568, E568))</f>
        <v/>
      </c>
      <c r="G568" s="88" t="str">
        <f t="shared" si="29"/>
        <v/>
      </c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90"/>
      <c r="T568" s="90"/>
      <c r="U568" s="90"/>
      <c r="V568" s="90"/>
      <c r="W568" s="88"/>
      <c r="X568" s="91"/>
      <c r="Y568" s="89"/>
      <c r="Z568" s="89"/>
      <c r="AA568" s="89"/>
      <c r="AB568" s="89"/>
      <c r="AC568" s="89"/>
      <c r="AD568" s="89"/>
      <c r="AE568" s="91"/>
      <c r="AF568" s="88"/>
      <c r="AG568" s="89"/>
      <c r="AH568" s="89"/>
      <c r="AI568" s="89"/>
      <c r="AJ568" s="91"/>
      <c r="AK568" s="88"/>
      <c r="AL568" s="89"/>
      <c r="AM568" s="89"/>
      <c r="AN568" s="89"/>
      <c r="AO568" s="91"/>
      <c r="AP568" s="88" t="str">
        <f t="shared" ca="1" si="27"/>
        <v/>
      </c>
      <c r="AQ568" s="91"/>
      <c r="AR568" s="89"/>
      <c r="AS568" s="88"/>
      <c r="AT568" s="88" t="str">
        <f t="shared" si="28"/>
        <v/>
      </c>
      <c r="AU568" s="92"/>
      <c r="AV568" s="88"/>
    </row>
    <row r="569" spans="1:48" s="75" customFormat="1" ht="15.6" x14ac:dyDescent="0.3">
      <c r="A569" s="88"/>
      <c r="B569" s="88" t="str">
        <f>IF(ISNA(VLOOKUP(A569,LISTE!B562:U604,20,0)),"",VLOOKUP(A569,LISTE!B562:U604,20,0))</f>
        <v/>
      </c>
      <c r="C569" s="88"/>
      <c r="D569" s="88" t="e">
        <f t="array" ref="D569">INDEX(LISTE!$D$4:$O$45,MATCH(A569,LISTE!$B$4:$B$45,0),MATCH(C569,LISTE!$D$3:$O$3,0))</f>
        <v>#N/A</v>
      </c>
      <c r="E569" s="88" t="str">
        <f>IF(ISBLANK(C569),"",VLOOKUP(C569,Typologie!B$3:C$15,2,0))</f>
        <v/>
      </c>
      <c r="F569" s="88" t="str">
        <f>IF(E569="","",COUNTIF(E$10:$E569, E569))</f>
        <v/>
      </c>
      <c r="G569" s="88" t="str">
        <f t="shared" si="29"/>
        <v/>
      </c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90"/>
      <c r="T569" s="90"/>
      <c r="U569" s="90"/>
      <c r="V569" s="90"/>
      <c r="W569" s="88"/>
      <c r="X569" s="91"/>
      <c r="Y569" s="89"/>
      <c r="Z569" s="89"/>
      <c r="AA569" s="89"/>
      <c r="AB569" s="89"/>
      <c r="AC569" s="89"/>
      <c r="AD569" s="89"/>
      <c r="AE569" s="91"/>
      <c r="AF569" s="88"/>
      <c r="AG569" s="89"/>
      <c r="AH569" s="89"/>
      <c r="AI569" s="89"/>
      <c r="AJ569" s="91"/>
      <c r="AK569" s="88"/>
      <c r="AL569" s="89"/>
      <c r="AM569" s="89"/>
      <c r="AN569" s="89"/>
      <c r="AO569" s="91"/>
      <c r="AP569" s="88" t="str">
        <f t="shared" ca="1" si="27"/>
        <v/>
      </c>
      <c r="AQ569" s="91"/>
      <c r="AR569" s="89"/>
      <c r="AS569" s="88"/>
      <c r="AT569" s="88" t="str">
        <f t="shared" si="28"/>
        <v/>
      </c>
      <c r="AU569" s="92"/>
      <c r="AV569" s="88"/>
    </row>
    <row r="570" spans="1:48" s="75" customFormat="1" ht="15.6" x14ac:dyDescent="0.3">
      <c r="A570" s="88"/>
      <c r="B570" s="88" t="str">
        <f>IF(ISNA(VLOOKUP(A570,LISTE!B563:U605,20,0)),"",VLOOKUP(A570,LISTE!B563:U605,20,0))</f>
        <v/>
      </c>
      <c r="C570" s="88"/>
      <c r="D570" s="88" t="e">
        <f t="array" ref="D570">INDEX(LISTE!$D$4:$O$45,MATCH(A570,LISTE!$B$4:$B$45,0),MATCH(C570,LISTE!$D$3:$O$3,0))</f>
        <v>#N/A</v>
      </c>
      <c r="E570" s="88" t="str">
        <f>IF(ISBLANK(C570),"",VLOOKUP(C570,Typologie!B$3:C$15,2,0))</f>
        <v/>
      </c>
      <c r="F570" s="88" t="str">
        <f>IF(E570="","",COUNTIF(E$10:$E570, E570))</f>
        <v/>
      </c>
      <c r="G570" s="88" t="str">
        <f t="shared" si="29"/>
        <v/>
      </c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90"/>
      <c r="T570" s="90"/>
      <c r="U570" s="90"/>
      <c r="V570" s="90"/>
      <c r="W570" s="88"/>
      <c r="X570" s="91"/>
      <c r="Y570" s="89"/>
      <c r="Z570" s="89"/>
      <c r="AA570" s="89"/>
      <c r="AB570" s="89"/>
      <c r="AC570" s="89"/>
      <c r="AD570" s="89"/>
      <c r="AE570" s="91"/>
      <c r="AF570" s="88"/>
      <c r="AG570" s="89"/>
      <c r="AH570" s="89"/>
      <c r="AI570" s="89"/>
      <c r="AJ570" s="91"/>
      <c r="AK570" s="88"/>
      <c r="AL570" s="89"/>
      <c r="AM570" s="89"/>
      <c r="AN570" s="89"/>
      <c r="AO570" s="91"/>
      <c r="AP570" s="88" t="str">
        <f t="shared" ca="1" si="27"/>
        <v/>
      </c>
      <c r="AQ570" s="91"/>
      <c r="AR570" s="89"/>
      <c r="AS570" s="88"/>
      <c r="AT570" s="88" t="str">
        <f t="shared" si="28"/>
        <v/>
      </c>
      <c r="AU570" s="92"/>
      <c r="AV570" s="88"/>
    </row>
    <row r="571" spans="1:48" s="75" customFormat="1" ht="15.6" x14ac:dyDescent="0.3">
      <c r="A571" s="88"/>
      <c r="B571" s="88" t="str">
        <f>IF(ISNA(VLOOKUP(A571,LISTE!B564:U606,20,0)),"",VLOOKUP(A571,LISTE!B564:U606,20,0))</f>
        <v/>
      </c>
      <c r="C571" s="88"/>
      <c r="D571" s="88" t="e">
        <f t="array" ref="D571">INDEX(LISTE!$D$4:$O$45,MATCH(A571,LISTE!$B$4:$B$45,0),MATCH(C571,LISTE!$D$3:$O$3,0))</f>
        <v>#N/A</v>
      </c>
      <c r="E571" s="88" t="str">
        <f>IF(ISBLANK(C571),"",VLOOKUP(C571,Typologie!B$3:C$15,2,0))</f>
        <v/>
      </c>
      <c r="F571" s="88" t="str">
        <f>IF(E571="","",COUNTIF(E$10:$E571, E571))</f>
        <v/>
      </c>
      <c r="G571" s="88" t="str">
        <f t="shared" si="29"/>
        <v/>
      </c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90"/>
      <c r="T571" s="90"/>
      <c r="U571" s="90"/>
      <c r="V571" s="90"/>
      <c r="W571" s="88"/>
      <c r="X571" s="91"/>
      <c r="Y571" s="89"/>
      <c r="Z571" s="89"/>
      <c r="AA571" s="89"/>
      <c r="AB571" s="89"/>
      <c r="AC571" s="89"/>
      <c r="AD571" s="89"/>
      <c r="AE571" s="91"/>
      <c r="AF571" s="88"/>
      <c r="AG571" s="89"/>
      <c r="AH571" s="89"/>
      <c r="AI571" s="89"/>
      <c r="AJ571" s="91"/>
      <c r="AK571" s="88"/>
      <c r="AL571" s="89"/>
      <c r="AM571" s="89"/>
      <c r="AN571" s="89"/>
      <c r="AO571" s="91"/>
      <c r="AP571" s="88" t="str">
        <f t="shared" ca="1" si="27"/>
        <v/>
      </c>
      <c r="AQ571" s="91"/>
      <c r="AR571" s="89"/>
      <c r="AS571" s="88"/>
      <c r="AT571" s="88" t="str">
        <f t="shared" si="28"/>
        <v/>
      </c>
      <c r="AU571" s="92"/>
      <c r="AV571" s="88"/>
    </row>
    <row r="572" spans="1:48" s="75" customFormat="1" ht="15.6" x14ac:dyDescent="0.3">
      <c r="A572" s="88"/>
      <c r="B572" s="88" t="str">
        <f>IF(ISNA(VLOOKUP(A572,LISTE!B565:U607,20,0)),"",VLOOKUP(A572,LISTE!B565:U607,20,0))</f>
        <v/>
      </c>
      <c r="C572" s="88"/>
      <c r="D572" s="88" t="e">
        <f t="array" ref="D572">INDEX(LISTE!$D$4:$O$45,MATCH(A572,LISTE!$B$4:$B$45,0),MATCH(C572,LISTE!$D$3:$O$3,0))</f>
        <v>#N/A</v>
      </c>
      <c r="E572" s="88" t="str">
        <f>IF(ISBLANK(C572),"",VLOOKUP(C572,Typologie!B$3:C$15,2,0))</f>
        <v/>
      </c>
      <c r="F572" s="88" t="str">
        <f>IF(E572="","",COUNTIF(E$10:$E572, E572))</f>
        <v/>
      </c>
      <c r="G572" s="88" t="str">
        <f t="shared" si="29"/>
        <v/>
      </c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90"/>
      <c r="T572" s="90"/>
      <c r="U572" s="90"/>
      <c r="V572" s="90"/>
      <c r="W572" s="88"/>
      <c r="X572" s="91"/>
      <c r="Y572" s="89"/>
      <c r="Z572" s="89"/>
      <c r="AA572" s="89"/>
      <c r="AB572" s="89"/>
      <c r="AC572" s="89"/>
      <c r="AD572" s="89"/>
      <c r="AE572" s="91"/>
      <c r="AF572" s="88"/>
      <c r="AG572" s="89"/>
      <c r="AH572" s="89"/>
      <c r="AI572" s="89"/>
      <c r="AJ572" s="91"/>
      <c r="AK572" s="88"/>
      <c r="AL572" s="89"/>
      <c r="AM572" s="89"/>
      <c r="AN572" s="89"/>
      <c r="AO572" s="91"/>
      <c r="AP572" s="88" t="str">
        <f t="shared" ca="1" si="27"/>
        <v/>
      </c>
      <c r="AQ572" s="91"/>
      <c r="AR572" s="89"/>
      <c r="AS572" s="88"/>
      <c r="AT572" s="88" t="str">
        <f t="shared" si="28"/>
        <v/>
      </c>
      <c r="AU572" s="92"/>
      <c r="AV572" s="88"/>
    </row>
    <row r="573" spans="1:48" s="75" customFormat="1" ht="15.6" x14ac:dyDescent="0.3">
      <c r="A573" s="88"/>
      <c r="B573" s="88" t="str">
        <f>IF(ISNA(VLOOKUP(A573,LISTE!B566:U608,20,0)),"",VLOOKUP(A573,LISTE!B566:U608,20,0))</f>
        <v/>
      </c>
      <c r="C573" s="88"/>
      <c r="D573" s="88" t="e">
        <f t="array" ref="D573">INDEX(LISTE!$D$4:$O$45,MATCH(A573,LISTE!$B$4:$B$45,0),MATCH(C573,LISTE!$D$3:$O$3,0))</f>
        <v>#N/A</v>
      </c>
      <c r="E573" s="88" t="str">
        <f>IF(ISBLANK(C573),"",VLOOKUP(C573,Typologie!B$3:C$15,2,0))</f>
        <v/>
      </c>
      <c r="F573" s="88" t="str">
        <f>IF(E573="","",COUNTIF(E$10:$E573, E573))</f>
        <v/>
      </c>
      <c r="G573" s="88" t="str">
        <f t="shared" si="29"/>
        <v/>
      </c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90"/>
      <c r="T573" s="90"/>
      <c r="U573" s="90"/>
      <c r="V573" s="90"/>
      <c r="W573" s="88"/>
      <c r="X573" s="91"/>
      <c r="Y573" s="89"/>
      <c r="Z573" s="89"/>
      <c r="AA573" s="89"/>
      <c r="AB573" s="89"/>
      <c r="AC573" s="89"/>
      <c r="AD573" s="89"/>
      <c r="AE573" s="91"/>
      <c r="AF573" s="88"/>
      <c r="AG573" s="89"/>
      <c r="AH573" s="89"/>
      <c r="AI573" s="89"/>
      <c r="AJ573" s="91"/>
      <c r="AK573" s="88"/>
      <c r="AL573" s="89"/>
      <c r="AM573" s="89"/>
      <c r="AN573" s="89"/>
      <c r="AO573" s="91"/>
      <c r="AP573" s="88" t="str">
        <f t="shared" ca="1" si="27"/>
        <v/>
      </c>
      <c r="AQ573" s="91"/>
      <c r="AR573" s="89"/>
      <c r="AS573" s="88"/>
      <c r="AT573" s="88" t="str">
        <f t="shared" si="28"/>
        <v/>
      </c>
      <c r="AU573" s="92"/>
      <c r="AV573" s="88"/>
    </row>
    <row r="574" spans="1:48" s="75" customFormat="1" ht="15.6" x14ac:dyDescent="0.3">
      <c r="A574" s="88"/>
      <c r="B574" s="88" t="str">
        <f>IF(ISNA(VLOOKUP(A574,LISTE!B567:U609,20,0)),"",VLOOKUP(A574,LISTE!B567:U609,20,0))</f>
        <v/>
      </c>
      <c r="C574" s="88"/>
      <c r="D574" s="88" t="e">
        <f t="array" ref="D574">INDEX(LISTE!$D$4:$O$45,MATCH(A574,LISTE!$B$4:$B$45,0),MATCH(C574,LISTE!$D$3:$O$3,0))</f>
        <v>#N/A</v>
      </c>
      <c r="E574" s="88" t="str">
        <f>IF(ISBLANK(C574),"",VLOOKUP(C574,Typologie!B$3:C$15,2,0))</f>
        <v/>
      </c>
      <c r="F574" s="88" t="str">
        <f>IF(E574="","",COUNTIF(E$10:$E574, E574))</f>
        <v/>
      </c>
      <c r="G574" s="88" t="str">
        <f t="shared" si="29"/>
        <v/>
      </c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90"/>
      <c r="T574" s="90"/>
      <c r="U574" s="90"/>
      <c r="V574" s="90"/>
      <c r="W574" s="88"/>
      <c r="X574" s="91"/>
      <c r="Y574" s="89"/>
      <c r="Z574" s="89"/>
      <c r="AA574" s="89"/>
      <c r="AB574" s="89"/>
      <c r="AC574" s="89"/>
      <c r="AD574" s="89"/>
      <c r="AE574" s="91"/>
      <c r="AF574" s="88"/>
      <c r="AG574" s="89"/>
      <c r="AH574" s="89"/>
      <c r="AI574" s="89"/>
      <c r="AJ574" s="91"/>
      <c r="AK574" s="88"/>
      <c r="AL574" s="89"/>
      <c r="AM574" s="89"/>
      <c r="AN574" s="89"/>
      <c r="AO574" s="91"/>
      <c r="AP574" s="88" t="str">
        <f t="shared" ca="1" si="27"/>
        <v/>
      </c>
      <c r="AQ574" s="91"/>
      <c r="AR574" s="89"/>
      <c r="AS574" s="88"/>
      <c r="AT574" s="88" t="str">
        <f t="shared" si="28"/>
        <v/>
      </c>
      <c r="AU574" s="92"/>
      <c r="AV574" s="88"/>
    </row>
    <row r="575" spans="1:48" s="75" customFormat="1" ht="15.6" x14ac:dyDescent="0.3">
      <c r="A575" s="88"/>
      <c r="B575" s="88" t="str">
        <f>IF(ISNA(VLOOKUP(A575,LISTE!B568:U610,20,0)),"",VLOOKUP(A575,LISTE!B568:U610,20,0))</f>
        <v/>
      </c>
      <c r="C575" s="88"/>
      <c r="D575" s="88" t="e">
        <f t="array" ref="D575">INDEX(LISTE!$D$4:$O$45,MATCH(A575,LISTE!$B$4:$B$45,0),MATCH(C575,LISTE!$D$3:$O$3,0))</f>
        <v>#N/A</v>
      </c>
      <c r="E575" s="88" t="str">
        <f>IF(ISBLANK(C575),"",VLOOKUP(C575,Typologie!B$3:C$15,2,0))</f>
        <v/>
      </c>
      <c r="F575" s="88" t="str">
        <f>IF(E575="","",COUNTIF(E$10:$E575, E575))</f>
        <v/>
      </c>
      <c r="G575" s="88" t="str">
        <f t="shared" si="29"/>
        <v/>
      </c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90"/>
      <c r="T575" s="90"/>
      <c r="U575" s="90"/>
      <c r="V575" s="90"/>
      <c r="W575" s="88"/>
      <c r="X575" s="91"/>
      <c r="Y575" s="89"/>
      <c r="Z575" s="89"/>
      <c r="AA575" s="89"/>
      <c r="AB575" s="89"/>
      <c r="AC575" s="89"/>
      <c r="AD575" s="89"/>
      <c r="AE575" s="91"/>
      <c r="AF575" s="88"/>
      <c r="AG575" s="89"/>
      <c r="AH575" s="89"/>
      <c r="AI575" s="89"/>
      <c r="AJ575" s="91"/>
      <c r="AK575" s="88"/>
      <c r="AL575" s="89"/>
      <c r="AM575" s="89"/>
      <c r="AN575" s="89"/>
      <c r="AO575" s="91"/>
      <c r="AP575" s="88" t="str">
        <f t="shared" ca="1" si="27"/>
        <v/>
      </c>
      <c r="AQ575" s="91"/>
      <c r="AR575" s="89"/>
      <c r="AS575" s="88"/>
      <c r="AT575" s="88" t="str">
        <f t="shared" si="28"/>
        <v/>
      </c>
      <c r="AU575" s="92"/>
      <c r="AV575" s="88"/>
    </row>
    <row r="576" spans="1:48" s="75" customFormat="1" ht="15.6" x14ac:dyDescent="0.3">
      <c r="A576" s="88"/>
      <c r="B576" s="88" t="str">
        <f>IF(ISNA(VLOOKUP(A576,LISTE!B569:U611,20,0)),"",VLOOKUP(A576,LISTE!B569:U611,20,0))</f>
        <v/>
      </c>
      <c r="C576" s="88"/>
      <c r="D576" s="88" t="e">
        <f t="array" ref="D576">INDEX(LISTE!$D$4:$O$45,MATCH(A576,LISTE!$B$4:$B$45,0),MATCH(C576,LISTE!$D$3:$O$3,0))</f>
        <v>#N/A</v>
      </c>
      <c r="E576" s="88" t="str">
        <f>IF(ISBLANK(C576),"",VLOOKUP(C576,Typologie!B$3:C$15,2,0))</f>
        <v/>
      </c>
      <c r="F576" s="88" t="str">
        <f>IF(E576="","",COUNTIF(E$10:$E576, E576))</f>
        <v/>
      </c>
      <c r="G576" s="88" t="str">
        <f t="shared" si="29"/>
        <v/>
      </c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90"/>
      <c r="T576" s="90"/>
      <c r="U576" s="90"/>
      <c r="V576" s="90"/>
      <c r="W576" s="88"/>
      <c r="X576" s="91"/>
      <c r="Y576" s="89"/>
      <c r="Z576" s="89"/>
      <c r="AA576" s="89"/>
      <c r="AB576" s="89"/>
      <c r="AC576" s="89"/>
      <c r="AD576" s="89"/>
      <c r="AE576" s="91"/>
      <c r="AF576" s="88"/>
      <c r="AG576" s="89"/>
      <c r="AH576" s="89"/>
      <c r="AI576" s="89"/>
      <c r="AJ576" s="91"/>
      <c r="AK576" s="88"/>
      <c r="AL576" s="89"/>
      <c r="AM576" s="89"/>
      <c r="AN576" s="89"/>
      <c r="AO576" s="91"/>
      <c r="AP576" s="88" t="str">
        <f t="shared" ca="1" si="27"/>
        <v/>
      </c>
      <c r="AQ576" s="91"/>
      <c r="AR576" s="89"/>
      <c r="AS576" s="88"/>
      <c r="AT576" s="88" t="str">
        <f t="shared" si="28"/>
        <v/>
      </c>
      <c r="AU576" s="92"/>
      <c r="AV576" s="88"/>
    </row>
    <row r="577" spans="1:48" s="75" customFormat="1" ht="15.6" x14ac:dyDescent="0.3">
      <c r="A577" s="88"/>
      <c r="B577" s="88" t="str">
        <f>IF(ISNA(VLOOKUP(A577,LISTE!B570:U612,20,0)),"",VLOOKUP(A577,LISTE!B570:U612,20,0))</f>
        <v/>
      </c>
      <c r="C577" s="88"/>
      <c r="D577" s="88" t="e">
        <f t="array" ref="D577">INDEX(LISTE!$D$4:$O$45,MATCH(A577,LISTE!$B$4:$B$45,0),MATCH(C577,LISTE!$D$3:$O$3,0))</f>
        <v>#N/A</v>
      </c>
      <c r="E577" s="88" t="str">
        <f>IF(ISBLANK(C577),"",VLOOKUP(C577,Typologie!B$3:C$15,2,0))</f>
        <v/>
      </c>
      <c r="F577" s="88" t="str">
        <f>IF(E577="","",COUNTIF(E$10:$E577, E577))</f>
        <v/>
      </c>
      <c r="G577" s="88" t="str">
        <f t="shared" si="29"/>
        <v/>
      </c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90"/>
      <c r="T577" s="90"/>
      <c r="U577" s="90"/>
      <c r="V577" s="90"/>
      <c r="W577" s="88"/>
      <c r="X577" s="91"/>
      <c r="Y577" s="89"/>
      <c r="Z577" s="89"/>
      <c r="AA577" s="89"/>
      <c r="AB577" s="89"/>
      <c r="AC577" s="89"/>
      <c r="AD577" s="89"/>
      <c r="AE577" s="91"/>
      <c r="AF577" s="88"/>
      <c r="AG577" s="89"/>
      <c r="AH577" s="89"/>
      <c r="AI577" s="89"/>
      <c r="AJ577" s="91"/>
      <c r="AK577" s="88"/>
      <c r="AL577" s="89"/>
      <c r="AM577" s="89"/>
      <c r="AN577" s="89"/>
      <c r="AO577" s="91"/>
      <c r="AP577" s="88" t="str">
        <f t="shared" ca="1" si="27"/>
        <v/>
      </c>
      <c r="AQ577" s="91"/>
      <c r="AR577" s="89"/>
      <c r="AS577" s="88"/>
      <c r="AT577" s="88" t="str">
        <f t="shared" si="28"/>
        <v/>
      </c>
      <c r="AU577" s="92"/>
      <c r="AV577" s="88"/>
    </row>
    <row r="578" spans="1:48" s="75" customFormat="1" ht="15.6" x14ac:dyDescent="0.3">
      <c r="A578" s="88"/>
      <c r="B578" s="88" t="str">
        <f>IF(ISNA(VLOOKUP(A578,LISTE!B571:U613,20,0)),"",VLOOKUP(A578,LISTE!B571:U613,20,0))</f>
        <v/>
      </c>
      <c r="C578" s="88"/>
      <c r="D578" s="88" t="e">
        <f t="array" ref="D578">INDEX(LISTE!$D$4:$O$45,MATCH(A578,LISTE!$B$4:$B$45,0),MATCH(C578,LISTE!$D$3:$O$3,0))</f>
        <v>#N/A</v>
      </c>
      <c r="E578" s="88" t="str">
        <f>IF(ISBLANK(C578),"",VLOOKUP(C578,Typologie!B$3:C$15,2,0))</f>
        <v/>
      </c>
      <c r="F578" s="88" t="str">
        <f>IF(E578="","",COUNTIF(E$10:$E578, E578))</f>
        <v/>
      </c>
      <c r="G578" s="88" t="str">
        <f t="shared" si="29"/>
        <v/>
      </c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90"/>
      <c r="T578" s="90"/>
      <c r="U578" s="90"/>
      <c r="V578" s="90"/>
      <c r="W578" s="88"/>
      <c r="X578" s="91"/>
      <c r="Y578" s="89"/>
      <c r="Z578" s="89"/>
      <c r="AA578" s="89"/>
      <c r="AB578" s="89"/>
      <c r="AC578" s="89"/>
      <c r="AD578" s="89"/>
      <c r="AE578" s="91"/>
      <c r="AF578" s="88"/>
      <c r="AG578" s="89"/>
      <c r="AH578" s="89"/>
      <c r="AI578" s="89"/>
      <c r="AJ578" s="91"/>
      <c r="AK578" s="88"/>
      <c r="AL578" s="89"/>
      <c r="AM578" s="89"/>
      <c r="AN578" s="89"/>
      <c r="AO578" s="91"/>
      <c r="AP578" s="88" t="str">
        <f t="shared" ca="1" si="27"/>
        <v/>
      </c>
      <c r="AQ578" s="91"/>
      <c r="AR578" s="89"/>
      <c r="AS578" s="88"/>
      <c r="AT578" s="88" t="str">
        <f t="shared" si="28"/>
        <v/>
      </c>
      <c r="AU578" s="92"/>
      <c r="AV578" s="88"/>
    </row>
    <row r="579" spans="1:48" s="75" customFormat="1" ht="15.6" x14ac:dyDescent="0.3">
      <c r="A579" s="88"/>
      <c r="B579" s="88" t="str">
        <f>IF(ISNA(VLOOKUP(A579,LISTE!B572:U614,20,0)),"",VLOOKUP(A579,LISTE!B572:U614,20,0))</f>
        <v/>
      </c>
      <c r="C579" s="88"/>
      <c r="D579" s="88" t="e">
        <f t="array" ref="D579">INDEX(LISTE!$D$4:$O$45,MATCH(A579,LISTE!$B$4:$B$45,0),MATCH(C579,LISTE!$D$3:$O$3,0))</f>
        <v>#N/A</v>
      </c>
      <c r="E579" s="88" t="str">
        <f>IF(ISBLANK(C579),"",VLOOKUP(C579,Typologie!B$3:C$15,2,0))</f>
        <v/>
      </c>
      <c r="F579" s="88" t="str">
        <f>IF(E579="","",COUNTIF(E$10:$E579, E579))</f>
        <v/>
      </c>
      <c r="G579" s="88" t="str">
        <f t="shared" si="29"/>
        <v/>
      </c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90"/>
      <c r="T579" s="90"/>
      <c r="U579" s="90"/>
      <c r="V579" s="90"/>
      <c r="W579" s="88"/>
      <c r="X579" s="91"/>
      <c r="Y579" s="89"/>
      <c r="Z579" s="89"/>
      <c r="AA579" s="89"/>
      <c r="AB579" s="89"/>
      <c r="AC579" s="89"/>
      <c r="AD579" s="89"/>
      <c r="AE579" s="91"/>
      <c r="AF579" s="88"/>
      <c r="AG579" s="89"/>
      <c r="AH579" s="89"/>
      <c r="AI579" s="89"/>
      <c r="AJ579" s="91"/>
      <c r="AK579" s="88"/>
      <c r="AL579" s="89"/>
      <c r="AM579" s="89"/>
      <c r="AN579" s="89"/>
      <c r="AO579" s="91"/>
      <c r="AP579" s="88" t="str">
        <f t="shared" ca="1" si="27"/>
        <v/>
      </c>
      <c r="AQ579" s="91"/>
      <c r="AR579" s="89"/>
      <c r="AS579" s="88"/>
      <c r="AT579" s="88" t="str">
        <f t="shared" si="28"/>
        <v/>
      </c>
      <c r="AU579" s="92"/>
      <c r="AV579" s="88"/>
    </row>
    <row r="580" spans="1:48" s="75" customFormat="1" ht="15.6" x14ac:dyDescent="0.3">
      <c r="A580" s="88"/>
      <c r="B580" s="88" t="str">
        <f>IF(ISNA(VLOOKUP(A580,LISTE!B573:U615,20,0)),"",VLOOKUP(A580,LISTE!B573:U615,20,0))</f>
        <v/>
      </c>
      <c r="C580" s="88"/>
      <c r="D580" s="88" t="e">
        <f t="array" ref="D580">INDEX(LISTE!$D$4:$O$45,MATCH(A580,LISTE!$B$4:$B$45,0),MATCH(C580,LISTE!$D$3:$O$3,0))</f>
        <v>#N/A</v>
      </c>
      <c r="E580" s="88" t="str">
        <f>IF(ISBLANK(C580),"",VLOOKUP(C580,Typologie!B$3:C$15,2,0))</f>
        <v/>
      </c>
      <c r="F580" s="88" t="str">
        <f>IF(E580="","",COUNTIF(E$10:$E580, E580))</f>
        <v/>
      </c>
      <c r="G580" s="88" t="str">
        <f t="shared" si="29"/>
        <v/>
      </c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90"/>
      <c r="T580" s="90"/>
      <c r="U580" s="90"/>
      <c r="V580" s="90"/>
      <c r="W580" s="88"/>
      <c r="X580" s="91"/>
      <c r="Y580" s="89"/>
      <c r="Z580" s="89"/>
      <c r="AA580" s="89"/>
      <c r="AB580" s="89"/>
      <c r="AC580" s="89"/>
      <c r="AD580" s="89"/>
      <c r="AE580" s="91"/>
      <c r="AF580" s="88"/>
      <c r="AG580" s="89"/>
      <c r="AH580" s="89"/>
      <c r="AI580" s="89"/>
      <c r="AJ580" s="91"/>
      <c r="AK580" s="88"/>
      <c r="AL580" s="89"/>
      <c r="AM580" s="89"/>
      <c r="AN580" s="89"/>
      <c r="AO580" s="91"/>
      <c r="AP580" s="88" t="str">
        <f t="shared" ca="1" si="27"/>
        <v/>
      </c>
      <c r="AQ580" s="91"/>
      <c r="AR580" s="89"/>
      <c r="AS580" s="88"/>
      <c r="AT580" s="88" t="str">
        <f t="shared" si="28"/>
        <v/>
      </c>
      <c r="AU580" s="92"/>
      <c r="AV580" s="88"/>
    </row>
    <row r="581" spans="1:48" s="75" customFormat="1" ht="15.6" x14ac:dyDescent="0.3">
      <c r="A581" s="88"/>
      <c r="B581" s="88" t="str">
        <f>IF(ISNA(VLOOKUP(A581,LISTE!B574:U616,20,0)),"",VLOOKUP(A581,LISTE!B574:U616,20,0))</f>
        <v/>
      </c>
      <c r="C581" s="88"/>
      <c r="D581" s="88" t="e">
        <f t="array" ref="D581">INDEX(LISTE!$D$4:$O$45,MATCH(A581,LISTE!$B$4:$B$45,0),MATCH(C581,LISTE!$D$3:$O$3,0))</f>
        <v>#N/A</v>
      </c>
      <c r="E581" s="88" t="str">
        <f>IF(ISBLANK(C581),"",VLOOKUP(C581,Typologie!B$3:C$15,2,0))</f>
        <v/>
      </c>
      <c r="F581" s="88" t="str">
        <f>IF(E581="","",COUNTIF(E$10:$E581, E581))</f>
        <v/>
      </c>
      <c r="G581" s="88" t="str">
        <f t="shared" si="29"/>
        <v/>
      </c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90"/>
      <c r="T581" s="90"/>
      <c r="U581" s="90"/>
      <c r="V581" s="90"/>
      <c r="W581" s="88"/>
      <c r="X581" s="91"/>
      <c r="Y581" s="89"/>
      <c r="Z581" s="89"/>
      <c r="AA581" s="89"/>
      <c r="AB581" s="89"/>
      <c r="AC581" s="89"/>
      <c r="AD581" s="89"/>
      <c r="AE581" s="91"/>
      <c r="AF581" s="88"/>
      <c r="AG581" s="89"/>
      <c r="AH581" s="89"/>
      <c r="AI581" s="89"/>
      <c r="AJ581" s="91"/>
      <c r="AK581" s="88"/>
      <c r="AL581" s="89"/>
      <c r="AM581" s="89"/>
      <c r="AN581" s="89"/>
      <c r="AO581" s="91"/>
      <c r="AP581" s="88" t="str">
        <f t="shared" ca="1" si="27"/>
        <v/>
      </c>
      <c r="AQ581" s="91"/>
      <c r="AR581" s="89"/>
      <c r="AS581" s="88"/>
      <c r="AT581" s="88" t="str">
        <f t="shared" si="28"/>
        <v/>
      </c>
      <c r="AU581" s="92"/>
      <c r="AV581" s="88"/>
    </row>
    <row r="582" spans="1:48" s="75" customFormat="1" ht="15.6" x14ac:dyDescent="0.3">
      <c r="A582" s="88"/>
      <c r="B582" s="88" t="str">
        <f>IF(ISNA(VLOOKUP(A582,LISTE!B575:U617,20,0)),"",VLOOKUP(A582,LISTE!B575:U617,20,0))</f>
        <v/>
      </c>
      <c r="C582" s="88"/>
      <c r="D582" s="88" t="e">
        <f t="array" ref="D582">INDEX(LISTE!$D$4:$O$45,MATCH(A582,LISTE!$B$4:$B$45,0),MATCH(C582,LISTE!$D$3:$O$3,0))</f>
        <v>#N/A</v>
      </c>
      <c r="E582" s="88" t="str">
        <f>IF(ISBLANK(C582),"",VLOOKUP(C582,Typologie!B$3:C$15,2,0))</f>
        <v/>
      </c>
      <c r="F582" s="88" t="str">
        <f>IF(E582="","",COUNTIF(E$10:$E582, E582))</f>
        <v/>
      </c>
      <c r="G582" s="88" t="str">
        <f t="shared" si="29"/>
        <v/>
      </c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90"/>
      <c r="T582" s="90"/>
      <c r="U582" s="90"/>
      <c r="V582" s="90"/>
      <c r="W582" s="88"/>
      <c r="X582" s="91"/>
      <c r="Y582" s="89"/>
      <c r="Z582" s="89"/>
      <c r="AA582" s="89"/>
      <c r="AB582" s="89"/>
      <c r="AC582" s="89"/>
      <c r="AD582" s="89"/>
      <c r="AE582" s="91"/>
      <c r="AF582" s="88"/>
      <c r="AG582" s="89"/>
      <c r="AH582" s="89"/>
      <c r="AI582" s="89"/>
      <c r="AJ582" s="91"/>
      <c r="AK582" s="88"/>
      <c r="AL582" s="89"/>
      <c r="AM582" s="89"/>
      <c r="AN582" s="89"/>
      <c r="AO582" s="91"/>
      <c r="AP582" s="88" t="str">
        <f t="shared" ca="1" si="27"/>
        <v/>
      </c>
      <c r="AQ582" s="91"/>
      <c r="AR582" s="89"/>
      <c r="AS582" s="88"/>
      <c r="AT582" s="88" t="str">
        <f t="shared" si="28"/>
        <v/>
      </c>
      <c r="AU582" s="92"/>
      <c r="AV582" s="88"/>
    </row>
    <row r="583" spans="1:48" s="75" customFormat="1" ht="15.6" x14ac:dyDescent="0.3">
      <c r="A583" s="88"/>
      <c r="B583" s="88" t="str">
        <f>IF(ISNA(VLOOKUP(A583,LISTE!B576:U618,20,0)),"",VLOOKUP(A583,LISTE!B576:U618,20,0))</f>
        <v/>
      </c>
      <c r="C583" s="88"/>
      <c r="D583" s="88" t="e">
        <f t="array" ref="D583">INDEX(LISTE!$D$4:$O$45,MATCH(A583,LISTE!$B$4:$B$45,0),MATCH(C583,LISTE!$D$3:$O$3,0))</f>
        <v>#N/A</v>
      </c>
      <c r="E583" s="88" t="str">
        <f>IF(ISBLANK(C583),"",VLOOKUP(C583,Typologie!B$3:C$15,2,0))</f>
        <v/>
      </c>
      <c r="F583" s="88" t="str">
        <f>IF(E583="","",COUNTIF(E$10:$E583, E583))</f>
        <v/>
      </c>
      <c r="G583" s="88" t="str">
        <f t="shared" si="29"/>
        <v/>
      </c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90"/>
      <c r="T583" s="90"/>
      <c r="U583" s="90"/>
      <c r="V583" s="90"/>
      <c r="W583" s="88"/>
      <c r="X583" s="91"/>
      <c r="Y583" s="89"/>
      <c r="Z583" s="89"/>
      <c r="AA583" s="89"/>
      <c r="AB583" s="89"/>
      <c r="AC583" s="89"/>
      <c r="AD583" s="89"/>
      <c r="AE583" s="91"/>
      <c r="AF583" s="88"/>
      <c r="AG583" s="89"/>
      <c r="AH583" s="89"/>
      <c r="AI583" s="89"/>
      <c r="AJ583" s="91"/>
      <c r="AK583" s="88"/>
      <c r="AL583" s="89"/>
      <c r="AM583" s="89"/>
      <c r="AN583" s="89"/>
      <c r="AO583" s="91"/>
      <c r="AP583" s="88" t="str">
        <f t="shared" ca="1" si="27"/>
        <v/>
      </c>
      <c r="AQ583" s="91"/>
      <c r="AR583" s="89"/>
      <c r="AS583" s="88"/>
      <c r="AT583" s="88" t="str">
        <f t="shared" si="28"/>
        <v/>
      </c>
      <c r="AU583" s="92"/>
      <c r="AV583" s="88"/>
    </row>
    <row r="584" spans="1:48" s="75" customFormat="1" ht="15.6" x14ac:dyDescent="0.3">
      <c r="A584" s="88"/>
      <c r="B584" s="88" t="str">
        <f>IF(ISNA(VLOOKUP(A584,LISTE!B577:U619,20,0)),"",VLOOKUP(A584,LISTE!B577:U619,20,0))</f>
        <v/>
      </c>
      <c r="C584" s="88"/>
      <c r="D584" s="88" t="e">
        <f t="array" ref="D584">INDEX(LISTE!$D$4:$O$45,MATCH(A584,LISTE!$B$4:$B$45,0),MATCH(C584,LISTE!$D$3:$O$3,0))</f>
        <v>#N/A</v>
      </c>
      <c r="E584" s="88" t="str">
        <f>IF(ISBLANK(C584),"",VLOOKUP(C584,Typologie!B$3:C$15,2,0))</f>
        <v/>
      </c>
      <c r="F584" s="88" t="str">
        <f>IF(E584="","",COUNTIF(E$10:$E584, E584))</f>
        <v/>
      </c>
      <c r="G584" s="88" t="str">
        <f t="shared" si="29"/>
        <v/>
      </c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90"/>
      <c r="T584" s="90"/>
      <c r="U584" s="90"/>
      <c r="V584" s="90"/>
      <c r="W584" s="88"/>
      <c r="X584" s="91"/>
      <c r="Y584" s="89"/>
      <c r="Z584" s="89"/>
      <c r="AA584" s="89"/>
      <c r="AB584" s="89"/>
      <c r="AC584" s="89"/>
      <c r="AD584" s="89"/>
      <c r="AE584" s="91"/>
      <c r="AF584" s="88"/>
      <c r="AG584" s="89"/>
      <c r="AH584" s="89"/>
      <c r="AI584" s="89"/>
      <c r="AJ584" s="91"/>
      <c r="AK584" s="88"/>
      <c r="AL584" s="89"/>
      <c r="AM584" s="89"/>
      <c r="AN584" s="89"/>
      <c r="AO584" s="91"/>
      <c r="AP584" s="88" t="str">
        <f t="shared" ca="1" si="27"/>
        <v/>
      </c>
      <c r="AQ584" s="91"/>
      <c r="AR584" s="89"/>
      <c r="AS584" s="88"/>
      <c r="AT584" s="88" t="str">
        <f t="shared" si="28"/>
        <v/>
      </c>
      <c r="AU584" s="92"/>
      <c r="AV584" s="88"/>
    </row>
    <row r="585" spans="1:48" s="75" customFormat="1" ht="15.6" x14ac:dyDescent="0.3">
      <c r="A585" s="88"/>
      <c r="B585" s="88" t="str">
        <f>IF(ISNA(VLOOKUP(A585,LISTE!B578:U620,20,0)),"",VLOOKUP(A585,LISTE!B578:U620,20,0))</f>
        <v/>
      </c>
      <c r="C585" s="88"/>
      <c r="D585" s="88" t="e">
        <f t="array" ref="D585">INDEX(LISTE!$D$4:$O$45,MATCH(A585,LISTE!$B$4:$B$45,0),MATCH(C585,LISTE!$D$3:$O$3,0))</f>
        <v>#N/A</v>
      </c>
      <c r="E585" s="88" t="str">
        <f>IF(ISBLANK(C585),"",VLOOKUP(C585,Typologie!B$3:C$15,2,0))</f>
        <v/>
      </c>
      <c r="F585" s="88" t="str">
        <f>IF(E585="","",COUNTIF(E$10:$E585, E585))</f>
        <v/>
      </c>
      <c r="G585" s="88" t="str">
        <f t="shared" si="29"/>
        <v/>
      </c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90"/>
      <c r="T585" s="90"/>
      <c r="U585" s="90"/>
      <c r="V585" s="90"/>
      <c r="W585" s="88"/>
      <c r="X585" s="91"/>
      <c r="Y585" s="89"/>
      <c r="Z585" s="89"/>
      <c r="AA585" s="89"/>
      <c r="AB585" s="89"/>
      <c r="AC585" s="89"/>
      <c r="AD585" s="89"/>
      <c r="AE585" s="91"/>
      <c r="AF585" s="88"/>
      <c r="AG585" s="89"/>
      <c r="AH585" s="89"/>
      <c r="AI585" s="89"/>
      <c r="AJ585" s="91"/>
      <c r="AK585" s="88"/>
      <c r="AL585" s="89"/>
      <c r="AM585" s="89"/>
      <c r="AN585" s="89"/>
      <c r="AO585" s="91"/>
      <c r="AP585" s="88" t="str">
        <f t="shared" ca="1" si="27"/>
        <v/>
      </c>
      <c r="AQ585" s="91"/>
      <c r="AR585" s="89"/>
      <c r="AS585" s="88"/>
      <c r="AT585" s="88" t="str">
        <f t="shared" si="28"/>
        <v/>
      </c>
      <c r="AU585" s="92"/>
      <c r="AV585" s="88"/>
    </row>
    <row r="586" spans="1:48" s="75" customFormat="1" ht="15.6" x14ac:dyDescent="0.3">
      <c r="A586" s="88"/>
      <c r="B586" s="88" t="str">
        <f>IF(ISNA(VLOOKUP(A586,LISTE!B579:U621,20,0)),"",VLOOKUP(A586,LISTE!B579:U621,20,0))</f>
        <v/>
      </c>
      <c r="C586" s="88"/>
      <c r="D586" s="88" t="e">
        <f t="array" ref="D586">INDEX(LISTE!$D$4:$O$45,MATCH(A586,LISTE!$B$4:$B$45,0),MATCH(C586,LISTE!$D$3:$O$3,0))</f>
        <v>#N/A</v>
      </c>
      <c r="E586" s="88" t="str">
        <f>IF(ISBLANK(C586),"",VLOOKUP(C586,Typologie!B$3:C$15,2,0))</f>
        <v/>
      </c>
      <c r="F586" s="88" t="str">
        <f>IF(E586="","",COUNTIF(E$10:$E586, E586))</f>
        <v/>
      </c>
      <c r="G586" s="88" t="str">
        <f t="shared" si="29"/>
        <v/>
      </c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90"/>
      <c r="T586" s="90"/>
      <c r="U586" s="90"/>
      <c r="V586" s="90"/>
      <c r="W586" s="88"/>
      <c r="X586" s="91"/>
      <c r="Y586" s="89"/>
      <c r="Z586" s="89"/>
      <c r="AA586" s="89"/>
      <c r="AB586" s="89"/>
      <c r="AC586" s="89"/>
      <c r="AD586" s="89"/>
      <c r="AE586" s="91"/>
      <c r="AF586" s="88"/>
      <c r="AG586" s="89"/>
      <c r="AH586" s="89"/>
      <c r="AI586" s="89"/>
      <c r="AJ586" s="91"/>
      <c r="AK586" s="88"/>
      <c r="AL586" s="89"/>
      <c r="AM586" s="89"/>
      <c r="AN586" s="89"/>
      <c r="AO586" s="91"/>
      <c r="AP586" s="88" t="str">
        <f t="shared" ref="AP586:AP649" ca="1" si="30">IF(I586="","",IF(I586-60&lt;TODAY(),"ATTENTION","OK"))</f>
        <v/>
      </c>
      <c r="AQ586" s="91"/>
      <c r="AR586" s="89"/>
      <c r="AS586" s="88"/>
      <c r="AT586" s="88" t="str">
        <f t="shared" ref="AT586:AT649" si="31">IF(A586&lt;&gt;0,"1","")</f>
        <v/>
      </c>
      <c r="AU586" s="92"/>
      <c r="AV586" s="88"/>
    </row>
    <row r="587" spans="1:48" s="75" customFormat="1" ht="15.6" x14ac:dyDescent="0.3">
      <c r="A587" s="88"/>
      <c r="B587" s="88" t="str">
        <f>IF(ISNA(VLOOKUP(A587,LISTE!B580:U622,20,0)),"",VLOOKUP(A587,LISTE!B580:U622,20,0))</f>
        <v/>
      </c>
      <c r="C587" s="88"/>
      <c r="D587" s="88" t="e">
        <f t="array" ref="D587">INDEX(LISTE!$D$4:$O$45,MATCH(A587,LISTE!$B$4:$B$45,0),MATCH(C587,LISTE!$D$3:$O$3,0))</f>
        <v>#N/A</v>
      </c>
      <c r="E587" s="88" t="str">
        <f>IF(ISBLANK(C587),"",VLOOKUP(C587,Typologie!B$3:C$15,2,0))</f>
        <v/>
      </c>
      <c r="F587" s="88" t="str">
        <f>IF(E587="","",COUNTIF(E$10:$E587, E587))</f>
        <v/>
      </c>
      <c r="G587" s="88" t="str">
        <f t="shared" ref="G587:G650" si="32">IF(ISBLANK(C587),"",J587&amp;"-"&amp;E587&amp;"-"&amp;(B587)&amp;"-"&amp;D587&amp;"-"&amp;F587&amp;"-"&amp;YEAR(H587)&amp;"-"&amp;MONTH(H587)&amp;"")</f>
        <v/>
      </c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90"/>
      <c r="T587" s="90"/>
      <c r="U587" s="90"/>
      <c r="V587" s="90"/>
      <c r="W587" s="88"/>
      <c r="X587" s="91"/>
      <c r="Y587" s="89"/>
      <c r="Z587" s="89"/>
      <c r="AA587" s="89"/>
      <c r="AB587" s="89"/>
      <c r="AC587" s="89"/>
      <c r="AD587" s="89"/>
      <c r="AE587" s="91"/>
      <c r="AF587" s="88"/>
      <c r="AG587" s="89"/>
      <c r="AH587" s="89"/>
      <c r="AI587" s="89"/>
      <c r="AJ587" s="91"/>
      <c r="AK587" s="88"/>
      <c r="AL587" s="89"/>
      <c r="AM587" s="89"/>
      <c r="AN587" s="89"/>
      <c r="AO587" s="91"/>
      <c r="AP587" s="88" t="str">
        <f t="shared" ca="1" si="30"/>
        <v/>
      </c>
      <c r="AQ587" s="91"/>
      <c r="AR587" s="89"/>
      <c r="AS587" s="88"/>
      <c r="AT587" s="88" t="str">
        <f t="shared" si="31"/>
        <v/>
      </c>
      <c r="AU587" s="92"/>
      <c r="AV587" s="88"/>
    </row>
    <row r="588" spans="1:48" s="75" customFormat="1" ht="15.6" x14ac:dyDescent="0.3">
      <c r="A588" s="88"/>
      <c r="B588" s="88" t="str">
        <f>IF(ISNA(VLOOKUP(A588,LISTE!B581:U623,20,0)),"",VLOOKUP(A588,LISTE!B581:U623,20,0))</f>
        <v/>
      </c>
      <c r="C588" s="88"/>
      <c r="D588" s="88" t="e">
        <f t="array" ref="D588">INDEX(LISTE!$D$4:$O$45,MATCH(A588,LISTE!$B$4:$B$45,0),MATCH(C588,LISTE!$D$3:$O$3,0))</f>
        <v>#N/A</v>
      </c>
      <c r="E588" s="88" t="str">
        <f>IF(ISBLANK(C588),"",VLOOKUP(C588,Typologie!B$3:C$15,2,0))</f>
        <v/>
      </c>
      <c r="F588" s="88" t="str">
        <f>IF(E588="","",COUNTIF(E$10:$E588, E588))</f>
        <v/>
      </c>
      <c r="G588" s="88" t="str">
        <f t="shared" si="32"/>
        <v/>
      </c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90"/>
      <c r="T588" s="90"/>
      <c r="U588" s="90"/>
      <c r="V588" s="90"/>
      <c r="W588" s="88"/>
      <c r="X588" s="91"/>
      <c r="Y588" s="89"/>
      <c r="Z588" s="89"/>
      <c r="AA588" s="89"/>
      <c r="AB588" s="89"/>
      <c r="AC588" s="89"/>
      <c r="AD588" s="89"/>
      <c r="AE588" s="91"/>
      <c r="AF588" s="88"/>
      <c r="AG588" s="89"/>
      <c r="AH588" s="89"/>
      <c r="AI588" s="89"/>
      <c r="AJ588" s="91"/>
      <c r="AK588" s="88"/>
      <c r="AL588" s="89"/>
      <c r="AM588" s="89"/>
      <c r="AN588" s="89"/>
      <c r="AO588" s="91"/>
      <c r="AP588" s="88" t="str">
        <f t="shared" ca="1" si="30"/>
        <v/>
      </c>
      <c r="AQ588" s="91"/>
      <c r="AR588" s="89"/>
      <c r="AS588" s="88"/>
      <c r="AT588" s="88" t="str">
        <f t="shared" si="31"/>
        <v/>
      </c>
      <c r="AU588" s="92"/>
      <c r="AV588" s="88"/>
    </row>
    <row r="589" spans="1:48" s="75" customFormat="1" ht="15.6" x14ac:dyDescent="0.3">
      <c r="A589" s="88"/>
      <c r="B589" s="88" t="str">
        <f>IF(ISNA(VLOOKUP(A589,LISTE!B582:U624,20,0)),"",VLOOKUP(A589,LISTE!B582:U624,20,0))</f>
        <v/>
      </c>
      <c r="C589" s="88"/>
      <c r="D589" s="88" t="e">
        <f t="array" ref="D589">INDEX(LISTE!$D$4:$O$45,MATCH(A589,LISTE!$B$4:$B$45,0),MATCH(C589,LISTE!$D$3:$O$3,0))</f>
        <v>#N/A</v>
      </c>
      <c r="E589" s="88" t="str">
        <f>IF(ISBLANK(C589),"",VLOOKUP(C589,Typologie!B$3:C$15,2,0))</f>
        <v/>
      </c>
      <c r="F589" s="88" t="str">
        <f>IF(E589="","",COUNTIF(E$10:$E589, E589))</f>
        <v/>
      </c>
      <c r="G589" s="88" t="str">
        <f t="shared" si="32"/>
        <v/>
      </c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90"/>
      <c r="T589" s="90"/>
      <c r="U589" s="90"/>
      <c r="V589" s="90"/>
      <c r="W589" s="88"/>
      <c r="X589" s="91"/>
      <c r="Y589" s="89"/>
      <c r="Z589" s="89"/>
      <c r="AA589" s="89"/>
      <c r="AB589" s="89"/>
      <c r="AC589" s="89"/>
      <c r="AD589" s="89"/>
      <c r="AE589" s="91"/>
      <c r="AF589" s="88"/>
      <c r="AG589" s="89"/>
      <c r="AH589" s="89"/>
      <c r="AI589" s="89"/>
      <c r="AJ589" s="91"/>
      <c r="AK589" s="88"/>
      <c r="AL589" s="89"/>
      <c r="AM589" s="89"/>
      <c r="AN589" s="89"/>
      <c r="AO589" s="91"/>
      <c r="AP589" s="88" t="str">
        <f t="shared" ca="1" si="30"/>
        <v/>
      </c>
      <c r="AQ589" s="91"/>
      <c r="AR589" s="89"/>
      <c r="AS589" s="88"/>
      <c r="AT589" s="88" t="str">
        <f t="shared" si="31"/>
        <v/>
      </c>
      <c r="AU589" s="92"/>
      <c r="AV589" s="88"/>
    </row>
    <row r="590" spans="1:48" s="75" customFormat="1" ht="15.6" x14ac:dyDescent="0.3">
      <c r="A590" s="88"/>
      <c r="B590" s="88" t="str">
        <f>IF(ISNA(VLOOKUP(A590,LISTE!B583:U625,20,0)),"",VLOOKUP(A590,LISTE!B583:U625,20,0))</f>
        <v/>
      </c>
      <c r="C590" s="88"/>
      <c r="D590" s="88" t="e">
        <f t="array" ref="D590">INDEX(LISTE!$D$4:$O$45,MATCH(A590,LISTE!$B$4:$B$45,0),MATCH(C590,LISTE!$D$3:$O$3,0))</f>
        <v>#N/A</v>
      </c>
      <c r="E590" s="88" t="str">
        <f>IF(ISBLANK(C590),"",VLOOKUP(C590,Typologie!B$3:C$15,2,0))</f>
        <v/>
      </c>
      <c r="F590" s="88" t="str">
        <f>IF(E590="","",COUNTIF(E$10:$E590, E590))</f>
        <v/>
      </c>
      <c r="G590" s="88" t="str">
        <f t="shared" si="32"/>
        <v/>
      </c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90"/>
      <c r="T590" s="90"/>
      <c r="U590" s="90"/>
      <c r="V590" s="90"/>
      <c r="W590" s="88"/>
      <c r="X590" s="91"/>
      <c r="Y590" s="89"/>
      <c r="Z590" s="89"/>
      <c r="AA590" s="89"/>
      <c r="AB590" s="89"/>
      <c r="AC590" s="89"/>
      <c r="AD590" s="89"/>
      <c r="AE590" s="91"/>
      <c r="AF590" s="88"/>
      <c r="AG590" s="89"/>
      <c r="AH590" s="89"/>
      <c r="AI590" s="89"/>
      <c r="AJ590" s="91"/>
      <c r="AK590" s="88"/>
      <c r="AL590" s="89"/>
      <c r="AM590" s="89"/>
      <c r="AN590" s="89"/>
      <c r="AO590" s="91"/>
      <c r="AP590" s="88" t="str">
        <f t="shared" ca="1" si="30"/>
        <v/>
      </c>
      <c r="AQ590" s="91"/>
      <c r="AR590" s="89"/>
      <c r="AS590" s="88"/>
      <c r="AT590" s="88" t="str">
        <f t="shared" si="31"/>
        <v/>
      </c>
      <c r="AU590" s="92"/>
      <c r="AV590" s="88"/>
    </row>
    <row r="591" spans="1:48" s="75" customFormat="1" ht="15.6" x14ac:dyDescent="0.3">
      <c r="A591" s="88"/>
      <c r="B591" s="88" t="str">
        <f>IF(ISNA(VLOOKUP(A591,LISTE!B584:U626,20,0)),"",VLOOKUP(A591,LISTE!B584:U626,20,0))</f>
        <v/>
      </c>
      <c r="C591" s="88"/>
      <c r="D591" s="88" t="e">
        <f t="array" ref="D591">INDEX(LISTE!$D$4:$O$45,MATCH(A591,LISTE!$B$4:$B$45,0),MATCH(C591,LISTE!$D$3:$O$3,0))</f>
        <v>#N/A</v>
      </c>
      <c r="E591" s="88" t="str">
        <f>IF(ISBLANK(C591),"",VLOOKUP(C591,Typologie!B$3:C$15,2,0))</f>
        <v/>
      </c>
      <c r="F591" s="88" t="str">
        <f>IF(E591="","",COUNTIF(E$10:$E591, E591))</f>
        <v/>
      </c>
      <c r="G591" s="88" t="str">
        <f t="shared" si="32"/>
        <v/>
      </c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90"/>
      <c r="T591" s="90"/>
      <c r="U591" s="90"/>
      <c r="V591" s="90"/>
      <c r="W591" s="88"/>
      <c r="X591" s="91"/>
      <c r="Y591" s="89"/>
      <c r="Z591" s="89"/>
      <c r="AA591" s="89"/>
      <c r="AB591" s="89"/>
      <c r="AC591" s="89"/>
      <c r="AD591" s="89"/>
      <c r="AE591" s="91"/>
      <c r="AF591" s="88"/>
      <c r="AG591" s="89"/>
      <c r="AH591" s="89"/>
      <c r="AI591" s="89"/>
      <c r="AJ591" s="91"/>
      <c r="AK591" s="88"/>
      <c r="AL591" s="89"/>
      <c r="AM591" s="89"/>
      <c r="AN591" s="89"/>
      <c r="AO591" s="91"/>
      <c r="AP591" s="88" t="str">
        <f t="shared" ca="1" si="30"/>
        <v/>
      </c>
      <c r="AQ591" s="91"/>
      <c r="AR591" s="89"/>
      <c r="AS591" s="88"/>
      <c r="AT591" s="88" t="str">
        <f t="shared" si="31"/>
        <v/>
      </c>
      <c r="AU591" s="92"/>
      <c r="AV591" s="88"/>
    </row>
    <row r="592" spans="1:48" s="75" customFormat="1" ht="15.6" x14ac:dyDescent="0.3">
      <c r="A592" s="88"/>
      <c r="B592" s="88" t="str">
        <f>IF(ISNA(VLOOKUP(A592,LISTE!B585:U627,20,0)),"",VLOOKUP(A592,LISTE!B585:U627,20,0))</f>
        <v/>
      </c>
      <c r="C592" s="88"/>
      <c r="D592" s="88" t="e">
        <f t="array" ref="D592">INDEX(LISTE!$D$4:$O$45,MATCH(A592,LISTE!$B$4:$B$45,0),MATCH(C592,LISTE!$D$3:$O$3,0))</f>
        <v>#N/A</v>
      </c>
      <c r="E592" s="88" t="str">
        <f>IF(ISBLANK(C592),"",VLOOKUP(C592,Typologie!B$3:C$15,2,0))</f>
        <v/>
      </c>
      <c r="F592" s="88" t="str">
        <f>IF(E592="","",COUNTIF(E$10:$E592, E592))</f>
        <v/>
      </c>
      <c r="G592" s="88" t="str">
        <f t="shared" si="32"/>
        <v/>
      </c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90"/>
      <c r="T592" s="90"/>
      <c r="U592" s="90"/>
      <c r="V592" s="90"/>
      <c r="W592" s="88"/>
      <c r="X592" s="91"/>
      <c r="Y592" s="89"/>
      <c r="Z592" s="89"/>
      <c r="AA592" s="89"/>
      <c r="AB592" s="89"/>
      <c r="AC592" s="89"/>
      <c r="AD592" s="89"/>
      <c r="AE592" s="91"/>
      <c r="AF592" s="88"/>
      <c r="AG592" s="89"/>
      <c r="AH592" s="89"/>
      <c r="AI592" s="89"/>
      <c r="AJ592" s="91"/>
      <c r="AK592" s="88"/>
      <c r="AL592" s="89"/>
      <c r="AM592" s="89"/>
      <c r="AN592" s="89"/>
      <c r="AO592" s="91"/>
      <c r="AP592" s="88" t="str">
        <f t="shared" ca="1" si="30"/>
        <v/>
      </c>
      <c r="AQ592" s="91"/>
      <c r="AR592" s="89"/>
      <c r="AS592" s="88"/>
      <c r="AT592" s="88" t="str">
        <f t="shared" si="31"/>
        <v/>
      </c>
      <c r="AU592" s="92"/>
      <c r="AV592" s="88"/>
    </row>
    <row r="593" spans="1:48" s="75" customFormat="1" ht="15.6" x14ac:dyDescent="0.3">
      <c r="A593" s="88"/>
      <c r="B593" s="88" t="str">
        <f>IF(ISNA(VLOOKUP(A593,LISTE!B586:U628,20,0)),"",VLOOKUP(A593,LISTE!B586:U628,20,0))</f>
        <v/>
      </c>
      <c r="C593" s="88"/>
      <c r="D593" s="88" t="e">
        <f t="array" ref="D593">INDEX(LISTE!$D$4:$O$45,MATCH(A593,LISTE!$B$4:$B$45,0),MATCH(C593,LISTE!$D$3:$O$3,0))</f>
        <v>#N/A</v>
      </c>
      <c r="E593" s="88" t="str">
        <f>IF(ISBLANK(C593),"",VLOOKUP(C593,Typologie!B$3:C$15,2,0))</f>
        <v/>
      </c>
      <c r="F593" s="88" t="str">
        <f>IF(E593="","",COUNTIF(E$10:$E593, E593))</f>
        <v/>
      </c>
      <c r="G593" s="88" t="str">
        <f t="shared" si="32"/>
        <v/>
      </c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90"/>
      <c r="T593" s="90"/>
      <c r="U593" s="90"/>
      <c r="V593" s="90"/>
      <c r="W593" s="88"/>
      <c r="X593" s="91"/>
      <c r="Y593" s="89"/>
      <c r="Z593" s="89"/>
      <c r="AA593" s="89"/>
      <c r="AB593" s="89"/>
      <c r="AC593" s="89"/>
      <c r="AD593" s="89"/>
      <c r="AE593" s="91"/>
      <c r="AF593" s="88"/>
      <c r="AG593" s="89"/>
      <c r="AH593" s="89"/>
      <c r="AI593" s="89"/>
      <c r="AJ593" s="91"/>
      <c r="AK593" s="88"/>
      <c r="AL593" s="89"/>
      <c r="AM593" s="89"/>
      <c r="AN593" s="89"/>
      <c r="AO593" s="91"/>
      <c r="AP593" s="88" t="str">
        <f t="shared" ca="1" si="30"/>
        <v/>
      </c>
      <c r="AQ593" s="91"/>
      <c r="AR593" s="89"/>
      <c r="AS593" s="88"/>
      <c r="AT593" s="88" t="str">
        <f t="shared" si="31"/>
        <v/>
      </c>
      <c r="AU593" s="92"/>
      <c r="AV593" s="88"/>
    </row>
    <row r="594" spans="1:48" s="75" customFormat="1" ht="15.6" x14ac:dyDescent="0.3">
      <c r="A594" s="88"/>
      <c r="B594" s="88" t="str">
        <f>IF(ISNA(VLOOKUP(A594,LISTE!B587:U629,20,0)),"",VLOOKUP(A594,LISTE!B587:U629,20,0))</f>
        <v/>
      </c>
      <c r="C594" s="88"/>
      <c r="D594" s="88" t="e">
        <f t="array" ref="D594">INDEX(LISTE!$D$4:$O$45,MATCH(A594,LISTE!$B$4:$B$45,0),MATCH(C594,LISTE!$D$3:$O$3,0))</f>
        <v>#N/A</v>
      </c>
      <c r="E594" s="88" t="str">
        <f>IF(ISBLANK(C594),"",VLOOKUP(C594,Typologie!B$3:C$15,2,0))</f>
        <v/>
      </c>
      <c r="F594" s="88" t="str">
        <f>IF(E594="","",COUNTIF(E$10:$E594, E594))</f>
        <v/>
      </c>
      <c r="G594" s="88" t="str">
        <f t="shared" si="32"/>
        <v/>
      </c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90"/>
      <c r="T594" s="90"/>
      <c r="U594" s="90"/>
      <c r="V594" s="90"/>
      <c r="W594" s="88"/>
      <c r="X594" s="91"/>
      <c r="Y594" s="89"/>
      <c r="Z594" s="89"/>
      <c r="AA594" s="89"/>
      <c r="AB594" s="89"/>
      <c r="AC594" s="89"/>
      <c r="AD594" s="89"/>
      <c r="AE594" s="91"/>
      <c r="AF594" s="88"/>
      <c r="AG594" s="89"/>
      <c r="AH594" s="89"/>
      <c r="AI594" s="89"/>
      <c r="AJ594" s="91"/>
      <c r="AK594" s="88"/>
      <c r="AL594" s="89"/>
      <c r="AM594" s="89"/>
      <c r="AN594" s="89"/>
      <c r="AO594" s="91"/>
      <c r="AP594" s="88" t="str">
        <f t="shared" ca="1" si="30"/>
        <v/>
      </c>
      <c r="AQ594" s="91"/>
      <c r="AR594" s="89"/>
      <c r="AS594" s="88"/>
      <c r="AT594" s="88" t="str">
        <f t="shared" si="31"/>
        <v/>
      </c>
      <c r="AU594" s="92"/>
      <c r="AV594" s="88"/>
    </row>
    <row r="595" spans="1:48" s="75" customFormat="1" ht="15.6" x14ac:dyDescent="0.3">
      <c r="A595" s="88"/>
      <c r="B595" s="88" t="str">
        <f>IF(ISNA(VLOOKUP(A595,LISTE!B588:U630,20,0)),"",VLOOKUP(A595,LISTE!B588:U630,20,0))</f>
        <v/>
      </c>
      <c r="C595" s="88"/>
      <c r="D595" s="88" t="e">
        <f t="array" ref="D595">INDEX(LISTE!$D$4:$O$45,MATCH(A595,LISTE!$B$4:$B$45,0),MATCH(C595,LISTE!$D$3:$O$3,0))</f>
        <v>#N/A</v>
      </c>
      <c r="E595" s="88" t="str">
        <f>IF(ISBLANK(C595),"",VLOOKUP(C595,Typologie!B$3:C$15,2,0))</f>
        <v/>
      </c>
      <c r="F595" s="88" t="str">
        <f>IF(E595="","",COUNTIF(E$10:$E595, E595))</f>
        <v/>
      </c>
      <c r="G595" s="88" t="str">
        <f t="shared" si="32"/>
        <v/>
      </c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90"/>
      <c r="T595" s="90"/>
      <c r="U595" s="90"/>
      <c r="V595" s="90"/>
      <c r="W595" s="88"/>
      <c r="X595" s="91"/>
      <c r="Y595" s="89"/>
      <c r="Z595" s="89"/>
      <c r="AA595" s="89"/>
      <c r="AB595" s="89"/>
      <c r="AC595" s="89"/>
      <c r="AD595" s="89"/>
      <c r="AE595" s="91"/>
      <c r="AF595" s="88"/>
      <c r="AG595" s="89"/>
      <c r="AH595" s="89"/>
      <c r="AI595" s="89"/>
      <c r="AJ595" s="91"/>
      <c r="AK595" s="88"/>
      <c r="AL595" s="89"/>
      <c r="AM595" s="89"/>
      <c r="AN595" s="89"/>
      <c r="AO595" s="91"/>
      <c r="AP595" s="88" t="str">
        <f t="shared" ca="1" si="30"/>
        <v/>
      </c>
      <c r="AQ595" s="91"/>
      <c r="AR595" s="89"/>
      <c r="AS595" s="88"/>
      <c r="AT595" s="88" t="str">
        <f t="shared" si="31"/>
        <v/>
      </c>
      <c r="AU595" s="92"/>
      <c r="AV595" s="88"/>
    </row>
    <row r="596" spans="1:48" s="75" customFormat="1" ht="15.6" x14ac:dyDescent="0.3">
      <c r="A596" s="88"/>
      <c r="B596" s="88" t="str">
        <f>IF(ISNA(VLOOKUP(A596,LISTE!B589:U631,20,0)),"",VLOOKUP(A596,LISTE!B589:U631,20,0))</f>
        <v/>
      </c>
      <c r="C596" s="88"/>
      <c r="D596" s="88" t="e">
        <f t="array" ref="D596">INDEX(LISTE!$D$4:$O$45,MATCH(A596,LISTE!$B$4:$B$45,0),MATCH(C596,LISTE!$D$3:$O$3,0))</f>
        <v>#N/A</v>
      </c>
      <c r="E596" s="88" t="str">
        <f>IF(ISBLANK(C596),"",VLOOKUP(C596,Typologie!B$3:C$15,2,0))</f>
        <v/>
      </c>
      <c r="F596" s="88" t="str">
        <f>IF(E596="","",COUNTIF(E$10:$E596, E596))</f>
        <v/>
      </c>
      <c r="G596" s="88" t="str">
        <f t="shared" si="32"/>
        <v/>
      </c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90"/>
      <c r="T596" s="90"/>
      <c r="U596" s="90"/>
      <c r="V596" s="90"/>
      <c r="W596" s="88"/>
      <c r="X596" s="91"/>
      <c r="Y596" s="89"/>
      <c r="Z596" s="89"/>
      <c r="AA596" s="89"/>
      <c r="AB596" s="89"/>
      <c r="AC596" s="89"/>
      <c r="AD596" s="89"/>
      <c r="AE596" s="91"/>
      <c r="AF596" s="88"/>
      <c r="AG596" s="89"/>
      <c r="AH596" s="89"/>
      <c r="AI596" s="89"/>
      <c r="AJ596" s="91"/>
      <c r="AK596" s="88"/>
      <c r="AL596" s="89"/>
      <c r="AM596" s="89"/>
      <c r="AN596" s="89"/>
      <c r="AO596" s="91"/>
      <c r="AP596" s="88" t="str">
        <f t="shared" ca="1" si="30"/>
        <v/>
      </c>
      <c r="AQ596" s="91"/>
      <c r="AR596" s="89"/>
      <c r="AS596" s="88"/>
      <c r="AT596" s="88" t="str">
        <f t="shared" si="31"/>
        <v/>
      </c>
      <c r="AU596" s="92"/>
      <c r="AV596" s="88"/>
    </row>
    <row r="597" spans="1:48" s="75" customFormat="1" ht="15.6" x14ac:dyDescent="0.3">
      <c r="A597" s="88"/>
      <c r="B597" s="88" t="str">
        <f>IF(ISNA(VLOOKUP(A597,LISTE!B590:U632,20,0)),"",VLOOKUP(A597,LISTE!B590:U632,20,0))</f>
        <v/>
      </c>
      <c r="C597" s="88"/>
      <c r="D597" s="88" t="e">
        <f t="array" ref="D597">INDEX(LISTE!$D$4:$O$45,MATCH(A597,LISTE!$B$4:$B$45,0),MATCH(C597,LISTE!$D$3:$O$3,0))</f>
        <v>#N/A</v>
      </c>
      <c r="E597" s="88" t="str">
        <f>IF(ISBLANK(C597),"",VLOOKUP(C597,Typologie!B$3:C$15,2,0))</f>
        <v/>
      </c>
      <c r="F597" s="88" t="str">
        <f>IF(E597="","",COUNTIF(E$10:$E597, E597))</f>
        <v/>
      </c>
      <c r="G597" s="88" t="str">
        <f t="shared" si="32"/>
        <v/>
      </c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90"/>
      <c r="T597" s="90"/>
      <c r="U597" s="90"/>
      <c r="V597" s="90"/>
      <c r="W597" s="88"/>
      <c r="X597" s="91"/>
      <c r="Y597" s="89"/>
      <c r="Z597" s="89"/>
      <c r="AA597" s="89"/>
      <c r="AB597" s="89"/>
      <c r="AC597" s="89"/>
      <c r="AD597" s="89"/>
      <c r="AE597" s="91"/>
      <c r="AF597" s="88"/>
      <c r="AG597" s="89"/>
      <c r="AH597" s="89"/>
      <c r="AI597" s="89"/>
      <c r="AJ597" s="91"/>
      <c r="AK597" s="88"/>
      <c r="AL597" s="89"/>
      <c r="AM597" s="89"/>
      <c r="AN597" s="89"/>
      <c r="AO597" s="91"/>
      <c r="AP597" s="88" t="str">
        <f t="shared" ca="1" si="30"/>
        <v/>
      </c>
      <c r="AQ597" s="91"/>
      <c r="AR597" s="89"/>
      <c r="AS597" s="88"/>
      <c r="AT597" s="88" t="str">
        <f t="shared" si="31"/>
        <v/>
      </c>
      <c r="AU597" s="92"/>
      <c r="AV597" s="88"/>
    </row>
    <row r="598" spans="1:48" s="75" customFormat="1" ht="15.6" x14ac:dyDescent="0.3">
      <c r="A598" s="88"/>
      <c r="B598" s="88" t="str">
        <f>IF(ISNA(VLOOKUP(A598,LISTE!B591:U633,20,0)),"",VLOOKUP(A598,LISTE!B591:U633,20,0))</f>
        <v/>
      </c>
      <c r="C598" s="88"/>
      <c r="D598" s="88" t="e">
        <f t="array" ref="D598">INDEX(LISTE!$D$4:$O$45,MATCH(A598,LISTE!$B$4:$B$45,0),MATCH(C598,LISTE!$D$3:$O$3,0))</f>
        <v>#N/A</v>
      </c>
      <c r="E598" s="88" t="str">
        <f>IF(ISBLANK(C598),"",VLOOKUP(C598,Typologie!B$3:C$15,2,0))</f>
        <v/>
      </c>
      <c r="F598" s="88" t="str">
        <f>IF(E598="","",COUNTIF(E$10:$E598, E598))</f>
        <v/>
      </c>
      <c r="G598" s="88" t="str">
        <f t="shared" si="32"/>
        <v/>
      </c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90"/>
      <c r="T598" s="90"/>
      <c r="U598" s="90"/>
      <c r="V598" s="90"/>
      <c r="W598" s="88"/>
      <c r="X598" s="91"/>
      <c r="Y598" s="89"/>
      <c r="Z598" s="89"/>
      <c r="AA598" s="89"/>
      <c r="AB598" s="89"/>
      <c r="AC598" s="89"/>
      <c r="AD598" s="89"/>
      <c r="AE598" s="91"/>
      <c r="AF598" s="88"/>
      <c r="AG598" s="89"/>
      <c r="AH598" s="89"/>
      <c r="AI598" s="89"/>
      <c r="AJ598" s="91"/>
      <c r="AK598" s="88"/>
      <c r="AL598" s="89"/>
      <c r="AM598" s="89"/>
      <c r="AN598" s="89"/>
      <c r="AO598" s="91"/>
      <c r="AP598" s="88" t="str">
        <f t="shared" ca="1" si="30"/>
        <v/>
      </c>
      <c r="AQ598" s="91"/>
      <c r="AR598" s="89"/>
      <c r="AS598" s="88"/>
      <c r="AT598" s="88" t="str">
        <f t="shared" si="31"/>
        <v/>
      </c>
      <c r="AU598" s="92"/>
      <c r="AV598" s="88"/>
    </row>
    <row r="599" spans="1:48" s="75" customFormat="1" ht="15.6" x14ac:dyDescent="0.3">
      <c r="A599" s="88"/>
      <c r="B599" s="88" t="str">
        <f>IF(ISNA(VLOOKUP(A599,LISTE!B592:U634,20,0)),"",VLOOKUP(A599,LISTE!B592:U634,20,0))</f>
        <v/>
      </c>
      <c r="C599" s="88"/>
      <c r="D599" s="88" t="e">
        <f t="array" ref="D599">INDEX(LISTE!$D$4:$O$45,MATCH(A599,LISTE!$B$4:$B$45,0),MATCH(C599,LISTE!$D$3:$O$3,0))</f>
        <v>#N/A</v>
      </c>
      <c r="E599" s="88" t="str">
        <f>IF(ISBLANK(C599),"",VLOOKUP(C599,Typologie!B$3:C$15,2,0))</f>
        <v/>
      </c>
      <c r="F599" s="88" t="str">
        <f>IF(E599="","",COUNTIF(E$10:$E599, E599))</f>
        <v/>
      </c>
      <c r="G599" s="88" t="str">
        <f t="shared" si="32"/>
        <v/>
      </c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90"/>
      <c r="T599" s="90"/>
      <c r="U599" s="90"/>
      <c r="V599" s="90"/>
      <c r="W599" s="88"/>
      <c r="X599" s="91"/>
      <c r="Y599" s="89"/>
      <c r="Z599" s="89"/>
      <c r="AA599" s="89"/>
      <c r="AB599" s="89"/>
      <c r="AC599" s="89"/>
      <c r="AD599" s="89"/>
      <c r="AE599" s="91"/>
      <c r="AF599" s="88"/>
      <c r="AG599" s="89"/>
      <c r="AH599" s="89"/>
      <c r="AI599" s="89"/>
      <c r="AJ599" s="91"/>
      <c r="AK599" s="88"/>
      <c r="AL599" s="89"/>
      <c r="AM599" s="89"/>
      <c r="AN599" s="89"/>
      <c r="AO599" s="91"/>
      <c r="AP599" s="88" t="str">
        <f t="shared" ca="1" si="30"/>
        <v/>
      </c>
      <c r="AQ599" s="91"/>
      <c r="AR599" s="89"/>
      <c r="AS599" s="88"/>
      <c r="AT599" s="88" t="str">
        <f t="shared" si="31"/>
        <v/>
      </c>
      <c r="AU599" s="92"/>
      <c r="AV599" s="88"/>
    </row>
    <row r="600" spans="1:48" s="75" customFormat="1" ht="15.6" x14ac:dyDescent="0.3">
      <c r="A600" s="88"/>
      <c r="B600" s="88" t="str">
        <f>IF(ISNA(VLOOKUP(A600,LISTE!B593:U635,20,0)),"",VLOOKUP(A600,LISTE!B593:U635,20,0))</f>
        <v/>
      </c>
      <c r="C600" s="88"/>
      <c r="D600" s="88" t="e">
        <f t="array" ref="D600">INDEX(LISTE!$D$4:$O$45,MATCH(A600,LISTE!$B$4:$B$45,0),MATCH(C600,LISTE!$D$3:$O$3,0))</f>
        <v>#N/A</v>
      </c>
      <c r="E600" s="88" t="str">
        <f>IF(ISBLANK(C600),"",VLOOKUP(C600,Typologie!B$3:C$15,2,0))</f>
        <v/>
      </c>
      <c r="F600" s="88" t="str">
        <f>IF(E600="","",COUNTIF(E$10:$E600, E600))</f>
        <v/>
      </c>
      <c r="G600" s="88" t="str">
        <f t="shared" si="32"/>
        <v/>
      </c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90"/>
      <c r="T600" s="90"/>
      <c r="U600" s="90"/>
      <c r="V600" s="90"/>
      <c r="W600" s="88"/>
      <c r="X600" s="91"/>
      <c r="Y600" s="89"/>
      <c r="Z600" s="89"/>
      <c r="AA600" s="89"/>
      <c r="AB600" s="89"/>
      <c r="AC600" s="89"/>
      <c r="AD600" s="89"/>
      <c r="AE600" s="91"/>
      <c r="AF600" s="88"/>
      <c r="AG600" s="89"/>
      <c r="AH600" s="89"/>
      <c r="AI600" s="89"/>
      <c r="AJ600" s="91"/>
      <c r="AK600" s="88"/>
      <c r="AL600" s="89"/>
      <c r="AM600" s="89"/>
      <c r="AN600" s="89"/>
      <c r="AO600" s="91"/>
      <c r="AP600" s="88" t="str">
        <f t="shared" ca="1" si="30"/>
        <v/>
      </c>
      <c r="AQ600" s="91"/>
      <c r="AR600" s="89"/>
      <c r="AS600" s="88"/>
      <c r="AT600" s="88" t="str">
        <f t="shared" si="31"/>
        <v/>
      </c>
      <c r="AU600" s="92"/>
      <c r="AV600" s="88"/>
    </row>
    <row r="601" spans="1:48" s="75" customFormat="1" ht="15.6" x14ac:dyDescent="0.3">
      <c r="A601" s="88"/>
      <c r="B601" s="88" t="str">
        <f>IF(ISNA(VLOOKUP(A601,LISTE!B594:U636,20,0)),"",VLOOKUP(A601,LISTE!B594:U636,20,0))</f>
        <v/>
      </c>
      <c r="C601" s="88"/>
      <c r="D601" s="88" t="e">
        <f t="array" ref="D601">INDEX(LISTE!$D$4:$O$45,MATCH(A601,LISTE!$B$4:$B$45,0),MATCH(C601,LISTE!$D$3:$O$3,0))</f>
        <v>#N/A</v>
      </c>
      <c r="E601" s="88" t="str">
        <f>IF(ISBLANK(C601),"",VLOOKUP(C601,Typologie!B$3:C$15,2,0))</f>
        <v/>
      </c>
      <c r="F601" s="88" t="str">
        <f>IF(E601="","",COUNTIF(E$10:$E601, E601))</f>
        <v/>
      </c>
      <c r="G601" s="88" t="str">
        <f t="shared" si="32"/>
        <v/>
      </c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90"/>
      <c r="T601" s="90"/>
      <c r="U601" s="90"/>
      <c r="V601" s="90"/>
      <c r="W601" s="88"/>
      <c r="X601" s="91"/>
      <c r="Y601" s="89"/>
      <c r="Z601" s="89"/>
      <c r="AA601" s="89"/>
      <c r="AB601" s="89"/>
      <c r="AC601" s="89"/>
      <c r="AD601" s="89"/>
      <c r="AE601" s="91"/>
      <c r="AF601" s="88"/>
      <c r="AG601" s="89"/>
      <c r="AH601" s="89"/>
      <c r="AI601" s="89"/>
      <c r="AJ601" s="91"/>
      <c r="AK601" s="88"/>
      <c r="AL601" s="89"/>
      <c r="AM601" s="89"/>
      <c r="AN601" s="89"/>
      <c r="AO601" s="91"/>
      <c r="AP601" s="88" t="str">
        <f t="shared" ca="1" si="30"/>
        <v/>
      </c>
      <c r="AQ601" s="91"/>
      <c r="AR601" s="89"/>
      <c r="AS601" s="88"/>
      <c r="AT601" s="88" t="str">
        <f t="shared" si="31"/>
        <v/>
      </c>
      <c r="AU601" s="92"/>
      <c r="AV601" s="88"/>
    </row>
    <row r="602" spans="1:48" s="75" customFormat="1" ht="15.6" x14ac:dyDescent="0.3">
      <c r="A602" s="88"/>
      <c r="B602" s="88" t="str">
        <f>IF(ISNA(VLOOKUP(A602,LISTE!B595:U637,20,0)),"",VLOOKUP(A602,LISTE!B595:U637,20,0))</f>
        <v/>
      </c>
      <c r="C602" s="88"/>
      <c r="D602" s="88" t="e">
        <f t="array" ref="D602">INDEX(LISTE!$D$4:$O$45,MATCH(A602,LISTE!$B$4:$B$45,0),MATCH(C602,LISTE!$D$3:$O$3,0))</f>
        <v>#N/A</v>
      </c>
      <c r="E602" s="88" t="str">
        <f>IF(ISBLANK(C602),"",VLOOKUP(C602,Typologie!B$3:C$15,2,0))</f>
        <v/>
      </c>
      <c r="F602" s="88" t="str">
        <f>IF(E602="","",COUNTIF(E$10:$E602, E602))</f>
        <v/>
      </c>
      <c r="G602" s="88" t="str">
        <f t="shared" si="32"/>
        <v/>
      </c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90"/>
      <c r="T602" s="90"/>
      <c r="U602" s="90"/>
      <c r="V602" s="90"/>
      <c r="W602" s="88"/>
      <c r="X602" s="91"/>
      <c r="Y602" s="89"/>
      <c r="Z602" s="89"/>
      <c r="AA602" s="89"/>
      <c r="AB602" s="89"/>
      <c r="AC602" s="89"/>
      <c r="AD602" s="89"/>
      <c r="AE602" s="91"/>
      <c r="AF602" s="88"/>
      <c r="AG602" s="89"/>
      <c r="AH602" s="89"/>
      <c r="AI602" s="89"/>
      <c r="AJ602" s="91"/>
      <c r="AK602" s="88"/>
      <c r="AL602" s="89"/>
      <c r="AM602" s="89"/>
      <c r="AN602" s="89"/>
      <c r="AO602" s="91"/>
      <c r="AP602" s="88" t="str">
        <f t="shared" ca="1" si="30"/>
        <v/>
      </c>
      <c r="AQ602" s="91"/>
      <c r="AR602" s="89"/>
      <c r="AS602" s="88"/>
      <c r="AT602" s="88" t="str">
        <f t="shared" si="31"/>
        <v/>
      </c>
      <c r="AU602" s="92"/>
      <c r="AV602" s="88"/>
    </row>
    <row r="603" spans="1:48" s="75" customFormat="1" ht="15.6" x14ac:dyDescent="0.3">
      <c r="A603" s="88"/>
      <c r="B603" s="88" t="str">
        <f>IF(ISNA(VLOOKUP(A603,LISTE!B596:U638,20,0)),"",VLOOKUP(A603,LISTE!B596:U638,20,0))</f>
        <v/>
      </c>
      <c r="C603" s="88"/>
      <c r="D603" s="88" t="e">
        <f t="array" ref="D603">INDEX(LISTE!$D$4:$O$45,MATCH(A603,LISTE!$B$4:$B$45,0),MATCH(C603,LISTE!$D$3:$O$3,0))</f>
        <v>#N/A</v>
      </c>
      <c r="E603" s="88" t="str">
        <f>IF(ISBLANK(C603),"",VLOOKUP(C603,Typologie!B$3:C$15,2,0))</f>
        <v/>
      </c>
      <c r="F603" s="88" t="str">
        <f>IF(E603="","",COUNTIF(E$10:$E603, E603))</f>
        <v/>
      </c>
      <c r="G603" s="88" t="str">
        <f t="shared" si="32"/>
        <v/>
      </c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90"/>
      <c r="T603" s="90"/>
      <c r="U603" s="90"/>
      <c r="V603" s="90"/>
      <c r="W603" s="88"/>
      <c r="X603" s="91"/>
      <c r="Y603" s="89"/>
      <c r="Z603" s="89"/>
      <c r="AA603" s="89"/>
      <c r="AB603" s="89"/>
      <c r="AC603" s="89"/>
      <c r="AD603" s="89"/>
      <c r="AE603" s="91"/>
      <c r="AF603" s="88"/>
      <c r="AG603" s="89"/>
      <c r="AH603" s="89"/>
      <c r="AI603" s="89"/>
      <c r="AJ603" s="91"/>
      <c r="AK603" s="88"/>
      <c r="AL603" s="89"/>
      <c r="AM603" s="89"/>
      <c r="AN603" s="89"/>
      <c r="AO603" s="91"/>
      <c r="AP603" s="88" t="str">
        <f t="shared" ca="1" si="30"/>
        <v/>
      </c>
      <c r="AQ603" s="91"/>
      <c r="AR603" s="89"/>
      <c r="AS603" s="88"/>
      <c r="AT603" s="88" t="str">
        <f t="shared" si="31"/>
        <v/>
      </c>
      <c r="AU603" s="92"/>
      <c r="AV603" s="88"/>
    </row>
    <row r="604" spans="1:48" s="75" customFormat="1" ht="15.6" x14ac:dyDescent="0.3">
      <c r="A604" s="88"/>
      <c r="B604" s="88" t="str">
        <f>IF(ISNA(VLOOKUP(A604,LISTE!B597:U639,20,0)),"",VLOOKUP(A604,LISTE!B597:U639,20,0))</f>
        <v/>
      </c>
      <c r="C604" s="88"/>
      <c r="D604" s="88" t="e">
        <f t="array" ref="D604">INDEX(LISTE!$D$4:$O$45,MATCH(A604,LISTE!$B$4:$B$45,0),MATCH(C604,LISTE!$D$3:$O$3,0))</f>
        <v>#N/A</v>
      </c>
      <c r="E604" s="88" t="str">
        <f>IF(ISBLANK(C604),"",VLOOKUP(C604,Typologie!B$3:C$15,2,0))</f>
        <v/>
      </c>
      <c r="F604" s="88" t="str">
        <f>IF(E604="","",COUNTIF(E$10:$E604, E604))</f>
        <v/>
      </c>
      <c r="G604" s="88" t="str">
        <f t="shared" si="32"/>
        <v/>
      </c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90"/>
      <c r="T604" s="90"/>
      <c r="U604" s="90"/>
      <c r="V604" s="90"/>
      <c r="W604" s="88"/>
      <c r="X604" s="91"/>
      <c r="Y604" s="89"/>
      <c r="Z604" s="89"/>
      <c r="AA604" s="89"/>
      <c r="AB604" s="89"/>
      <c r="AC604" s="89"/>
      <c r="AD604" s="89"/>
      <c r="AE604" s="91"/>
      <c r="AF604" s="88"/>
      <c r="AG604" s="89"/>
      <c r="AH604" s="89"/>
      <c r="AI604" s="89"/>
      <c r="AJ604" s="91"/>
      <c r="AK604" s="88"/>
      <c r="AL604" s="89"/>
      <c r="AM604" s="89"/>
      <c r="AN604" s="89"/>
      <c r="AO604" s="91"/>
      <c r="AP604" s="88" t="str">
        <f t="shared" ca="1" si="30"/>
        <v/>
      </c>
      <c r="AQ604" s="91"/>
      <c r="AR604" s="89"/>
      <c r="AS604" s="88"/>
      <c r="AT604" s="88" t="str">
        <f t="shared" si="31"/>
        <v/>
      </c>
      <c r="AU604" s="92"/>
      <c r="AV604" s="88"/>
    </row>
    <row r="605" spans="1:48" s="75" customFormat="1" ht="15.6" x14ac:dyDescent="0.3">
      <c r="A605" s="88"/>
      <c r="B605" s="88" t="str">
        <f>IF(ISNA(VLOOKUP(A605,LISTE!B598:U640,20,0)),"",VLOOKUP(A605,LISTE!B598:U640,20,0))</f>
        <v/>
      </c>
      <c r="C605" s="88"/>
      <c r="D605" s="88" t="e">
        <f t="array" ref="D605">INDEX(LISTE!$D$4:$O$45,MATCH(A605,LISTE!$B$4:$B$45,0),MATCH(C605,LISTE!$D$3:$O$3,0))</f>
        <v>#N/A</v>
      </c>
      <c r="E605" s="88" t="str">
        <f>IF(ISBLANK(C605),"",VLOOKUP(C605,Typologie!B$3:C$15,2,0))</f>
        <v/>
      </c>
      <c r="F605" s="88" t="str">
        <f>IF(E605="","",COUNTIF(E$10:$E605, E605))</f>
        <v/>
      </c>
      <c r="G605" s="88" t="str">
        <f t="shared" si="32"/>
        <v/>
      </c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90"/>
      <c r="T605" s="90"/>
      <c r="U605" s="90"/>
      <c r="V605" s="90"/>
      <c r="W605" s="88"/>
      <c r="X605" s="91"/>
      <c r="Y605" s="89"/>
      <c r="Z605" s="89"/>
      <c r="AA605" s="89"/>
      <c r="AB605" s="89"/>
      <c r="AC605" s="89"/>
      <c r="AD605" s="89"/>
      <c r="AE605" s="91"/>
      <c r="AF605" s="88"/>
      <c r="AG605" s="89"/>
      <c r="AH605" s="89"/>
      <c r="AI605" s="89"/>
      <c r="AJ605" s="91"/>
      <c r="AK605" s="88"/>
      <c r="AL605" s="89"/>
      <c r="AM605" s="89"/>
      <c r="AN605" s="89"/>
      <c r="AO605" s="91"/>
      <c r="AP605" s="88" t="str">
        <f t="shared" ca="1" si="30"/>
        <v/>
      </c>
      <c r="AQ605" s="91"/>
      <c r="AR605" s="89"/>
      <c r="AS605" s="88"/>
      <c r="AT605" s="88" t="str">
        <f t="shared" si="31"/>
        <v/>
      </c>
      <c r="AU605" s="92"/>
      <c r="AV605" s="88"/>
    </row>
    <row r="606" spans="1:48" s="75" customFormat="1" ht="15.6" x14ac:dyDescent="0.3">
      <c r="A606" s="88"/>
      <c r="B606" s="88" t="str">
        <f>IF(ISNA(VLOOKUP(A606,LISTE!B599:U641,20,0)),"",VLOOKUP(A606,LISTE!B599:U641,20,0))</f>
        <v/>
      </c>
      <c r="C606" s="88"/>
      <c r="D606" s="88" t="e">
        <f t="array" ref="D606">INDEX(LISTE!$D$4:$O$45,MATCH(A606,LISTE!$B$4:$B$45,0),MATCH(C606,LISTE!$D$3:$O$3,0))</f>
        <v>#N/A</v>
      </c>
      <c r="E606" s="88" t="str">
        <f>IF(ISBLANK(C606),"",VLOOKUP(C606,Typologie!B$3:C$15,2,0))</f>
        <v/>
      </c>
      <c r="F606" s="88" t="str">
        <f>IF(E606="","",COUNTIF(E$10:$E606, E606))</f>
        <v/>
      </c>
      <c r="G606" s="88" t="str">
        <f t="shared" si="32"/>
        <v/>
      </c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90"/>
      <c r="T606" s="90"/>
      <c r="U606" s="90"/>
      <c r="V606" s="90"/>
      <c r="W606" s="88"/>
      <c r="X606" s="91"/>
      <c r="Y606" s="89"/>
      <c r="Z606" s="89"/>
      <c r="AA606" s="89"/>
      <c r="AB606" s="89"/>
      <c r="AC606" s="89"/>
      <c r="AD606" s="89"/>
      <c r="AE606" s="91"/>
      <c r="AF606" s="88"/>
      <c r="AG606" s="89"/>
      <c r="AH606" s="89"/>
      <c r="AI606" s="89"/>
      <c r="AJ606" s="91"/>
      <c r="AK606" s="88"/>
      <c r="AL606" s="89"/>
      <c r="AM606" s="89"/>
      <c r="AN606" s="89"/>
      <c r="AO606" s="91"/>
      <c r="AP606" s="88" t="str">
        <f t="shared" ca="1" si="30"/>
        <v/>
      </c>
      <c r="AQ606" s="91"/>
      <c r="AR606" s="89"/>
      <c r="AS606" s="88"/>
      <c r="AT606" s="88" t="str">
        <f t="shared" si="31"/>
        <v/>
      </c>
      <c r="AU606" s="92"/>
      <c r="AV606" s="88"/>
    </row>
    <row r="607" spans="1:48" s="75" customFormat="1" ht="15.6" x14ac:dyDescent="0.3">
      <c r="A607" s="88"/>
      <c r="B607" s="88" t="str">
        <f>IF(ISNA(VLOOKUP(A607,LISTE!B600:U642,20,0)),"",VLOOKUP(A607,LISTE!B600:U642,20,0))</f>
        <v/>
      </c>
      <c r="C607" s="88"/>
      <c r="D607" s="88" t="e">
        <f t="array" ref="D607">INDEX(LISTE!$D$4:$O$45,MATCH(A607,LISTE!$B$4:$B$45,0),MATCH(C607,LISTE!$D$3:$O$3,0))</f>
        <v>#N/A</v>
      </c>
      <c r="E607" s="88" t="str">
        <f>IF(ISBLANK(C607),"",VLOOKUP(C607,Typologie!B$3:C$15,2,0))</f>
        <v/>
      </c>
      <c r="F607" s="88" t="str">
        <f>IF(E607="","",COUNTIF(E$10:$E607, E607))</f>
        <v/>
      </c>
      <c r="G607" s="88" t="str">
        <f t="shared" si="32"/>
        <v/>
      </c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90"/>
      <c r="T607" s="90"/>
      <c r="U607" s="90"/>
      <c r="V607" s="90"/>
      <c r="W607" s="88"/>
      <c r="X607" s="91"/>
      <c r="Y607" s="89"/>
      <c r="Z607" s="89"/>
      <c r="AA607" s="89"/>
      <c r="AB607" s="89"/>
      <c r="AC607" s="89"/>
      <c r="AD607" s="89"/>
      <c r="AE607" s="91"/>
      <c r="AF607" s="88"/>
      <c r="AG607" s="89"/>
      <c r="AH607" s="89"/>
      <c r="AI607" s="89"/>
      <c r="AJ607" s="91"/>
      <c r="AK607" s="88"/>
      <c r="AL607" s="89"/>
      <c r="AM607" s="89"/>
      <c r="AN607" s="89"/>
      <c r="AO607" s="91"/>
      <c r="AP607" s="88" t="str">
        <f t="shared" ca="1" si="30"/>
        <v/>
      </c>
      <c r="AQ607" s="91"/>
      <c r="AR607" s="89"/>
      <c r="AS607" s="88"/>
      <c r="AT607" s="88" t="str">
        <f t="shared" si="31"/>
        <v/>
      </c>
      <c r="AU607" s="92"/>
      <c r="AV607" s="88"/>
    </row>
    <row r="608" spans="1:48" s="75" customFormat="1" ht="15.6" x14ac:dyDescent="0.3">
      <c r="A608" s="88"/>
      <c r="B608" s="88" t="str">
        <f>IF(ISNA(VLOOKUP(A608,LISTE!B601:U643,20,0)),"",VLOOKUP(A608,LISTE!B601:U643,20,0))</f>
        <v/>
      </c>
      <c r="C608" s="88"/>
      <c r="D608" s="88" t="e">
        <f t="array" ref="D608">INDEX(LISTE!$D$4:$O$45,MATCH(A608,LISTE!$B$4:$B$45,0),MATCH(C608,LISTE!$D$3:$O$3,0))</f>
        <v>#N/A</v>
      </c>
      <c r="E608" s="88" t="str">
        <f>IF(ISBLANK(C608),"",VLOOKUP(C608,Typologie!B$3:C$15,2,0))</f>
        <v/>
      </c>
      <c r="F608" s="88" t="str">
        <f>IF(E608="","",COUNTIF(E$10:$E608, E608))</f>
        <v/>
      </c>
      <c r="G608" s="88" t="str">
        <f t="shared" si="32"/>
        <v/>
      </c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90"/>
      <c r="T608" s="90"/>
      <c r="U608" s="90"/>
      <c r="V608" s="90"/>
      <c r="W608" s="88"/>
      <c r="X608" s="91"/>
      <c r="Y608" s="89"/>
      <c r="Z608" s="89"/>
      <c r="AA608" s="89"/>
      <c r="AB608" s="89"/>
      <c r="AC608" s="89"/>
      <c r="AD608" s="89"/>
      <c r="AE608" s="91"/>
      <c r="AF608" s="88"/>
      <c r="AG608" s="89"/>
      <c r="AH608" s="89"/>
      <c r="AI608" s="89"/>
      <c r="AJ608" s="91"/>
      <c r="AK608" s="88"/>
      <c r="AL608" s="89"/>
      <c r="AM608" s="89"/>
      <c r="AN608" s="89"/>
      <c r="AO608" s="91"/>
      <c r="AP608" s="88" t="str">
        <f t="shared" ca="1" si="30"/>
        <v/>
      </c>
      <c r="AQ608" s="91"/>
      <c r="AR608" s="89"/>
      <c r="AS608" s="88"/>
      <c r="AT608" s="88" t="str">
        <f t="shared" si="31"/>
        <v/>
      </c>
      <c r="AU608" s="92"/>
      <c r="AV608" s="88"/>
    </row>
    <row r="609" spans="1:48" s="75" customFormat="1" ht="15.6" x14ac:dyDescent="0.3">
      <c r="A609" s="88"/>
      <c r="B609" s="88" t="str">
        <f>IF(ISNA(VLOOKUP(A609,LISTE!B602:U644,20,0)),"",VLOOKUP(A609,LISTE!B602:U644,20,0))</f>
        <v/>
      </c>
      <c r="C609" s="88"/>
      <c r="D609" s="88" t="e">
        <f t="array" ref="D609">INDEX(LISTE!$D$4:$O$45,MATCH(A609,LISTE!$B$4:$B$45,0),MATCH(C609,LISTE!$D$3:$O$3,0))</f>
        <v>#N/A</v>
      </c>
      <c r="E609" s="88" t="str">
        <f>IF(ISBLANK(C609),"",VLOOKUP(C609,Typologie!B$3:C$15,2,0))</f>
        <v/>
      </c>
      <c r="F609" s="88" t="str">
        <f>IF(E609="","",COUNTIF(E$10:$E609, E609))</f>
        <v/>
      </c>
      <c r="G609" s="88" t="str">
        <f t="shared" si="32"/>
        <v/>
      </c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90"/>
      <c r="T609" s="90"/>
      <c r="U609" s="90"/>
      <c r="V609" s="90"/>
      <c r="W609" s="88"/>
      <c r="X609" s="91"/>
      <c r="Y609" s="89"/>
      <c r="Z609" s="89"/>
      <c r="AA609" s="89"/>
      <c r="AB609" s="89"/>
      <c r="AC609" s="89"/>
      <c r="AD609" s="89"/>
      <c r="AE609" s="91"/>
      <c r="AF609" s="88"/>
      <c r="AG609" s="89"/>
      <c r="AH609" s="89"/>
      <c r="AI609" s="89"/>
      <c r="AJ609" s="91"/>
      <c r="AK609" s="88"/>
      <c r="AL609" s="89"/>
      <c r="AM609" s="89"/>
      <c r="AN609" s="89"/>
      <c r="AO609" s="91"/>
      <c r="AP609" s="88" t="str">
        <f t="shared" ca="1" si="30"/>
        <v/>
      </c>
      <c r="AQ609" s="91"/>
      <c r="AR609" s="89"/>
      <c r="AS609" s="88"/>
      <c r="AT609" s="88" t="str">
        <f t="shared" si="31"/>
        <v/>
      </c>
      <c r="AU609" s="92"/>
      <c r="AV609" s="88"/>
    </row>
    <row r="610" spans="1:48" s="75" customFormat="1" ht="15.6" x14ac:dyDescent="0.3">
      <c r="A610" s="88"/>
      <c r="B610" s="88" t="str">
        <f>IF(ISNA(VLOOKUP(A610,LISTE!B603:U645,20,0)),"",VLOOKUP(A610,LISTE!B603:U645,20,0))</f>
        <v/>
      </c>
      <c r="C610" s="88"/>
      <c r="D610" s="88" t="e">
        <f t="array" ref="D610">INDEX(LISTE!$D$4:$O$45,MATCH(A610,LISTE!$B$4:$B$45,0),MATCH(C610,LISTE!$D$3:$O$3,0))</f>
        <v>#N/A</v>
      </c>
      <c r="E610" s="88" t="str">
        <f>IF(ISBLANK(C610),"",VLOOKUP(C610,Typologie!B$3:C$15,2,0))</f>
        <v/>
      </c>
      <c r="F610" s="88" t="str">
        <f>IF(E610="","",COUNTIF(E$10:$E610, E610))</f>
        <v/>
      </c>
      <c r="G610" s="88" t="str">
        <f t="shared" si="32"/>
        <v/>
      </c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90"/>
      <c r="T610" s="90"/>
      <c r="U610" s="90"/>
      <c r="V610" s="90"/>
      <c r="W610" s="88"/>
      <c r="X610" s="91"/>
      <c r="Y610" s="89"/>
      <c r="Z610" s="89"/>
      <c r="AA610" s="89"/>
      <c r="AB610" s="89"/>
      <c r="AC610" s="89"/>
      <c r="AD610" s="89"/>
      <c r="AE610" s="91"/>
      <c r="AF610" s="88"/>
      <c r="AG610" s="89"/>
      <c r="AH610" s="89"/>
      <c r="AI610" s="89"/>
      <c r="AJ610" s="91"/>
      <c r="AK610" s="88"/>
      <c r="AL610" s="89"/>
      <c r="AM610" s="89"/>
      <c r="AN610" s="89"/>
      <c r="AO610" s="91"/>
      <c r="AP610" s="88" t="str">
        <f t="shared" ca="1" si="30"/>
        <v/>
      </c>
      <c r="AQ610" s="91"/>
      <c r="AR610" s="89"/>
      <c r="AS610" s="88"/>
      <c r="AT610" s="88" t="str">
        <f t="shared" si="31"/>
        <v/>
      </c>
      <c r="AU610" s="92"/>
      <c r="AV610" s="88"/>
    </row>
    <row r="611" spans="1:48" s="75" customFormat="1" ht="15.6" x14ac:dyDescent="0.3">
      <c r="A611" s="88"/>
      <c r="B611" s="88" t="str">
        <f>IF(ISNA(VLOOKUP(A611,LISTE!B604:U646,20,0)),"",VLOOKUP(A611,LISTE!B604:U646,20,0))</f>
        <v/>
      </c>
      <c r="C611" s="88"/>
      <c r="D611" s="88" t="e">
        <f t="array" ref="D611">INDEX(LISTE!$D$4:$O$45,MATCH(A611,LISTE!$B$4:$B$45,0),MATCH(C611,LISTE!$D$3:$O$3,0))</f>
        <v>#N/A</v>
      </c>
      <c r="E611" s="88" t="str">
        <f>IF(ISBLANK(C611),"",VLOOKUP(C611,Typologie!B$3:C$15,2,0))</f>
        <v/>
      </c>
      <c r="F611" s="88" t="str">
        <f>IF(E611="","",COUNTIF(E$10:$E611, E611))</f>
        <v/>
      </c>
      <c r="G611" s="88" t="str">
        <f t="shared" si="32"/>
        <v/>
      </c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90"/>
      <c r="T611" s="90"/>
      <c r="U611" s="90"/>
      <c r="V611" s="90"/>
      <c r="W611" s="88"/>
      <c r="X611" s="91"/>
      <c r="Y611" s="89"/>
      <c r="Z611" s="89"/>
      <c r="AA611" s="89"/>
      <c r="AB611" s="89"/>
      <c r="AC611" s="89"/>
      <c r="AD611" s="89"/>
      <c r="AE611" s="91"/>
      <c r="AF611" s="88"/>
      <c r="AG611" s="89"/>
      <c r="AH611" s="89"/>
      <c r="AI611" s="89"/>
      <c r="AJ611" s="91"/>
      <c r="AK611" s="88"/>
      <c r="AL611" s="89"/>
      <c r="AM611" s="89"/>
      <c r="AN611" s="89"/>
      <c r="AO611" s="91"/>
      <c r="AP611" s="88" t="str">
        <f t="shared" ca="1" si="30"/>
        <v/>
      </c>
      <c r="AQ611" s="91"/>
      <c r="AR611" s="89"/>
      <c r="AS611" s="88"/>
      <c r="AT611" s="88" t="str">
        <f t="shared" si="31"/>
        <v/>
      </c>
      <c r="AU611" s="92"/>
      <c r="AV611" s="88"/>
    </row>
    <row r="612" spans="1:48" s="75" customFormat="1" ht="15.6" x14ac:dyDescent="0.3">
      <c r="A612" s="88"/>
      <c r="B612" s="88" t="str">
        <f>IF(ISNA(VLOOKUP(A612,LISTE!B605:U647,20,0)),"",VLOOKUP(A612,LISTE!B605:U647,20,0))</f>
        <v/>
      </c>
      <c r="C612" s="88"/>
      <c r="D612" s="88" t="e">
        <f t="array" ref="D612">INDEX(LISTE!$D$4:$O$45,MATCH(A612,LISTE!$B$4:$B$45,0),MATCH(C612,LISTE!$D$3:$O$3,0))</f>
        <v>#N/A</v>
      </c>
      <c r="E612" s="88" t="str">
        <f>IF(ISBLANK(C612),"",VLOOKUP(C612,Typologie!B$3:C$15,2,0))</f>
        <v/>
      </c>
      <c r="F612" s="88" t="str">
        <f>IF(E612="","",COUNTIF(E$10:$E612, E612))</f>
        <v/>
      </c>
      <c r="G612" s="88" t="str">
        <f t="shared" si="32"/>
        <v/>
      </c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90"/>
      <c r="T612" s="90"/>
      <c r="U612" s="90"/>
      <c r="V612" s="90"/>
      <c r="W612" s="88"/>
      <c r="X612" s="91"/>
      <c r="Y612" s="89"/>
      <c r="Z612" s="89"/>
      <c r="AA612" s="89"/>
      <c r="AB612" s="89"/>
      <c r="AC612" s="89"/>
      <c r="AD612" s="89"/>
      <c r="AE612" s="91"/>
      <c r="AF612" s="88"/>
      <c r="AG612" s="89"/>
      <c r="AH612" s="89"/>
      <c r="AI612" s="89"/>
      <c r="AJ612" s="91"/>
      <c r="AK612" s="88"/>
      <c r="AL612" s="89"/>
      <c r="AM612" s="89"/>
      <c r="AN612" s="89"/>
      <c r="AO612" s="91"/>
      <c r="AP612" s="88" t="str">
        <f t="shared" ca="1" si="30"/>
        <v/>
      </c>
      <c r="AQ612" s="91"/>
      <c r="AR612" s="89"/>
      <c r="AS612" s="88"/>
      <c r="AT612" s="88" t="str">
        <f t="shared" si="31"/>
        <v/>
      </c>
      <c r="AU612" s="92"/>
      <c r="AV612" s="88"/>
    </row>
    <row r="613" spans="1:48" s="75" customFormat="1" ht="15.6" x14ac:dyDescent="0.3">
      <c r="A613" s="88"/>
      <c r="B613" s="88" t="str">
        <f>IF(ISNA(VLOOKUP(A613,LISTE!B606:U648,20,0)),"",VLOOKUP(A613,LISTE!B606:U648,20,0))</f>
        <v/>
      </c>
      <c r="C613" s="88"/>
      <c r="D613" s="88" t="e">
        <f t="array" ref="D613">INDEX(LISTE!$D$4:$O$45,MATCH(A613,LISTE!$B$4:$B$45,0),MATCH(C613,LISTE!$D$3:$O$3,0))</f>
        <v>#N/A</v>
      </c>
      <c r="E613" s="88" t="str">
        <f>IF(ISBLANK(C613),"",VLOOKUP(C613,Typologie!B$3:C$15,2,0))</f>
        <v/>
      </c>
      <c r="F613" s="88" t="str">
        <f>IF(E613="","",COUNTIF(E$10:$E613, E613))</f>
        <v/>
      </c>
      <c r="G613" s="88" t="str">
        <f t="shared" si="32"/>
        <v/>
      </c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90"/>
      <c r="T613" s="90"/>
      <c r="U613" s="90"/>
      <c r="V613" s="90"/>
      <c r="W613" s="88"/>
      <c r="X613" s="91"/>
      <c r="Y613" s="89"/>
      <c r="Z613" s="89"/>
      <c r="AA613" s="89"/>
      <c r="AB613" s="89"/>
      <c r="AC613" s="89"/>
      <c r="AD613" s="89"/>
      <c r="AE613" s="91"/>
      <c r="AF613" s="88"/>
      <c r="AG613" s="89"/>
      <c r="AH613" s="89"/>
      <c r="AI613" s="89"/>
      <c r="AJ613" s="91"/>
      <c r="AK613" s="88"/>
      <c r="AL613" s="89"/>
      <c r="AM613" s="89"/>
      <c r="AN613" s="89"/>
      <c r="AO613" s="91"/>
      <c r="AP613" s="88" t="str">
        <f t="shared" ca="1" si="30"/>
        <v/>
      </c>
      <c r="AQ613" s="91"/>
      <c r="AR613" s="89"/>
      <c r="AS613" s="88"/>
      <c r="AT613" s="88" t="str">
        <f t="shared" si="31"/>
        <v/>
      </c>
      <c r="AU613" s="92"/>
      <c r="AV613" s="88"/>
    </row>
    <row r="614" spans="1:48" s="75" customFormat="1" ht="15.6" x14ac:dyDescent="0.3">
      <c r="A614" s="88"/>
      <c r="B614" s="88" t="str">
        <f>IF(ISNA(VLOOKUP(A614,LISTE!B607:U649,20,0)),"",VLOOKUP(A614,LISTE!B607:U649,20,0))</f>
        <v/>
      </c>
      <c r="C614" s="88"/>
      <c r="D614" s="88" t="e">
        <f t="array" ref="D614">INDEX(LISTE!$D$4:$O$45,MATCH(A614,LISTE!$B$4:$B$45,0),MATCH(C614,LISTE!$D$3:$O$3,0))</f>
        <v>#N/A</v>
      </c>
      <c r="E614" s="88" t="str">
        <f>IF(ISBLANK(C614),"",VLOOKUP(C614,Typologie!B$3:C$15,2,0))</f>
        <v/>
      </c>
      <c r="F614" s="88" t="str">
        <f>IF(E614="","",COUNTIF(E$10:$E614, E614))</f>
        <v/>
      </c>
      <c r="G614" s="88" t="str">
        <f t="shared" si="32"/>
        <v/>
      </c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90"/>
      <c r="T614" s="90"/>
      <c r="U614" s="90"/>
      <c r="V614" s="90"/>
      <c r="W614" s="88"/>
      <c r="X614" s="91"/>
      <c r="Y614" s="89"/>
      <c r="Z614" s="89"/>
      <c r="AA614" s="89"/>
      <c r="AB614" s="89"/>
      <c r="AC614" s="89"/>
      <c r="AD614" s="89"/>
      <c r="AE614" s="91"/>
      <c r="AF614" s="88"/>
      <c r="AG614" s="89"/>
      <c r="AH614" s="89"/>
      <c r="AI614" s="89"/>
      <c r="AJ614" s="91"/>
      <c r="AK614" s="88"/>
      <c r="AL614" s="89"/>
      <c r="AM614" s="89"/>
      <c r="AN614" s="89"/>
      <c r="AO614" s="91"/>
      <c r="AP614" s="88" t="str">
        <f t="shared" ca="1" si="30"/>
        <v/>
      </c>
      <c r="AQ614" s="91"/>
      <c r="AR614" s="89"/>
      <c r="AS614" s="88"/>
      <c r="AT614" s="88" t="str">
        <f t="shared" si="31"/>
        <v/>
      </c>
      <c r="AU614" s="92"/>
      <c r="AV614" s="88"/>
    </row>
    <row r="615" spans="1:48" s="75" customFormat="1" ht="15.6" x14ac:dyDescent="0.3">
      <c r="A615" s="88"/>
      <c r="B615" s="88" t="str">
        <f>IF(ISNA(VLOOKUP(A615,LISTE!B608:U650,20,0)),"",VLOOKUP(A615,LISTE!B608:U650,20,0))</f>
        <v/>
      </c>
      <c r="C615" s="88"/>
      <c r="D615" s="88" t="e">
        <f t="array" ref="D615">INDEX(LISTE!$D$4:$O$45,MATCH(A615,LISTE!$B$4:$B$45,0),MATCH(C615,LISTE!$D$3:$O$3,0))</f>
        <v>#N/A</v>
      </c>
      <c r="E615" s="88" t="str">
        <f>IF(ISBLANK(C615),"",VLOOKUP(C615,Typologie!B$3:C$15,2,0))</f>
        <v/>
      </c>
      <c r="F615" s="88" t="str">
        <f>IF(E615="","",COUNTIF(E$10:$E615, E615))</f>
        <v/>
      </c>
      <c r="G615" s="88" t="str">
        <f t="shared" si="32"/>
        <v/>
      </c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90"/>
      <c r="T615" s="90"/>
      <c r="U615" s="90"/>
      <c r="V615" s="90"/>
      <c r="W615" s="88"/>
      <c r="X615" s="91"/>
      <c r="Y615" s="89"/>
      <c r="Z615" s="89"/>
      <c r="AA615" s="89"/>
      <c r="AB615" s="89"/>
      <c r="AC615" s="89"/>
      <c r="AD615" s="89"/>
      <c r="AE615" s="91"/>
      <c r="AF615" s="88"/>
      <c r="AG615" s="89"/>
      <c r="AH615" s="89"/>
      <c r="AI615" s="89"/>
      <c r="AJ615" s="91"/>
      <c r="AK615" s="88"/>
      <c r="AL615" s="89"/>
      <c r="AM615" s="89"/>
      <c r="AN615" s="89"/>
      <c r="AO615" s="91"/>
      <c r="AP615" s="88" t="str">
        <f t="shared" ca="1" si="30"/>
        <v/>
      </c>
      <c r="AQ615" s="91"/>
      <c r="AR615" s="89"/>
      <c r="AS615" s="88"/>
      <c r="AT615" s="88" t="str">
        <f t="shared" si="31"/>
        <v/>
      </c>
      <c r="AU615" s="92"/>
      <c r="AV615" s="88"/>
    </row>
    <row r="616" spans="1:48" s="75" customFormat="1" ht="15.6" x14ac:dyDescent="0.3">
      <c r="A616" s="88"/>
      <c r="B616" s="88" t="str">
        <f>IF(ISNA(VLOOKUP(A616,LISTE!B609:U651,20,0)),"",VLOOKUP(A616,LISTE!B609:U651,20,0))</f>
        <v/>
      </c>
      <c r="C616" s="88"/>
      <c r="D616" s="88" t="e">
        <f t="array" ref="D616">INDEX(LISTE!$D$4:$O$45,MATCH(A616,LISTE!$B$4:$B$45,0),MATCH(C616,LISTE!$D$3:$O$3,0))</f>
        <v>#N/A</v>
      </c>
      <c r="E616" s="88" t="str">
        <f>IF(ISBLANK(C616),"",VLOOKUP(C616,Typologie!B$3:C$15,2,0))</f>
        <v/>
      </c>
      <c r="F616" s="88" t="str">
        <f>IF(E616="","",COUNTIF(E$10:$E616, E616))</f>
        <v/>
      </c>
      <c r="G616" s="88" t="str">
        <f t="shared" si="32"/>
        <v/>
      </c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90"/>
      <c r="T616" s="90"/>
      <c r="U616" s="90"/>
      <c r="V616" s="90"/>
      <c r="W616" s="88"/>
      <c r="X616" s="91"/>
      <c r="Y616" s="89"/>
      <c r="Z616" s="89"/>
      <c r="AA616" s="89"/>
      <c r="AB616" s="89"/>
      <c r="AC616" s="89"/>
      <c r="AD616" s="89"/>
      <c r="AE616" s="91"/>
      <c r="AF616" s="88"/>
      <c r="AG616" s="89"/>
      <c r="AH616" s="89"/>
      <c r="AI616" s="89"/>
      <c r="AJ616" s="91"/>
      <c r="AK616" s="88"/>
      <c r="AL616" s="89"/>
      <c r="AM616" s="89"/>
      <c r="AN616" s="89"/>
      <c r="AO616" s="91"/>
      <c r="AP616" s="88" t="str">
        <f t="shared" ca="1" si="30"/>
        <v/>
      </c>
      <c r="AQ616" s="91"/>
      <c r="AR616" s="89"/>
      <c r="AS616" s="88"/>
      <c r="AT616" s="88" t="str">
        <f t="shared" si="31"/>
        <v/>
      </c>
      <c r="AU616" s="92"/>
      <c r="AV616" s="88"/>
    </row>
    <row r="617" spans="1:48" s="75" customFormat="1" ht="15.6" x14ac:dyDescent="0.3">
      <c r="A617" s="88"/>
      <c r="B617" s="88" t="str">
        <f>IF(ISNA(VLOOKUP(A617,LISTE!B610:U652,20,0)),"",VLOOKUP(A617,LISTE!B610:U652,20,0))</f>
        <v/>
      </c>
      <c r="C617" s="88"/>
      <c r="D617" s="88" t="e">
        <f t="array" ref="D617">INDEX(LISTE!$D$4:$O$45,MATCH(A617,LISTE!$B$4:$B$45,0),MATCH(C617,LISTE!$D$3:$O$3,0))</f>
        <v>#N/A</v>
      </c>
      <c r="E617" s="88" t="str">
        <f>IF(ISBLANK(C617),"",VLOOKUP(C617,Typologie!B$3:C$15,2,0))</f>
        <v/>
      </c>
      <c r="F617" s="88" t="str">
        <f>IF(E617="","",COUNTIF(E$10:$E617, E617))</f>
        <v/>
      </c>
      <c r="G617" s="88" t="str">
        <f t="shared" si="32"/>
        <v/>
      </c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90"/>
      <c r="T617" s="90"/>
      <c r="U617" s="90"/>
      <c r="V617" s="90"/>
      <c r="W617" s="88"/>
      <c r="X617" s="91"/>
      <c r="Y617" s="89"/>
      <c r="Z617" s="89"/>
      <c r="AA617" s="89"/>
      <c r="AB617" s="89"/>
      <c r="AC617" s="89"/>
      <c r="AD617" s="89"/>
      <c r="AE617" s="91"/>
      <c r="AF617" s="88"/>
      <c r="AG617" s="89"/>
      <c r="AH617" s="89"/>
      <c r="AI617" s="89"/>
      <c r="AJ617" s="91"/>
      <c r="AK617" s="88"/>
      <c r="AL617" s="89"/>
      <c r="AM617" s="89"/>
      <c r="AN617" s="89"/>
      <c r="AO617" s="91"/>
      <c r="AP617" s="88" t="str">
        <f t="shared" ca="1" si="30"/>
        <v/>
      </c>
      <c r="AQ617" s="91"/>
      <c r="AR617" s="89"/>
      <c r="AS617" s="88"/>
      <c r="AT617" s="88" t="str">
        <f t="shared" si="31"/>
        <v/>
      </c>
      <c r="AU617" s="92"/>
      <c r="AV617" s="88"/>
    </row>
    <row r="618" spans="1:48" s="75" customFormat="1" ht="15.6" x14ac:dyDescent="0.3">
      <c r="A618" s="88"/>
      <c r="B618" s="88" t="str">
        <f>IF(ISNA(VLOOKUP(A618,LISTE!B611:U653,20,0)),"",VLOOKUP(A618,LISTE!B611:U653,20,0))</f>
        <v/>
      </c>
      <c r="C618" s="88"/>
      <c r="D618" s="88" t="e">
        <f t="array" ref="D618">INDEX(LISTE!$D$4:$O$45,MATCH(A618,LISTE!$B$4:$B$45,0),MATCH(C618,LISTE!$D$3:$O$3,0))</f>
        <v>#N/A</v>
      </c>
      <c r="E618" s="88" t="str">
        <f>IF(ISBLANK(C618),"",VLOOKUP(C618,Typologie!B$3:C$15,2,0))</f>
        <v/>
      </c>
      <c r="F618" s="88" t="str">
        <f>IF(E618="","",COUNTIF(E$10:$E618, E618))</f>
        <v/>
      </c>
      <c r="G618" s="88" t="str">
        <f t="shared" si="32"/>
        <v/>
      </c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90"/>
      <c r="T618" s="90"/>
      <c r="U618" s="90"/>
      <c r="V618" s="90"/>
      <c r="W618" s="88"/>
      <c r="X618" s="91"/>
      <c r="Y618" s="89"/>
      <c r="Z618" s="89"/>
      <c r="AA618" s="89"/>
      <c r="AB618" s="89"/>
      <c r="AC618" s="89"/>
      <c r="AD618" s="89"/>
      <c r="AE618" s="91"/>
      <c r="AF618" s="88"/>
      <c r="AG618" s="89"/>
      <c r="AH618" s="89"/>
      <c r="AI618" s="89"/>
      <c r="AJ618" s="91"/>
      <c r="AK618" s="88"/>
      <c r="AL618" s="89"/>
      <c r="AM618" s="89"/>
      <c r="AN618" s="89"/>
      <c r="AO618" s="91"/>
      <c r="AP618" s="88" t="str">
        <f t="shared" ca="1" si="30"/>
        <v/>
      </c>
      <c r="AQ618" s="91"/>
      <c r="AR618" s="89"/>
      <c r="AS618" s="88"/>
      <c r="AT618" s="88" t="str">
        <f t="shared" si="31"/>
        <v/>
      </c>
      <c r="AU618" s="92"/>
      <c r="AV618" s="88"/>
    </row>
    <row r="619" spans="1:48" s="75" customFormat="1" ht="15.6" x14ac:dyDescent="0.3">
      <c r="A619" s="88"/>
      <c r="B619" s="88" t="str">
        <f>IF(ISNA(VLOOKUP(A619,LISTE!B612:U654,20,0)),"",VLOOKUP(A619,LISTE!B612:U654,20,0))</f>
        <v/>
      </c>
      <c r="C619" s="88"/>
      <c r="D619" s="88" t="e">
        <f t="array" ref="D619">INDEX(LISTE!$D$4:$O$45,MATCH(A619,LISTE!$B$4:$B$45,0),MATCH(C619,LISTE!$D$3:$O$3,0))</f>
        <v>#N/A</v>
      </c>
      <c r="E619" s="88" t="str">
        <f>IF(ISBLANK(C619),"",VLOOKUP(C619,Typologie!B$3:C$15,2,0))</f>
        <v/>
      </c>
      <c r="F619" s="88" t="str">
        <f>IF(E619="","",COUNTIF(E$10:$E619, E619))</f>
        <v/>
      </c>
      <c r="G619" s="88" t="str">
        <f t="shared" si="32"/>
        <v/>
      </c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90"/>
      <c r="T619" s="90"/>
      <c r="U619" s="90"/>
      <c r="V619" s="90"/>
      <c r="W619" s="88"/>
      <c r="X619" s="91"/>
      <c r="Y619" s="89"/>
      <c r="Z619" s="89"/>
      <c r="AA619" s="89"/>
      <c r="AB619" s="89"/>
      <c r="AC619" s="89"/>
      <c r="AD619" s="89"/>
      <c r="AE619" s="91"/>
      <c r="AF619" s="88"/>
      <c r="AG619" s="89"/>
      <c r="AH619" s="89"/>
      <c r="AI619" s="89"/>
      <c r="AJ619" s="91"/>
      <c r="AK619" s="88"/>
      <c r="AL619" s="89"/>
      <c r="AM619" s="89"/>
      <c r="AN619" s="89"/>
      <c r="AO619" s="91"/>
      <c r="AP619" s="88" t="str">
        <f t="shared" ca="1" si="30"/>
        <v/>
      </c>
      <c r="AQ619" s="91"/>
      <c r="AR619" s="89"/>
      <c r="AS619" s="88"/>
      <c r="AT619" s="88" t="str">
        <f t="shared" si="31"/>
        <v/>
      </c>
      <c r="AU619" s="92"/>
      <c r="AV619" s="88"/>
    </row>
    <row r="620" spans="1:48" s="75" customFormat="1" ht="15.6" x14ac:dyDescent="0.3">
      <c r="A620" s="88"/>
      <c r="B620" s="88" t="str">
        <f>IF(ISNA(VLOOKUP(A620,LISTE!B613:U655,20,0)),"",VLOOKUP(A620,LISTE!B613:U655,20,0))</f>
        <v/>
      </c>
      <c r="C620" s="88"/>
      <c r="D620" s="88" t="e">
        <f t="array" ref="D620">INDEX(LISTE!$D$4:$O$45,MATCH(A620,LISTE!$B$4:$B$45,0),MATCH(C620,LISTE!$D$3:$O$3,0))</f>
        <v>#N/A</v>
      </c>
      <c r="E620" s="88" t="str">
        <f>IF(ISBLANK(C620),"",VLOOKUP(C620,Typologie!B$3:C$15,2,0))</f>
        <v/>
      </c>
      <c r="F620" s="88" t="str">
        <f>IF(E620="","",COUNTIF(E$10:$E620, E620))</f>
        <v/>
      </c>
      <c r="G620" s="88" t="str">
        <f t="shared" si="32"/>
        <v/>
      </c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90"/>
      <c r="T620" s="90"/>
      <c r="U620" s="90"/>
      <c r="V620" s="90"/>
      <c r="W620" s="88"/>
      <c r="X620" s="91"/>
      <c r="Y620" s="89"/>
      <c r="Z620" s="89"/>
      <c r="AA620" s="89"/>
      <c r="AB620" s="89"/>
      <c r="AC620" s="89"/>
      <c r="AD620" s="89"/>
      <c r="AE620" s="91"/>
      <c r="AF620" s="88"/>
      <c r="AG620" s="89"/>
      <c r="AH620" s="89"/>
      <c r="AI620" s="89"/>
      <c r="AJ620" s="91"/>
      <c r="AK620" s="88"/>
      <c r="AL620" s="89"/>
      <c r="AM620" s="89"/>
      <c r="AN620" s="89"/>
      <c r="AO620" s="91"/>
      <c r="AP620" s="88" t="str">
        <f t="shared" ca="1" si="30"/>
        <v/>
      </c>
      <c r="AQ620" s="91"/>
      <c r="AR620" s="89"/>
      <c r="AS620" s="88"/>
      <c r="AT620" s="88" t="str">
        <f t="shared" si="31"/>
        <v/>
      </c>
      <c r="AU620" s="92"/>
      <c r="AV620" s="88"/>
    </row>
    <row r="621" spans="1:48" s="75" customFormat="1" ht="15.6" x14ac:dyDescent="0.3">
      <c r="A621" s="88"/>
      <c r="B621" s="88" t="str">
        <f>IF(ISNA(VLOOKUP(A621,LISTE!B614:U656,20,0)),"",VLOOKUP(A621,LISTE!B614:U656,20,0))</f>
        <v/>
      </c>
      <c r="C621" s="88"/>
      <c r="D621" s="88" t="e">
        <f t="array" ref="D621">INDEX(LISTE!$D$4:$O$45,MATCH(A621,LISTE!$B$4:$B$45,0),MATCH(C621,LISTE!$D$3:$O$3,0))</f>
        <v>#N/A</v>
      </c>
      <c r="E621" s="88" t="str">
        <f>IF(ISBLANK(C621),"",VLOOKUP(C621,Typologie!B$3:C$15,2,0))</f>
        <v/>
      </c>
      <c r="F621" s="88" t="str">
        <f>IF(E621="","",COUNTIF(E$10:$E621, E621))</f>
        <v/>
      </c>
      <c r="G621" s="88" t="str">
        <f t="shared" si="32"/>
        <v/>
      </c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90"/>
      <c r="T621" s="90"/>
      <c r="U621" s="90"/>
      <c r="V621" s="90"/>
      <c r="W621" s="88"/>
      <c r="X621" s="91"/>
      <c r="Y621" s="89"/>
      <c r="Z621" s="89"/>
      <c r="AA621" s="89"/>
      <c r="AB621" s="89"/>
      <c r="AC621" s="89"/>
      <c r="AD621" s="89"/>
      <c r="AE621" s="91"/>
      <c r="AF621" s="88"/>
      <c r="AG621" s="89"/>
      <c r="AH621" s="89"/>
      <c r="AI621" s="89"/>
      <c r="AJ621" s="91"/>
      <c r="AK621" s="88"/>
      <c r="AL621" s="89"/>
      <c r="AM621" s="89"/>
      <c r="AN621" s="89"/>
      <c r="AO621" s="91"/>
      <c r="AP621" s="88" t="str">
        <f t="shared" ca="1" si="30"/>
        <v/>
      </c>
      <c r="AQ621" s="91"/>
      <c r="AR621" s="89"/>
      <c r="AS621" s="88"/>
      <c r="AT621" s="88" t="str">
        <f t="shared" si="31"/>
        <v/>
      </c>
      <c r="AU621" s="92"/>
      <c r="AV621" s="88"/>
    </row>
    <row r="622" spans="1:48" s="75" customFormat="1" ht="15.6" x14ac:dyDescent="0.3">
      <c r="A622" s="88"/>
      <c r="B622" s="88" t="str">
        <f>IF(ISNA(VLOOKUP(A622,LISTE!B615:U657,20,0)),"",VLOOKUP(A622,LISTE!B615:U657,20,0))</f>
        <v/>
      </c>
      <c r="C622" s="88"/>
      <c r="D622" s="88" t="e">
        <f t="array" ref="D622">INDEX(LISTE!$D$4:$O$45,MATCH(A622,LISTE!$B$4:$B$45,0),MATCH(C622,LISTE!$D$3:$O$3,0))</f>
        <v>#N/A</v>
      </c>
      <c r="E622" s="88" t="str">
        <f>IF(ISBLANK(C622),"",VLOOKUP(C622,Typologie!B$3:C$15,2,0))</f>
        <v/>
      </c>
      <c r="F622" s="88" t="str">
        <f>IF(E622="","",COUNTIF(E$10:$E622, E622))</f>
        <v/>
      </c>
      <c r="G622" s="88" t="str">
        <f t="shared" si="32"/>
        <v/>
      </c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90"/>
      <c r="T622" s="90"/>
      <c r="U622" s="90"/>
      <c r="V622" s="90"/>
      <c r="W622" s="88"/>
      <c r="X622" s="91"/>
      <c r="Y622" s="89"/>
      <c r="Z622" s="89"/>
      <c r="AA622" s="89"/>
      <c r="AB622" s="89"/>
      <c r="AC622" s="89"/>
      <c r="AD622" s="89"/>
      <c r="AE622" s="91"/>
      <c r="AF622" s="88"/>
      <c r="AG622" s="89"/>
      <c r="AH622" s="89"/>
      <c r="AI622" s="89"/>
      <c r="AJ622" s="91"/>
      <c r="AK622" s="88"/>
      <c r="AL622" s="89"/>
      <c r="AM622" s="89"/>
      <c r="AN622" s="89"/>
      <c r="AO622" s="91"/>
      <c r="AP622" s="88" t="str">
        <f t="shared" ca="1" si="30"/>
        <v/>
      </c>
      <c r="AQ622" s="91"/>
      <c r="AR622" s="89"/>
      <c r="AS622" s="88"/>
      <c r="AT622" s="88" t="str">
        <f t="shared" si="31"/>
        <v/>
      </c>
      <c r="AU622" s="92"/>
      <c r="AV622" s="88"/>
    </row>
    <row r="623" spans="1:48" s="75" customFormat="1" ht="15.6" x14ac:dyDescent="0.3">
      <c r="A623" s="88"/>
      <c r="B623" s="88" t="str">
        <f>IF(ISNA(VLOOKUP(A623,LISTE!B616:U658,20,0)),"",VLOOKUP(A623,LISTE!B616:U658,20,0))</f>
        <v/>
      </c>
      <c r="C623" s="88"/>
      <c r="D623" s="88" t="e">
        <f t="array" ref="D623">INDEX(LISTE!$D$4:$O$45,MATCH(A623,LISTE!$B$4:$B$45,0),MATCH(C623,LISTE!$D$3:$O$3,0))</f>
        <v>#N/A</v>
      </c>
      <c r="E623" s="88" t="str">
        <f>IF(ISBLANK(C623),"",VLOOKUP(C623,Typologie!B$3:C$15,2,0))</f>
        <v/>
      </c>
      <c r="F623" s="88" t="str">
        <f>IF(E623="","",COUNTIF(E$10:$E623, E623))</f>
        <v/>
      </c>
      <c r="G623" s="88" t="str">
        <f t="shared" si="32"/>
        <v/>
      </c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90"/>
      <c r="T623" s="90"/>
      <c r="U623" s="90"/>
      <c r="V623" s="90"/>
      <c r="W623" s="88"/>
      <c r="X623" s="91"/>
      <c r="Y623" s="89"/>
      <c r="Z623" s="89"/>
      <c r="AA623" s="89"/>
      <c r="AB623" s="89"/>
      <c r="AC623" s="89"/>
      <c r="AD623" s="89"/>
      <c r="AE623" s="91"/>
      <c r="AF623" s="88"/>
      <c r="AG623" s="89"/>
      <c r="AH623" s="89"/>
      <c r="AI623" s="89"/>
      <c r="AJ623" s="91"/>
      <c r="AK623" s="88"/>
      <c r="AL623" s="89"/>
      <c r="AM623" s="89"/>
      <c r="AN623" s="89"/>
      <c r="AO623" s="91"/>
      <c r="AP623" s="88" t="str">
        <f t="shared" ca="1" si="30"/>
        <v/>
      </c>
      <c r="AQ623" s="91"/>
      <c r="AR623" s="89"/>
      <c r="AS623" s="88"/>
      <c r="AT623" s="88" t="str">
        <f t="shared" si="31"/>
        <v/>
      </c>
      <c r="AU623" s="92"/>
      <c r="AV623" s="88"/>
    </row>
    <row r="624" spans="1:48" s="75" customFormat="1" ht="15.6" x14ac:dyDescent="0.3">
      <c r="A624" s="88"/>
      <c r="B624" s="88" t="str">
        <f>IF(ISNA(VLOOKUP(A624,LISTE!B617:U659,20,0)),"",VLOOKUP(A624,LISTE!B617:U659,20,0))</f>
        <v/>
      </c>
      <c r="C624" s="88"/>
      <c r="D624" s="88" t="e">
        <f t="array" ref="D624">INDEX(LISTE!$D$4:$O$45,MATCH(A624,LISTE!$B$4:$B$45,0),MATCH(C624,LISTE!$D$3:$O$3,0))</f>
        <v>#N/A</v>
      </c>
      <c r="E624" s="88" t="str">
        <f>IF(ISBLANK(C624),"",VLOOKUP(C624,Typologie!B$3:C$15,2,0))</f>
        <v/>
      </c>
      <c r="F624" s="88" t="str">
        <f>IF(E624="","",COUNTIF(E$10:$E624, E624))</f>
        <v/>
      </c>
      <c r="G624" s="88" t="str">
        <f t="shared" si="32"/>
        <v/>
      </c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90"/>
      <c r="T624" s="90"/>
      <c r="U624" s="90"/>
      <c r="V624" s="90"/>
      <c r="W624" s="88"/>
      <c r="X624" s="91"/>
      <c r="Y624" s="89"/>
      <c r="Z624" s="89"/>
      <c r="AA624" s="89"/>
      <c r="AB624" s="89"/>
      <c r="AC624" s="89"/>
      <c r="AD624" s="89"/>
      <c r="AE624" s="91"/>
      <c r="AF624" s="88"/>
      <c r="AG624" s="89"/>
      <c r="AH624" s="89"/>
      <c r="AI624" s="89"/>
      <c r="AJ624" s="91"/>
      <c r="AK624" s="88"/>
      <c r="AL624" s="89"/>
      <c r="AM624" s="89"/>
      <c r="AN624" s="89"/>
      <c r="AO624" s="91"/>
      <c r="AP624" s="88" t="str">
        <f t="shared" ca="1" si="30"/>
        <v/>
      </c>
      <c r="AQ624" s="91"/>
      <c r="AR624" s="89"/>
      <c r="AS624" s="88"/>
      <c r="AT624" s="88" t="str">
        <f t="shared" si="31"/>
        <v/>
      </c>
      <c r="AU624" s="92"/>
      <c r="AV624" s="88"/>
    </row>
    <row r="625" spans="1:48" s="75" customFormat="1" ht="15.6" x14ac:dyDescent="0.3">
      <c r="A625" s="88"/>
      <c r="B625" s="88" t="str">
        <f>IF(ISNA(VLOOKUP(A625,LISTE!B618:U660,20,0)),"",VLOOKUP(A625,LISTE!B618:U660,20,0))</f>
        <v/>
      </c>
      <c r="C625" s="88"/>
      <c r="D625" s="88" t="e">
        <f t="array" ref="D625">INDEX(LISTE!$D$4:$O$45,MATCH(A625,LISTE!$B$4:$B$45,0),MATCH(C625,LISTE!$D$3:$O$3,0))</f>
        <v>#N/A</v>
      </c>
      <c r="E625" s="88" t="str">
        <f>IF(ISBLANK(C625),"",VLOOKUP(C625,Typologie!B$3:C$15,2,0))</f>
        <v/>
      </c>
      <c r="F625" s="88" t="str">
        <f>IF(E625="","",COUNTIF(E$10:$E625, E625))</f>
        <v/>
      </c>
      <c r="G625" s="88" t="str">
        <f t="shared" si="32"/>
        <v/>
      </c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90"/>
      <c r="T625" s="90"/>
      <c r="U625" s="90"/>
      <c r="V625" s="90"/>
      <c r="W625" s="88"/>
      <c r="X625" s="91"/>
      <c r="Y625" s="89"/>
      <c r="Z625" s="89"/>
      <c r="AA625" s="89"/>
      <c r="AB625" s="89"/>
      <c r="AC625" s="89"/>
      <c r="AD625" s="89"/>
      <c r="AE625" s="91"/>
      <c r="AF625" s="88"/>
      <c r="AG625" s="89"/>
      <c r="AH625" s="89"/>
      <c r="AI625" s="89"/>
      <c r="AJ625" s="91"/>
      <c r="AK625" s="88"/>
      <c r="AL625" s="89"/>
      <c r="AM625" s="89"/>
      <c r="AN625" s="89"/>
      <c r="AO625" s="91"/>
      <c r="AP625" s="88" t="str">
        <f t="shared" ca="1" si="30"/>
        <v/>
      </c>
      <c r="AQ625" s="91"/>
      <c r="AR625" s="89"/>
      <c r="AS625" s="88"/>
      <c r="AT625" s="88" t="str">
        <f t="shared" si="31"/>
        <v/>
      </c>
      <c r="AU625" s="92"/>
      <c r="AV625" s="88"/>
    </row>
    <row r="626" spans="1:48" s="75" customFormat="1" ht="15.6" x14ac:dyDescent="0.3">
      <c r="A626" s="88"/>
      <c r="B626" s="88" t="str">
        <f>IF(ISNA(VLOOKUP(A626,LISTE!B619:U661,20,0)),"",VLOOKUP(A626,LISTE!B619:U661,20,0))</f>
        <v/>
      </c>
      <c r="C626" s="88"/>
      <c r="D626" s="88" t="e">
        <f t="array" ref="D626">INDEX(LISTE!$D$4:$O$45,MATCH(A626,LISTE!$B$4:$B$45,0),MATCH(C626,LISTE!$D$3:$O$3,0))</f>
        <v>#N/A</v>
      </c>
      <c r="E626" s="88" t="str">
        <f>IF(ISBLANK(C626),"",VLOOKUP(C626,Typologie!B$3:C$15,2,0))</f>
        <v/>
      </c>
      <c r="F626" s="88" t="str">
        <f>IF(E626="","",COUNTIF(E$10:$E626, E626))</f>
        <v/>
      </c>
      <c r="G626" s="88" t="str">
        <f t="shared" si="32"/>
        <v/>
      </c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90"/>
      <c r="T626" s="90"/>
      <c r="U626" s="90"/>
      <c r="V626" s="90"/>
      <c r="W626" s="88"/>
      <c r="X626" s="91"/>
      <c r="Y626" s="89"/>
      <c r="Z626" s="89"/>
      <c r="AA626" s="89"/>
      <c r="AB626" s="89"/>
      <c r="AC626" s="89"/>
      <c r="AD626" s="89"/>
      <c r="AE626" s="91"/>
      <c r="AF626" s="88"/>
      <c r="AG626" s="89"/>
      <c r="AH626" s="89"/>
      <c r="AI626" s="89"/>
      <c r="AJ626" s="91"/>
      <c r="AK626" s="88"/>
      <c r="AL626" s="89"/>
      <c r="AM626" s="89"/>
      <c r="AN626" s="89"/>
      <c r="AO626" s="91"/>
      <c r="AP626" s="88" t="str">
        <f t="shared" ca="1" si="30"/>
        <v/>
      </c>
      <c r="AQ626" s="91"/>
      <c r="AR626" s="89"/>
      <c r="AS626" s="88"/>
      <c r="AT626" s="88" t="str">
        <f t="shared" si="31"/>
        <v/>
      </c>
      <c r="AU626" s="92"/>
      <c r="AV626" s="88"/>
    </row>
    <row r="627" spans="1:48" s="75" customFormat="1" ht="15.6" x14ac:dyDescent="0.3">
      <c r="A627" s="88"/>
      <c r="B627" s="88" t="str">
        <f>IF(ISNA(VLOOKUP(A627,LISTE!B620:U662,20,0)),"",VLOOKUP(A627,LISTE!B620:U662,20,0))</f>
        <v/>
      </c>
      <c r="C627" s="88"/>
      <c r="D627" s="88" t="e">
        <f t="array" ref="D627">INDEX(LISTE!$D$4:$O$45,MATCH(A627,LISTE!$B$4:$B$45,0),MATCH(C627,LISTE!$D$3:$O$3,0))</f>
        <v>#N/A</v>
      </c>
      <c r="E627" s="88" t="str">
        <f>IF(ISBLANK(C627),"",VLOOKUP(C627,Typologie!B$3:C$15,2,0))</f>
        <v/>
      </c>
      <c r="F627" s="88" t="str">
        <f>IF(E627="","",COUNTIF(E$10:$E627, E627))</f>
        <v/>
      </c>
      <c r="G627" s="88" t="str">
        <f t="shared" si="32"/>
        <v/>
      </c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90"/>
      <c r="T627" s="90"/>
      <c r="U627" s="90"/>
      <c r="V627" s="90"/>
      <c r="W627" s="88"/>
      <c r="X627" s="91"/>
      <c r="Y627" s="89"/>
      <c r="Z627" s="89"/>
      <c r="AA627" s="89"/>
      <c r="AB627" s="89"/>
      <c r="AC627" s="89"/>
      <c r="AD627" s="89"/>
      <c r="AE627" s="91"/>
      <c r="AF627" s="88"/>
      <c r="AG627" s="89"/>
      <c r="AH627" s="89"/>
      <c r="AI627" s="89"/>
      <c r="AJ627" s="91"/>
      <c r="AK627" s="88"/>
      <c r="AL627" s="89"/>
      <c r="AM627" s="89"/>
      <c r="AN627" s="89"/>
      <c r="AO627" s="91"/>
      <c r="AP627" s="88" t="str">
        <f t="shared" ca="1" si="30"/>
        <v/>
      </c>
      <c r="AQ627" s="91"/>
      <c r="AR627" s="89"/>
      <c r="AS627" s="88"/>
      <c r="AT627" s="88" t="str">
        <f t="shared" si="31"/>
        <v/>
      </c>
      <c r="AU627" s="92"/>
      <c r="AV627" s="88"/>
    </row>
    <row r="628" spans="1:48" s="75" customFormat="1" ht="15.6" x14ac:dyDescent="0.3">
      <c r="A628" s="88"/>
      <c r="B628" s="88" t="str">
        <f>IF(ISNA(VLOOKUP(A628,LISTE!B621:U663,20,0)),"",VLOOKUP(A628,LISTE!B621:U663,20,0))</f>
        <v/>
      </c>
      <c r="C628" s="88"/>
      <c r="D628" s="88" t="e">
        <f t="array" ref="D628">INDEX(LISTE!$D$4:$O$45,MATCH(A628,LISTE!$B$4:$B$45,0),MATCH(C628,LISTE!$D$3:$O$3,0))</f>
        <v>#N/A</v>
      </c>
      <c r="E628" s="88" t="str">
        <f>IF(ISBLANK(C628),"",VLOOKUP(C628,Typologie!B$3:C$15,2,0))</f>
        <v/>
      </c>
      <c r="F628" s="88" t="str">
        <f>IF(E628="","",COUNTIF(E$10:$E628, E628))</f>
        <v/>
      </c>
      <c r="G628" s="88" t="str">
        <f t="shared" si="32"/>
        <v/>
      </c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90"/>
      <c r="T628" s="90"/>
      <c r="U628" s="90"/>
      <c r="V628" s="90"/>
      <c r="W628" s="88"/>
      <c r="X628" s="91"/>
      <c r="Y628" s="89"/>
      <c r="Z628" s="89"/>
      <c r="AA628" s="89"/>
      <c r="AB628" s="89"/>
      <c r="AC628" s="89"/>
      <c r="AD628" s="89"/>
      <c r="AE628" s="91"/>
      <c r="AF628" s="88"/>
      <c r="AG628" s="89"/>
      <c r="AH628" s="89"/>
      <c r="AI628" s="89"/>
      <c r="AJ628" s="91"/>
      <c r="AK628" s="88"/>
      <c r="AL628" s="89"/>
      <c r="AM628" s="89"/>
      <c r="AN628" s="89"/>
      <c r="AO628" s="91"/>
      <c r="AP628" s="88" t="str">
        <f t="shared" ca="1" si="30"/>
        <v/>
      </c>
      <c r="AQ628" s="91"/>
      <c r="AR628" s="89"/>
      <c r="AS628" s="88"/>
      <c r="AT628" s="88" t="str">
        <f t="shared" si="31"/>
        <v/>
      </c>
      <c r="AU628" s="92"/>
      <c r="AV628" s="88"/>
    </row>
    <row r="629" spans="1:48" s="75" customFormat="1" ht="15.6" x14ac:dyDescent="0.3">
      <c r="A629" s="88"/>
      <c r="B629" s="88" t="str">
        <f>IF(ISNA(VLOOKUP(A629,LISTE!B622:U664,20,0)),"",VLOOKUP(A629,LISTE!B622:U664,20,0))</f>
        <v/>
      </c>
      <c r="C629" s="88"/>
      <c r="D629" s="88" t="e">
        <f t="array" ref="D629">INDEX(LISTE!$D$4:$O$45,MATCH(A629,LISTE!$B$4:$B$45,0),MATCH(C629,LISTE!$D$3:$O$3,0))</f>
        <v>#N/A</v>
      </c>
      <c r="E629" s="88" t="str">
        <f>IF(ISBLANK(C629),"",VLOOKUP(C629,Typologie!B$3:C$15,2,0))</f>
        <v/>
      </c>
      <c r="F629" s="88" t="str">
        <f>IF(E629="","",COUNTIF(E$10:$E629, E629))</f>
        <v/>
      </c>
      <c r="G629" s="88" t="str">
        <f t="shared" si="32"/>
        <v/>
      </c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90"/>
      <c r="T629" s="90"/>
      <c r="U629" s="90"/>
      <c r="V629" s="90"/>
      <c r="W629" s="88"/>
      <c r="X629" s="91"/>
      <c r="Y629" s="89"/>
      <c r="Z629" s="89"/>
      <c r="AA629" s="89"/>
      <c r="AB629" s="89"/>
      <c r="AC629" s="89"/>
      <c r="AD629" s="89"/>
      <c r="AE629" s="91"/>
      <c r="AF629" s="88"/>
      <c r="AG629" s="89"/>
      <c r="AH629" s="89"/>
      <c r="AI629" s="89"/>
      <c r="AJ629" s="91"/>
      <c r="AK629" s="88"/>
      <c r="AL629" s="89"/>
      <c r="AM629" s="89"/>
      <c r="AN629" s="89"/>
      <c r="AO629" s="91"/>
      <c r="AP629" s="88" t="str">
        <f t="shared" ca="1" si="30"/>
        <v/>
      </c>
      <c r="AQ629" s="91"/>
      <c r="AR629" s="89"/>
      <c r="AS629" s="88"/>
      <c r="AT629" s="88" t="str">
        <f t="shared" si="31"/>
        <v/>
      </c>
      <c r="AU629" s="92"/>
      <c r="AV629" s="88"/>
    </row>
    <row r="630" spans="1:48" s="75" customFormat="1" ht="15.6" x14ac:dyDescent="0.3">
      <c r="A630" s="88"/>
      <c r="B630" s="88" t="str">
        <f>IF(ISNA(VLOOKUP(A630,LISTE!B623:U665,20,0)),"",VLOOKUP(A630,LISTE!B623:U665,20,0))</f>
        <v/>
      </c>
      <c r="C630" s="88"/>
      <c r="D630" s="88" t="e">
        <f t="array" ref="D630">INDEX(LISTE!$D$4:$O$45,MATCH(A630,LISTE!$B$4:$B$45,0),MATCH(C630,LISTE!$D$3:$O$3,0))</f>
        <v>#N/A</v>
      </c>
      <c r="E630" s="88" t="str">
        <f>IF(ISBLANK(C630),"",VLOOKUP(C630,Typologie!B$3:C$15,2,0))</f>
        <v/>
      </c>
      <c r="F630" s="88" t="str">
        <f>IF(E630="","",COUNTIF(E$10:$E630, E630))</f>
        <v/>
      </c>
      <c r="G630" s="88" t="str">
        <f t="shared" si="32"/>
        <v/>
      </c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90"/>
      <c r="T630" s="90"/>
      <c r="U630" s="90"/>
      <c r="V630" s="90"/>
      <c r="W630" s="88"/>
      <c r="X630" s="91"/>
      <c r="Y630" s="89"/>
      <c r="Z630" s="89"/>
      <c r="AA630" s="89"/>
      <c r="AB630" s="89"/>
      <c r="AC630" s="89"/>
      <c r="AD630" s="89"/>
      <c r="AE630" s="91"/>
      <c r="AF630" s="88"/>
      <c r="AG630" s="89"/>
      <c r="AH630" s="89"/>
      <c r="AI630" s="89"/>
      <c r="AJ630" s="91"/>
      <c r="AK630" s="88"/>
      <c r="AL630" s="89"/>
      <c r="AM630" s="89"/>
      <c r="AN630" s="89"/>
      <c r="AO630" s="91"/>
      <c r="AP630" s="88" t="str">
        <f t="shared" ca="1" si="30"/>
        <v/>
      </c>
      <c r="AQ630" s="91"/>
      <c r="AR630" s="89"/>
      <c r="AS630" s="88"/>
      <c r="AT630" s="88" t="str">
        <f t="shared" si="31"/>
        <v/>
      </c>
      <c r="AU630" s="92"/>
      <c r="AV630" s="88"/>
    </row>
    <row r="631" spans="1:48" s="75" customFormat="1" ht="15.6" x14ac:dyDescent="0.3">
      <c r="A631" s="88"/>
      <c r="B631" s="88" t="str">
        <f>IF(ISNA(VLOOKUP(A631,LISTE!B624:U666,20,0)),"",VLOOKUP(A631,LISTE!B624:U666,20,0))</f>
        <v/>
      </c>
      <c r="C631" s="88"/>
      <c r="D631" s="88" t="e">
        <f t="array" ref="D631">INDEX(LISTE!$D$4:$O$45,MATCH(A631,LISTE!$B$4:$B$45,0),MATCH(C631,LISTE!$D$3:$O$3,0))</f>
        <v>#N/A</v>
      </c>
      <c r="E631" s="88" t="str">
        <f>IF(ISBLANK(C631),"",VLOOKUP(C631,Typologie!B$3:C$15,2,0))</f>
        <v/>
      </c>
      <c r="F631" s="88" t="str">
        <f>IF(E631="","",COUNTIF(E$10:$E631, E631))</f>
        <v/>
      </c>
      <c r="G631" s="88" t="str">
        <f t="shared" si="32"/>
        <v/>
      </c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90"/>
      <c r="T631" s="90"/>
      <c r="U631" s="90"/>
      <c r="V631" s="90"/>
      <c r="W631" s="88"/>
      <c r="X631" s="91"/>
      <c r="Y631" s="89"/>
      <c r="Z631" s="89"/>
      <c r="AA631" s="89"/>
      <c r="AB631" s="89"/>
      <c r="AC631" s="89"/>
      <c r="AD631" s="89"/>
      <c r="AE631" s="91"/>
      <c r="AF631" s="88"/>
      <c r="AG631" s="89"/>
      <c r="AH631" s="89"/>
      <c r="AI631" s="89"/>
      <c r="AJ631" s="91"/>
      <c r="AK631" s="88"/>
      <c r="AL631" s="89"/>
      <c r="AM631" s="89"/>
      <c r="AN631" s="89"/>
      <c r="AO631" s="91"/>
      <c r="AP631" s="88" t="str">
        <f t="shared" ca="1" si="30"/>
        <v/>
      </c>
      <c r="AQ631" s="91"/>
      <c r="AR631" s="89"/>
      <c r="AS631" s="88"/>
      <c r="AT631" s="88" t="str">
        <f t="shared" si="31"/>
        <v/>
      </c>
      <c r="AU631" s="92"/>
      <c r="AV631" s="88"/>
    </row>
    <row r="632" spans="1:48" s="75" customFormat="1" ht="15.6" x14ac:dyDescent="0.3">
      <c r="A632" s="88"/>
      <c r="B632" s="88" t="str">
        <f>IF(ISNA(VLOOKUP(A632,LISTE!B625:U667,20,0)),"",VLOOKUP(A632,LISTE!B625:U667,20,0))</f>
        <v/>
      </c>
      <c r="C632" s="88"/>
      <c r="D632" s="88" t="e">
        <f t="array" ref="D632">INDEX(LISTE!$D$4:$O$45,MATCH(A632,LISTE!$B$4:$B$45,0),MATCH(C632,LISTE!$D$3:$O$3,0))</f>
        <v>#N/A</v>
      </c>
      <c r="E632" s="88" t="str">
        <f>IF(ISBLANK(C632),"",VLOOKUP(C632,Typologie!B$3:C$15,2,0))</f>
        <v/>
      </c>
      <c r="F632" s="88" t="str">
        <f>IF(E632="","",COUNTIF(E$10:$E632, E632))</f>
        <v/>
      </c>
      <c r="G632" s="88" t="str">
        <f t="shared" si="32"/>
        <v/>
      </c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90"/>
      <c r="T632" s="90"/>
      <c r="U632" s="90"/>
      <c r="V632" s="90"/>
      <c r="W632" s="88"/>
      <c r="X632" s="91"/>
      <c r="Y632" s="89"/>
      <c r="Z632" s="89"/>
      <c r="AA632" s="89"/>
      <c r="AB632" s="89"/>
      <c r="AC632" s="89"/>
      <c r="AD632" s="89"/>
      <c r="AE632" s="91"/>
      <c r="AF632" s="88"/>
      <c r="AG632" s="89"/>
      <c r="AH632" s="89"/>
      <c r="AI632" s="89"/>
      <c r="AJ632" s="91"/>
      <c r="AK632" s="88"/>
      <c r="AL632" s="89"/>
      <c r="AM632" s="89"/>
      <c r="AN632" s="89"/>
      <c r="AO632" s="91"/>
      <c r="AP632" s="88" t="str">
        <f t="shared" ca="1" si="30"/>
        <v/>
      </c>
      <c r="AQ632" s="91"/>
      <c r="AR632" s="89"/>
      <c r="AS632" s="88"/>
      <c r="AT632" s="88" t="str">
        <f t="shared" si="31"/>
        <v/>
      </c>
      <c r="AU632" s="92"/>
      <c r="AV632" s="88"/>
    </row>
    <row r="633" spans="1:48" s="75" customFormat="1" ht="15.6" x14ac:dyDescent="0.3">
      <c r="A633" s="88"/>
      <c r="B633" s="88" t="str">
        <f>IF(ISNA(VLOOKUP(A633,LISTE!B626:U668,20,0)),"",VLOOKUP(A633,LISTE!B626:U668,20,0))</f>
        <v/>
      </c>
      <c r="C633" s="88"/>
      <c r="D633" s="88" t="e">
        <f t="array" ref="D633">INDEX(LISTE!$D$4:$O$45,MATCH(A633,LISTE!$B$4:$B$45,0),MATCH(C633,LISTE!$D$3:$O$3,0))</f>
        <v>#N/A</v>
      </c>
      <c r="E633" s="88" t="str">
        <f>IF(ISBLANK(C633),"",VLOOKUP(C633,Typologie!B$3:C$15,2,0))</f>
        <v/>
      </c>
      <c r="F633" s="88" t="str">
        <f>IF(E633="","",COUNTIF(E$10:$E633, E633))</f>
        <v/>
      </c>
      <c r="G633" s="88" t="str">
        <f t="shared" si="32"/>
        <v/>
      </c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90"/>
      <c r="T633" s="90"/>
      <c r="U633" s="90"/>
      <c r="V633" s="90"/>
      <c r="W633" s="88"/>
      <c r="X633" s="91"/>
      <c r="Y633" s="89"/>
      <c r="Z633" s="89"/>
      <c r="AA633" s="89"/>
      <c r="AB633" s="89"/>
      <c r="AC633" s="89"/>
      <c r="AD633" s="89"/>
      <c r="AE633" s="91"/>
      <c r="AF633" s="88"/>
      <c r="AG633" s="89"/>
      <c r="AH633" s="89"/>
      <c r="AI633" s="89"/>
      <c r="AJ633" s="91"/>
      <c r="AK633" s="88"/>
      <c r="AL633" s="89"/>
      <c r="AM633" s="89"/>
      <c r="AN633" s="89"/>
      <c r="AO633" s="91"/>
      <c r="AP633" s="88" t="str">
        <f t="shared" ca="1" si="30"/>
        <v/>
      </c>
      <c r="AQ633" s="91"/>
      <c r="AR633" s="89"/>
      <c r="AS633" s="88"/>
      <c r="AT633" s="88" t="str">
        <f t="shared" si="31"/>
        <v/>
      </c>
      <c r="AU633" s="92"/>
      <c r="AV633" s="88"/>
    </row>
    <row r="634" spans="1:48" s="75" customFormat="1" ht="15.6" x14ac:dyDescent="0.3">
      <c r="A634" s="88"/>
      <c r="B634" s="88" t="str">
        <f>IF(ISNA(VLOOKUP(A634,LISTE!B627:U669,20,0)),"",VLOOKUP(A634,LISTE!B627:U669,20,0))</f>
        <v/>
      </c>
      <c r="C634" s="88"/>
      <c r="D634" s="88" t="e">
        <f t="array" ref="D634">INDEX(LISTE!$D$4:$O$45,MATCH(A634,LISTE!$B$4:$B$45,0),MATCH(C634,LISTE!$D$3:$O$3,0))</f>
        <v>#N/A</v>
      </c>
      <c r="E634" s="88" t="str">
        <f>IF(ISBLANK(C634),"",VLOOKUP(C634,Typologie!B$3:C$15,2,0))</f>
        <v/>
      </c>
      <c r="F634" s="88" t="str">
        <f>IF(E634="","",COUNTIF(E$10:$E634, E634))</f>
        <v/>
      </c>
      <c r="G634" s="88" t="str">
        <f t="shared" si="32"/>
        <v/>
      </c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90"/>
      <c r="T634" s="90"/>
      <c r="U634" s="90"/>
      <c r="V634" s="90"/>
      <c r="W634" s="88"/>
      <c r="X634" s="91"/>
      <c r="Y634" s="89"/>
      <c r="Z634" s="89"/>
      <c r="AA634" s="89"/>
      <c r="AB634" s="89"/>
      <c r="AC634" s="89"/>
      <c r="AD634" s="89"/>
      <c r="AE634" s="91"/>
      <c r="AF634" s="88"/>
      <c r="AG634" s="89"/>
      <c r="AH634" s="89"/>
      <c r="AI634" s="89"/>
      <c r="AJ634" s="91"/>
      <c r="AK634" s="88"/>
      <c r="AL634" s="89"/>
      <c r="AM634" s="89"/>
      <c r="AN634" s="89"/>
      <c r="AO634" s="91"/>
      <c r="AP634" s="88" t="str">
        <f t="shared" ca="1" si="30"/>
        <v/>
      </c>
      <c r="AQ634" s="91"/>
      <c r="AR634" s="89"/>
      <c r="AS634" s="88"/>
      <c r="AT634" s="88" t="str">
        <f t="shared" si="31"/>
        <v/>
      </c>
      <c r="AU634" s="92"/>
      <c r="AV634" s="88"/>
    </row>
    <row r="635" spans="1:48" s="75" customFormat="1" ht="15.6" x14ac:dyDescent="0.3">
      <c r="A635" s="88"/>
      <c r="B635" s="88" t="str">
        <f>IF(ISNA(VLOOKUP(A635,LISTE!B628:U670,20,0)),"",VLOOKUP(A635,LISTE!B628:U670,20,0))</f>
        <v/>
      </c>
      <c r="C635" s="88"/>
      <c r="D635" s="88" t="e">
        <f t="array" ref="D635">INDEX(LISTE!$D$4:$O$45,MATCH(A635,LISTE!$B$4:$B$45,0),MATCH(C635,LISTE!$D$3:$O$3,0))</f>
        <v>#N/A</v>
      </c>
      <c r="E635" s="88" t="str">
        <f>IF(ISBLANK(C635),"",VLOOKUP(C635,Typologie!B$3:C$15,2,0))</f>
        <v/>
      </c>
      <c r="F635" s="88" t="str">
        <f>IF(E635="","",COUNTIF(E$10:$E635, E635))</f>
        <v/>
      </c>
      <c r="G635" s="88" t="str">
        <f t="shared" si="32"/>
        <v/>
      </c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90"/>
      <c r="T635" s="90"/>
      <c r="U635" s="90"/>
      <c r="V635" s="90"/>
      <c r="W635" s="88"/>
      <c r="X635" s="91"/>
      <c r="Y635" s="89"/>
      <c r="Z635" s="89"/>
      <c r="AA635" s="89"/>
      <c r="AB635" s="89"/>
      <c r="AC635" s="89"/>
      <c r="AD635" s="89"/>
      <c r="AE635" s="91"/>
      <c r="AF635" s="88"/>
      <c r="AG635" s="89"/>
      <c r="AH635" s="89"/>
      <c r="AI635" s="89"/>
      <c r="AJ635" s="91"/>
      <c r="AK635" s="88"/>
      <c r="AL635" s="89"/>
      <c r="AM635" s="89"/>
      <c r="AN635" s="89"/>
      <c r="AO635" s="91"/>
      <c r="AP635" s="88" t="str">
        <f t="shared" ca="1" si="30"/>
        <v/>
      </c>
      <c r="AQ635" s="91"/>
      <c r="AR635" s="89"/>
      <c r="AS635" s="88"/>
      <c r="AT635" s="88" t="str">
        <f t="shared" si="31"/>
        <v/>
      </c>
      <c r="AU635" s="92"/>
      <c r="AV635" s="88"/>
    </row>
    <row r="636" spans="1:48" s="75" customFormat="1" ht="15.6" x14ac:dyDescent="0.3">
      <c r="A636" s="88"/>
      <c r="B636" s="88" t="str">
        <f>IF(ISNA(VLOOKUP(A636,LISTE!B629:U671,20,0)),"",VLOOKUP(A636,LISTE!B629:U671,20,0))</f>
        <v/>
      </c>
      <c r="C636" s="88"/>
      <c r="D636" s="88" t="e">
        <f t="array" ref="D636">INDEX(LISTE!$D$4:$O$45,MATCH(A636,LISTE!$B$4:$B$45,0),MATCH(C636,LISTE!$D$3:$O$3,0))</f>
        <v>#N/A</v>
      </c>
      <c r="E636" s="88" t="str">
        <f>IF(ISBLANK(C636),"",VLOOKUP(C636,Typologie!B$3:C$15,2,0))</f>
        <v/>
      </c>
      <c r="F636" s="88" t="str">
        <f>IF(E636="","",COUNTIF(E$10:$E636, E636))</f>
        <v/>
      </c>
      <c r="G636" s="88" t="str">
        <f t="shared" si="32"/>
        <v/>
      </c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90"/>
      <c r="T636" s="90"/>
      <c r="U636" s="90"/>
      <c r="V636" s="90"/>
      <c r="W636" s="88"/>
      <c r="X636" s="91"/>
      <c r="Y636" s="89"/>
      <c r="Z636" s="89"/>
      <c r="AA636" s="89"/>
      <c r="AB636" s="89"/>
      <c r="AC636" s="89"/>
      <c r="AD636" s="89"/>
      <c r="AE636" s="91"/>
      <c r="AF636" s="88"/>
      <c r="AG636" s="89"/>
      <c r="AH636" s="89"/>
      <c r="AI636" s="89"/>
      <c r="AJ636" s="91"/>
      <c r="AK636" s="88"/>
      <c r="AL636" s="89"/>
      <c r="AM636" s="89"/>
      <c r="AN636" s="89"/>
      <c r="AO636" s="91"/>
      <c r="AP636" s="88" t="str">
        <f t="shared" ca="1" si="30"/>
        <v/>
      </c>
      <c r="AQ636" s="91"/>
      <c r="AR636" s="89"/>
      <c r="AS636" s="88"/>
      <c r="AT636" s="88" t="str">
        <f t="shared" si="31"/>
        <v/>
      </c>
      <c r="AU636" s="92"/>
      <c r="AV636" s="88"/>
    </row>
    <row r="637" spans="1:48" s="75" customFormat="1" ht="15.6" x14ac:dyDescent="0.3">
      <c r="A637" s="88"/>
      <c r="B637" s="88" t="str">
        <f>IF(ISNA(VLOOKUP(A637,LISTE!B630:U672,20,0)),"",VLOOKUP(A637,LISTE!B630:U672,20,0))</f>
        <v/>
      </c>
      <c r="C637" s="88"/>
      <c r="D637" s="88" t="e">
        <f t="array" ref="D637">INDEX(LISTE!$D$4:$O$45,MATCH(A637,LISTE!$B$4:$B$45,0),MATCH(C637,LISTE!$D$3:$O$3,0))</f>
        <v>#N/A</v>
      </c>
      <c r="E637" s="88" t="str">
        <f>IF(ISBLANK(C637),"",VLOOKUP(C637,Typologie!B$3:C$15,2,0))</f>
        <v/>
      </c>
      <c r="F637" s="88" t="str">
        <f>IF(E637="","",COUNTIF(E$10:$E637, E637))</f>
        <v/>
      </c>
      <c r="G637" s="88" t="str">
        <f t="shared" si="32"/>
        <v/>
      </c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90"/>
      <c r="T637" s="90"/>
      <c r="U637" s="90"/>
      <c r="V637" s="90"/>
      <c r="W637" s="88"/>
      <c r="X637" s="91"/>
      <c r="Y637" s="89"/>
      <c r="Z637" s="89"/>
      <c r="AA637" s="89"/>
      <c r="AB637" s="89"/>
      <c r="AC637" s="89"/>
      <c r="AD637" s="89"/>
      <c r="AE637" s="91"/>
      <c r="AF637" s="88"/>
      <c r="AG637" s="89"/>
      <c r="AH637" s="89"/>
      <c r="AI637" s="89"/>
      <c r="AJ637" s="91"/>
      <c r="AK637" s="88"/>
      <c r="AL637" s="89"/>
      <c r="AM637" s="89"/>
      <c r="AN637" s="89"/>
      <c r="AO637" s="91"/>
      <c r="AP637" s="88" t="str">
        <f t="shared" ca="1" si="30"/>
        <v/>
      </c>
      <c r="AQ637" s="91"/>
      <c r="AR637" s="89"/>
      <c r="AS637" s="88"/>
      <c r="AT637" s="88" t="str">
        <f t="shared" si="31"/>
        <v/>
      </c>
      <c r="AU637" s="92"/>
      <c r="AV637" s="88"/>
    </row>
    <row r="638" spans="1:48" s="75" customFormat="1" ht="15.6" x14ac:dyDescent="0.3">
      <c r="A638" s="88"/>
      <c r="B638" s="88" t="str">
        <f>IF(ISNA(VLOOKUP(A638,LISTE!B631:U673,20,0)),"",VLOOKUP(A638,LISTE!B631:U673,20,0))</f>
        <v/>
      </c>
      <c r="C638" s="88"/>
      <c r="D638" s="88" t="e">
        <f t="array" ref="D638">INDEX(LISTE!$D$4:$O$45,MATCH(A638,LISTE!$B$4:$B$45,0),MATCH(C638,LISTE!$D$3:$O$3,0))</f>
        <v>#N/A</v>
      </c>
      <c r="E638" s="88" t="str">
        <f>IF(ISBLANK(C638),"",VLOOKUP(C638,Typologie!B$3:C$15,2,0))</f>
        <v/>
      </c>
      <c r="F638" s="88" t="str">
        <f>IF(E638="","",COUNTIF(E$10:$E638, E638))</f>
        <v/>
      </c>
      <c r="G638" s="88" t="str">
        <f t="shared" si="32"/>
        <v/>
      </c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90"/>
      <c r="T638" s="90"/>
      <c r="U638" s="90"/>
      <c r="V638" s="90"/>
      <c r="W638" s="88"/>
      <c r="X638" s="91"/>
      <c r="Y638" s="89"/>
      <c r="Z638" s="89"/>
      <c r="AA638" s="89"/>
      <c r="AB638" s="89"/>
      <c r="AC638" s="89"/>
      <c r="AD638" s="89"/>
      <c r="AE638" s="91"/>
      <c r="AF638" s="88"/>
      <c r="AG638" s="89"/>
      <c r="AH638" s="89"/>
      <c r="AI638" s="89"/>
      <c r="AJ638" s="91"/>
      <c r="AK638" s="88"/>
      <c r="AL638" s="89"/>
      <c r="AM638" s="89"/>
      <c r="AN638" s="89"/>
      <c r="AO638" s="91"/>
      <c r="AP638" s="88" t="str">
        <f t="shared" ca="1" si="30"/>
        <v/>
      </c>
      <c r="AQ638" s="91"/>
      <c r="AR638" s="89"/>
      <c r="AS638" s="88"/>
      <c r="AT638" s="88" t="str">
        <f t="shared" si="31"/>
        <v/>
      </c>
      <c r="AU638" s="92"/>
      <c r="AV638" s="88"/>
    </row>
    <row r="639" spans="1:48" s="75" customFormat="1" ht="15.6" x14ac:dyDescent="0.3">
      <c r="A639" s="88"/>
      <c r="B639" s="88" t="str">
        <f>IF(ISNA(VLOOKUP(A639,LISTE!B632:U674,20,0)),"",VLOOKUP(A639,LISTE!B632:U674,20,0))</f>
        <v/>
      </c>
      <c r="C639" s="88"/>
      <c r="D639" s="88" t="e">
        <f t="array" ref="D639">INDEX(LISTE!$D$4:$O$45,MATCH(A639,LISTE!$B$4:$B$45,0),MATCH(C639,LISTE!$D$3:$O$3,0))</f>
        <v>#N/A</v>
      </c>
      <c r="E639" s="88" t="str">
        <f>IF(ISBLANK(C639),"",VLOOKUP(C639,Typologie!B$3:C$15,2,0))</f>
        <v/>
      </c>
      <c r="F639" s="88" t="str">
        <f>IF(E639="","",COUNTIF(E$10:$E639, E639))</f>
        <v/>
      </c>
      <c r="G639" s="88" t="str">
        <f t="shared" si="32"/>
        <v/>
      </c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90"/>
      <c r="T639" s="90"/>
      <c r="U639" s="90"/>
      <c r="V639" s="90"/>
      <c r="W639" s="88"/>
      <c r="X639" s="91"/>
      <c r="Y639" s="89"/>
      <c r="Z639" s="89"/>
      <c r="AA639" s="89"/>
      <c r="AB639" s="89"/>
      <c r="AC639" s="89"/>
      <c r="AD639" s="89"/>
      <c r="AE639" s="91"/>
      <c r="AF639" s="88"/>
      <c r="AG639" s="89"/>
      <c r="AH639" s="89"/>
      <c r="AI639" s="89"/>
      <c r="AJ639" s="91"/>
      <c r="AK639" s="88"/>
      <c r="AL639" s="89"/>
      <c r="AM639" s="89"/>
      <c r="AN639" s="89"/>
      <c r="AO639" s="91"/>
      <c r="AP639" s="88" t="str">
        <f t="shared" ca="1" si="30"/>
        <v/>
      </c>
      <c r="AQ639" s="91"/>
      <c r="AR639" s="89"/>
      <c r="AS639" s="88"/>
      <c r="AT639" s="88" t="str">
        <f t="shared" si="31"/>
        <v/>
      </c>
      <c r="AU639" s="92"/>
      <c r="AV639" s="88"/>
    </row>
    <row r="640" spans="1:48" s="75" customFormat="1" ht="15.6" x14ac:dyDescent="0.3">
      <c r="A640" s="88"/>
      <c r="B640" s="88" t="str">
        <f>IF(ISNA(VLOOKUP(A640,LISTE!B633:U675,20,0)),"",VLOOKUP(A640,LISTE!B633:U675,20,0))</f>
        <v/>
      </c>
      <c r="C640" s="88"/>
      <c r="D640" s="88" t="e">
        <f t="array" ref="D640">INDEX(LISTE!$D$4:$O$45,MATCH(A640,LISTE!$B$4:$B$45,0),MATCH(C640,LISTE!$D$3:$O$3,0))</f>
        <v>#N/A</v>
      </c>
      <c r="E640" s="88" t="str">
        <f>IF(ISBLANK(C640),"",VLOOKUP(C640,Typologie!B$3:C$15,2,0))</f>
        <v/>
      </c>
      <c r="F640" s="88" t="str">
        <f>IF(E640="","",COUNTIF(E$10:$E640, E640))</f>
        <v/>
      </c>
      <c r="G640" s="88" t="str">
        <f t="shared" si="32"/>
        <v/>
      </c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90"/>
      <c r="T640" s="90"/>
      <c r="U640" s="90"/>
      <c r="V640" s="90"/>
      <c r="W640" s="88"/>
      <c r="X640" s="91"/>
      <c r="Y640" s="89"/>
      <c r="Z640" s="89"/>
      <c r="AA640" s="89"/>
      <c r="AB640" s="89"/>
      <c r="AC640" s="89"/>
      <c r="AD640" s="89"/>
      <c r="AE640" s="91"/>
      <c r="AF640" s="88"/>
      <c r="AG640" s="89"/>
      <c r="AH640" s="89"/>
      <c r="AI640" s="89"/>
      <c r="AJ640" s="91"/>
      <c r="AK640" s="88"/>
      <c r="AL640" s="89"/>
      <c r="AM640" s="89"/>
      <c r="AN640" s="89"/>
      <c r="AO640" s="91"/>
      <c r="AP640" s="88" t="str">
        <f t="shared" ca="1" si="30"/>
        <v/>
      </c>
      <c r="AQ640" s="91"/>
      <c r="AR640" s="89"/>
      <c r="AS640" s="88"/>
      <c r="AT640" s="88" t="str">
        <f t="shared" si="31"/>
        <v/>
      </c>
      <c r="AU640" s="92"/>
      <c r="AV640" s="88"/>
    </row>
    <row r="641" spans="1:48" s="75" customFormat="1" ht="15.6" x14ac:dyDescent="0.3">
      <c r="A641" s="88"/>
      <c r="B641" s="88" t="str">
        <f>IF(ISNA(VLOOKUP(A641,LISTE!B634:U676,20,0)),"",VLOOKUP(A641,LISTE!B634:U676,20,0))</f>
        <v/>
      </c>
      <c r="C641" s="88"/>
      <c r="D641" s="88" t="e">
        <f t="array" ref="D641">INDEX(LISTE!$D$4:$O$45,MATCH(A641,LISTE!$B$4:$B$45,0),MATCH(C641,LISTE!$D$3:$O$3,0))</f>
        <v>#N/A</v>
      </c>
      <c r="E641" s="88" t="str">
        <f>IF(ISBLANK(C641),"",VLOOKUP(C641,Typologie!B$3:C$15,2,0))</f>
        <v/>
      </c>
      <c r="F641" s="88" t="str">
        <f>IF(E641="","",COUNTIF(E$10:$E641, E641))</f>
        <v/>
      </c>
      <c r="G641" s="88" t="str">
        <f t="shared" si="32"/>
        <v/>
      </c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90"/>
      <c r="T641" s="90"/>
      <c r="U641" s="90"/>
      <c r="V641" s="90"/>
      <c r="W641" s="88"/>
      <c r="X641" s="91"/>
      <c r="Y641" s="89"/>
      <c r="Z641" s="89"/>
      <c r="AA641" s="89"/>
      <c r="AB641" s="89"/>
      <c r="AC641" s="89"/>
      <c r="AD641" s="89"/>
      <c r="AE641" s="91"/>
      <c r="AF641" s="88"/>
      <c r="AG641" s="89"/>
      <c r="AH641" s="89"/>
      <c r="AI641" s="89"/>
      <c r="AJ641" s="91"/>
      <c r="AK641" s="88"/>
      <c r="AL641" s="89"/>
      <c r="AM641" s="89"/>
      <c r="AN641" s="89"/>
      <c r="AO641" s="91"/>
      <c r="AP641" s="88" t="str">
        <f t="shared" ca="1" si="30"/>
        <v/>
      </c>
      <c r="AQ641" s="91"/>
      <c r="AR641" s="89"/>
      <c r="AS641" s="88"/>
      <c r="AT641" s="88" t="str">
        <f t="shared" si="31"/>
        <v/>
      </c>
      <c r="AU641" s="92"/>
      <c r="AV641" s="88"/>
    </row>
    <row r="642" spans="1:48" s="75" customFormat="1" ht="15.6" x14ac:dyDescent="0.3">
      <c r="A642" s="88"/>
      <c r="B642" s="88" t="str">
        <f>IF(ISNA(VLOOKUP(A642,LISTE!B635:U677,20,0)),"",VLOOKUP(A642,LISTE!B635:U677,20,0))</f>
        <v/>
      </c>
      <c r="C642" s="88"/>
      <c r="D642" s="88" t="e">
        <f t="array" ref="D642">INDEX(LISTE!$D$4:$O$45,MATCH(A642,LISTE!$B$4:$B$45,0),MATCH(C642,LISTE!$D$3:$O$3,0))</f>
        <v>#N/A</v>
      </c>
      <c r="E642" s="88" t="str">
        <f>IF(ISBLANK(C642),"",VLOOKUP(C642,Typologie!B$3:C$15,2,0))</f>
        <v/>
      </c>
      <c r="F642" s="88" t="str">
        <f>IF(E642="","",COUNTIF(E$10:$E642, E642))</f>
        <v/>
      </c>
      <c r="G642" s="88" t="str">
        <f t="shared" si="32"/>
        <v/>
      </c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90"/>
      <c r="T642" s="90"/>
      <c r="U642" s="90"/>
      <c r="V642" s="90"/>
      <c r="W642" s="88"/>
      <c r="X642" s="91"/>
      <c r="Y642" s="89"/>
      <c r="Z642" s="89"/>
      <c r="AA642" s="89"/>
      <c r="AB642" s="89"/>
      <c r="AC642" s="89"/>
      <c r="AD642" s="89"/>
      <c r="AE642" s="91"/>
      <c r="AF642" s="88"/>
      <c r="AG642" s="89"/>
      <c r="AH642" s="89"/>
      <c r="AI642" s="89"/>
      <c r="AJ642" s="91"/>
      <c r="AK642" s="88"/>
      <c r="AL642" s="89"/>
      <c r="AM642" s="89"/>
      <c r="AN642" s="89"/>
      <c r="AO642" s="91"/>
      <c r="AP642" s="88" t="str">
        <f t="shared" ca="1" si="30"/>
        <v/>
      </c>
      <c r="AQ642" s="91"/>
      <c r="AR642" s="89"/>
      <c r="AS642" s="88"/>
      <c r="AT642" s="88" t="str">
        <f t="shared" si="31"/>
        <v/>
      </c>
      <c r="AU642" s="92"/>
      <c r="AV642" s="88"/>
    </row>
    <row r="643" spans="1:48" s="75" customFormat="1" ht="15.6" x14ac:dyDescent="0.3">
      <c r="A643" s="88"/>
      <c r="B643" s="88" t="str">
        <f>IF(ISNA(VLOOKUP(A643,LISTE!B636:U678,20,0)),"",VLOOKUP(A643,LISTE!B636:U678,20,0))</f>
        <v/>
      </c>
      <c r="C643" s="88"/>
      <c r="D643" s="88" t="e">
        <f t="array" ref="D643">INDEX(LISTE!$D$4:$O$45,MATCH(A643,LISTE!$B$4:$B$45,0),MATCH(C643,LISTE!$D$3:$O$3,0))</f>
        <v>#N/A</v>
      </c>
      <c r="E643" s="88" t="str">
        <f>IF(ISBLANK(C643),"",VLOOKUP(C643,Typologie!B$3:C$15,2,0))</f>
        <v/>
      </c>
      <c r="F643" s="88" t="str">
        <f>IF(E643="","",COUNTIF(E$10:$E643, E643))</f>
        <v/>
      </c>
      <c r="G643" s="88" t="str">
        <f t="shared" si="32"/>
        <v/>
      </c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90"/>
      <c r="T643" s="90"/>
      <c r="U643" s="90"/>
      <c r="V643" s="90"/>
      <c r="W643" s="88"/>
      <c r="X643" s="91"/>
      <c r="Y643" s="89"/>
      <c r="Z643" s="89"/>
      <c r="AA643" s="89"/>
      <c r="AB643" s="89"/>
      <c r="AC643" s="89"/>
      <c r="AD643" s="89"/>
      <c r="AE643" s="91"/>
      <c r="AF643" s="88"/>
      <c r="AG643" s="89"/>
      <c r="AH643" s="89"/>
      <c r="AI643" s="89"/>
      <c r="AJ643" s="91"/>
      <c r="AK643" s="88"/>
      <c r="AL643" s="89"/>
      <c r="AM643" s="89"/>
      <c r="AN643" s="89"/>
      <c r="AO643" s="91"/>
      <c r="AP643" s="88" t="str">
        <f t="shared" ca="1" si="30"/>
        <v/>
      </c>
      <c r="AQ643" s="91"/>
      <c r="AR643" s="89"/>
      <c r="AS643" s="88"/>
      <c r="AT643" s="88" t="str">
        <f t="shared" si="31"/>
        <v/>
      </c>
      <c r="AU643" s="92"/>
      <c r="AV643" s="88"/>
    </row>
    <row r="644" spans="1:48" s="75" customFormat="1" ht="15.6" x14ac:dyDescent="0.3">
      <c r="A644" s="88"/>
      <c r="B644" s="88" t="str">
        <f>IF(ISNA(VLOOKUP(A644,LISTE!B637:U679,20,0)),"",VLOOKUP(A644,LISTE!B637:U679,20,0))</f>
        <v/>
      </c>
      <c r="C644" s="88"/>
      <c r="D644" s="88" t="e">
        <f t="array" ref="D644">INDEX(LISTE!$D$4:$O$45,MATCH(A644,LISTE!$B$4:$B$45,0),MATCH(C644,LISTE!$D$3:$O$3,0))</f>
        <v>#N/A</v>
      </c>
      <c r="E644" s="88" t="str">
        <f>IF(ISBLANK(C644),"",VLOOKUP(C644,Typologie!B$3:C$15,2,0))</f>
        <v/>
      </c>
      <c r="F644" s="88" t="str">
        <f>IF(E644="","",COUNTIF(E$10:$E644, E644))</f>
        <v/>
      </c>
      <c r="G644" s="88" t="str">
        <f t="shared" si="32"/>
        <v/>
      </c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90"/>
      <c r="T644" s="90"/>
      <c r="U644" s="90"/>
      <c r="V644" s="90"/>
      <c r="W644" s="88"/>
      <c r="X644" s="91"/>
      <c r="Y644" s="89"/>
      <c r="Z644" s="89"/>
      <c r="AA644" s="89"/>
      <c r="AB644" s="89"/>
      <c r="AC644" s="89"/>
      <c r="AD644" s="89"/>
      <c r="AE644" s="91"/>
      <c r="AF644" s="88"/>
      <c r="AG644" s="89"/>
      <c r="AH644" s="89"/>
      <c r="AI644" s="89"/>
      <c r="AJ644" s="91"/>
      <c r="AK644" s="88"/>
      <c r="AL644" s="89"/>
      <c r="AM644" s="89"/>
      <c r="AN644" s="89"/>
      <c r="AO644" s="91"/>
      <c r="AP644" s="88" t="str">
        <f t="shared" ca="1" si="30"/>
        <v/>
      </c>
      <c r="AQ644" s="91"/>
      <c r="AR644" s="89"/>
      <c r="AS644" s="88"/>
      <c r="AT644" s="88" t="str">
        <f t="shared" si="31"/>
        <v/>
      </c>
      <c r="AU644" s="92"/>
      <c r="AV644" s="88"/>
    </row>
    <row r="645" spans="1:48" s="75" customFormat="1" ht="15.6" x14ac:dyDescent="0.3">
      <c r="A645" s="88"/>
      <c r="B645" s="88" t="str">
        <f>IF(ISNA(VLOOKUP(A645,LISTE!B638:U680,20,0)),"",VLOOKUP(A645,LISTE!B638:U680,20,0))</f>
        <v/>
      </c>
      <c r="C645" s="88"/>
      <c r="D645" s="88" t="e">
        <f t="array" ref="D645">INDEX(LISTE!$D$4:$O$45,MATCH(A645,LISTE!$B$4:$B$45,0),MATCH(C645,LISTE!$D$3:$O$3,0))</f>
        <v>#N/A</v>
      </c>
      <c r="E645" s="88" t="str">
        <f>IF(ISBLANK(C645),"",VLOOKUP(C645,Typologie!B$3:C$15,2,0))</f>
        <v/>
      </c>
      <c r="F645" s="88" t="str">
        <f>IF(E645="","",COUNTIF(E$10:$E645, E645))</f>
        <v/>
      </c>
      <c r="G645" s="88" t="str">
        <f t="shared" si="32"/>
        <v/>
      </c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90"/>
      <c r="T645" s="90"/>
      <c r="U645" s="90"/>
      <c r="V645" s="90"/>
      <c r="W645" s="88"/>
      <c r="X645" s="91"/>
      <c r="Y645" s="89"/>
      <c r="Z645" s="89"/>
      <c r="AA645" s="89"/>
      <c r="AB645" s="89"/>
      <c r="AC645" s="89"/>
      <c r="AD645" s="89"/>
      <c r="AE645" s="91"/>
      <c r="AF645" s="88"/>
      <c r="AG645" s="89"/>
      <c r="AH645" s="89"/>
      <c r="AI645" s="89"/>
      <c r="AJ645" s="91"/>
      <c r="AK645" s="88"/>
      <c r="AL645" s="89"/>
      <c r="AM645" s="89"/>
      <c r="AN645" s="89"/>
      <c r="AO645" s="91"/>
      <c r="AP645" s="88" t="str">
        <f t="shared" ca="1" si="30"/>
        <v/>
      </c>
      <c r="AQ645" s="91"/>
      <c r="AR645" s="89"/>
      <c r="AS645" s="88"/>
      <c r="AT645" s="88" t="str">
        <f t="shared" si="31"/>
        <v/>
      </c>
      <c r="AU645" s="92"/>
      <c r="AV645" s="88"/>
    </row>
    <row r="646" spans="1:48" s="75" customFormat="1" ht="15.6" x14ac:dyDescent="0.3">
      <c r="A646" s="88"/>
      <c r="B646" s="88" t="str">
        <f>IF(ISNA(VLOOKUP(A646,LISTE!B639:U681,20,0)),"",VLOOKUP(A646,LISTE!B639:U681,20,0))</f>
        <v/>
      </c>
      <c r="C646" s="88"/>
      <c r="D646" s="88" t="e">
        <f t="array" ref="D646">INDEX(LISTE!$D$4:$O$45,MATCH(A646,LISTE!$B$4:$B$45,0),MATCH(C646,LISTE!$D$3:$O$3,0))</f>
        <v>#N/A</v>
      </c>
      <c r="E646" s="88" t="str">
        <f>IF(ISBLANK(C646),"",VLOOKUP(C646,Typologie!B$3:C$15,2,0))</f>
        <v/>
      </c>
      <c r="F646" s="88" t="str">
        <f>IF(E646="","",COUNTIF(E$10:$E646, E646))</f>
        <v/>
      </c>
      <c r="G646" s="88" t="str">
        <f t="shared" si="32"/>
        <v/>
      </c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90"/>
      <c r="T646" s="90"/>
      <c r="U646" s="90"/>
      <c r="V646" s="90"/>
      <c r="W646" s="88"/>
      <c r="X646" s="91"/>
      <c r="Y646" s="89"/>
      <c r="Z646" s="89"/>
      <c r="AA646" s="89"/>
      <c r="AB646" s="89"/>
      <c r="AC646" s="89"/>
      <c r="AD646" s="89"/>
      <c r="AE646" s="91"/>
      <c r="AF646" s="88"/>
      <c r="AG646" s="89"/>
      <c r="AH646" s="89"/>
      <c r="AI646" s="89"/>
      <c r="AJ646" s="91"/>
      <c r="AK646" s="88"/>
      <c r="AL646" s="89"/>
      <c r="AM646" s="89"/>
      <c r="AN646" s="89"/>
      <c r="AO646" s="91"/>
      <c r="AP646" s="88" t="str">
        <f t="shared" ca="1" si="30"/>
        <v/>
      </c>
      <c r="AQ646" s="91"/>
      <c r="AR646" s="89"/>
      <c r="AS646" s="88"/>
      <c r="AT646" s="88" t="str">
        <f t="shared" si="31"/>
        <v/>
      </c>
      <c r="AU646" s="92"/>
      <c r="AV646" s="88"/>
    </row>
    <row r="647" spans="1:48" s="75" customFormat="1" ht="15.6" x14ac:dyDescent="0.3">
      <c r="A647" s="88"/>
      <c r="B647" s="88" t="str">
        <f>IF(ISNA(VLOOKUP(A647,LISTE!B640:U682,20,0)),"",VLOOKUP(A647,LISTE!B640:U682,20,0))</f>
        <v/>
      </c>
      <c r="C647" s="88"/>
      <c r="D647" s="88" t="e">
        <f t="array" ref="D647">INDEX(LISTE!$D$4:$O$45,MATCH(A647,LISTE!$B$4:$B$45,0),MATCH(C647,LISTE!$D$3:$O$3,0))</f>
        <v>#N/A</v>
      </c>
      <c r="E647" s="88" t="str">
        <f>IF(ISBLANK(C647),"",VLOOKUP(C647,Typologie!B$3:C$15,2,0))</f>
        <v/>
      </c>
      <c r="F647" s="88" t="str">
        <f>IF(E647="","",COUNTIF(E$10:$E647, E647))</f>
        <v/>
      </c>
      <c r="G647" s="88" t="str">
        <f t="shared" si="32"/>
        <v/>
      </c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90"/>
      <c r="T647" s="90"/>
      <c r="U647" s="90"/>
      <c r="V647" s="90"/>
      <c r="W647" s="88"/>
      <c r="X647" s="91"/>
      <c r="Y647" s="89"/>
      <c r="Z647" s="89"/>
      <c r="AA647" s="89"/>
      <c r="AB647" s="89"/>
      <c r="AC647" s="89"/>
      <c r="AD647" s="89"/>
      <c r="AE647" s="91"/>
      <c r="AF647" s="88"/>
      <c r="AG647" s="89"/>
      <c r="AH647" s="89"/>
      <c r="AI647" s="89"/>
      <c r="AJ647" s="91"/>
      <c r="AK647" s="88"/>
      <c r="AL647" s="89"/>
      <c r="AM647" s="89"/>
      <c r="AN647" s="89"/>
      <c r="AO647" s="91"/>
      <c r="AP647" s="88" t="str">
        <f t="shared" ca="1" si="30"/>
        <v/>
      </c>
      <c r="AQ647" s="91"/>
      <c r="AR647" s="89"/>
      <c r="AS647" s="88"/>
      <c r="AT647" s="88" t="str">
        <f t="shared" si="31"/>
        <v/>
      </c>
      <c r="AU647" s="92"/>
      <c r="AV647" s="88"/>
    </row>
    <row r="648" spans="1:48" s="75" customFormat="1" ht="15.6" x14ac:dyDescent="0.3">
      <c r="A648" s="88"/>
      <c r="B648" s="88" t="str">
        <f>IF(ISNA(VLOOKUP(A648,LISTE!B641:U683,20,0)),"",VLOOKUP(A648,LISTE!B641:U683,20,0))</f>
        <v/>
      </c>
      <c r="C648" s="88"/>
      <c r="D648" s="88" t="e">
        <f t="array" ref="D648">INDEX(LISTE!$D$4:$O$45,MATCH(A648,LISTE!$B$4:$B$45,0),MATCH(C648,LISTE!$D$3:$O$3,0))</f>
        <v>#N/A</v>
      </c>
      <c r="E648" s="88" t="str">
        <f>IF(ISBLANK(C648),"",VLOOKUP(C648,Typologie!B$3:C$15,2,0))</f>
        <v/>
      </c>
      <c r="F648" s="88" t="str">
        <f>IF(E648="","",COUNTIF(E$10:$E648, E648))</f>
        <v/>
      </c>
      <c r="G648" s="88" t="str">
        <f t="shared" si="32"/>
        <v/>
      </c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90"/>
      <c r="T648" s="90"/>
      <c r="U648" s="90"/>
      <c r="V648" s="90"/>
      <c r="W648" s="88"/>
      <c r="X648" s="91"/>
      <c r="Y648" s="89"/>
      <c r="Z648" s="89"/>
      <c r="AA648" s="89"/>
      <c r="AB648" s="89"/>
      <c r="AC648" s="89"/>
      <c r="AD648" s="89"/>
      <c r="AE648" s="91"/>
      <c r="AF648" s="88"/>
      <c r="AG648" s="89"/>
      <c r="AH648" s="89"/>
      <c r="AI648" s="89"/>
      <c r="AJ648" s="91"/>
      <c r="AK648" s="88"/>
      <c r="AL648" s="89"/>
      <c r="AM648" s="89"/>
      <c r="AN648" s="89"/>
      <c r="AO648" s="91"/>
      <c r="AP648" s="88" t="str">
        <f t="shared" ca="1" si="30"/>
        <v/>
      </c>
      <c r="AQ648" s="91"/>
      <c r="AR648" s="89"/>
      <c r="AS648" s="88"/>
      <c r="AT648" s="88" t="str">
        <f t="shared" si="31"/>
        <v/>
      </c>
      <c r="AU648" s="92"/>
      <c r="AV648" s="88"/>
    </row>
    <row r="649" spans="1:48" s="75" customFormat="1" ht="15.6" x14ac:dyDescent="0.3">
      <c r="A649" s="88"/>
      <c r="B649" s="88" t="str">
        <f>IF(ISNA(VLOOKUP(A649,LISTE!B642:U684,20,0)),"",VLOOKUP(A649,LISTE!B642:U684,20,0))</f>
        <v/>
      </c>
      <c r="C649" s="88"/>
      <c r="D649" s="88" t="e">
        <f t="array" ref="D649">INDEX(LISTE!$D$4:$O$45,MATCH(A649,LISTE!$B$4:$B$45,0),MATCH(C649,LISTE!$D$3:$O$3,0))</f>
        <v>#N/A</v>
      </c>
      <c r="E649" s="88" t="str">
        <f>IF(ISBLANK(C649),"",VLOOKUP(C649,Typologie!B$3:C$15,2,0))</f>
        <v/>
      </c>
      <c r="F649" s="88" t="str">
        <f>IF(E649="","",COUNTIF(E$10:$E649, E649))</f>
        <v/>
      </c>
      <c r="G649" s="88" t="str">
        <f t="shared" si="32"/>
        <v/>
      </c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90"/>
      <c r="T649" s="90"/>
      <c r="U649" s="90"/>
      <c r="V649" s="90"/>
      <c r="W649" s="88"/>
      <c r="X649" s="91"/>
      <c r="Y649" s="89"/>
      <c r="Z649" s="89"/>
      <c r="AA649" s="89"/>
      <c r="AB649" s="89"/>
      <c r="AC649" s="89"/>
      <c r="AD649" s="89"/>
      <c r="AE649" s="91"/>
      <c r="AF649" s="88"/>
      <c r="AG649" s="89"/>
      <c r="AH649" s="89"/>
      <c r="AI649" s="89"/>
      <c r="AJ649" s="91"/>
      <c r="AK649" s="88"/>
      <c r="AL649" s="89"/>
      <c r="AM649" s="89"/>
      <c r="AN649" s="89"/>
      <c r="AO649" s="91"/>
      <c r="AP649" s="88" t="str">
        <f t="shared" ca="1" si="30"/>
        <v/>
      </c>
      <c r="AQ649" s="91"/>
      <c r="AR649" s="89"/>
      <c r="AS649" s="88"/>
      <c r="AT649" s="88" t="str">
        <f t="shared" si="31"/>
        <v/>
      </c>
      <c r="AU649" s="92"/>
      <c r="AV649" s="88"/>
    </row>
    <row r="650" spans="1:48" s="75" customFormat="1" ht="15.6" x14ac:dyDescent="0.3">
      <c r="A650" s="88"/>
      <c r="B650" s="88" t="str">
        <f>IF(ISNA(VLOOKUP(A650,LISTE!B643:U685,20,0)),"",VLOOKUP(A650,LISTE!B643:U685,20,0))</f>
        <v/>
      </c>
      <c r="C650" s="88"/>
      <c r="D650" s="88" t="e">
        <f t="array" ref="D650">INDEX(LISTE!$D$4:$O$45,MATCH(A650,LISTE!$B$4:$B$45,0),MATCH(C650,LISTE!$D$3:$O$3,0))</f>
        <v>#N/A</v>
      </c>
      <c r="E650" s="88" t="str">
        <f>IF(ISBLANK(C650),"",VLOOKUP(C650,Typologie!B$3:C$15,2,0))</f>
        <v/>
      </c>
      <c r="F650" s="88" t="str">
        <f>IF(E650="","",COUNTIF(E$10:$E650, E650))</f>
        <v/>
      </c>
      <c r="G650" s="88" t="str">
        <f t="shared" si="32"/>
        <v/>
      </c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90"/>
      <c r="T650" s="90"/>
      <c r="U650" s="90"/>
      <c r="V650" s="90"/>
      <c r="W650" s="88"/>
      <c r="X650" s="91"/>
      <c r="Y650" s="89"/>
      <c r="Z650" s="89"/>
      <c r="AA650" s="89"/>
      <c r="AB650" s="89"/>
      <c r="AC650" s="89"/>
      <c r="AD650" s="89"/>
      <c r="AE650" s="91"/>
      <c r="AF650" s="88"/>
      <c r="AG650" s="89"/>
      <c r="AH650" s="89"/>
      <c r="AI650" s="89"/>
      <c r="AJ650" s="91"/>
      <c r="AK650" s="88"/>
      <c r="AL650" s="89"/>
      <c r="AM650" s="89"/>
      <c r="AN650" s="89"/>
      <c r="AO650" s="91"/>
      <c r="AP650" s="88" t="str">
        <f t="shared" ref="AP650:AP713" ca="1" si="33">IF(I650="","",IF(I650-60&lt;TODAY(),"ATTENTION","OK"))</f>
        <v/>
      </c>
      <c r="AQ650" s="91"/>
      <c r="AR650" s="89"/>
      <c r="AS650" s="88"/>
      <c r="AT650" s="88" t="str">
        <f t="shared" ref="AT650:AT713" si="34">IF(A650&lt;&gt;0,"1","")</f>
        <v/>
      </c>
      <c r="AU650" s="92"/>
      <c r="AV650" s="88"/>
    </row>
    <row r="651" spans="1:48" s="75" customFormat="1" ht="15.6" x14ac:dyDescent="0.3">
      <c r="A651" s="88"/>
      <c r="B651" s="88" t="str">
        <f>IF(ISNA(VLOOKUP(A651,LISTE!B644:U686,20,0)),"",VLOOKUP(A651,LISTE!B644:U686,20,0))</f>
        <v/>
      </c>
      <c r="C651" s="88"/>
      <c r="D651" s="88" t="e">
        <f t="array" ref="D651">INDEX(LISTE!$D$4:$O$45,MATCH(A651,LISTE!$B$4:$B$45,0),MATCH(C651,LISTE!$D$3:$O$3,0))</f>
        <v>#N/A</v>
      </c>
      <c r="E651" s="88" t="str">
        <f>IF(ISBLANK(C651),"",VLOOKUP(C651,Typologie!B$3:C$15,2,0))</f>
        <v/>
      </c>
      <c r="F651" s="88" t="str">
        <f>IF(E651="","",COUNTIF(E$10:$E651, E651))</f>
        <v/>
      </c>
      <c r="G651" s="88" t="str">
        <f t="shared" ref="G651:G714" si="35">IF(ISBLANK(C651),"",J651&amp;"-"&amp;E651&amp;"-"&amp;(B651)&amp;"-"&amp;D651&amp;"-"&amp;F651&amp;"-"&amp;YEAR(H651)&amp;"-"&amp;MONTH(H651)&amp;"")</f>
        <v/>
      </c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90"/>
      <c r="T651" s="90"/>
      <c r="U651" s="90"/>
      <c r="V651" s="90"/>
      <c r="W651" s="88"/>
      <c r="X651" s="91"/>
      <c r="Y651" s="89"/>
      <c r="Z651" s="89"/>
      <c r="AA651" s="89"/>
      <c r="AB651" s="89"/>
      <c r="AC651" s="89"/>
      <c r="AD651" s="89"/>
      <c r="AE651" s="91"/>
      <c r="AF651" s="88"/>
      <c r="AG651" s="89"/>
      <c r="AH651" s="89"/>
      <c r="AI651" s="89"/>
      <c r="AJ651" s="91"/>
      <c r="AK651" s="88"/>
      <c r="AL651" s="89"/>
      <c r="AM651" s="89"/>
      <c r="AN651" s="89"/>
      <c r="AO651" s="91"/>
      <c r="AP651" s="88" t="str">
        <f t="shared" ca="1" si="33"/>
        <v/>
      </c>
      <c r="AQ651" s="91"/>
      <c r="AR651" s="89"/>
      <c r="AS651" s="88"/>
      <c r="AT651" s="88" t="str">
        <f t="shared" si="34"/>
        <v/>
      </c>
      <c r="AU651" s="92"/>
      <c r="AV651" s="88"/>
    </row>
    <row r="652" spans="1:48" s="75" customFormat="1" ht="15.6" x14ac:dyDescent="0.3">
      <c r="A652" s="88"/>
      <c r="B652" s="88" t="str">
        <f>IF(ISNA(VLOOKUP(A652,LISTE!B645:U687,20,0)),"",VLOOKUP(A652,LISTE!B645:U687,20,0))</f>
        <v/>
      </c>
      <c r="C652" s="88"/>
      <c r="D652" s="88" t="e">
        <f t="array" ref="D652">INDEX(LISTE!$D$4:$O$45,MATCH(A652,LISTE!$B$4:$B$45,0),MATCH(C652,LISTE!$D$3:$O$3,0))</f>
        <v>#N/A</v>
      </c>
      <c r="E652" s="88" t="str">
        <f>IF(ISBLANK(C652),"",VLOOKUP(C652,Typologie!B$3:C$15,2,0))</f>
        <v/>
      </c>
      <c r="F652" s="88" t="str">
        <f>IF(E652="","",COUNTIF(E$10:$E652, E652))</f>
        <v/>
      </c>
      <c r="G652" s="88" t="str">
        <f t="shared" si="35"/>
        <v/>
      </c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90"/>
      <c r="T652" s="90"/>
      <c r="U652" s="90"/>
      <c r="V652" s="90"/>
      <c r="W652" s="88"/>
      <c r="X652" s="91"/>
      <c r="Y652" s="89"/>
      <c r="Z652" s="89"/>
      <c r="AA652" s="89"/>
      <c r="AB652" s="89"/>
      <c r="AC652" s="89"/>
      <c r="AD652" s="89"/>
      <c r="AE652" s="91"/>
      <c r="AF652" s="88"/>
      <c r="AG652" s="89"/>
      <c r="AH652" s="89"/>
      <c r="AI652" s="89"/>
      <c r="AJ652" s="91"/>
      <c r="AK652" s="88"/>
      <c r="AL652" s="89"/>
      <c r="AM652" s="89"/>
      <c r="AN652" s="89"/>
      <c r="AO652" s="91"/>
      <c r="AP652" s="88" t="str">
        <f t="shared" ca="1" si="33"/>
        <v/>
      </c>
      <c r="AQ652" s="91"/>
      <c r="AR652" s="89"/>
      <c r="AS652" s="88"/>
      <c r="AT652" s="88" t="str">
        <f t="shared" si="34"/>
        <v/>
      </c>
      <c r="AU652" s="92"/>
      <c r="AV652" s="88"/>
    </row>
    <row r="653" spans="1:48" s="75" customFormat="1" ht="15.6" x14ac:dyDescent="0.3">
      <c r="A653" s="88"/>
      <c r="B653" s="88" t="str">
        <f>IF(ISNA(VLOOKUP(A653,LISTE!B646:U688,20,0)),"",VLOOKUP(A653,LISTE!B646:U688,20,0))</f>
        <v/>
      </c>
      <c r="C653" s="88"/>
      <c r="D653" s="88" t="e">
        <f t="array" ref="D653">INDEX(LISTE!$D$4:$O$45,MATCH(A653,LISTE!$B$4:$B$45,0),MATCH(C653,LISTE!$D$3:$O$3,0))</f>
        <v>#N/A</v>
      </c>
      <c r="E653" s="88" t="str">
        <f>IF(ISBLANK(C653),"",VLOOKUP(C653,Typologie!B$3:C$15,2,0))</f>
        <v/>
      </c>
      <c r="F653" s="88" t="str">
        <f>IF(E653="","",COUNTIF(E$10:$E653, E653))</f>
        <v/>
      </c>
      <c r="G653" s="88" t="str">
        <f t="shared" si="35"/>
        <v/>
      </c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90"/>
      <c r="T653" s="90"/>
      <c r="U653" s="90"/>
      <c r="V653" s="90"/>
      <c r="W653" s="88"/>
      <c r="X653" s="91"/>
      <c r="Y653" s="89"/>
      <c r="Z653" s="89"/>
      <c r="AA653" s="89"/>
      <c r="AB653" s="89"/>
      <c r="AC653" s="89"/>
      <c r="AD653" s="89"/>
      <c r="AE653" s="91"/>
      <c r="AF653" s="88"/>
      <c r="AG653" s="89"/>
      <c r="AH653" s="89"/>
      <c r="AI653" s="89"/>
      <c r="AJ653" s="91"/>
      <c r="AK653" s="88"/>
      <c r="AL653" s="89"/>
      <c r="AM653" s="89"/>
      <c r="AN653" s="89"/>
      <c r="AO653" s="91"/>
      <c r="AP653" s="88" t="str">
        <f t="shared" ca="1" si="33"/>
        <v/>
      </c>
      <c r="AQ653" s="91"/>
      <c r="AR653" s="89"/>
      <c r="AS653" s="88"/>
      <c r="AT653" s="88" t="str">
        <f t="shared" si="34"/>
        <v/>
      </c>
      <c r="AU653" s="92"/>
      <c r="AV653" s="88"/>
    </row>
    <row r="654" spans="1:48" s="75" customFormat="1" ht="15.6" x14ac:dyDescent="0.3">
      <c r="A654" s="88"/>
      <c r="B654" s="88" t="str">
        <f>IF(ISNA(VLOOKUP(A654,LISTE!B647:U689,20,0)),"",VLOOKUP(A654,LISTE!B647:U689,20,0))</f>
        <v/>
      </c>
      <c r="C654" s="88"/>
      <c r="D654" s="88" t="e">
        <f t="array" ref="D654">INDEX(LISTE!$D$4:$O$45,MATCH(A654,LISTE!$B$4:$B$45,0),MATCH(C654,LISTE!$D$3:$O$3,0))</f>
        <v>#N/A</v>
      </c>
      <c r="E654" s="88" t="str">
        <f>IF(ISBLANK(C654),"",VLOOKUP(C654,Typologie!B$3:C$15,2,0))</f>
        <v/>
      </c>
      <c r="F654" s="88" t="str">
        <f>IF(E654="","",COUNTIF(E$10:$E654, E654))</f>
        <v/>
      </c>
      <c r="G654" s="88" t="str">
        <f t="shared" si="35"/>
        <v/>
      </c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90"/>
      <c r="T654" s="90"/>
      <c r="U654" s="90"/>
      <c r="V654" s="90"/>
      <c r="W654" s="88"/>
      <c r="X654" s="91"/>
      <c r="Y654" s="89"/>
      <c r="Z654" s="89"/>
      <c r="AA654" s="89"/>
      <c r="AB654" s="89"/>
      <c r="AC654" s="89"/>
      <c r="AD654" s="89"/>
      <c r="AE654" s="91"/>
      <c r="AF654" s="88"/>
      <c r="AG654" s="89"/>
      <c r="AH654" s="89"/>
      <c r="AI654" s="89"/>
      <c r="AJ654" s="91"/>
      <c r="AK654" s="88"/>
      <c r="AL654" s="89"/>
      <c r="AM654" s="89"/>
      <c r="AN654" s="89"/>
      <c r="AO654" s="91"/>
      <c r="AP654" s="88" t="str">
        <f t="shared" ca="1" si="33"/>
        <v/>
      </c>
      <c r="AQ654" s="91"/>
      <c r="AR654" s="89"/>
      <c r="AS654" s="88"/>
      <c r="AT654" s="88" t="str">
        <f t="shared" si="34"/>
        <v/>
      </c>
      <c r="AU654" s="92"/>
      <c r="AV654" s="88"/>
    </row>
    <row r="655" spans="1:48" s="75" customFormat="1" ht="15.6" x14ac:dyDescent="0.3">
      <c r="A655" s="88"/>
      <c r="B655" s="88" t="str">
        <f>IF(ISNA(VLOOKUP(A655,LISTE!B648:U690,20,0)),"",VLOOKUP(A655,LISTE!B648:U690,20,0))</f>
        <v/>
      </c>
      <c r="C655" s="88"/>
      <c r="D655" s="88" t="e">
        <f t="array" ref="D655">INDEX(LISTE!$D$4:$O$45,MATCH(A655,LISTE!$B$4:$B$45,0),MATCH(C655,LISTE!$D$3:$O$3,0))</f>
        <v>#N/A</v>
      </c>
      <c r="E655" s="88" t="str">
        <f>IF(ISBLANK(C655),"",VLOOKUP(C655,Typologie!B$3:C$15,2,0))</f>
        <v/>
      </c>
      <c r="F655" s="88" t="str">
        <f>IF(E655="","",COUNTIF(E$10:$E655, E655))</f>
        <v/>
      </c>
      <c r="G655" s="88" t="str">
        <f t="shared" si="35"/>
        <v/>
      </c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90"/>
      <c r="T655" s="90"/>
      <c r="U655" s="90"/>
      <c r="V655" s="90"/>
      <c r="W655" s="88"/>
      <c r="X655" s="91"/>
      <c r="Y655" s="89"/>
      <c r="Z655" s="89"/>
      <c r="AA655" s="89"/>
      <c r="AB655" s="89"/>
      <c r="AC655" s="89"/>
      <c r="AD655" s="89"/>
      <c r="AE655" s="91"/>
      <c r="AF655" s="88"/>
      <c r="AG655" s="89"/>
      <c r="AH655" s="89"/>
      <c r="AI655" s="89"/>
      <c r="AJ655" s="91"/>
      <c r="AK655" s="88"/>
      <c r="AL655" s="89"/>
      <c r="AM655" s="89"/>
      <c r="AN655" s="89"/>
      <c r="AO655" s="91"/>
      <c r="AP655" s="88" t="str">
        <f t="shared" ca="1" si="33"/>
        <v/>
      </c>
      <c r="AQ655" s="91"/>
      <c r="AR655" s="89"/>
      <c r="AS655" s="88"/>
      <c r="AT655" s="88" t="str">
        <f t="shared" si="34"/>
        <v/>
      </c>
      <c r="AU655" s="92"/>
      <c r="AV655" s="88"/>
    </row>
    <row r="656" spans="1:48" s="75" customFormat="1" ht="15.6" x14ac:dyDescent="0.3">
      <c r="A656" s="88"/>
      <c r="B656" s="88" t="str">
        <f>IF(ISNA(VLOOKUP(A656,LISTE!B649:U691,20,0)),"",VLOOKUP(A656,LISTE!B649:U691,20,0))</f>
        <v/>
      </c>
      <c r="C656" s="88"/>
      <c r="D656" s="88" t="e">
        <f t="array" ref="D656">INDEX(LISTE!$D$4:$O$45,MATCH(A656,LISTE!$B$4:$B$45,0),MATCH(C656,LISTE!$D$3:$O$3,0))</f>
        <v>#N/A</v>
      </c>
      <c r="E656" s="88" t="str">
        <f>IF(ISBLANK(C656),"",VLOOKUP(C656,Typologie!B$3:C$15,2,0))</f>
        <v/>
      </c>
      <c r="F656" s="88" t="str">
        <f>IF(E656="","",COUNTIF(E$10:$E656, E656))</f>
        <v/>
      </c>
      <c r="G656" s="88" t="str">
        <f t="shared" si="35"/>
        <v/>
      </c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90"/>
      <c r="T656" s="90"/>
      <c r="U656" s="90"/>
      <c r="V656" s="90"/>
      <c r="W656" s="88"/>
      <c r="X656" s="91"/>
      <c r="Y656" s="89"/>
      <c r="Z656" s="89"/>
      <c r="AA656" s="89"/>
      <c r="AB656" s="89"/>
      <c r="AC656" s="89"/>
      <c r="AD656" s="89"/>
      <c r="AE656" s="91"/>
      <c r="AF656" s="88"/>
      <c r="AG656" s="89"/>
      <c r="AH656" s="89"/>
      <c r="AI656" s="89"/>
      <c r="AJ656" s="91"/>
      <c r="AK656" s="88"/>
      <c r="AL656" s="89"/>
      <c r="AM656" s="89"/>
      <c r="AN656" s="89"/>
      <c r="AO656" s="91"/>
      <c r="AP656" s="88" t="str">
        <f t="shared" ca="1" si="33"/>
        <v/>
      </c>
      <c r="AQ656" s="91"/>
      <c r="AR656" s="89"/>
      <c r="AS656" s="88"/>
      <c r="AT656" s="88" t="str">
        <f t="shared" si="34"/>
        <v/>
      </c>
      <c r="AU656" s="92"/>
      <c r="AV656" s="88"/>
    </row>
    <row r="657" spans="1:48" s="75" customFormat="1" ht="15.6" x14ac:dyDescent="0.3">
      <c r="A657" s="88"/>
      <c r="B657" s="88" t="str">
        <f>IF(ISNA(VLOOKUP(A657,LISTE!B650:U692,20,0)),"",VLOOKUP(A657,LISTE!B650:U692,20,0))</f>
        <v/>
      </c>
      <c r="C657" s="88"/>
      <c r="D657" s="88" t="e">
        <f t="array" ref="D657">INDEX(LISTE!$D$4:$O$45,MATCH(A657,LISTE!$B$4:$B$45,0),MATCH(C657,LISTE!$D$3:$O$3,0))</f>
        <v>#N/A</v>
      </c>
      <c r="E657" s="88" t="str">
        <f>IF(ISBLANK(C657),"",VLOOKUP(C657,Typologie!B$3:C$15,2,0))</f>
        <v/>
      </c>
      <c r="F657" s="88" t="str">
        <f>IF(E657="","",COUNTIF(E$10:$E657, E657))</f>
        <v/>
      </c>
      <c r="G657" s="88" t="str">
        <f t="shared" si="35"/>
        <v/>
      </c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90"/>
      <c r="T657" s="90"/>
      <c r="U657" s="90"/>
      <c r="V657" s="90"/>
      <c r="W657" s="88"/>
      <c r="X657" s="91"/>
      <c r="Y657" s="89"/>
      <c r="Z657" s="89"/>
      <c r="AA657" s="89"/>
      <c r="AB657" s="89"/>
      <c r="AC657" s="89"/>
      <c r="AD657" s="89"/>
      <c r="AE657" s="91"/>
      <c r="AF657" s="88"/>
      <c r="AG657" s="89"/>
      <c r="AH657" s="89"/>
      <c r="AI657" s="89"/>
      <c r="AJ657" s="91"/>
      <c r="AK657" s="88"/>
      <c r="AL657" s="89"/>
      <c r="AM657" s="89"/>
      <c r="AN657" s="89"/>
      <c r="AO657" s="91"/>
      <c r="AP657" s="88" t="str">
        <f t="shared" ca="1" si="33"/>
        <v/>
      </c>
      <c r="AQ657" s="91"/>
      <c r="AR657" s="89"/>
      <c r="AS657" s="88"/>
      <c r="AT657" s="88" t="str">
        <f t="shared" si="34"/>
        <v/>
      </c>
      <c r="AU657" s="92"/>
      <c r="AV657" s="88"/>
    </row>
    <row r="658" spans="1:48" s="75" customFormat="1" ht="15.6" x14ac:dyDescent="0.3">
      <c r="A658" s="88"/>
      <c r="B658" s="88" t="str">
        <f>IF(ISNA(VLOOKUP(A658,LISTE!B651:U693,20,0)),"",VLOOKUP(A658,LISTE!B651:U693,20,0))</f>
        <v/>
      </c>
      <c r="C658" s="88"/>
      <c r="D658" s="88" t="e">
        <f t="array" ref="D658">INDEX(LISTE!$D$4:$O$45,MATCH(A658,LISTE!$B$4:$B$45,0),MATCH(C658,LISTE!$D$3:$O$3,0))</f>
        <v>#N/A</v>
      </c>
      <c r="E658" s="88" t="str">
        <f>IF(ISBLANK(C658),"",VLOOKUP(C658,Typologie!B$3:C$15,2,0))</f>
        <v/>
      </c>
      <c r="F658" s="88" t="str">
        <f>IF(E658="","",COUNTIF(E$10:$E658, E658))</f>
        <v/>
      </c>
      <c r="G658" s="88" t="str">
        <f t="shared" si="35"/>
        <v/>
      </c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90"/>
      <c r="T658" s="90"/>
      <c r="U658" s="90"/>
      <c r="V658" s="90"/>
      <c r="W658" s="88"/>
      <c r="X658" s="91"/>
      <c r="Y658" s="89"/>
      <c r="Z658" s="89"/>
      <c r="AA658" s="89"/>
      <c r="AB658" s="89"/>
      <c r="AC658" s="89"/>
      <c r="AD658" s="89"/>
      <c r="AE658" s="91"/>
      <c r="AF658" s="88"/>
      <c r="AG658" s="89"/>
      <c r="AH658" s="89"/>
      <c r="AI658" s="89"/>
      <c r="AJ658" s="91"/>
      <c r="AK658" s="88"/>
      <c r="AL658" s="89"/>
      <c r="AM658" s="89"/>
      <c r="AN658" s="89"/>
      <c r="AO658" s="91"/>
      <c r="AP658" s="88" t="str">
        <f t="shared" ca="1" si="33"/>
        <v/>
      </c>
      <c r="AQ658" s="91"/>
      <c r="AR658" s="89"/>
      <c r="AS658" s="88"/>
      <c r="AT658" s="88" t="str">
        <f t="shared" si="34"/>
        <v/>
      </c>
      <c r="AU658" s="92"/>
      <c r="AV658" s="88"/>
    </row>
    <row r="659" spans="1:48" s="75" customFormat="1" ht="15.6" x14ac:dyDescent="0.3">
      <c r="A659" s="88"/>
      <c r="B659" s="88" t="str">
        <f>IF(ISNA(VLOOKUP(A659,LISTE!B652:U694,20,0)),"",VLOOKUP(A659,LISTE!B652:U694,20,0))</f>
        <v/>
      </c>
      <c r="C659" s="88"/>
      <c r="D659" s="88" t="e">
        <f t="array" ref="D659">INDEX(LISTE!$D$4:$O$45,MATCH(A659,LISTE!$B$4:$B$45,0),MATCH(C659,LISTE!$D$3:$O$3,0))</f>
        <v>#N/A</v>
      </c>
      <c r="E659" s="88" t="str">
        <f>IF(ISBLANK(C659),"",VLOOKUP(C659,Typologie!B$3:C$15,2,0))</f>
        <v/>
      </c>
      <c r="F659" s="88" t="str">
        <f>IF(E659="","",COUNTIF(E$10:$E659, E659))</f>
        <v/>
      </c>
      <c r="G659" s="88" t="str">
        <f t="shared" si="35"/>
        <v/>
      </c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90"/>
      <c r="T659" s="90"/>
      <c r="U659" s="90"/>
      <c r="V659" s="90"/>
      <c r="W659" s="88"/>
      <c r="X659" s="91"/>
      <c r="Y659" s="89"/>
      <c r="Z659" s="89"/>
      <c r="AA659" s="89"/>
      <c r="AB659" s="89"/>
      <c r="AC659" s="89"/>
      <c r="AD659" s="89"/>
      <c r="AE659" s="91"/>
      <c r="AF659" s="88"/>
      <c r="AG659" s="89"/>
      <c r="AH659" s="89"/>
      <c r="AI659" s="89"/>
      <c r="AJ659" s="91"/>
      <c r="AK659" s="88"/>
      <c r="AL659" s="89"/>
      <c r="AM659" s="89"/>
      <c r="AN659" s="89"/>
      <c r="AO659" s="91"/>
      <c r="AP659" s="88" t="str">
        <f t="shared" ca="1" si="33"/>
        <v/>
      </c>
      <c r="AQ659" s="91"/>
      <c r="AR659" s="89"/>
      <c r="AS659" s="88"/>
      <c r="AT659" s="88" t="str">
        <f t="shared" si="34"/>
        <v/>
      </c>
      <c r="AU659" s="92"/>
      <c r="AV659" s="88"/>
    </row>
    <row r="660" spans="1:48" s="75" customFormat="1" ht="15.6" x14ac:dyDescent="0.3">
      <c r="A660" s="88"/>
      <c r="B660" s="88" t="str">
        <f>IF(ISNA(VLOOKUP(A660,LISTE!B653:U695,20,0)),"",VLOOKUP(A660,LISTE!B653:U695,20,0))</f>
        <v/>
      </c>
      <c r="C660" s="88"/>
      <c r="D660" s="88" t="e">
        <f t="array" ref="D660">INDEX(LISTE!$D$4:$O$45,MATCH(A660,LISTE!$B$4:$B$45,0),MATCH(C660,LISTE!$D$3:$O$3,0))</f>
        <v>#N/A</v>
      </c>
      <c r="E660" s="88" t="str">
        <f>IF(ISBLANK(C660),"",VLOOKUP(C660,Typologie!B$3:C$15,2,0))</f>
        <v/>
      </c>
      <c r="F660" s="88" t="str">
        <f>IF(E660="","",COUNTIF(E$10:$E660, E660))</f>
        <v/>
      </c>
      <c r="G660" s="88" t="str">
        <f t="shared" si="35"/>
        <v/>
      </c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90"/>
      <c r="T660" s="90"/>
      <c r="U660" s="90"/>
      <c r="V660" s="90"/>
      <c r="W660" s="88"/>
      <c r="X660" s="91"/>
      <c r="Y660" s="89"/>
      <c r="Z660" s="89"/>
      <c r="AA660" s="89"/>
      <c r="AB660" s="89"/>
      <c r="AC660" s="89"/>
      <c r="AD660" s="89"/>
      <c r="AE660" s="91"/>
      <c r="AF660" s="88"/>
      <c r="AG660" s="89"/>
      <c r="AH660" s="89"/>
      <c r="AI660" s="89"/>
      <c r="AJ660" s="91"/>
      <c r="AK660" s="88"/>
      <c r="AL660" s="89"/>
      <c r="AM660" s="89"/>
      <c r="AN660" s="89"/>
      <c r="AO660" s="91"/>
      <c r="AP660" s="88" t="str">
        <f t="shared" ca="1" si="33"/>
        <v/>
      </c>
      <c r="AQ660" s="91"/>
      <c r="AR660" s="89"/>
      <c r="AS660" s="88"/>
      <c r="AT660" s="88" t="str">
        <f t="shared" si="34"/>
        <v/>
      </c>
      <c r="AU660" s="92"/>
      <c r="AV660" s="88"/>
    </row>
    <row r="661" spans="1:48" s="75" customFormat="1" ht="15.6" x14ac:dyDescent="0.3">
      <c r="A661" s="88"/>
      <c r="B661" s="88" t="str">
        <f>IF(ISNA(VLOOKUP(A661,LISTE!B654:U696,20,0)),"",VLOOKUP(A661,LISTE!B654:U696,20,0))</f>
        <v/>
      </c>
      <c r="C661" s="88"/>
      <c r="D661" s="88" t="e">
        <f t="array" ref="D661">INDEX(LISTE!$D$4:$O$45,MATCH(A661,LISTE!$B$4:$B$45,0),MATCH(C661,LISTE!$D$3:$O$3,0))</f>
        <v>#N/A</v>
      </c>
      <c r="E661" s="88" t="str">
        <f>IF(ISBLANK(C661),"",VLOOKUP(C661,Typologie!B$3:C$15,2,0))</f>
        <v/>
      </c>
      <c r="F661" s="88" t="str">
        <f>IF(E661="","",COUNTIF(E$10:$E661, E661))</f>
        <v/>
      </c>
      <c r="G661" s="88" t="str">
        <f t="shared" si="35"/>
        <v/>
      </c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90"/>
      <c r="T661" s="90"/>
      <c r="U661" s="90"/>
      <c r="V661" s="90"/>
      <c r="W661" s="88"/>
      <c r="X661" s="91"/>
      <c r="Y661" s="89"/>
      <c r="Z661" s="89"/>
      <c r="AA661" s="89"/>
      <c r="AB661" s="89"/>
      <c r="AC661" s="89"/>
      <c r="AD661" s="89"/>
      <c r="AE661" s="91"/>
      <c r="AF661" s="88"/>
      <c r="AG661" s="89"/>
      <c r="AH661" s="89"/>
      <c r="AI661" s="89"/>
      <c r="AJ661" s="91"/>
      <c r="AK661" s="88"/>
      <c r="AL661" s="89"/>
      <c r="AM661" s="89"/>
      <c r="AN661" s="89"/>
      <c r="AO661" s="91"/>
      <c r="AP661" s="88" t="str">
        <f t="shared" ca="1" si="33"/>
        <v/>
      </c>
      <c r="AQ661" s="91"/>
      <c r="AR661" s="89"/>
      <c r="AS661" s="88"/>
      <c r="AT661" s="88" t="str">
        <f t="shared" si="34"/>
        <v/>
      </c>
      <c r="AU661" s="92"/>
      <c r="AV661" s="88"/>
    </row>
    <row r="662" spans="1:48" s="75" customFormat="1" ht="15.6" x14ac:dyDescent="0.3">
      <c r="A662" s="88"/>
      <c r="B662" s="88" t="str">
        <f>IF(ISNA(VLOOKUP(A662,LISTE!B655:U697,20,0)),"",VLOOKUP(A662,LISTE!B655:U697,20,0))</f>
        <v/>
      </c>
      <c r="C662" s="88"/>
      <c r="D662" s="88" t="e">
        <f t="array" ref="D662">INDEX(LISTE!$D$4:$O$45,MATCH(A662,LISTE!$B$4:$B$45,0),MATCH(C662,LISTE!$D$3:$O$3,0))</f>
        <v>#N/A</v>
      </c>
      <c r="E662" s="88" t="str">
        <f>IF(ISBLANK(C662),"",VLOOKUP(C662,Typologie!B$3:C$15,2,0))</f>
        <v/>
      </c>
      <c r="F662" s="88" t="str">
        <f>IF(E662="","",COUNTIF(E$10:$E662, E662))</f>
        <v/>
      </c>
      <c r="G662" s="88" t="str">
        <f t="shared" si="35"/>
        <v/>
      </c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90"/>
      <c r="T662" s="90"/>
      <c r="U662" s="90"/>
      <c r="V662" s="90"/>
      <c r="W662" s="88"/>
      <c r="X662" s="91"/>
      <c r="Y662" s="89"/>
      <c r="Z662" s="89"/>
      <c r="AA662" s="89"/>
      <c r="AB662" s="89"/>
      <c r="AC662" s="89"/>
      <c r="AD662" s="89"/>
      <c r="AE662" s="91"/>
      <c r="AF662" s="88"/>
      <c r="AG662" s="89"/>
      <c r="AH662" s="89"/>
      <c r="AI662" s="89"/>
      <c r="AJ662" s="91"/>
      <c r="AK662" s="88"/>
      <c r="AL662" s="89"/>
      <c r="AM662" s="89"/>
      <c r="AN662" s="89"/>
      <c r="AO662" s="91"/>
      <c r="AP662" s="88" t="str">
        <f t="shared" ca="1" si="33"/>
        <v/>
      </c>
      <c r="AQ662" s="91"/>
      <c r="AR662" s="89"/>
      <c r="AS662" s="88"/>
      <c r="AT662" s="88" t="str">
        <f t="shared" si="34"/>
        <v/>
      </c>
      <c r="AU662" s="92"/>
      <c r="AV662" s="88"/>
    </row>
    <row r="663" spans="1:48" s="75" customFormat="1" ht="15.6" x14ac:dyDescent="0.3">
      <c r="A663" s="88"/>
      <c r="B663" s="88" t="str">
        <f>IF(ISNA(VLOOKUP(A663,LISTE!B656:U698,20,0)),"",VLOOKUP(A663,LISTE!B656:U698,20,0))</f>
        <v/>
      </c>
      <c r="C663" s="88"/>
      <c r="D663" s="88" t="e">
        <f t="array" ref="D663">INDEX(LISTE!$D$4:$O$45,MATCH(A663,LISTE!$B$4:$B$45,0),MATCH(C663,LISTE!$D$3:$O$3,0))</f>
        <v>#N/A</v>
      </c>
      <c r="E663" s="88" t="str">
        <f>IF(ISBLANK(C663),"",VLOOKUP(C663,Typologie!B$3:C$15,2,0))</f>
        <v/>
      </c>
      <c r="F663" s="88" t="str">
        <f>IF(E663="","",COUNTIF(E$10:$E663, E663))</f>
        <v/>
      </c>
      <c r="G663" s="88" t="str">
        <f t="shared" si="35"/>
        <v/>
      </c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90"/>
      <c r="T663" s="90"/>
      <c r="U663" s="90"/>
      <c r="V663" s="90"/>
      <c r="W663" s="88"/>
      <c r="X663" s="91"/>
      <c r="Y663" s="89"/>
      <c r="Z663" s="89"/>
      <c r="AA663" s="89"/>
      <c r="AB663" s="89"/>
      <c r="AC663" s="89"/>
      <c r="AD663" s="89"/>
      <c r="AE663" s="91"/>
      <c r="AF663" s="88"/>
      <c r="AG663" s="89"/>
      <c r="AH663" s="89"/>
      <c r="AI663" s="89"/>
      <c r="AJ663" s="91"/>
      <c r="AK663" s="88"/>
      <c r="AL663" s="89"/>
      <c r="AM663" s="89"/>
      <c r="AN663" s="89"/>
      <c r="AO663" s="91"/>
      <c r="AP663" s="88" t="str">
        <f t="shared" ca="1" si="33"/>
        <v/>
      </c>
      <c r="AQ663" s="91"/>
      <c r="AR663" s="89"/>
      <c r="AS663" s="88"/>
      <c r="AT663" s="88" t="str">
        <f t="shared" si="34"/>
        <v/>
      </c>
      <c r="AU663" s="92"/>
      <c r="AV663" s="88"/>
    </row>
    <row r="664" spans="1:48" s="75" customFormat="1" ht="15.6" x14ac:dyDescent="0.3">
      <c r="A664" s="88"/>
      <c r="B664" s="88" t="str">
        <f>IF(ISNA(VLOOKUP(A664,LISTE!B657:U699,20,0)),"",VLOOKUP(A664,LISTE!B657:U699,20,0))</f>
        <v/>
      </c>
      <c r="C664" s="88"/>
      <c r="D664" s="88" t="e">
        <f t="array" ref="D664">INDEX(LISTE!$D$4:$O$45,MATCH(A664,LISTE!$B$4:$B$45,0),MATCH(C664,LISTE!$D$3:$O$3,0))</f>
        <v>#N/A</v>
      </c>
      <c r="E664" s="88" t="str">
        <f>IF(ISBLANK(C664),"",VLOOKUP(C664,Typologie!B$3:C$15,2,0))</f>
        <v/>
      </c>
      <c r="F664" s="88" t="str">
        <f>IF(E664="","",COUNTIF(E$10:$E664, E664))</f>
        <v/>
      </c>
      <c r="G664" s="88" t="str">
        <f t="shared" si="35"/>
        <v/>
      </c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90"/>
      <c r="T664" s="90"/>
      <c r="U664" s="90"/>
      <c r="V664" s="90"/>
      <c r="W664" s="88"/>
      <c r="X664" s="91"/>
      <c r="Y664" s="89"/>
      <c r="Z664" s="89"/>
      <c r="AA664" s="89"/>
      <c r="AB664" s="89"/>
      <c r="AC664" s="89"/>
      <c r="AD664" s="89"/>
      <c r="AE664" s="91"/>
      <c r="AF664" s="88"/>
      <c r="AG664" s="89"/>
      <c r="AH664" s="89"/>
      <c r="AI664" s="89"/>
      <c r="AJ664" s="91"/>
      <c r="AK664" s="88"/>
      <c r="AL664" s="89"/>
      <c r="AM664" s="89"/>
      <c r="AN664" s="89"/>
      <c r="AO664" s="91"/>
      <c r="AP664" s="88" t="str">
        <f t="shared" ca="1" si="33"/>
        <v/>
      </c>
      <c r="AQ664" s="91"/>
      <c r="AR664" s="89"/>
      <c r="AS664" s="88"/>
      <c r="AT664" s="88" t="str">
        <f t="shared" si="34"/>
        <v/>
      </c>
      <c r="AU664" s="92"/>
      <c r="AV664" s="88"/>
    </row>
    <row r="665" spans="1:48" s="75" customFormat="1" ht="15.6" x14ac:dyDescent="0.3">
      <c r="A665" s="88"/>
      <c r="B665" s="88" t="str">
        <f>IF(ISNA(VLOOKUP(A665,LISTE!B658:U700,20,0)),"",VLOOKUP(A665,LISTE!B658:U700,20,0))</f>
        <v/>
      </c>
      <c r="C665" s="88"/>
      <c r="D665" s="88" t="e">
        <f t="array" ref="D665">INDEX(LISTE!$D$4:$O$45,MATCH(A665,LISTE!$B$4:$B$45,0),MATCH(C665,LISTE!$D$3:$O$3,0))</f>
        <v>#N/A</v>
      </c>
      <c r="E665" s="88" t="str">
        <f>IF(ISBLANK(C665),"",VLOOKUP(C665,Typologie!B$3:C$15,2,0))</f>
        <v/>
      </c>
      <c r="F665" s="88" t="str">
        <f>IF(E665="","",COUNTIF(E$10:$E665, E665))</f>
        <v/>
      </c>
      <c r="G665" s="88" t="str">
        <f t="shared" si="35"/>
        <v/>
      </c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90"/>
      <c r="T665" s="90"/>
      <c r="U665" s="90"/>
      <c r="V665" s="90"/>
      <c r="W665" s="88"/>
      <c r="X665" s="91"/>
      <c r="Y665" s="89"/>
      <c r="Z665" s="89"/>
      <c r="AA665" s="89"/>
      <c r="AB665" s="89"/>
      <c r="AC665" s="89"/>
      <c r="AD665" s="89"/>
      <c r="AE665" s="91"/>
      <c r="AF665" s="88"/>
      <c r="AG665" s="89"/>
      <c r="AH665" s="89"/>
      <c r="AI665" s="89"/>
      <c r="AJ665" s="91"/>
      <c r="AK665" s="88"/>
      <c r="AL665" s="89"/>
      <c r="AM665" s="89"/>
      <c r="AN665" s="89"/>
      <c r="AO665" s="91"/>
      <c r="AP665" s="88" t="str">
        <f t="shared" ca="1" si="33"/>
        <v/>
      </c>
      <c r="AQ665" s="91"/>
      <c r="AR665" s="89"/>
      <c r="AS665" s="88"/>
      <c r="AT665" s="88" t="str">
        <f t="shared" si="34"/>
        <v/>
      </c>
      <c r="AU665" s="92"/>
      <c r="AV665" s="88"/>
    </row>
    <row r="666" spans="1:48" s="75" customFormat="1" ht="15.6" x14ac:dyDescent="0.3">
      <c r="A666" s="88"/>
      <c r="B666" s="88" t="str">
        <f>IF(ISNA(VLOOKUP(A666,LISTE!B659:U701,20,0)),"",VLOOKUP(A666,LISTE!B659:U701,20,0))</f>
        <v/>
      </c>
      <c r="C666" s="88"/>
      <c r="D666" s="88" t="e">
        <f t="array" ref="D666">INDEX(LISTE!$D$4:$O$45,MATCH(A666,LISTE!$B$4:$B$45,0),MATCH(C666,LISTE!$D$3:$O$3,0))</f>
        <v>#N/A</v>
      </c>
      <c r="E666" s="88" t="str">
        <f>IF(ISBLANK(C666),"",VLOOKUP(C666,Typologie!B$3:C$15,2,0))</f>
        <v/>
      </c>
      <c r="F666" s="88" t="str">
        <f>IF(E666="","",COUNTIF(E$10:$E666, E666))</f>
        <v/>
      </c>
      <c r="G666" s="88" t="str">
        <f t="shared" si="35"/>
        <v/>
      </c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90"/>
      <c r="T666" s="90"/>
      <c r="U666" s="90"/>
      <c r="V666" s="90"/>
      <c r="W666" s="88"/>
      <c r="X666" s="91"/>
      <c r="Y666" s="89"/>
      <c r="Z666" s="89"/>
      <c r="AA666" s="89"/>
      <c r="AB666" s="89"/>
      <c r="AC666" s="89"/>
      <c r="AD666" s="89"/>
      <c r="AE666" s="91"/>
      <c r="AF666" s="88"/>
      <c r="AG666" s="89"/>
      <c r="AH666" s="89"/>
      <c r="AI666" s="89"/>
      <c r="AJ666" s="91"/>
      <c r="AK666" s="88"/>
      <c r="AL666" s="89"/>
      <c r="AM666" s="89"/>
      <c r="AN666" s="89"/>
      <c r="AO666" s="91"/>
      <c r="AP666" s="88" t="str">
        <f t="shared" ca="1" si="33"/>
        <v/>
      </c>
      <c r="AQ666" s="91"/>
      <c r="AR666" s="89"/>
      <c r="AS666" s="88"/>
      <c r="AT666" s="88" t="str">
        <f t="shared" si="34"/>
        <v/>
      </c>
      <c r="AU666" s="92"/>
      <c r="AV666" s="88"/>
    </row>
    <row r="667" spans="1:48" s="75" customFormat="1" ht="15.6" x14ac:dyDescent="0.3">
      <c r="A667" s="88"/>
      <c r="B667" s="88" t="str">
        <f>IF(ISNA(VLOOKUP(A667,LISTE!B660:U702,20,0)),"",VLOOKUP(A667,LISTE!B660:U702,20,0))</f>
        <v/>
      </c>
      <c r="C667" s="88"/>
      <c r="D667" s="88" t="e">
        <f t="array" ref="D667">INDEX(LISTE!$D$4:$O$45,MATCH(A667,LISTE!$B$4:$B$45,0),MATCH(C667,LISTE!$D$3:$O$3,0))</f>
        <v>#N/A</v>
      </c>
      <c r="E667" s="88" t="str">
        <f>IF(ISBLANK(C667),"",VLOOKUP(C667,Typologie!B$3:C$15,2,0))</f>
        <v/>
      </c>
      <c r="F667" s="88" t="str">
        <f>IF(E667="","",COUNTIF(E$10:$E667, E667))</f>
        <v/>
      </c>
      <c r="G667" s="88" t="str">
        <f t="shared" si="35"/>
        <v/>
      </c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90"/>
      <c r="T667" s="90"/>
      <c r="U667" s="90"/>
      <c r="V667" s="90"/>
      <c r="W667" s="88"/>
      <c r="X667" s="91"/>
      <c r="Y667" s="89"/>
      <c r="Z667" s="89"/>
      <c r="AA667" s="89"/>
      <c r="AB667" s="89"/>
      <c r="AC667" s="89"/>
      <c r="AD667" s="89"/>
      <c r="AE667" s="91"/>
      <c r="AF667" s="88"/>
      <c r="AG667" s="89"/>
      <c r="AH667" s="89"/>
      <c r="AI667" s="89"/>
      <c r="AJ667" s="91"/>
      <c r="AK667" s="88"/>
      <c r="AL667" s="89"/>
      <c r="AM667" s="89"/>
      <c r="AN667" s="89"/>
      <c r="AO667" s="91"/>
      <c r="AP667" s="88" t="str">
        <f t="shared" ca="1" si="33"/>
        <v/>
      </c>
      <c r="AQ667" s="91"/>
      <c r="AR667" s="89"/>
      <c r="AS667" s="88"/>
      <c r="AT667" s="88" t="str">
        <f t="shared" si="34"/>
        <v/>
      </c>
      <c r="AU667" s="92"/>
      <c r="AV667" s="88"/>
    </row>
    <row r="668" spans="1:48" s="75" customFormat="1" ht="15.6" x14ac:dyDescent="0.3">
      <c r="A668" s="88"/>
      <c r="B668" s="88" t="str">
        <f>IF(ISNA(VLOOKUP(A668,LISTE!B661:U703,20,0)),"",VLOOKUP(A668,LISTE!B661:U703,20,0))</f>
        <v/>
      </c>
      <c r="C668" s="88"/>
      <c r="D668" s="88" t="e">
        <f t="array" ref="D668">INDEX(LISTE!$D$4:$O$45,MATCH(A668,LISTE!$B$4:$B$45,0),MATCH(C668,LISTE!$D$3:$O$3,0))</f>
        <v>#N/A</v>
      </c>
      <c r="E668" s="88" t="str">
        <f>IF(ISBLANK(C668),"",VLOOKUP(C668,Typologie!B$3:C$15,2,0))</f>
        <v/>
      </c>
      <c r="F668" s="88" t="str">
        <f>IF(E668="","",COUNTIF(E$10:$E668, E668))</f>
        <v/>
      </c>
      <c r="G668" s="88" t="str">
        <f t="shared" si="35"/>
        <v/>
      </c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90"/>
      <c r="T668" s="90"/>
      <c r="U668" s="90"/>
      <c r="V668" s="90"/>
      <c r="W668" s="88"/>
      <c r="X668" s="91"/>
      <c r="Y668" s="89"/>
      <c r="Z668" s="89"/>
      <c r="AA668" s="89"/>
      <c r="AB668" s="89"/>
      <c r="AC668" s="89"/>
      <c r="AD668" s="89"/>
      <c r="AE668" s="91"/>
      <c r="AF668" s="88"/>
      <c r="AG668" s="89"/>
      <c r="AH668" s="89"/>
      <c r="AI668" s="89"/>
      <c r="AJ668" s="91"/>
      <c r="AK668" s="88"/>
      <c r="AL668" s="89"/>
      <c r="AM668" s="89"/>
      <c r="AN668" s="89"/>
      <c r="AO668" s="91"/>
      <c r="AP668" s="88" t="str">
        <f t="shared" ca="1" si="33"/>
        <v/>
      </c>
      <c r="AQ668" s="91"/>
      <c r="AR668" s="89"/>
      <c r="AS668" s="88"/>
      <c r="AT668" s="88" t="str">
        <f t="shared" si="34"/>
        <v/>
      </c>
      <c r="AU668" s="92"/>
      <c r="AV668" s="88"/>
    </row>
    <row r="669" spans="1:48" s="75" customFormat="1" ht="15.6" x14ac:dyDescent="0.3">
      <c r="A669" s="88"/>
      <c r="B669" s="88" t="str">
        <f>IF(ISNA(VLOOKUP(A669,LISTE!B662:U704,20,0)),"",VLOOKUP(A669,LISTE!B662:U704,20,0))</f>
        <v/>
      </c>
      <c r="C669" s="88"/>
      <c r="D669" s="88" t="e">
        <f t="array" ref="D669">INDEX(LISTE!$D$4:$O$45,MATCH(A669,LISTE!$B$4:$B$45,0),MATCH(C669,LISTE!$D$3:$O$3,0))</f>
        <v>#N/A</v>
      </c>
      <c r="E669" s="88" t="str">
        <f>IF(ISBLANK(C669),"",VLOOKUP(C669,Typologie!B$3:C$15,2,0))</f>
        <v/>
      </c>
      <c r="F669" s="88" t="str">
        <f>IF(E669="","",COUNTIF(E$10:$E669, E669))</f>
        <v/>
      </c>
      <c r="G669" s="88" t="str">
        <f t="shared" si="35"/>
        <v/>
      </c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90"/>
      <c r="T669" s="90"/>
      <c r="U669" s="90"/>
      <c r="V669" s="90"/>
      <c r="W669" s="88"/>
      <c r="X669" s="91"/>
      <c r="Y669" s="89"/>
      <c r="Z669" s="89"/>
      <c r="AA669" s="89"/>
      <c r="AB669" s="89"/>
      <c r="AC669" s="89"/>
      <c r="AD669" s="89"/>
      <c r="AE669" s="91"/>
      <c r="AF669" s="88"/>
      <c r="AG669" s="89"/>
      <c r="AH669" s="89"/>
      <c r="AI669" s="89"/>
      <c r="AJ669" s="91"/>
      <c r="AK669" s="88"/>
      <c r="AL669" s="89"/>
      <c r="AM669" s="89"/>
      <c r="AN669" s="89"/>
      <c r="AO669" s="91"/>
      <c r="AP669" s="88" t="str">
        <f t="shared" ca="1" si="33"/>
        <v/>
      </c>
      <c r="AQ669" s="91"/>
      <c r="AR669" s="89"/>
      <c r="AS669" s="88"/>
      <c r="AT669" s="88" t="str">
        <f t="shared" si="34"/>
        <v/>
      </c>
      <c r="AU669" s="92"/>
      <c r="AV669" s="88"/>
    </row>
    <row r="670" spans="1:48" s="75" customFormat="1" ht="15.6" x14ac:dyDescent="0.3">
      <c r="A670" s="88"/>
      <c r="B670" s="88" t="str">
        <f>IF(ISNA(VLOOKUP(A670,LISTE!B663:U705,20,0)),"",VLOOKUP(A670,LISTE!B663:U705,20,0))</f>
        <v/>
      </c>
      <c r="C670" s="88"/>
      <c r="D670" s="88" t="e">
        <f t="array" ref="D670">INDEX(LISTE!$D$4:$O$45,MATCH(A670,LISTE!$B$4:$B$45,0),MATCH(C670,LISTE!$D$3:$O$3,0))</f>
        <v>#N/A</v>
      </c>
      <c r="E670" s="88" t="str">
        <f>IF(ISBLANK(C670),"",VLOOKUP(C670,Typologie!B$3:C$15,2,0))</f>
        <v/>
      </c>
      <c r="F670" s="88" t="str">
        <f>IF(E670="","",COUNTIF(E$10:$E670, E670))</f>
        <v/>
      </c>
      <c r="G670" s="88" t="str">
        <f t="shared" si="35"/>
        <v/>
      </c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90"/>
      <c r="T670" s="90"/>
      <c r="U670" s="90"/>
      <c r="V670" s="90"/>
      <c r="W670" s="88"/>
      <c r="X670" s="91"/>
      <c r="Y670" s="89"/>
      <c r="Z670" s="89"/>
      <c r="AA670" s="89"/>
      <c r="AB670" s="89"/>
      <c r="AC670" s="89"/>
      <c r="AD670" s="89"/>
      <c r="AE670" s="91"/>
      <c r="AF670" s="88"/>
      <c r="AG670" s="89"/>
      <c r="AH670" s="89"/>
      <c r="AI670" s="89"/>
      <c r="AJ670" s="91"/>
      <c r="AK670" s="88"/>
      <c r="AL670" s="89"/>
      <c r="AM670" s="89"/>
      <c r="AN670" s="89"/>
      <c r="AO670" s="91"/>
      <c r="AP670" s="88" t="str">
        <f t="shared" ca="1" si="33"/>
        <v/>
      </c>
      <c r="AQ670" s="91"/>
      <c r="AR670" s="89"/>
      <c r="AS670" s="88"/>
      <c r="AT670" s="88" t="str">
        <f t="shared" si="34"/>
        <v/>
      </c>
      <c r="AU670" s="92"/>
      <c r="AV670" s="88"/>
    </row>
    <row r="671" spans="1:48" s="75" customFormat="1" ht="15.6" x14ac:dyDescent="0.3">
      <c r="A671" s="88"/>
      <c r="B671" s="88" t="str">
        <f>IF(ISNA(VLOOKUP(A671,LISTE!B664:U706,20,0)),"",VLOOKUP(A671,LISTE!B664:U706,20,0))</f>
        <v/>
      </c>
      <c r="C671" s="88"/>
      <c r="D671" s="88" t="e">
        <f t="array" ref="D671">INDEX(LISTE!$D$4:$O$45,MATCH(A671,LISTE!$B$4:$B$45,0),MATCH(C671,LISTE!$D$3:$O$3,0))</f>
        <v>#N/A</v>
      </c>
      <c r="E671" s="88" t="str">
        <f>IF(ISBLANK(C671),"",VLOOKUP(C671,Typologie!B$3:C$15,2,0))</f>
        <v/>
      </c>
      <c r="F671" s="88" t="str">
        <f>IF(E671="","",COUNTIF(E$10:$E671, E671))</f>
        <v/>
      </c>
      <c r="G671" s="88" t="str">
        <f t="shared" si="35"/>
        <v/>
      </c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90"/>
      <c r="T671" s="90"/>
      <c r="U671" s="90"/>
      <c r="V671" s="90"/>
      <c r="W671" s="88"/>
      <c r="X671" s="91"/>
      <c r="Y671" s="89"/>
      <c r="Z671" s="89"/>
      <c r="AA671" s="89"/>
      <c r="AB671" s="89"/>
      <c r="AC671" s="89"/>
      <c r="AD671" s="89"/>
      <c r="AE671" s="91"/>
      <c r="AF671" s="88"/>
      <c r="AG671" s="89"/>
      <c r="AH671" s="89"/>
      <c r="AI671" s="89"/>
      <c r="AJ671" s="91"/>
      <c r="AK671" s="88"/>
      <c r="AL671" s="89"/>
      <c r="AM671" s="89"/>
      <c r="AN671" s="89"/>
      <c r="AO671" s="91"/>
      <c r="AP671" s="88" t="str">
        <f t="shared" ca="1" si="33"/>
        <v/>
      </c>
      <c r="AQ671" s="91"/>
      <c r="AR671" s="89"/>
      <c r="AS671" s="88"/>
      <c r="AT671" s="88" t="str">
        <f t="shared" si="34"/>
        <v/>
      </c>
      <c r="AU671" s="92"/>
      <c r="AV671" s="88"/>
    </row>
    <row r="672" spans="1:48" s="75" customFormat="1" ht="15.6" x14ac:dyDescent="0.3">
      <c r="A672" s="88"/>
      <c r="B672" s="88" t="str">
        <f>IF(ISNA(VLOOKUP(A672,LISTE!B665:U707,20,0)),"",VLOOKUP(A672,LISTE!B665:U707,20,0))</f>
        <v/>
      </c>
      <c r="C672" s="88"/>
      <c r="D672" s="88" t="e">
        <f t="array" ref="D672">INDEX(LISTE!$D$4:$O$45,MATCH(A672,LISTE!$B$4:$B$45,0),MATCH(C672,LISTE!$D$3:$O$3,0))</f>
        <v>#N/A</v>
      </c>
      <c r="E672" s="88" t="str">
        <f>IF(ISBLANK(C672),"",VLOOKUP(C672,Typologie!B$3:C$15,2,0))</f>
        <v/>
      </c>
      <c r="F672" s="88" t="str">
        <f>IF(E672="","",COUNTIF(E$10:$E672, E672))</f>
        <v/>
      </c>
      <c r="G672" s="88" t="str">
        <f t="shared" si="35"/>
        <v/>
      </c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90"/>
      <c r="T672" s="90"/>
      <c r="U672" s="90"/>
      <c r="V672" s="90"/>
      <c r="W672" s="88"/>
      <c r="X672" s="91"/>
      <c r="Y672" s="89"/>
      <c r="Z672" s="89"/>
      <c r="AA672" s="89"/>
      <c r="AB672" s="89"/>
      <c r="AC672" s="89"/>
      <c r="AD672" s="89"/>
      <c r="AE672" s="91"/>
      <c r="AF672" s="88"/>
      <c r="AG672" s="89"/>
      <c r="AH672" s="89"/>
      <c r="AI672" s="89"/>
      <c r="AJ672" s="91"/>
      <c r="AK672" s="88"/>
      <c r="AL672" s="89"/>
      <c r="AM672" s="89"/>
      <c r="AN672" s="89"/>
      <c r="AO672" s="91"/>
      <c r="AP672" s="88" t="str">
        <f t="shared" ca="1" si="33"/>
        <v/>
      </c>
      <c r="AQ672" s="91"/>
      <c r="AR672" s="89"/>
      <c r="AS672" s="88"/>
      <c r="AT672" s="88" t="str">
        <f t="shared" si="34"/>
        <v/>
      </c>
      <c r="AU672" s="92"/>
      <c r="AV672" s="88"/>
    </row>
    <row r="673" spans="1:48" s="75" customFormat="1" ht="15.6" x14ac:dyDescent="0.3">
      <c r="A673" s="88"/>
      <c r="B673" s="88" t="str">
        <f>IF(ISNA(VLOOKUP(A673,LISTE!B666:U708,20,0)),"",VLOOKUP(A673,LISTE!B666:U708,20,0))</f>
        <v/>
      </c>
      <c r="C673" s="88"/>
      <c r="D673" s="88" t="e">
        <f t="array" ref="D673">INDEX(LISTE!$D$4:$O$45,MATCH(A673,LISTE!$B$4:$B$45,0),MATCH(C673,LISTE!$D$3:$O$3,0))</f>
        <v>#N/A</v>
      </c>
      <c r="E673" s="88" t="str">
        <f>IF(ISBLANK(C673),"",VLOOKUP(C673,Typologie!B$3:C$15,2,0))</f>
        <v/>
      </c>
      <c r="F673" s="88" t="str">
        <f>IF(E673="","",COUNTIF(E$10:$E673, E673))</f>
        <v/>
      </c>
      <c r="G673" s="88" t="str">
        <f t="shared" si="35"/>
        <v/>
      </c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90"/>
      <c r="T673" s="90"/>
      <c r="U673" s="90"/>
      <c r="V673" s="90"/>
      <c r="W673" s="88"/>
      <c r="X673" s="91"/>
      <c r="Y673" s="89"/>
      <c r="Z673" s="89"/>
      <c r="AA673" s="89"/>
      <c r="AB673" s="89"/>
      <c r="AC673" s="89"/>
      <c r="AD673" s="89"/>
      <c r="AE673" s="91"/>
      <c r="AF673" s="88"/>
      <c r="AG673" s="89"/>
      <c r="AH673" s="89"/>
      <c r="AI673" s="89"/>
      <c r="AJ673" s="91"/>
      <c r="AK673" s="88"/>
      <c r="AL673" s="89"/>
      <c r="AM673" s="89"/>
      <c r="AN673" s="89"/>
      <c r="AO673" s="91"/>
      <c r="AP673" s="88" t="str">
        <f t="shared" ca="1" si="33"/>
        <v/>
      </c>
      <c r="AQ673" s="91"/>
      <c r="AR673" s="89"/>
      <c r="AS673" s="88"/>
      <c r="AT673" s="88" t="str">
        <f t="shared" si="34"/>
        <v/>
      </c>
      <c r="AU673" s="92"/>
      <c r="AV673" s="88"/>
    </row>
    <row r="674" spans="1:48" s="75" customFormat="1" ht="15.6" x14ac:dyDescent="0.3">
      <c r="A674" s="88"/>
      <c r="B674" s="88" t="str">
        <f>IF(ISNA(VLOOKUP(A674,LISTE!B667:U709,20,0)),"",VLOOKUP(A674,LISTE!B667:U709,20,0))</f>
        <v/>
      </c>
      <c r="C674" s="88"/>
      <c r="D674" s="88" t="e">
        <f t="array" ref="D674">INDEX(LISTE!$D$4:$O$45,MATCH(A674,LISTE!$B$4:$B$45,0),MATCH(C674,LISTE!$D$3:$O$3,0))</f>
        <v>#N/A</v>
      </c>
      <c r="E674" s="88" t="str">
        <f>IF(ISBLANK(C674),"",VLOOKUP(C674,Typologie!B$3:C$15,2,0))</f>
        <v/>
      </c>
      <c r="F674" s="88" t="str">
        <f>IF(E674="","",COUNTIF(E$10:$E674, E674))</f>
        <v/>
      </c>
      <c r="G674" s="88" t="str">
        <f t="shared" si="35"/>
        <v/>
      </c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90"/>
      <c r="T674" s="90"/>
      <c r="U674" s="90"/>
      <c r="V674" s="90"/>
      <c r="W674" s="88"/>
      <c r="X674" s="91"/>
      <c r="Y674" s="89"/>
      <c r="Z674" s="89"/>
      <c r="AA674" s="89"/>
      <c r="AB674" s="89"/>
      <c r="AC674" s="89"/>
      <c r="AD674" s="89"/>
      <c r="AE674" s="91"/>
      <c r="AF674" s="88"/>
      <c r="AG674" s="89"/>
      <c r="AH674" s="89"/>
      <c r="AI674" s="89"/>
      <c r="AJ674" s="91"/>
      <c r="AK674" s="88"/>
      <c r="AL674" s="89"/>
      <c r="AM674" s="89"/>
      <c r="AN674" s="89"/>
      <c r="AO674" s="91"/>
      <c r="AP674" s="88" t="str">
        <f t="shared" ca="1" si="33"/>
        <v/>
      </c>
      <c r="AQ674" s="91"/>
      <c r="AR674" s="89"/>
      <c r="AS674" s="88"/>
      <c r="AT674" s="88" t="str">
        <f t="shared" si="34"/>
        <v/>
      </c>
      <c r="AU674" s="92"/>
      <c r="AV674" s="88"/>
    </row>
    <row r="675" spans="1:48" s="75" customFormat="1" ht="15.6" x14ac:dyDescent="0.3">
      <c r="A675" s="88"/>
      <c r="B675" s="88" t="str">
        <f>IF(ISNA(VLOOKUP(A675,LISTE!B668:U710,20,0)),"",VLOOKUP(A675,LISTE!B668:U710,20,0))</f>
        <v/>
      </c>
      <c r="C675" s="88"/>
      <c r="D675" s="88" t="e">
        <f t="array" ref="D675">INDEX(LISTE!$D$4:$O$45,MATCH(A675,LISTE!$B$4:$B$45,0),MATCH(C675,LISTE!$D$3:$O$3,0))</f>
        <v>#N/A</v>
      </c>
      <c r="E675" s="88" t="str">
        <f>IF(ISBLANK(C675),"",VLOOKUP(C675,Typologie!B$3:C$15,2,0))</f>
        <v/>
      </c>
      <c r="F675" s="88" t="str">
        <f>IF(E675="","",COUNTIF(E$10:$E675, E675))</f>
        <v/>
      </c>
      <c r="G675" s="88" t="str">
        <f t="shared" si="35"/>
        <v/>
      </c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90"/>
      <c r="T675" s="90"/>
      <c r="U675" s="90"/>
      <c r="V675" s="90"/>
      <c r="W675" s="88"/>
      <c r="X675" s="91"/>
      <c r="Y675" s="89"/>
      <c r="Z675" s="89"/>
      <c r="AA675" s="89"/>
      <c r="AB675" s="89"/>
      <c r="AC675" s="89"/>
      <c r="AD675" s="89"/>
      <c r="AE675" s="91"/>
      <c r="AF675" s="88"/>
      <c r="AG675" s="89"/>
      <c r="AH675" s="89"/>
      <c r="AI675" s="89"/>
      <c r="AJ675" s="91"/>
      <c r="AK675" s="88"/>
      <c r="AL675" s="89"/>
      <c r="AM675" s="89"/>
      <c r="AN675" s="89"/>
      <c r="AO675" s="91"/>
      <c r="AP675" s="88" t="str">
        <f t="shared" ca="1" si="33"/>
        <v/>
      </c>
      <c r="AQ675" s="91"/>
      <c r="AR675" s="89"/>
      <c r="AS675" s="88"/>
      <c r="AT675" s="88" t="str">
        <f t="shared" si="34"/>
        <v/>
      </c>
      <c r="AU675" s="92"/>
      <c r="AV675" s="88"/>
    </row>
    <row r="676" spans="1:48" s="75" customFormat="1" ht="15.6" x14ac:dyDescent="0.3">
      <c r="A676" s="88"/>
      <c r="B676" s="88" t="str">
        <f>IF(ISNA(VLOOKUP(A676,LISTE!B669:U711,20,0)),"",VLOOKUP(A676,LISTE!B669:U711,20,0))</f>
        <v/>
      </c>
      <c r="C676" s="88"/>
      <c r="D676" s="88" t="e">
        <f t="array" ref="D676">INDEX(LISTE!$D$4:$O$45,MATCH(A676,LISTE!$B$4:$B$45,0),MATCH(C676,LISTE!$D$3:$O$3,0))</f>
        <v>#N/A</v>
      </c>
      <c r="E676" s="88" t="str">
        <f>IF(ISBLANK(C676),"",VLOOKUP(C676,Typologie!B$3:C$15,2,0))</f>
        <v/>
      </c>
      <c r="F676" s="88" t="str">
        <f>IF(E676="","",COUNTIF(E$10:$E676, E676))</f>
        <v/>
      </c>
      <c r="G676" s="88" t="str">
        <f t="shared" si="35"/>
        <v/>
      </c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90"/>
      <c r="T676" s="90"/>
      <c r="U676" s="90"/>
      <c r="V676" s="90"/>
      <c r="W676" s="88"/>
      <c r="X676" s="91"/>
      <c r="Y676" s="89"/>
      <c r="Z676" s="89"/>
      <c r="AA676" s="89"/>
      <c r="AB676" s="89"/>
      <c r="AC676" s="89"/>
      <c r="AD676" s="89"/>
      <c r="AE676" s="91"/>
      <c r="AF676" s="88"/>
      <c r="AG676" s="89"/>
      <c r="AH676" s="89"/>
      <c r="AI676" s="89"/>
      <c r="AJ676" s="91"/>
      <c r="AK676" s="88"/>
      <c r="AL676" s="89"/>
      <c r="AM676" s="89"/>
      <c r="AN676" s="89"/>
      <c r="AO676" s="91"/>
      <c r="AP676" s="88" t="str">
        <f t="shared" ca="1" si="33"/>
        <v/>
      </c>
      <c r="AQ676" s="91"/>
      <c r="AR676" s="89"/>
      <c r="AS676" s="88"/>
      <c r="AT676" s="88" t="str">
        <f t="shared" si="34"/>
        <v/>
      </c>
      <c r="AU676" s="92"/>
      <c r="AV676" s="88"/>
    </row>
    <row r="677" spans="1:48" s="75" customFormat="1" ht="15.6" x14ac:dyDescent="0.3">
      <c r="A677" s="88"/>
      <c r="B677" s="88" t="str">
        <f>IF(ISNA(VLOOKUP(A677,LISTE!B670:U712,20,0)),"",VLOOKUP(A677,LISTE!B670:U712,20,0))</f>
        <v/>
      </c>
      <c r="C677" s="88"/>
      <c r="D677" s="88" t="e">
        <f t="array" ref="D677">INDEX(LISTE!$D$4:$O$45,MATCH(A677,LISTE!$B$4:$B$45,0),MATCH(C677,LISTE!$D$3:$O$3,0))</f>
        <v>#N/A</v>
      </c>
      <c r="E677" s="88" t="str">
        <f>IF(ISBLANK(C677),"",VLOOKUP(C677,Typologie!B$3:C$15,2,0))</f>
        <v/>
      </c>
      <c r="F677" s="88" t="str">
        <f>IF(E677="","",COUNTIF(E$10:$E677, E677))</f>
        <v/>
      </c>
      <c r="G677" s="88" t="str">
        <f t="shared" si="35"/>
        <v/>
      </c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90"/>
      <c r="T677" s="90"/>
      <c r="U677" s="90"/>
      <c r="V677" s="90"/>
      <c r="W677" s="88"/>
      <c r="X677" s="91"/>
      <c r="Y677" s="89"/>
      <c r="Z677" s="89"/>
      <c r="AA677" s="89"/>
      <c r="AB677" s="89"/>
      <c r="AC677" s="89"/>
      <c r="AD677" s="89"/>
      <c r="AE677" s="91"/>
      <c r="AF677" s="88"/>
      <c r="AG677" s="89"/>
      <c r="AH677" s="89"/>
      <c r="AI677" s="89"/>
      <c r="AJ677" s="91"/>
      <c r="AK677" s="88"/>
      <c r="AL677" s="89"/>
      <c r="AM677" s="89"/>
      <c r="AN677" s="89"/>
      <c r="AO677" s="91"/>
      <c r="AP677" s="88" t="str">
        <f t="shared" ca="1" si="33"/>
        <v/>
      </c>
      <c r="AQ677" s="91"/>
      <c r="AR677" s="89"/>
      <c r="AS677" s="88"/>
      <c r="AT677" s="88" t="str">
        <f t="shared" si="34"/>
        <v/>
      </c>
      <c r="AU677" s="92"/>
      <c r="AV677" s="88"/>
    </row>
    <row r="678" spans="1:48" s="75" customFormat="1" ht="15.6" x14ac:dyDescent="0.3">
      <c r="A678" s="88"/>
      <c r="B678" s="88" t="str">
        <f>IF(ISNA(VLOOKUP(A678,LISTE!B671:U713,20,0)),"",VLOOKUP(A678,LISTE!B671:U713,20,0))</f>
        <v/>
      </c>
      <c r="C678" s="88"/>
      <c r="D678" s="88" t="e">
        <f t="array" ref="D678">INDEX(LISTE!$D$4:$O$45,MATCH(A678,LISTE!$B$4:$B$45,0),MATCH(C678,LISTE!$D$3:$O$3,0))</f>
        <v>#N/A</v>
      </c>
      <c r="E678" s="88" t="str">
        <f>IF(ISBLANK(C678),"",VLOOKUP(C678,Typologie!B$3:C$15,2,0))</f>
        <v/>
      </c>
      <c r="F678" s="88" t="str">
        <f>IF(E678="","",COUNTIF(E$10:$E678, E678))</f>
        <v/>
      </c>
      <c r="G678" s="88" t="str">
        <f t="shared" si="35"/>
        <v/>
      </c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90"/>
      <c r="T678" s="90"/>
      <c r="U678" s="90"/>
      <c r="V678" s="90"/>
      <c r="W678" s="88"/>
      <c r="X678" s="91"/>
      <c r="Y678" s="89"/>
      <c r="Z678" s="89"/>
      <c r="AA678" s="89"/>
      <c r="AB678" s="89"/>
      <c r="AC678" s="89"/>
      <c r="AD678" s="89"/>
      <c r="AE678" s="91"/>
      <c r="AF678" s="88"/>
      <c r="AG678" s="89"/>
      <c r="AH678" s="89"/>
      <c r="AI678" s="89"/>
      <c r="AJ678" s="91"/>
      <c r="AK678" s="88"/>
      <c r="AL678" s="89"/>
      <c r="AM678" s="89"/>
      <c r="AN678" s="89"/>
      <c r="AO678" s="91"/>
      <c r="AP678" s="88" t="str">
        <f t="shared" ca="1" si="33"/>
        <v/>
      </c>
      <c r="AQ678" s="91"/>
      <c r="AR678" s="89"/>
      <c r="AS678" s="88"/>
      <c r="AT678" s="88" t="str">
        <f t="shared" si="34"/>
        <v/>
      </c>
      <c r="AU678" s="92"/>
      <c r="AV678" s="88"/>
    </row>
    <row r="679" spans="1:48" s="75" customFormat="1" ht="15.6" x14ac:dyDescent="0.3">
      <c r="A679" s="88"/>
      <c r="B679" s="88" t="str">
        <f>IF(ISNA(VLOOKUP(A679,LISTE!B672:U714,20,0)),"",VLOOKUP(A679,LISTE!B672:U714,20,0))</f>
        <v/>
      </c>
      <c r="C679" s="88"/>
      <c r="D679" s="88" t="e">
        <f t="array" ref="D679">INDEX(LISTE!$D$4:$O$45,MATCH(A679,LISTE!$B$4:$B$45,0),MATCH(C679,LISTE!$D$3:$O$3,0))</f>
        <v>#N/A</v>
      </c>
      <c r="E679" s="88" t="str">
        <f>IF(ISBLANK(C679),"",VLOOKUP(C679,Typologie!B$3:C$15,2,0))</f>
        <v/>
      </c>
      <c r="F679" s="88" t="str">
        <f>IF(E679="","",COUNTIF(E$10:$E679, E679))</f>
        <v/>
      </c>
      <c r="G679" s="88" t="str">
        <f t="shared" si="35"/>
        <v/>
      </c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90"/>
      <c r="T679" s="90"/>
      <c r="U679" s="90"/>
      <c r="V679" s="90"/>
      <c r="W679" s="88"/>
      <c r="X679" s="91"/>
      <c r="Y679" s="89"/>
      <c r="Z679" s="89"/>
      <c r="AA679" s="89"/>
      <c r="AB679" s="89"/>
      <c r="AC679" s="89"/>
      <c r="AD679" s="89"/>
      <c r="AE679" s="91"/>
      <c r="AF679" s="88"/>
      <c r="AG679" s="89"/>
      <c r="AH679" s="89"/>
      <c r="AI679" s="89"/>
      <c r="AJ679" s="91"/>
      <c r="AK679" s="88"/>
      <c r="AL679" s="89"/>
      <c r="AM679" s="89"/>
      <c r="AN679" s="89"/>
      <c r="AO679" s="91"/>
      <c r="AP679" s="88" t="str">
        <f t="shared" ca="1" si="33"/>
        <v/>
      </c>
      <c r="AQ679" s="91"/>
      <c r="AR679" s="89"/>
      <c r="AS679" s="88"/>
      <c r="AT679" s="88" t="str">
        <f t="shared" si="34"/>
        <v/>
      </c>
      <c r="AU679" s="92"/>
      <c r="AV679" s="88"/>
    </row>
    <row r="680" spans="1:48" s="75" customFormat="1" ht="15.6" x14ac:dyDescent="0.3">
      <c r="A680" s="88"/>
      <c r="B680" s="88" t="str">
        <f>IF(ISNA(VLOOKUP(A680,LISTE!B673:U715,20,0)),"",VLOOKUP(A680,LISTE!B673:U715,20,0))</f>
        <v/>
      </c>
      <c r="C680" s="88"/>
      <c r="D680" s="88" t="e">
        <f t="array" ref="D680">INDEX(LISTE!$D$4:$O$45,MATCH(A680,LISTE!$B$4:$B$45,0),MATCH(C680,LISTE!$D$3:$O$3,0))</f>
        <v>#N/A</v>
      </c>
      <c r="E680" s="88" t="str">
        <f>IF(ISBLANK(C680),"",VLOOKUP(C680,Typologie!B$3:C$15,2,0))</f>
        <v/>
      </c>
      <c r="F680" s="88" t="str">
        <f>IF(E680="","",COUNTIF(E$10:$E680, E680))</f>
        <v/>
      </c>
      <c r="G680" s="88" t="str">
        <f t="shared" si="35"/>
        <v/>
      </c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90"/>
      <c r="T680" s="90"/>
      <c r="U680" s="90"/>
      <c r="V680" s="90"/>
      <c r="W680" s="88"/>
      <c r="X680" s="91"/>
      <c r="Y680" s="89"/>
      <c r="Z680" s="89"/>
      <c r="AA680" s="89"/>
      <c r="AB680" s="89"/>
      <c r="AC680" s="89"/>
      <c r="AD680" s="89"/>
      <c r="AE680" s="91"/>
      <c r="AF680" s="88"/>
      <c r="AG680" s="89"/>
      <c r="AH680" s="89"/>
      <c r="AI680" s="89"/>
      <c r="AJ680" s="91"/>
      <c r="AK680" s="88"/>
      <c r="AL680" s="89"/>
      <c r="AM680" s="89"/>
      <c r="AN680" s="89"/>
      <c r="AO680" s="91"/>
      <c r="AP680" s="88" t="str">
        <f t="shared" ca="1" si="33"/>
        <v/>
      </c>
      <c r="AQ680" s="91"/>
      <c r="AR680" s="89"/>
      <c r="AS680" s="88"/>
      <c r="AT680" s="88" t="str">
        <f t="shared" si="34"/>
        <v/>
      </c>
      <c r="AU680" s="92"/>
      <c r="AV680" s="88"/>
    </row>
    <row r="681" spans="1:48" s="75" customFormat="1" ht="15.6" x14ac:dyDescent="0.3">
      <c r="A681" s="88"/>
      <c r="B681" s="88" t="str">
        <f>IF(ISNA(VLOOKUP(A681,LISTE!B674:U716,20,0)),"",VLOOKUP(A681,LISTE!B674:U716,20,0))</f>
        <v/>
      </c>
      <c r="C681" s="88"/>
      <c r="D681" s="88" t="e">
        <f t="array" ref="D681">INDEX(LISTE!$D$4:$O$45,MATCH(A681,LISTE!$B$4:$B$45,0),MATCH(C681,LISTE!$D$3:$O$3,0))</f>
        <v>#N/A</v>
      </c>
      <c r="E681" s="88" t="str">
        <f>IF(ISBLANK(C681),"",VLOOKUP(C681,Typologie!B$3:C$15,2,0))</f>
        <v/>
      </c>
      <c r="F681" s="88" t="str">
        <f>IF(E681="","",COUNTIF(E$10:$E681, E681))</f>
        <v/>
      </c>
      <c r="G681" s="88" t="str">
        <f t="shared" si="35"/>
        <v/>
      </c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90"/>
      <c r="T681" s="90"/>
      <c r="U681" s="90"/>
      <c r="V681" s="90"/>
      <c r="W681" s="88"/>
      <c r="X681" s="91"/>
      <c r="Y681" s="89"/>
      <c r="Z681" s="89"/>
      <c r="AA681" s="89"/>
      <c r="AB681" s="89"/>
      <c r="AC681" s="89"/>
      <c r="AD681" s="89"/>
      <c r="AE681" s="91"/>
      <c r="AF681" s="88"/>
      <c r="AG681" s="89"/>
      <c r="AH681" s="89"/>
      <c r="AI681" s="89"/>
      <c r="AJ681" s="91"/>
      <c r="AK681" s="88"/>
      <c r="AL681" s="89"/>
      <c r="AM681" s="89"/>
      <c r="AN681" s="89"/>
      <c r="AO681" s="91"/>
      <c r="AP681" s="88" t="str">
        <f t="shared" ca="1" si="33"/>
        <v/>
      </c>
      <c r="AQ681" s="91"/>
      <c r="AR681" s="89"/>
      <c r="AS681" s="88"/>
      <c r="AT681" s="88" t="str">
        <f t="shared" si="34"/>
        <v/>
      </c>
      <c r="AU681" s="92"/>
      <c r="AV681" s="88"/>
    </row>
    <row r="682" spans="1:48" s="75" customFormat="1" ht="15.6" x14ac:dyDescent="0.3">
      <c r="A682" s="88"/>
      <c r="B682" s="88" t="str">
        <f>IF(ISNA(VLOOKUP(A682,LISTE!B675:U717,20,0)),"",VLOOKUP(A682,LISTE!B675:U717,20,0))</f>
        <v/>
      </c>
      <c r="C682" s="88"/>
      <c r="D682" s="88" t="e">
        <f t="array" ref="D682">INDEX(LISTE!$D$4:$O$45,MATCH(A682,LISTE!$B$4:$B$45,0),MATCH(C682,LISTE!$D$3:$O$3,0))</f>
        <v>#N/A</v>
      </c>
      <c r="E682" s="88" t="str">
        <f>IF(ISBLANK(C682),"",VLOOKUP(C682,Typologie!B$3:C$15,2,0))</f>
        <v/>
      </c>
      <c r="F682" s="88" t="str">
        <f>IF(E682="","",COUNTIF(E$10:$E682, E682))</f>
        <v/>
      </c>
      <c r="G682" s="88" t="str">
        <f t="shared" si="35"/>
        <v/>
      </c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90"/>
      <c r="T682" s="90"/>
      <c r="U682" s="90"/>
      <c r="V682" s="90"/>
      <c r="W682" s="88"/>
      <c r="X682" s="91"/>
      <c r="Y682" s="89"/>
      <c r="Z682" s="89"/>
      <c r="AA682" s="89"/>
      <c r="AB682" s="89"/>
      <c r="AC682" s="89"/>
      <c r="AD682" s="89"/>
      <c r="AE682" s="91"/>
      <c r="AF682" s="88"/>
      <c r="AG682" s="89"/>
      <c r="AH682" s="89"/>
      <c r="AI682" s="89"/>
      <c r="AJ682" s="91"/>
      <c r="AK682" s="88"/>
      <c r="AL682" s="89"/>
      <c r="AM682" s="89"/>
      <c r="AN682" s="89"/>
      <c r="AO682" s="91"/>
      <c r="AP682" s="88" t="str">
        <f t="shared" ca="1" si="33"/>
        <v/>
      </c>
      <c r="AQ682" s="91"/>
      <c r="AR682" s="89"/>
      <c r="AS682" s="88"/>
      <c r="AT682" s="88" t="str">
        <f t="shared" si="34"/>
        <v/>
      </c>
      <c r="AU682" s="92"/>
      <c r="AV682" s="88"/>
    </row>
    <row r="683" spans="1:48" s="75" customFormat="1" ht="15.6" x14ac:dyDescent="0.3">
      <c r="A683" s="88"/>
      <c r="B683" s="88" t="str">
        <f>IF(ISNA(VLOOKUP(A683,LISTE!B676:U718,20,0)),"",VLOOKUP(A683,LISTE!B676:U718,20,0))</f>
        <v/>
      </c>
      <c r="C683" s="88"/>
      <c r="D683" s="88" t="e">
        <f t="array" ref="D683">INDEX(LISTE!$D$4:$O$45,MATCH(A683,LISTE!$B$4:$B$45,0),MATCH(C683,LISTE!$D$3:$O$3,0))</f>
        <v>#N/A</v>
      </c>
      <c r="E683" s="88" t="str">
        <f>IF(ISBLANK(C683),"",VLOOKUP(C683,Typologie!B$3:C$15,2,0))</f>
        <v/>
      </c>
      <c r="F683" s="88" t="str">
        <f>IF(E683="","",COUNTIF(E$10:$E683, E683))</f>
        <v/>
      </c>
      <c r="G683" s="88" t="str">
        <f t="shared" si="35"/>
        <v/>
      </c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90"/>
      <c r="T683" s="90"/>
      <c r="U683" s="90"/>
      <c r="V683" s="90"/>
      <c r="W683" s="88"/>
      <c r="X683" s="91"/>
      <c r="Y683" s="89"/>
      <c r="Z683" s="89"/>
      <c r="AA683" s="89"/>
      <c r="AB683" s="89"/>
      <c r="AC683" s="89"/>
      <c r="AD683" s="89"/>
      <c r="AE683" s="91"/>
      <c r="AF683" s="88"/>
      <c r="AG683" s="89"/>
      <c r="AH683" s="89"/>
      <c r="AI683" s="89"/>
      <c r="AJ683" s="91"/>
      <c r="AK683" s="88"/>
      <c r="AL683" s="89"/>
      <c r="AM683" s="89"/>
      <c r="AN683" s="89"/>
      <c r="AO683" s="91"/>
      <c r="AP683" s="88" t="str">
        <f t="shared" ca="1" si="33"/>
        <v/>
      </c>
      <c r="AQ683" s="91"/>
      <c r="AR683" s="89"/>
      <c r="AS683" s="88"/>
      <c r="AT683" s="88" t="str">
        <f t="shared" si="34"/>
        <v/>
      </c>
      <c r="AU683" s="92"/>
      <c r="AV683" s="88"/>
    </row>
    <row r="684" spans="1:48" s="75" customFormat="1" ht="15.6" x14ac:dyDescent="0.3">
      <c r="A684" s="88"/>
      <c r="B684" s="88" t="str">
        <f>IF(ISNA(VLOOKUP(A684,LISTE!B677:U719,20,0)),"",VLOOKUP(A684,LISTE!B677:U719,20,0))</f>
        <v/>
      </c>
      <c r="C684" s="88"/>
      <c r="D684" s="88" t="e">
        <f t="array" ref="D684">INDEX(LISTE!$D$4:$O$45,MATCH(A684,LISTE!$B$4:$B$45,0),MATCH(C684,LISTE!$D$3:$O$3,0))</f>
        <v>#N/A</v>
      </c>
      <c r="E684" s="88" t="str">
        <f>IF(ISBLANK(C684),"",VLOOKUP(C684,Typologie!B$3:C$15,2,0))</f>
        <v/>
      </c>
      <c r="F684" s="88" t="str">
        <f>IF(E684="","",COUNTIF(E$10:$E684, E684))</f>
        <v/>
      </c>
      <c r="G684" s="88" t="str">
        <f t="shared" si="35"/>
        <v/>
      </c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90"/>
      <c r="T684" s="90"/>
      <c r="U684" s="90"/>
      <c r="V684" s="90"/>
      <c r="W684" s="88"/>
      <c r="X684" s="91"/>
      <c r="Y684" s="89"/>
      <c r="Z684" s="89"/>
      <c r="AA684" s="89"/>
      <c r="AB684" s="89"/>
      <c r="AC684" s="89"/>
      <c r="AD684" s="89"/>
      <c r="AE684" s="91"/>
      <c r="AF684" s="88"/>
      <c r="AG684" s="89"/>
      <c r="AH684" s="89"/>
      <c r="AI684" s="89"/>
      <c r="AJ684" s="91"/>
      <c r="AK684" s="88"/>
      <c r="AL684" s="89"/>
      <c r="AM684" s="89"/>
      <c r="AN684" s="89"/>
      <c r="AO684" s="91"/>
      <c r="AP684" s="88" t="str">
        <f t="shared" ca="1" si="33"/>
        <v/>
      </c>
      <c r="AQ684" s="91"/>
      <c r="AR684" s="89"/>
      <c r="AS684" s="88"/>
      <c r="AT684" s="88" t="str">
        <f t="shared" si="34"/>
        <v/>
      </c>
      <c r="AU684" s="92"/>
      <c r="AV684" s="88"/>
    </row>
    <row r="685" spans="1:48" s="75" customFormat="1" ht="15.6" x14ac:dyDescent="0.3">
      <c r="A685" s="88"/>
      <c r="B685" s="88" t="str">
        <f>IF(ISNA(VLOOKUP(A685,LISTE!B678:U720,20,0)),"",VLOOKUP(A685,LISTE!B678:U720,20,0))</f>
        <v/>
      </c>
      <c r="C685" s="88"/>
      <c r="D685" s="88" t="e">
        <f t="array" ref="D685">INDEX(LISTE!$D$4:$O$45,MATCH(A685,LISTE!$B$4:$B$45,0),MATCH(C685,LISTE!$D$3:$O$3,0))</f>
        <v>#N/A</v>
      </c>
      <c r="E685" s="88" t="str">
        <f>IF(ISBLANK(C685),"",VLOOKUP(C685,Typologie!B$3:C$15,2,0))</f>
        <v/>
      </c>
      <c r="F685" s="88" t="str">
        <f>IF(E685="","",COUNTIF(E$10:$E685, E685))</f>
        <v/>
      </c>
      <c r="G685" s="88" t="str">
        <f t="shared" si="35"/>
        <v/>
      </c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90"/>
      <c r="T685" s="90"/>
      <c r="U685" s="90"/>
      <c r="V685" s="90"/>
      <c r="W685" s="88"/>
      <c r="X685" s="91"/>
      <c r="Y685" s="89"/>
      <c r="Z685" s="89"/>
      <c r="AA685" s="89"/>
      <c r="AB685" s="89"/>
      <c r="AC685" s="89"/>
      <c r="AD685" s="89"/>
      <c r="AE685" s="91"/>
      <c r="AF685" s="88"/>
      <c r="AG685" s="89"/>
      <c r="AH685" s="89"/>
      <c r="AI685" s="89"/>
      <c r="AJ685" s="91"/>
      <c r="AK685" s="88"/>
      <c r="AL685" s="89"/>
      <c r="AM685" s="89"/>
      <c r="AN685" s="89"/>
      <c r="AO685" s="91"/>
      <c r="AP685" s="88" t="str">
        <f t="shared" ca="1" si="33"/>
        <v/>
      </c>
      <c r="AQ685" s="91"/>
      <c r="AR685" s="89"/>
      <c r="AS685" s="88"/>
      <c r="AT685" s="88" t="str">
        <f t="shared" si="34"/>
        <v/>
      </c>
      <c r="AU685" s="92"/>
      <c r="AV685" s="88"/>
    </row>
    <row r="686" spans="1:48" s="75" customFormat="1" ht="15.6" x14ac:dyDescent="0.3">
      <c r="A686" s="88"/>
      <c r="B686" s="88" t="str">
        <f>IF(ISNA(VLOOKUP(A686,LISTE!B679:U721,20,0)),"",VLOOKUP(A686,LISTE!B679:U721,20,0))</f>
        <v/>
      </c>
      <c r="C686" s="88"/>
      <c r="D686" s="88" t="e">
        <f t="array" ref="D686">INDEX(LISTE!$D$4:$O$45,MATCH(A686,LISTE!$B$4:$B$45,0),MATCH(C686,LISTE!$D$3:$O$3,0))</f>
        <v>#N/A</v>
      </c>
      <c r="E686" s="88" t="str">
        <f>IF(ISBLANK(C686),"",VLOOKUP(C686,Typologie!B$3:C$15,2,0))</f>
        <v/>
      </c>
      <c r="F686" s="88" t="str">
        <f>IF(E686="","",COUNTIF(E$10:$E686, E686))</f>
        <v/>
      </c>
      <c r="G686" s="88" t="str">
        <f t="shared" si="35"/>
        <v/>
      </c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90"/>
      <c r="T686" s="90"/>
      <c r="U686" s="90"/>
      <c r="V686" s="90"/>
      <c r="W686" s="88"/>
      <c r="X686" s="91"/>
      <c r="Y686" s="89"/>
      <c r="Z686" s="89"/>
      <c r="AA686" s="89"/>
      <c r="AB686" s="89"/>
      <c r="AC686" s="89"/>
      <c r="AD686" s="89"/>
      <c r="AE686" s="91"/>
      <c r="AF686" s="88"/>
      <c r="AG686" s="89"/>
      <c r="AH686" s="89"/>
      <c r="AI686" s="89"/>
      <c r="AJ686" s="91"/>
      <c r="AK686" s="88"/>
      <c r="AL686" s="89"/>
      <c r="AM686" s="89"/>
      <c r="AN686" s="89"/>
      <c r="AO686" s="91"/>
      <c r="AP686" s="88" t="str">
        <f t="shared" ca="1" si="33"/>
        <v/>
      </c>
      <c r="AQ686" s="91"/>
      <c r="AR686" s="89"/>
      <c r="AS686" s="88"/>
      <c r="AT686" s="88" t="str">
        <f t="shared" si="34"/>
        <v/>
      </c>
      <c r="AU686" s="92"/>
      <c r="AV686" s="88"/>
    </row>
    <row r="687" spans="1:48" s="75" customFormat="1" ht="15.6" x14ac:dyDescent="0.3">
      <c r="A687" s="88"/>
      <c r="B687" s="88" t="str">
        <f>IF(ISNA(VLOOKUP(A687,LISTE!B680:U722,20,0)),"",VLOOKUP(A687,LISTE!B680:U722,20,0))</f>
        <v/>
      </c>
      <c r="C687" s="88"/>
      <c r="D687" s="88" t="e">
        <f t="array" ref="D687">INDEX(LISTE!$D$4:$O$45,MATCH(A687,LISTE!$B$4:$B$45,0),MATCH(C687,LISTE!$D$3:$O$3,0))</f>
        <v>#N/A</v>
      </c>
      <c r="E687" s="88" t="str">
        <f>IF(ISBLANK(C687),"",VLOOKUP(C687,Typologie!B$3:C$15,2,0))</f>
        <v/>
      </c>
      <c r="F687" s="88" t="str">
        <f>IF(E687="","",COUNTIF(E$10:$E687, E687))</f>
        <v/>
      </c>
      <c r="G687" s="88" t="str">
        <f t="shared" si="35"/>
        <v/>
      </c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90"/>
      <c r="T687" s="90"/>
      <c r="U687" s="90"/>
      <c r="V687" s="90"/>
      <c r="W687" s="88"/>
      <c r="X687" s="91"/>
      <c r="Y687" s="89"/>
      <c r="Z687" s="89"/>
      <c r="AA687" s="89"/>
      <c r="AB687" s="89"/>
      <c r="AC687" s="89"/>
      <c r="AD687" s="89"/>
      <c r="AE687" s="91"/>
      <c r="AF687" s="88"/>
      <c r="AG687" s="89"/>
      <c r="AH687" s="89"/>
      <c r="AI687" s="89"/>
      <c r="AJ687" s="91"/>
      <c r="AK687" s="88"/>
      <c r="AL687" s="89"/>
      <c r="AM687" s="89"/>
      <c r="AN687" s="89"/>
      <c r="AO687" s="91"/>
      <c r="AP687" s="88" t="str">
        <f t="shared" ca="1" si="33"/>
        <v/>
      </c>
      <c r="AQ687" s="91"/>
      <c r="AR687" s="89"/>
      <c r="AS687" s="88"/>
      <c r="AT687" s="88" t="str">
        <f t="shared" si="34"/>
        <v/>
      </c>
      <c r="AU687" s="92"/>
      <c r="AV687" s="88"/>
    </row>
    <row r="688" spans="1:48" s="75" customFormat="1" ht="15.6" x14ac:dyDescent="0.3">
      <c r="A688" s="88"/>
      <c r="B688" s="88" t="str">
        <f>IF(ISNA(VLOOKUP(A688,LISTE!B681:U723,20,0)),"",VLOOKUP(A688,LISTE!B681:U723,20,0))</f>
        <v/>
      </c>
      <c r="C688" s="88"/>
      <c r="D688" s="88" t="e">
        <f t="array" ref="D688">INDEX(LISTE!$D$4:$O$45,MATCH(A688,LISTE!$B$4:$B$45,0),MATCH(C688,LISTE!$D$3:$O$3,0))</f>
        <v>#N/A</v>
      </c>
      <c r="E688" s="88" t="str">
        <f>IF(ISBLANK(C688),"",VLOOKUP(C688,Typologie!B$3:C$15,2,0))</f>
        <v/>
      </c>
      <c r="F688" s="88" t="str">
        <f>IF(E688="","",COUNTIF(E$10:$E688, E688))</f>
        <v/>
      </c>
      <c r="G688" s="88" t="str">
        <f t="shared" si="35"/>
        <v/>
      </c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90"/>
      <c r="T688" s="90"/>
      <c r="U688" s="90"/>
      <c r="V688" s="90"/>
      <c r="W688" s="88"/>
      <c r="X688" s="91"/>
      <c r="Y688" s="89"/>
      <c r="Z688" s="89"/>
      <c r="AA688" s="89"/>
      <c r="AB688" s="89"/>
      <c r="AC688" s="89"/>
      <c r="AD688" s="89"/>
      <c r="AE688" s="91"/>
      <c r="AF688" s="88"/>
      <c r="AG688" s="89"/>
      <c r="AH688" s="89"/>
      <c r="AI688" s="89"/>
      <c r="AJ688" s="91"/>
      <c r="AK688" s="88"/>
      <c r="AL688" s="89"/>
      <c r="AM688" s="89"/>
      <c r="AN688" s="89"/>
      <c r="AO688" s="91"/>
      <c r="AP688" s="88" t="str">
        <f t="shared" ca="1" si="33"/>
        <v/>
      </c>
      <c r="AQ688" s="91"/>
      <c r="AR688" s="89"/>
      <c r="AS688" s="88"/>
      <c r="AT688" s="88" t="str">
        <f t="shared" si="34"/>
        <v/>
      </c>
      <c r="AU688" s="92"/>
      <c r="AV688" s="88"/>
    </row>
    <row r="689" spans="1:48" s="75" customFormat="1" ht="15.6" x14ac:dyDescent="0.3">
      <c r="A689" s="88"/>
      <c r="B689" s="88" t="str">
        <f>IF(ISNA(VLOOKUP(A689,LISTE!B682:U724,20,0)),"",VLOOKUP(A689,LISTE!B682:U724,20,0))</f>
        <v/>
      </c>
      <c r="C689" s="88"/>
      <c r="D689" s="88" t="e">
        <f t="array" ref="D689">INDEX(LISTE!$D$4:$O$45,MATCH(A689,LISTE!$B$4:$B$45,0),MATCH(C689,LISTE!$D$3:$O$3,0))</f>
        <v>#N/A</v>
      </c>
      <c r="E689" s="88" t="str">
        <f>IF(ISBLANK(C689),"",VLOOKUP(C689,Typologie!B$3:C$15,2,0))</f>
        <v/>
      </c>
      <c r="F689" s="88" t="str">
        <f>IF(E689="","",COUNTIF(E$10:$E689, E689))</f>
        <v/>
      </c>
      <c r="G689" s="88" t="str">
        <f t="shared" si="35"/>
        <v/>
      </c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90"/>
      <c r="T689" s="90"/>
      <c r="U689" s="90"/>
      <c r="V689" s="90"/>
      <c r="W689" s="88"/>
      <c r="X689" s="91"/>
      <c r="Y689" s="89"/>
      <c r="Z689" s="89"/>
      <c r="AA689" s="89"/>
      <c r="AB689" s="89"/>
      <c r="AC689" s="89"/>
      <c r="AD689" s="89"/>
      <c r="AE689" s="91"/>
      <c r="AF689" s="88"/>
      <c r="AG689" s="89"/>
      <c r="AH689" s="89"/>
      <c r="AI689" s="89"/>
      <c r="AJ689" s="91"/>
      <c r="AK689" s="88"/>
      <c r="AL689" s="89"/>
      <c r="AM689" s="89"/>
      <c r="AN689" s="89"/>
      <c r="AO689" s="91"/>
      <c r="AP689" s="88" t="str">
        <f t="shared" ca="1" si="33"/>
        <v/>
      </c>
      <c r="AQ689" s="91"/>
      <c r="AR689" s="89"/>
      <c r="AS689" s="88"/>
      <c r="AT689" s="88" t="str">
        <f t="shared" si="34"/>
        <v/>
      </c>
      <c r="AU689" s="92"/>
      <c r="AV689" s="88"/>
    </row>
    <row r="690" spans="1:48" s="75" customFormat="1" ht="15.6" x14ac:dyDescent="0.3">
      <c r="A690" s="88"/>
      <c r="B690" s="88" t="str">
        <f>IF(ISNA(VLOOKUP(A690,LISTE!B683:U725,20,0)),"",VLOOKUP(A690,LISTE!B683:U725,20,0))</f>
        <v/>
      </c>
      <c r="C690" s="88"/>
      <c r="D690" s="88" t="e">
        <f t="array" ref="D690">INDEX(LISTE!$D$4:$O$45,MATCH(A690,LISTE!$B$4:$B$45,0),MATCH(C690,LISTE!$D$3:$O$3,0))</f>
        <v>#N/A</v>
      </c>
      <c r="E690" s="88" t="str">
        <f>IF(ISBLANK(C690),"",VLOOKUP(C690,Typologie!B$3:C$15,2,0))</f>
        <v/>
      </c>
      <c r="F690" s="88" t="str">
        <f>IF(E690="","",COUNTIF(E$10:$E690, E690))</f>
        <v/>
      </c>
      <c r="G690" s="88" t="str">
        <f t="shared" si="35"/>
        <v/>
      </c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90"/>
      <c r="T690" s="90"/>
      <c r="U690" s="90"/>
      <c r="V690" s="90"/>
      <c r="W690" s="88"/>
      <c r="X690" s="91"/>
      <c r="Y690" s="89"/>
      <c r="Z690" s="89"/>
      <c r="AA690" s="89"/>
      <c r="AB690" s="89"/>
      <c r="AC690" s="89"/>
      <c r="AD690" s="89"/>
      <c r="AE690" s="91"/>
      <c r="AF690" s="88"/>
      <c r="AG690" s="89"/>
      <c r="AH690" s="89"/>
      <c r="AI690" s="89"/>
      <c r="AJ690" s="91"/>
      <c r="AK690" s="88"/>
      <c r="AL690" s="89"/>
      <c r="AM690" s="89"/>
      <c r="AN690" s="89"/>
      <c r="AO690" s="91"/>
      <c r="AP690" s="88" t="str">
        <f t="shared" ca="1" si="33"/>
        <v/>
      </c>
      <c r="AQ690" s="91"/>
      <c r="AR690" s="89"/>
      <c r="AS690" s="88"/>
      <c r="AT690" s="88" t="str">
        <f t="shared" si="34"/>
        <v/>
      </c>
      <c r="AU690" s="92"/>
      <c r="AV690" s="88"/>
    </row>
    <row r="691" spans="1:48" s="75" customFormat="1" ht="15.6" x14ac:dyDescent="0.3">
      <c r="A691" s="88"/>
      <c r="B691" s="88" t="str">
        <f>IF(ISNA(VLOOKUP(A691,LISTE!B684:U726,20,0)),"",VLOOKUP(A691,LISTE!B684:U726,20,0))</f>
        <v/>
      </c>
      <c r="C691" s="88"/>
      <c r="D691" s="88" t="e">
        <f t="array" ref="D691">INDEX(LISTE!$D$4:$O$45,MATCH(A691,LISTE!$B$4:$B$45,0),MATCH(C691,LISTE!$D$3:$O$3,0))</f>
        <v>#N/A</v>
      </c>
      <c r="E691" s="88" t="str">
        <f>IF(ISBLANK(C691),"",VLOOKUP(C691,Typologie!B$3:C$15,2,0))</f>
        <v/>
      </c>
      <c r="F691" s="88" t="str">
        <f>IF(E691="","",COUNTIF(E$10:$E691, E691))</f>
        <v/>
      </c>
      <c r="G691" s="88" t="str">
        <f t="shared" si="35"/>
        <v/>
      </c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90"/>
      <c r="T691" s="90"/>
      <c r="U691" s="90"/>
      <c r="V691" s="90"/>
      <c r="W691" s="88"/>
      <c r="X691" s="91"/>
      <c r="Y691" s="89"/>
      <c r="Z691" s="89"/>
      <c r="AA691" s="89"/>
      <c r="AB691" s="89"/>
      <c r="AC691" s="89"/>
      <c r="AD691" s="89"/>
      <c r="AE691" s="91"/>
      <c r="AF691" s="88"/>
      <c r="AG691" s="89"/>
      <c r="AH691" s="89"/>
      <c r="AI691" s="89"/>
      <c r="AJ691" s="91"/>
      <c r="AK691" s="88"/>
      <c r="AL691" s="89"/>
      <c r="AM691" s="89"/>
      <c r="AN691" s="89"/>
      <c r="AO691" s="91"/>
      <c r="AP691" s="88" t="str">
        <f t="shared" ca="1" si="33"/>
        <v/>
      </c>
      <c r="AQ691" s="91"/>
      <c r="AR691" s="89"/>
      <c r="AS691" s="88"/>
      <c r="AT691" s="88" t="str">
        <f t="shared" si="34"/>
        <v/>
      </c>
      <c r="AU691" s="92"/>
      <c r="AV691" s="88"/>
    </row>
    <row r="692" spans="1:48" s="75" customFormat="1" ht="15.6" x14ac:dyDescent="0.3">
      <c r="A692" s="88"/>
      <c r="B692" s="88" t="str">
        <f>IF(ISNA(VLOOKUP(A692,LISTE!B685:U727,20,0)),"",VLOOKUP(A692,LISTE!B685:U727,20,0))</f>
        <v/>
      </c>
      <c r="C692" s="88"/>
      <c r="D692" s="88" t="e">
        <f t="array" ref="D692">INDEX(LISTE!$D$4:$O$45,MATCH(A692,LISTE!$B$4:$B$45,0),MATCH(C692,LISTE!$D$3:$O$3,0))</f>
        <v>#N/A</v>
      </c>
      <c r="E692" s="88" t="str">
        <f>IF(ISBLANK(C692),"",VLOOKUP(C692,Typologie!B$3:C$15,2,0))</f>
        <v/>
      </c>
      <c r="F692" s="88" t="str">
        <f>IF(E692="","",COUNTIF(E$10:$E692, E692))</f>
        <v/>
      </c>
      <c r="G692" s="88" t="str">
        <f t="shared" si="35"/>
        <v/>
      </c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90"/>
      <c r="T692" s="90"/>
      <c r="U692" s="90"/>
      <c r="V692" s="90"/>
      <c r="W692" s="88"/>
      <c r="X692" s="91"/>
      <c r="Y692" s="89"/>
      <c r="Z692" s="89"/>
      <c r="AA692" s="89"/>
      <c r="AB692" s="89"/>
      <c r="AC692" s="89"/>
      <c r="AD692" s="89"/>
      <c r="AE692" s="91"/>
      <c r="AF692" s="88"/>
      <c r="AG692" s="89"/>
      <c r="AH692" s="89"/>
      <c r="AI692" s="89"/>
      <c r="AJ692" s="91"/>
      <c r="AK692" s="88"/>
      <c r="AL692" s="89"/>
      <c r="AM692" s="89"/>
      <c r="AN692" s="89"/>
      <c r="AO692" s="91"/>
      <c r="AP692" s="88" t="str">
        <f t="shared" ca="1" si="33"/>
        <v/>
      </c>
      <c r="AQ692" s="91"/>
      <c r="AR692" s="89"/>
      <c r="AS692" s="88"/>
      <c r="AT692" s="88" t="str">
        <f t="shared" si="34"/>
        <v/>
      </c>
      <c r="AU692" s="92"/>
      <c r="AV692" s="88"/>
    </row>
    <row r="693" spans="1:48" s="75" customFormat="1" ht="15.6" x14ac:dyDescent="0.3">
      <c r="A693" s="88"/>
      <c r="B693" s="88" t="str">
        <f>IF(ISNA(VLOOKUP(A693,LISTE!B686:U728,20,0)),"",VLOOKUP(A693,LISTE!B686:U728,20,0))</f>
        <v/>
      </c>
      <c r="C693" s="88"/>
      <c r="D693" s="88" t="e">
        <f t="array" ref="D693">INDEX(LISTE!$D$4:$O$45,MATCH(A693,LISTE!$B$4:$B$45,0),MATCH(C693,LISTE!$D$3:$O$3,0))</f>
        <v>#N/A</v>
      </c>
      <c r="E693" s="88" t="str">
        <f>IF(ISBLANK(C693),"",VLOOKUP(C693,Typologie!B$3:C$15,2,0))</f>
        <v/>
      </c>
      <c r="F693" s="88" t="str">
        <f>IF(E693="","",COUNTIF(E$10:$E693, E693))</f>
        <v/>
      </c>
      <c r="G693" s="88" t="str">
        <f t="shared" si="35"/>
        <v/>
      </c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90"/>
      <c r="T693" s="90"/>
      <c r="U693" s="90"/>
      <c r="V693" s="90"/>
      <c r="W693" s="88"/>
      <c r="X693" s="91"/>
      <c r="Y693" s="89"/>
      <c r="Z693" s="89"/>
      <c r="AA693" s="89"/>
      <c r="AB693" s="89"/>
      <c r="AC693" s="89"/>
      <c r="AD693" s="89"/>
      <c r="AE693" s="91"/>
      <c r="AF693" s="88"/>
      <c r="AG693" s="89"/>
      <c r="AH693" s="89"/>
      <c r="AI693" s="89"/>
      <c r="AJ693" s="91"/>
      <c r="AK693" s="88"/>
      <c r="AL693" s="89"/>
      <c r="AM693" s="89"/>
      <c r="AN693" s="89"/>
      <c r="AO693" s="91"/>
      <c r="AP693" s="88" t="str">
        <f t="shared" ca="1" si="33"/>
        <v/>
      </c>
      <c r="AQ693" s="91"/>
      <c r="AR693" s="89"/>
      <c r="AS693" s="88"/>
      <c r="AT693" s="88" t="str">
        <f t="shared" si="34"/>
        <v/>
      </c>
      <c r="AU693" s="92"/>
      <c r="AV693" s="88"/>
    </row>
    <row r="694" spans="1:48" s="75" customFormat="1" ht="15.6" x14ac:dyDescent="0.3">
      <c r="A694" s="88"/>
      <c r="B694" s="88" t="str">
        <f>IF(ISNA(VLOOKUP(A694,LISTE!B687:U729,20,0)),"",VLOOKUP(A694,LISTE!B687:U729,20,0))</f>
        <v/>
      </c>
      <c r="C694" s="88"/>
      <c r="D694" s="88" t="e">
        <f t="array" ref="D694">INDEX(LISTE!$D$4:$O$45,MATCH(A694,LISTE!$B$4:$B$45,0),MATCH(C694,LISTE!$D$3:$O$3,0))</f>
        <v>#N/A</v>
      </c>
      <c r="E694" s="88" t="str">
        <f>IF(ISBLANK(C694),"",VLOOKUP(C694,Typologie!B$3:C$15,2,0))</f>
        <v/>
      </c>
      <c r="F694" s="88" t="str">
        <f>IF(E694="","",COUNTIF(E$10:$E694, E694))</f>
        <v/>
      </c>
      <c r="G694" s="88" t="str">
        <f t="shared" si="35"/>
        <v/>
      </c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90"/>
      <c r="T694" s="90"/>
      <c r="U694" s="90"/>
      <c r="V694" s="90"/>
      <c r="W694" s="88"/>
      <c r="X694" s="91"/>
      <c r="Y694" s="89"/>
      <c r="Z694" s="89"/>
      <c r="AA694" s="89"/>
      <c r="AB694" s="89"/>
      <c r="AC694" s="89"/>
      <c r="AD694" s="89"/>
      <c r="AE694" s="91"/>
      <c r="AF694" s="88"/>
      <c r="AG694" s="89"/>
      <c r="AH694" s="89"/>
      <c r="AI694" s="89"/>
      <c r="AJ694" s="91"/>
      <c r="AK694" s="88"/>
      <c r="AL694" s="89"/>
      <c r="AM694" s="89"/>
      <c r="AN694" s="89"/>
      <c r="AO694" s="91"/>
      <c r="AP694" s="88" t="str">
        <f t="shared" ca="1" si="33"/>
        <v/>
      </c>
      <c r="AQ694" s="91"/>
      <c r="AR694" s="89"/>
      <c r="AS694" s="88"/>
      <c r="AT694" s="88" t="str">
        <f t="shared" si="34"/>
        <v/>
      </c>
      <c r="AU694" s="92"/>
      <c r="AV694" s="88"/>
    </row>
    <row r="695" spans="1:48" s="75" customFormat="1" ht="15.6" x14ac:dyDescent="0.3">
      <c r="A695" s="88"/>
      <c r="B695" s="88" t="str">
        <f>IF(ISNA(VLOOKUP(A695,LISTE!B688:U730,20,0)),"",VLOOKUP(A695,LISTE!B688:U730,20,0))</f>
        <v/>
      </c>
      <c r="C695" s="88"/>
      <c r="D695" s="88" t="e">
        <f t="array" ref="D695">INDEX(LISTE!$D$4:$O$45,MATCH(A695,LISTE!$B$4:$B$45,0),MATCH(C695,LISTE!$D$3:$O$3,0))</f>
        <v>#N/A</v>
      </c>
      <c r="E695" s="88" t="str">
        <f>IF(ISBLANK(C695),"",VLOOKUP(C695,Typologie!B$3:C$15,2,0))</f>
        <v/>
      </c>
      <c r="F695" s="88" t="str">
        <f>IF(E695="","",COUNTIF(E$10:$E695, E695))</f>
        <v/>
      </c>
      <c r="G695" s="88" t="str">
        <f t="shared" si="35"/>
        <v/>
      </c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90"/>
      <c r="T695" s="90"/>
      <c r="U695" s="90"/>
      <c r="V695" s="90"/>
      <c r="W695" s="88"/>
      <c r="X695" s="91"/>
      <c r="Y695" s="89"/>
      <c r="Z695" s="89"/>
      <c r="AA695" s="89"/>
      <c r="AB695" s="89"/>
      <c r="AC695" s="89"/>
      <c r="AD695" s="89"/>
      <c r="AE695" s="91"/>
      <c r="AF695" s="88"/>
      <c r="AG695" s="89"/>
      <c r="AH695" s="89"/>
      <c r="AI695" s="89"/>
      <c r="AJ695" s="91"/>
      <c r="AK695" s="88"/>
      <c r="AL695" s="89"/>
      <c r="AM695" s="89"/>
      <c r="AN695" s="89"/>
      <c r="AO695" s="91"/>
      <c r="AP695" s="88" t="str">
        <f t="shared" ca="1" si="33"/>
        <v/>
      </c>
      <c r="AQ695" s="91"/>
      <c r="AR695" s="89"/>
      <c r="AS695" s="88"/>
      <c r="AT695" s="88" t="str">
        <f t="shared" si="34"/>
        <v/>
      </c>
      <c r="AU695" s="92"/>
      <c r="AV695" s="88"/>
    </row>
    <row r="696" spans="1:48" s="75" customFormat="1" ht="15.6" x14ac:dyDescent="0.3">
      <c r="A696" s="88"/>
      <c r="B696" s="88" t="str">
        <f>IF(ISNA(VLOOKUP(A696,LISTE!B689:U731,20,0)),"",VLOOKUP(A696,LISTE!B689:U731,20,0))</f>
        <v/>
      </c>
      <c r="C696" s="88"/>
      <c r="D696" s="88" t="e">
        <f t="array" ref="D696">INDEX(LISTE!$D$4:$O$45,MATCH(A696,LISTE!$B$4:$B$45,0),MATCH(C696,LISTE!$D$3:$O$3,0))</f>
        <v>#N/A</v>
      </c>
      <c r="E696" s="88" t="str">
        <f>IF(ISBLANK(C696),"",VLOOKUP(C696,Typologie!B$3:C$15,2,0))</f>
        <v/>
      </c>
      <c r="F696" s="88" t="str">
        <f>IF(E696="","",COUNTIF(E$10:$E696, E696))</f>
        <v/>
      </c>
      <c r="G696" s="88" t="str">
        <f t="shared" si="35"/>
        <v/>
      </c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90"/>
      <c r="T696" s="90"/>
      <c r="U696" s="90"/>
      <c r="V696" s="90"/>
      <c r="W696" s="88"/>
      <c r="X696" s="91"/>
      <c r="Y696" s="89"/>
      <c r="Z696" s="89"/>
      <c r="AA696" s="89"/>
      <c r="AB696" s="89"/>
      <c r="AC696" s="89"/>
      <c r="AD696" s="89"/>
      <c r="AE696" s="91"/>
      <c r="AF696" s="88"/>
      <c r="AG696" s="89"/>
      <c r="AH696" s="89"/>
      <c r="AI696" s="89"/>
      <c r="AJ696" s="91"/>
      <c r="AK696" s="88"/>
      <c r="AL696" s="89"/>
      <c r="AM696" s="89"/>
      <c r="AN696" s="89"/>
      <c r="AO696" s="91"/>
      <c r="AP696" s="88" t="str">
        <f t="shared" ca="1" si="33"/>
        <v/>
      </c>
      <c r="AQ696" s="91"/>
      <c r="AR696" s="89"/>
      <c r="AS696" s="88"/>
      <c r="AT696" s="88" t="str">
        <f t="shared" si="34"/>
        <v/>
      </c>
      <c r="AU696" s="92"/>
      <c r="AV696" s="88"/>
    </row>
    <row r="697" spans="1:48" s="75" customFormat="1" ht="15.6" x14ac:dyDescent="0.3">
      <c r="A697" s="88"/>
      <c r="B697" s="88" t="str">
        <f>IF(ISNA(VLOOKUP(A697,LISTE!B690:U732,20,0)),"",VLOOKUP(A697,LISTE!B690:U732,20,0))</f>
        <v/>
      </c>
      <c r="C697" s="88"/>
      <c r="D697" s="88" t="e">
        <f t="array" ref="D697">INDEX(LISTE!$D$4:$O$45,MATCH(A697,LISTE!$B$4:$B$45,0),MATCH(C697,LISTE!$D$3:$O$3,0))</f>
        <v>#N/A</v>
      </c>
      <c r="E697" s="88" t="str">
        <f>IF(ISBLANK(C697),"",VLOOKUP(C697,Typologie!B$3:C$15,2,0))</f>
        <v/>
      </c>
      <c r="F697" s="88" t="str">
        <f>IF(E697="","",COUNTIF(E$10:$E697, E697))</f>
        <v/>
      </c>
      <c r="G697" s="88" t="str">
        <f t="shared" si="35"/>
        <v/>
      </c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90"/>
      <c r="T697" s="90"/>
      <c r="U697" s="90"/>
      <c r="V697" s="90"/>
      <c r="W697" s="88"/>
      <c r="X697" s="91"/>
      <c r="Y697" s="89"/>
      <c r="Z697" s="89"/>
      <c r="AA697" s="89"/>
      <c r="AB697" s="89"/>
      <c r="AC697" s="89"/>
      <c r="AD697" s="89"/>
      <c r="AE697" s="91"/>
      <c r="AF697" s="88"/>
      <c r="AG697" s="89"/>
      <c r="AH697" s="89"/>
      <c r="AI697" s="89"/>
      <c r="AJ697" s="91"/>
      <c r="AK697" s="88"/>
      <c r="AL697" s="89"/>
      <c r="AM697" s="89"/>
      <c r="AN697" s="89"/>
      <c r="AO697" s="91"/>
      <c r="AP697" s="88" t="str">
        <f t="shared" ca="1" si="33"/>
        <v/>
      </c>
      <c r="AQ697" s="91"/>
      <c r="AR697" s="89"/>
      <c r="AS697" s="88"/>
      <c r="AT697" s="88" t="str">
        <f t="shared" si="34"/>
        <v/>
      </c>
      <c r="AU697" s="92"/>
      <c r="AV697" s="88"/>
    </row>
    <row r="698" spans="1:48" s="75" customFormat="1" ht="15.6" x14ac:dyDescent="0.3">
      <c r="A698" s="88"/>
      <c r="B698" s="88" t="str">
        <f>IF(ISNA(VLOOKUP(A698,LISTE!B691:U733,20,0)),"",VLOOKUP(A698,LISTE!B691:U733,20,0))</f>
        <v/>
      </c>
      <c r="C698" s="88"/>
      <c r="D698" s="88" t="e">
        <f t="array" ref="D698">INDEX(LISTE!$D$4:$O$45,MATCH(A698,LISTE!$B$4:$B$45,0),MATCH(C698,LISTE!$D$3:$O$3,0))</f>
        <v>#N/A</v>
      </c>
      <c r="E698" s="88" t="str">
        <f>IF(ISBLANK(C698),"",VLOOKUP(C698,Typologie!B$3:C$15,2,0))</f>
        <v/>
      </c>
      <c r="F698" s="88" t="str">
        <f>IF(E698="","",COUNTIF(E$10:$E698, E698))</f>
        <v/>
      </c>
      <c r="G698" s="88" t="str">
        <f t="shared" si="35"/>
        <v/>
      </c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90"/>
      <c r="T698" s="90"/>
      <c r="U698" s="90"/>
      <c r="V698" s="90"/>
      <c r="W698" s="88"/>
      <c r="X698" s="91"/>
      <c r="Y698" s="89"/>
      <c r="Z698" s="89"/>
      <c r="AA698" s="89"/>
      <c r="AB698" s="89"/>
      <c r="AC698" s="89"/>
      <c r="AD698" s="89"/>
      <c r="AE698" s="91"/>
      <c r="AF698" s="88"/>
      <c r="AG698" s="89"/>
      <c r="AH698" s="89"/>
      <c r="AI698" s="89"/>
      <c r="AJ698" s="91"/>
      <c r="AK698" s="88"/>
      <c r="AL698" s="89"/>
      <c r="AM698" s="89"/>
      <c r="AN698" s="89"/>
      <c r="AO698" s="91"/>
      <c r="AP698" s="88" t="str">
        <f t="shared" ca="1" si="33"/>
        <v/>
      </c>
      <c r="AQ698" s="91"/>
      <c r="AR698" s="89"/>
      <c r="AS698" s="88"/>
      <c r="AT698" s="88" t="str">
        <f t="shared" si="34"/>
        <v/>
      </c>
      <c r="AU698" s="92"/>
      <c r="AV698" s="88"/>
    </row>
    <row r="699" spans="1:48" s="75" customFormat="1" ht="15.6" x14ac:dyDescent="0.3">
      <c r="A699" s="88"/>
      <c r="B699" s="88" t="str">
        <f>IF(ISNA(VLOOKUP(A699,LISTE!B692:U734,20,0)),"",VLOOKUP(A699,LISTE!B692:U734,20,0))</f>
        <v/>
      </c>
      <c r="C699" s="88"/>
      <c r="D699" s="88" t="e">
        <f t="array" ref="D699">INDEX(LISTE!$D$4:$O$45,MATCH(A699,LISTE!$B$4:$B$45,0),MATCH(C699,LISTE!$D$3:$O$3,0))</f>
        <v>#N/A</v>
      </c>
      <c r="E699" s="88" t="str">
        <f>IF(ISBLANK(C699),"",VLOOKUP(C699,Typologie!B$3:C$15,2,0))</f>
        <v/>
      </c>
      <c r="F699" s="88" t="str">
        <f>IF(E699="","",COUNTIF(E$10:$E699, E699))</f>
        <v/>
      </c>
      <c r="G699" s="88" t="str">
        <f t="shared" si="35"/>
        <v/>
      </c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90"/>
      <c r="T699" s="90"/>
      <c r="U699" s="90"/>
      <c r="V699" s="90"/>
      <c r="W699" s="88"/>
      <c r="X699" s="91"/>
      <c r="Y699" s="89"/>
      <c r="Z699" s="89"/>
      <c r="AA699" s="89"/>
      <c r="AB699" s="89"/>
      <c r="AC699" s="89"/>
      <c r="AD699" s="89"/>
      <c r="AE699" s="91"/>
      <c r="AF699" s="88"/>
      <c r="AG699" s="89"/>
      <c r="AH699" s="89"/>
      <c r="AI699" s="89"/>
      <c r="AJ699" s="91"/>
      <c r="AK699" s="88"/>
      <c r="AL699" s="89"/>
      <c r="AM699" s="89"/>
      <c r="AN699" s="89"/>
      <c r="AO699" s="91"/>
      <c r="AP699" s="88" t="str">
        <f t="shared" ca="1" si="33"/>
        <v/>
      </c>
      <c r="AQ699" s="91"/>
      <c r="AR699" s="89"/>
      <c r="AS699" s="88"/>
      <c r="AT699" s="88" t="str">
        <f t="shared" si="34"/>
        <v/>
      </c>
      <c r="AU699" s="92"/>
      <c r="AV699" s="88"/>
    </row>
    <row r="700" spans="1:48" s="75" customFormat="1" ht="15.6" x14ac:dyDescent="0.3">
      <c r="A700" s="88"/>
      <c r="B700" s="88" t="str">
        <f>IF(ISNA(VLOOKUP(A700,LISTE!B693:U735,20,0)),"",VLOOKUP(A700,LISTE!B693:U735,20,0))</f>
        <v/>
      </c>
      <c r="C700" s="88"/>
      <c r="D700" s="88" t="e">
        <f t="array" ref="D700">INDEX(LISTE!$D$4:$O$45,MATCH(A700,LISTE!$B$4:$B$45,0),MATCH(C700,LISTE!$D$3:$O$3,0))</f>
        <v>#N/A</v>
      </c>
      <c r="E700" s="88" t="str">
        <f>IF(ISBLANK(C700),"",VLOOKUP(C700,Typologie!B$3:C$15,2,0))</f>
        <v/>
      </c>
      <c r="F700" s="88" t="str">
        <f>IF(E700="","",COUNTIF(E$10:$E700, E700))</f>
        <v/>
      </c>
      <c r="G700" s="88" t="str">
        <f t="shared" si="35"/>
        <v/>
      </c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90"/>
      <c r="T700" s="90"/>
      <c r="U700" s="90"/>
      <c r="V700" s="90"/>
      <c r="W700" s="88"/>
      <c r="X700" s="91"/>
      <c r="Y700" s="89"/>
      <c r="Z700" s="89"/>
      <c r="AA700" s="89"/>
      <c r="AB700" s="89"/>
      <c r="AC700" s="89"/>
      <c r="AD700" s="89"/>
      <c r="AE700" s="91"/>
      <c r="AF700" s="88"/>
      <c r="AG700" s="89"/>
      <c r="AH700" s="89"/>
      <c r="AI700" s="89"/>
      <c r="AJ700" s="91"/>
      <c r="AK700" s="88"/>
      <c r="AL700" s="89"/>
      <c r="AM700" s="89"/>
      <c r="AN700" s="89"/>
      <c r="AO700" s="91"/>
      <c r="AP700" s="88" t="str">
        <f t="shared" ca="1" si="33"/>
        <v/>
      </c>
      <c r="AQ700" s="91"/>
      <c r="AR700" s="89"/>
      <c r="AS700" s="88"/>
      <c r="AT700" s="88" t="str">
        <f t="shared" si="34"/>
        <v/>
      </c>
      <c r="AU700" s="92"/>
      <c r="AV700" s="88"/>
    </row>
    <row r="701" spans="1:48" s="75" customFormat="1" ht="15.6" x14ac:dyDescent="0.3">
      <c r="A701" s="88"/>
      <c r="B701" s="88" t="str">
        <f>IF(ISNA(VLOOKUP(A701,LISTE!B694:U736,20,0)),"",VLOOKUP(A701,LISTE!B694:U736,20,0))</f>
        <v/>
      </c>
      <c r="C701" s="88"/>
      <c r="D701" s="88" t="e">
        <f t="array" ref="D701">INDEX(LISTE!$D$4:$O$45,MATCH(A701,LISTE!$B$4:$B$45,0),MATCH(C701,LISTE!$D$3:$O$3,0))</f>
        <v>#N/A</v>
      </c>
      <c r="E701" s="88" t="str">
        <f>IF(ISBLANK(C701),"",VLOOKUP(C701,Typologie!B$3:C$15,2,0))</f>
        <v/>
      </c>
      <c r="F701" s="88" t="str">
        <f>IF(E701="","",COUNTIF(E$10:$E701, E701))</f>
        <v/>
      </c>
      <c r="G701" s="88" t="str">
        <f t="shared" si="35"/>
        <v/>
      </c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90"/>
      <c r="T701" s="90"/>
      <c r="U701" s="90"/>
      <c r="V701" s="90"/>
      <c r="W701" s="88"/>
      <c r="X701" s="91"/>
      <c r="Y701" s="89"/>
      <c r="Z701" s="89"/>
      <c r="AA701" s="89"/>
      <c r="AB701" s="89"/>
      <c r="AC701" s="89"/>
      <c r="AD701" s="89"/>
      <c r="AE701" s="91"/>
      <c r="AF701" s="88"/>
      <c r="AG701" s="89"/>
      <c r="AH701" s="89"/>
      <c r="AI701" s="89"/>
      <c r="AJ701" s="91"/>
      <c r="AK701" s="88"/>
      <c r="AL701" s="89"/>
      <c r="AM701" s="89"/>
      <c r="AN701" s="89"/>
      <c r="AO701" s="91"/>
      <c r="AP701" s="88" t="str">
        <f t="shared" ca="1" si="33"/>
        <v/>
      </c>
      <c r="AQ701" s="91"/>
      <c r="AR701" s="89"/>
      <c r="AS701" s="88"/>
      <c r="AT701" s="88" t="str">
        <f t="shared" si="34"/>
        <v/>
      </c>
      <c r="AU701" s="92"/>
      <c r="AV701" s="88"/>
    </row>
    <row r="702" spans="1:48" s="75" customFormat="1" ht="15.6" x14ac:dyDescent="0.3">
      <c r="A702" s="88"/>
      <c r="B702" s="88" t="str">
        <f>IF(ISNA(VLOOKUP(A702,LISTE!B695:U737,20,0)),"",VLOOKUP(A702,LISTE!B695:U737,20,0))</f>
        <v/>
      </c>
      <c r="C702" s="88"/>
      <c r="D702" s="88" t="e">
        <f t="array" ref="D702">INDEX(LISTE!$D$4:$O$45,MATCH(A702,LISTE!$B$4:$B$45,0),MATCH(C702,LISTE!$D$3:$O$3,0))</f>
        <v>#N/A</v>
      </c>
      <c r="E702" s="88" t="str">
        <f>IF(ISBLANK(C702),"",VLOOKUP(C702,Typologie!B$3:C$15,2,0))</f>
        <v/>
      </c>
      <c r="F702" s="88" t="str">
        <f>IF(E702="","",COUNTIF(E$10:$E702, E702))</f>
        <v/>
      </c>
      <c r="G702" s="88" t="str">
        <f t="shared" si="35"/>
        <v/>
      </c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90"/>
      <c r="T702" s="90"/>
      <c r="U702" s="90"/>
      <c r="V702" s="90"/>
      <c r="W702" s="88"/>
      <c r="X702" s="91"/>
      <c r="Y702" s="89"/>
      <c r="Z702" s="89"/>
      <c r="AA702" s="89"/>
      <c r="AB702" s="89"/>
      <c r="AC702" s="89"/>
      <c r="AD702" s="89"/>
      <c r="AE702" s="91"/>
      <c r="AF702" s="88"/>
      <c r="AG702" s="89"/>
      <c r="AH702" s="89"/>
      <c r="AI702" s="89"/>
      <c r="AJ702" s="91"/>
      <c r="AK702" s="88"/>
      <c r="AL702" s="89"/>
      <c r="AM702" s="89"/>
      <c r="AN702" s="89"/>
      <c r="AO702" s="91"/>
      <c r="AP702" s="88" t="str">
        <f t="shared" ca="1" si="33"/>
        <v/>
      </c>
      <c r="AQ702" s="91"/>
      <c r="AR702" s="89"/>
      <c r="AS702" s="88"/>
      <c r="AT702" s="88" t="str">
        <f t="shared" si="34"/>
        <v/>
      </c>
      <c r="AU702" s="92"/>
      <c r="AV702" s="88"/>
    </row>
    <row r="703" spans="1:48" s="75" customFormat="1" ht="15.6" x14ac:dyDescent="0.3">
      <c r="A703" s="88"/>
      <c r="B703" s="88" t="str">
        <f>IF(ISNA(VLOOKUP(A703,LISTE!B696:U738,20,0)),"",VLOOKUP(A703,LISTE!B696:U738,20,0))</f>
        <v/>
      </c>
      <c r="C703" s="88"/>
      <c r="D703" s="88" t="e">
        <f t="array" ref="D703">INDEX(LISTE!$D$4:$O$45,MATCH(A703,LISTE!$B$4:$B$45,0),MATCH(C703,LISTE!$D$3:$O$3,0))</f>
        <v>#N/A</v>
      </c>
      <c r="E703" s="88" t="str">
        <f>IF(ISBLANK(C703),"",VLOOKUP(C703,Typologie!B$3:C$15,2,0))</f>
        <v/>
      </c>
      <c r="F703" s="88" t="str">
        <f>IF(E703="","",COUNTIF(E$10:$E703, E703))</f>
        <v/>
      </c>
      <c r="G703" s="88" t="str">
        <f t="shared" si="35"/>
        <v/>
      </c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90"/>
      <c r="T703" s="90"/>
      <c r="U703" s="90"/>
      <c r="V703" s="90"/>
      <c r="W703" s="88"/>
      <c r="X703" s="91"/>
      <c r="Y703" s="89"/>
      <c r="Z703" s="89"/>
      <c r="AA703" s="89"/>
      <c r="AB703" s="89"/>
      <c r="AC703" s="89"/>
      <c r="AD703" s="89"/>
      <c r="AE703" s="91"/>
      <c r="AF703" s="88"/>
      <c r="AG703" s="89"/>
      <c r="AH703" s="89"/>
      <c r="AI703" s="89"/>
      <c r="AJ703" s="91"/>
      <c r="AK703" s="88"/>
      <c r="AL703" s="89"/>
      <c r="AM703" s="89"/>
      <c r="AN703" s="89"/>
      <c r="AO703" s="91"/>
      <c r="AP703" s="88" t="str">
        <f t="shared" ca="1" si="33"/>
        <v/>
      </c>
      <c r="AQ703" s="91"/>
      <c r="AR703" s="89"/>
      <c r="AS703" s="88"/>
      <c r="AT703" s="88" t="str">
        <f t="shared" si="34"/>
        <v/>
      </c>
      <c r="AU703" s="92"/>
      <c r="AV703" s="88"/>
    </row>
    <row r="704" spans="1:48" s="75" customFormat="1" ht="15.6" x14ac:dyDescent="0.3">
      <c r="A704" s="88"/>
      <c r="B704" s="88" t="str">
        <f>IF(ISNA(VLOOKUP(A704,LISTE!B697:U739,20,0)),"",VLOOKUP(A704,LISTE!B697:U739,20,0))</f>
        <v/>
      </c>
      <c r="C704" s="88"/>
      <c r="D704" s="88" t="e">
        <f t="array" ref="D704">INDEX(LISTE!$D$4:$O$45,MATCH(A704,LISTE!$B$4:$B$45,0),MATCH(C704,LISTE!$D$3:$O$3,0))</f>
        <v>#N/A</v>
      </c>
      <c r="E704" s="88" t="str">
        <f>IF(ISBLANK(C704),"",VLOOKUP(C704,Typologie!B$3:C$15,2,0))</f>
        <v/>
      </c>
      <c r="F704" s="88" t="str">
        <f>IF(E704="","",COUNTIF(E$10:$E704, E704))</f>
        <v/>
      </c>
      <c r="G704" s="88" t="str">
        <f t="shared" si="35"/>
        <v/>
      </c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90"/>
      <c r="T704" s="90"/>
      <c r="U704" s="90"/>
      <c r="V704" s="90"/>
      <c r="W704" s="88"/>
      <c r="X704" s="91"/>
      <c r="Y704" s="89"/>
      <c r="Z704" s="89"/>
      <c r="AA704" s="89"/>
      <c r="AB704" s="89"/>
      <c r="AC704" s="89"/>
      <c r="AD704" s="89"/>
      <c r="AE704" s="91"/>
      <c r="AF704" s="88"/>
      <c r="AG704" s="89"/>
      <c r="AH704" s="89"/>
      <c r="AI704" s="89"/>
      <c r="AJ704" s="91"/>
      <c r="AK704" s="88"/>
      <c r="AL704" s="89"/>
      <c r="AM704" s="89"/>
      <c r="AN704" s="89"/>
      <c r="AO704" s="91"/>
      <c r="AP704" s="88" t="str">
        <f t="shared" ca="1" si="33"/>
        <v/>
      </c>
      <c r="AQ704" s="91"/>
      <c r="AR704" s="89"/>
      <c r="AS704" s="88"/>
      <c r="AT704" s="88" t="str">
        <f t="shared" si="34"/>
        <v/>
      </c>
      <c r="AU704" s="92"/>
      <c r="AV704" s="88"/>
    </row>
    <row r="705" spans="1:48" s="75" customFormat="1" ht="15.6" x14ac:dyDescent="0.3">
      <c r="A705" s="88"/>
      <c r="B705" s="88" t="str">
        <f>IF(ISNA(VLOOKUP(A705,LISTE!B698:U740,20,0)),"",VLOOKUP(A705,LISTE!B698:U740,20,0))</f>
        <v/>
      </c>
      <c r="C705" s="88"/>
      <c r="D705" s="88" t="e">
        <f t="array" ref="D705">INDEX(LISTE!$D$4:$O$45,MATCH(A705,LISTE!$B$4:$B$45,0),MATCH(C705,LISTE!$D$3:$O$3,0))</f>
        <v>#N/A</v>
      </c>
      <c r="E705" s="88" t="str">
        <f>IF(ISBLANK(C705),"",VLOOKUP(C705,Typologie!B$3:C$15,2,0))</f>
        <v/>
      </c>
      <c r="F705" s="88" t="str">
        <f>IF(E705="","",COUNTIF(E$10:$E705, E705))</f>
        <v/>
      </c>
      <c r="G705" s="88" t="str">
        <f t="shared" si="35"/>
        <v/>
      </c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90"/>
      <c r="T705" s="90"/>
      <c r="U705" s="90"/>
      <c r="V705" s="90"/>
      <c r="W705" s="88"/>
      <c r="X705" s="91"/>
      <c r="Y705" s="89"/>
      <c r="Z705" s="89"/>
      <c r="AA705" s="89"/>
      <c r="AB705" s="89"/>
      <c r="AC705" s="89"/>
      <c r="AD705" s="89"/>
      <c r="AE705" s="91"/>
      <c r="AF705" s="88"/>
      <c r="AG705" s="89"/>
      <c r="AH705" s="89"/>
      <c r="AI705" s="89"/>
      <c r="AJ705" s="91"/>
      <c r="AK705" s="88"/>
      <c r="AL705" s="89"/>
      <c r="AM705" s="89"/>
      <c r="AN705" s="89"/>
      <c r="AO705" s="91"/>
      <c r="AP705" s="88" t="str">
        <f t="shared" ca="1" si="33"/>
        <v/>
      </c>
      <c r="AQ705" s="91"/>
      <c r="AR705" s="89"/>
      <c r="AS705" s="88"/>
      <c r="AT705" s="88" t="str">
        <f t="shared" si="34"/>
        <v/>
      </c>
      <c r="AU705" s="92"/>
      <c r="AV705" s="88"/>
    </row>
    <row r="706" spans="1:48" s="75" customFormat="1" ht="15.6" x14ac:dyDescent="0.3">
      <c r="A706" s="88"/>
      <c r="B706" s="88" t="str">
        <f>IF(ISNA(VLOOKUP(A706,LISTE!B699:U741,20,0)),"",VLOOKUP(A706,LISTE!B699:U741,20,0))</f>
        <v/>
      </c>
      <c r="C706" s="88"/>
      <c r="D706" s="88" t="e">
        <f t="array" ref="D706">INDEX(LISTE!$D$4:$O$45,MATCH(A706,LISTE!$B$4:$B$45,0),MATCH(C706,LISTE!$D$3:$O$3,0))</f>
        <v>#N/A</v>
      </c>
      <c r="E706" s="88" t="str">
        <f>IF(ISBLANK(C706),"",VLOOKUP(C706,Typologie!B$3:C$15,2,0))</f>
        <v/>
      </c>
      <c r="F706" s="88" t="str">
        <f>IF(E706="","",COUNTIF(E$10:$E706, E706))</f>
        <v/>
      </c>
      <c r="G706" s="88" t="str">
        <f t="shared" si="35"/>
        <v/>
      </c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90"/>
      <c r="T706" s="90"/>
      <c r="U706" s="90"/>
      <c r="V706" s="90"/>
      <c r="W706" s="88"/>
      <c r="X706" s="91"/>
      <c r="Y706" s="89"/>
      <c r="Z706" s="89"/>
      <c r="AA706" s="89"/>
      <c r="AB706" s="89"/>
      <c r="AC706" s="89"/>
      <c r="AD706" s="89"/>
      <c r="AE706" s="91"/>
      <c r="AF706" s="88"/>
      <c r="AG706" s="89"/>
      <c r="AH706" s="89"/>
      <c r="AI706" s="89"/>
      <c r="AJ706" s="91"/>
      <c r="AK706" s="88"/>
      <c r="AL706" s="89"/>
      <c r="AM706" s="89"/>
      <c r="AN706" s="89"/>
      <c r="AO706" s="91"/>
      <c r="AP706" s="88" t="str">
        <f t="shared" ca="1" si="33"/>
        <v/>
      </c>
      <c r="AQ706" s="91"/>
      <c r="AR706" s="89"/>
      <c r="AS706" s="88"/>
      <c r="AT706" s="88" t="str">
        <f t="shared" si="34"/>
        <v/>
      </c>
      <c r="AU706" s="92"/>
      <c r="AV706" s="88"/>
    </row>
    <row r="707" spans="1:48" s="75" customFormat="1" ht="15.6" x14ac:dyDescent="0.3">
      <c r="A707" s="88"/>
      <c r="B707" s="88" t="str">
        <f>IF(ISNA(VLOOKUP(A707,LISTE!B700:U742,20,0)),"",VLOOKUP(A707,LISTE!B700:U742,20,0))</f>
        <v/>
      </c>
      <c r="C707" s="88"/>
      <c r="D707" s="88" t="e">
        <f t="array" ref="D707">INDEX(LISTE!$D$4:$O$45,MATCH(A707,LISTE!$B$4:$B$45,0),MATCH(C707,LISTE!$D$3:$O$3,0))</f>
        <v>#N/A</v>
      </c>
      <c r="E707" s="88" t="str">
        <f>IF(ISBLANK(C707),"",VLOOKUP(C707,Typologie!B$3:C$15,2,0))</f>
        <v/>
      </c>
      <c r="F707" s="88" t="str">
        <f>IF(E707="","",COUNTIF(E$10:$E707, E707))</f>
        <v/>
      </c>
      <c r="G707" s="88" t="str">
        <f t="shared" si="35"/>
        <v/>
      </c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90"/>
      <c r="T707" s="90"/>
      <c r="U707" s="90"/>
      <c r="V707" s="90"/>
      <c r="W707" s="88"/>
      <c r="X707" s="91"/>
      <c r="Y707" s="89"/>
      <c r="Z707" s="89"/>
      <c r="AA707" s="89"/>
      <c r="AB707" s="89"/>
      <c r="AC707" s="89"/>
      <c r="AD707" s="89"/>
      <c r="AE707" s="91"/>
      <c r="AF707" s="88"/>
      <c r="AG707" s="89"/>
      <c r="AH707" s="89"/>
      <c r="AI707" s="89"/>
      <c r="AJ707" s="91"/>
      <c r="AK707" s="88"/>
      <c r="AL707" s="89"/>
      <c r="AM707" s="89"/>
      <c r="AN707" s="89"/>
      <c r="AO707" s="91"/>
      <c r="AP707" s="88" t="str">
        <f t="shared" ca="1" si="33"/>
        <v/>
      </c>
      <c r="AQ707" s="91"/>
      <c r="AR707" s="89"/>
      <c r="AS707" s="88"/>
      <c r="AT707" s="88" t="str">
        <f t="shared" si="34"/>
        <v/>
      </c>
      <c r="AU707" s="92"/>
      <c r="AV707" s="88"/>
    </row>
    <row r="708" spans="1:48" s="75" customFormat="1" ht="15.6" x14ac:dyDescent="0.3">
      <c r="A708" s="88"/>
      <c r="B708" s="88" t="str">
        <f>IF(ISNA(VLOOKUP(A708,LISTE!B701:U743,20,0)),"",VLOOKUP(A708,LISTE!B701:U743,20,0))</f>
        <v/>
      </c>
      <c r="C708" s="88"/>
      <c r="D708" s="88" t="e">
        <f t="array" ref="D708">INDEX(LISTE!$D$4:$O$45,MATCH(A708,LISTE!$B$4:$B$45,0),MATCH(C708,LISTE!$D$3:$O$3,0))</f>
        <v>#N/A</v>
      </c>
      <c r="E708" s="88" t="str">
        <f>IF(ISBLANK(C708),"",VLOOKUP(C708,Typologie!B$3:C$15,2,0))</f>
        <v/>
      </c>
      <c r="F708" s="88" t="str">
        <f>IF(E708="","",COUNTIF(E$10:$E708, E708))</f>
        <v/>
      </c>
      <c r="G708" s="88" t="str">
        <f t="shared" si="35"/>
        <v/>
      </c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90"/>
      <c r="T708" s="90"/>
      <c r="U708" s="90"/>
      <c r="V708" s="90"/>
      <c r="W708" s="88"/>
      <c r="X708" s="91"/>
      <c r="Y708" s="89"/>
      <c r="Z708" s="89"/>
      <c r="AA708" s="89"/>
      <c r="AB708" s="89"/>
      <c r="AC708" s="89"/>
      <c r="AD708" s="89"/>
      <c r="AE708" s="91"/>
      <c r="AF708" s="88"/>
      <c r="AG708" s="89"/>
      <c r="AH708" s="89"/>
      <c r="AI708" s="89"/>
      <c r="AJ708" s="91"/>
      <c r="AK708" s="88"/>
      <c r="AL708" s="89"/>
      <c r="AM708" s="89"/>
      <c r="AN708" s="89"/>
      <c r="AO708" s="91"/>
      <c r="AP708" s="88" t="str">
        <f t="shared" ca="1" si="33"/>
        <v/>
      </c>
      <c r="AQ708" s="91"/>
      <c r="AR708" s="89"/>
      <c r="AS708" s="88"/>
      <c r="AT708" s="88" t="str">
        <f t="shared" si="34"/>
        <v/>
      </c>
      <c r="AU708" s="92"/>
      <c r="AV708" s="88"/>
    </row>
    <row r="709" spans="1:48" s="75" customFormat="1" ht="15.6" x14ac:dyDescent="0.3">
      <c r="A709" s="88"/>
      <c r="B709" s="88" t="str">
        <f>IF(ISNA(VLOOKUP(A709,LISTE!B702:U744,20,0)),"",VLOOKUP(A709,LISTE!B702:U744,20,0))</f>
        <v/>
      </c>
      <c r="C709" s="88"/>
      <c r="D709" s="88" t="e">
        <f t="array" ref="D709">INDEX(LISTE!$D$4:$O$45,MATCH(A709,LISTE!$B$4:$B$45,0),MATCH(C709,LISTE!$D$3:$O$3,0))</f>
        <v>#N/A</v>
      </c>
      <c r="E709" s="88" t="str">
        <f>IF(ISBLANK(C709),"",VLOOKUP(C709,Typologie!B$3:C$15,2,0))</f>
        <v/>
      </c>
      <c r="F709" s="88" t="str">
        <f>IF(E709="","",COUNTIF(E$10:$E709, E709))</f>
        <v/>
      </c>
      <c r="G709" s="88" t="str">
        <f t="shared" si="35"/>
        <v/>
      </c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90"/>
      <c r="T709" s="90"/>
      <c r="U709" s="90"/>
      <c r="V709" s="90"/>
      <c r="W709" s="88"/>
      <c r="X709" s="91"/>
      <c r="Y709" s="89"/>
      <c r="Z709" s="89"/>
      <c r="AA709" s="89"/>
      <c r="AB709" s="89"/>
      <c r="AC709" s="89"/>
      <c r="AD709" s="89"/>
      <c r="AE709" s="91"/>
      <c r="AF709" s="88"/>
      <c r="AG709" s="89"/>
      <c r="AH709" s="89"/>
      <c r="AI709" s="89"/>
      <c r="AJ709" s="91"/>
      <c r="AK709" s="88"/>
      <c r="AL709" s="89"/>
      <c r="AM709" s="89"/>
      <c r="AN709" s="89"/>
      <c r="AO709" s="91"/>
      <c r="AP709" s="88" t="str">
        <f t="shared" ca="1" si="33"/>
        <v/>
      </c>
      <c r="AQ709" s="91"/>
      <c r="AR709" s="89"/>
      <c r="AS709" s="88"/>
      <c r="AT709" s="88" t="str">
        <f t="shared" si="34"/>
        <v/>
      </c>
      <c r="AU709" s="92"/>
      <c r="AV709" s="88"/>
    </row>
    <row r="710" spans="1:48" s="75" customFormat="1" ht="15.6" x14ac:dyDescent="0.3">
      <c r="A710" s="88"/>
      <c r="B710" s="88" t="str">
        <f>IF(ISNA(VLOOKUP(A710,LISTE!B703:U745,20,0)),"",VLOOKUP(A710,LISTE!B703:U745,20,0))</f>
        <v/>
      </c>
      <c r="C710" s="88"/>
      <c r="D710" s="88" t="e">
        <f t="array" ref="D710">INDEX(LISTE!$D$4:$O$45,MATCH(A710,LISTE!$B$4:$B$45,0),MATCH(C710,LISTE!$D$3:$O$3,0))</f>
        <v>#N/A</v>
      </c>
      <c r="E710" s="88" t="str">
        <f>IF(ISBLANK(C710),"",VLOOKUP(C710,Typologie!B$3:C$15,2,0))</f>
        <v/>
      </c>
      <c r="F710" s="88" t="str">
        <f>IF(E710="","",COUNTIF(E$10:$E710, E710))</f>
        <v/>
      </c>
      <c r="G710" s="88" t="str">
        <f t="shared" si="35"/>
        <v/>
      </c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90"/>
      <c r="T710" s="90"/>
      <c r="U710" s="90"/>
      <c r="V710" s="90"/>
      <c r="W710" s="88"/>
      <c r="X710" s="91"/>
      <c r="Y710" s="89"/>
      <c r="Z710" s="89"/>
      <c r="AA710" s="89"/>
      <c r="AB710" s="89"/>
      <c r="AC710" s="89"/>
      <c r="AD710" s="89"/>
      <c r="AE710" s="91"/>
      <c r="AF710" s="88"/>
      <c r="AG710" s="89"/>
      <c r="AH710" s="89"/>
      <c r="AI710" s="89"/>
      <c r="AJ710" s="91"/>
      <c r="AK710" s="88"/>
      <c r="AL710" s="89"/>
      <c r="AM710" s="89"/>
      <c r="AN710" s="89"/>
      <c r="AO710" s="91"/>
      <c r="AP710" s="88" t="str">
        <f t="shared" ca="1" si="33"/>
        <v/>
      </c>
      <c r="AQ710" s="91"/>
      <c r="AR710" s="89"/>
      <c r="AS710" s="88"/>
      <c r="AT710" s="88" t="str">
        <f t="shared" si="34"/>
        <v/>
      </c>
      <c r="AU710" s="92"/>
      <c r="AV710" s="88"/>
    </row>
    <row r="711" spans="1:48" s="75" customFormat="1" ht="15.6" x14ac:dyDescent="0.3">
      <c r="A711" s="88"/>
      <c r="B711" s="88" t="str">
        <f>IF(ISNA(VLOOKUP(A711,LISTE!B704:U746,20,0)),"",VLOOKUP(A711,LISTE!B704:U746,20,0))</f>
        <v/>
      </c>
      <c r="C711" s="88"/>
      <c r="D711" s="88" t="e">
        <f t="array" ref="D711">INDEX(LISTE!$D$4:$O$45,MATCH(A711,LISTE!$B$4:$B$45,0),MATCH(C711,LISTE!$D$3:$O$3,0))</f>
        <v>#N/A</v>
      </c>
      <c r="E711" s="88" t="str">
        <f>IF(ISBLANK(C711),"",VLOOKUP(C711,Typologie!B$3:C$15,2,0))</f>
        <v/>
      </c>
      <c r="F711" s="88" t="str">
        <f>IF(E711="","",COUNTIF(E$10:$E711, E711))</f>
        <v/>
      </c>
      <c r="G711" s="88" t="str">
        <f t="shared" si="35"/>
        <v/>
      </c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90"/>
      <c r="T711" s="90"/>
      <c r="U711" s="90"/>
      <c r="V711" s="90"/>
      <c r="W711" s="88"/>
      <c r="X711" s="91"/>
      <c r="Y711" s="89"/>
      <c r="Z711" s="89"/>
      <c r="AA711" s="89"/>
      <c r="AB711" s="89"/>
      <c r="AC711" s="89"/>
      <c r="AD711" s="89"/>
      <c r="AE711" s="91"/>
      <c r="AF711" s="88"/>
      <c r="AG711" s="89"/>
      <c r="AH711" s="89"/>
      <c r="AI711" s="89"/>
      <c r="AJ711" s="91"/>
      <c r="AK711" s="88"/>
      <c r="AL711" s="89"/>
      <c r="AM711" s="89"/>
      <c r="AN711" s="89"/>
      <c r="AO711" s="91"/>
      <c r="AP711" s="88" t="str">
        <f t="shared" ca="1" si="33"/>
        <v/>
      </c>
      <c r="AQ711" s="91"/>
      <c r="AR711" s="89"/>
      <c r="AS711" s="88"/>
      <c r="AT711" s="88" t="str">
        <f t="shared" si="34"/>
        <v/>
      </c>
      <c r="AU711" s="92"/>
      <c r="AV711" s="88"/>
    </row>
    <row r="712" spans="1:48" s="75" customFormat="1" ht="15.6" x14ac:dyDescent="0.3">
      <c r="A712" s="88"/>
      <c r="B712" s="88" t="str">
        <f>IF(ISNA(VLOOKUP(A712,LISTE!B705:U747,20,0)),"",VLOOKUP(A712,LISTE!B705:U747,20,0))</f>
        <v/>
      </c>
      <c r="C712" s="88"/>
      <c r="D712" s="88" t="e">
        <f t="array" ref="D712">INDEX(LISTE!$D$4:$O$45,MATCH(A712,LISTE!$B$4:$B$45,0),MATCH(C712,LISTE!$D$3:$O$3,0))</f>
        <v>#N/A</v>
      </c>
      <c r="E712" s="88" t="str">
        <f>IF(ISBLANK(C712),"",VLOOKUP(C712,Typologie!B$3:C$15,2,0))</f>
        <v/>
      </c>
      <c r="F712" s="88" t="str">
        <f>IF(E712="","",COUNTIF(E$10:$E712, E712))</f>
        <v/>
      </c>
      <c r="G712" s="88" t="str">
        <f t="shared" si="35"/>
        <v/>
      </c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90"/>
      <c r="T712" s="90"/>
      <c r="U712" s="90"/>
      <c r="V712" s="90"/>
      <c r="W712" s="88"/>
      <c r="X712" s="91"/>
      <c r="Y712" s="89"/>
      <c r="Z712" s="89"/>
      <c r="AA712" s="89"/>
      <c r="AB712" s="89"/>
      <c r="AC712" s="89"/>
      <c r="AD712" s="89"/>
      <c r="AE712" s="91"/>
      <c r="AF712" s="88"/>
      <c r="AG712" s="89"/>
      <c r="AH712" s="89"/>
      <c r="AI712" s="89"/>
      <c r="AJ712" s="91"/>
      <c r="AK712" s="88"/>
      <c r="AL712" s="89"/>
      <c r="AM712" s="89"/>
      <c r="AN712" s="89"/>
      <c r="AO712" s="91"/>
      <c r="AP712" s="88" t="str">
        <f t="shared" ca="1" si="33"/>
        <v/>
      </c>
      <c r="AQ712" s="91"/>
      <c r="AR712" s="89"/>
      <c r="AS712" s="88"/>
      <c r="AT712" s="88" t="str">
        <f t="shared" si="34"/>
        <v/>
      </c>
      <c r="AU712" s="92"/>
      <c r="AV712" s="88"/>
    </row>
    <row r="713" spans="1:48" s="75" customFormat="1" ht="15.6" x14ac:dyDescent="0.3">
      <c r="A713" s="88"/>
      <c r="B713" s="88" t="str">
        <f>IF(ISNA(VLOOKUP(A713,LISTE!B706:U748,20,0)),"",VLOOKUP(A713,LISTE!B706:U748,20,0))</f>
        <v/>
      </c>
      <c r="C713" s="88"/>
      <c r="D713" s="88" t="e">
        <f t="array" ref="D713">INDEX(LISTE!$D$4:$O$45,MATCH(A713,LISTE!$B$4:$B$45,0),MATCH(C713,LISTE!$D$3:$O$3,0))</f>
        <v>#N/A</v>
      </c>
      <c r="E713" s="88" t="str">
        <f>IF(ISBLANK(C713),"",VLOOKUP(C713,Typologie!B$3:C$15,2,0))</f>
        <v/>
      </c>
      <c r="F713" s="88" t="str">
        <f>IF(E713="","",COUNTIF(E$10:$E713, E713))</f>
        <v/>
      </c>
      <c r="G713" s="88" t="str">
        <f t="shared" si="35"/>
        <v/>
      </c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90"/>
      <c r="T713" s="90"/>
      <c r="U713" s="90"/>
      <c r="V713" s="90"/>
      <c r="W713" s="88"/>
      <c r="X713" s="91"/>
      <c r="Y713" s="89"/>
      <c r="Z713" s="89"/>
      <c r="AA713" s="89"/>
      <c r="AB713" s="89"/>
      <c r="AC713" s="89"/>
      <c r="AD713" s="89"/>
      <c r="AE713" s="91"/>
      <c r="AF713" s="88"/>
      <c r="AG713" s="89"/>
      <c r="AH713" s="89"/>
      <c r="AI713" s="89"/>
      <c r="AJ713" s="91"/>
      <c r="AK713" s="88"/>
      <c r="AL713" s="89"/>
      <c r="AM713" s="89"/>
      <c r="AN713" s="89"/>
      <c r="AO713" s="91"/>
      <c r="AP713" s="88" t="str">
        <f t="shared" ca="1" si="33"/>
        <v/>
      </c>
      <c r="AQ713" s="91"/>
      <c r="AR713" s="89"/>
      <c r="AS713" s="88"/>
      <c r="AT713" s="88" t="str">
        <f t="shared" si="34"/>
        <v/>
      </c>
      <c r="AU713" s="92"/>
      <c r="AV713" s="88"/>
    </row>
    <row r="714" spans="1:48" s="75" customFormat="1" ht="15.6" x14ac:dyDescent="0.3">
      <c r="A714" s="88"/>
      <c r="B714" s="88" t="str">
        <f>IF(ISNA(VLOOKUP(A714,LISTE!B707:U749,20,0)),"",VLOOKUP(A714,LISTE!B707:U749,20,0))</f>
        <v/>
      </c>
      <c r="C714" s="88"/>
      <c r="D714" s="88" t="e">
        <f t="array" ref="D714">INDEX(LISTE!$D$4:$O$45,MATCH(A714,LISTE!$B$4:$B$45,0),MATCH(C714,LISTE!$D$3:$O$3,0))</f>
        <v>#N/A</v>
      </c>
      <c r="E714" s="88" t="str">
        <f>IF(ISBLANK(C714),"",VLOOKUP(C714,Typologie!B$3:C$15,2,0))</f>
        <v/>
      </c>
      <c r="F714" s="88" t="str">
        <f>IF(E714="","",COUNTIF(E$10:$E714, E714))</f>
        <v/>
      </c>
      <c r="G714" s="88" t="str">
        <f t="shared" si="35"/>
        <v/>
      </c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90"/>
      <c r="T714" s="90"/>
      <c r="U714" s="90"/>
      <c r="V714" s="90"/>
      <c r="W714" s="88"/>
      <c r="X714" s="91"/>
      <c r="Y714" s="89"/>
      <c r="Z714" s="89"/>
      <c r="AA714" s="89"/>
      <c r="AB714" s="89"/>
      <c r="AC714" s="89"/>
      <c r="AD714" s="89"/>
      <c r="AE714" s="91"/>
      <c r="AF714" s="88"/>
      <c r="AG714" s="89"/>
      <c r="AH714" s="89"/>
      <c r="AI714" s="89"/>
      <c r="AJ714" s="91"/>
      <c r="AK714" s="88"/>
      <c r="AL714" s="89"/>
      <c r="AM714" s="89"/>
      <c r="AN714" s="89"/>
      <c r="AO714" s="91"/>
      <c r="AP714" s="88" t="str">
        <f t="shared" ref="AP714:AP777" ca="1" si="36">IF(I714="","",IF(I714-60&lt;TODAY(),"ATTENTION","OK"))</f>
        <v/>
      </c>
      <c r="AQ714" s="91"/>
      <c r="AR714" s="89"/>
      <c r="AS714" s="88"/>
      <c r="AT714" s="88" t="str">
        <f t="shared" ref="AT714:AT777" si="37">IF(A714&lt;&gt;0,"1","")</f>
        <v/>
      </c>
      <c r="AU714" s="92"/>
      <c r="AV714" s="88"/>
    </row>
    <row r="715" spans="1:48" s="75" customFormat="1" ht="15.6" x14ac:dyDescent="0.3">
      <c r="A715" s="88"/>
      <c r="B715" s="88" t="str">
        <f>IF(ISNA(VLOOKUP(A715,LISTE!B708:U750,20,0)),"",VLOOKUP(A715,LISTE!B708:U750,20,0))</f>
        <v/>
      </c>
      <c r="C715" s="88"/>
      <c r="D715" s="88" t="e">
        <f t="array" ref="D715">INDEX(LISTE!$D$4:$O$45,MATCH(A715,LISTE!$B$4:$B$45,0),MATCH(C715,LISTE!$D$3:$O$3,0))</f>
        <v>#N/A</v>
      </c>
      <c r="E715" s="88" t="str">
        <f>IF(ISBLANK(C715),"",VLOOKUP(C715,Typologie!B$3:C$15,2,0))</f>
        <v/>
      </c>
      <c r="F715" s="88" t="str">
        <f>IF(E715="","",COUNTIF(E$10:$E715, E715))</f>
        <v/>
      </c>
      <c r="G715" s="88" t="str">
        <f t="shared" ref="G715:G778" si="38">IF(ISBLANK(C715),"",J715&amp;"-"&amp;E715&amp;"-"&amp;(B715)&amp;"-"&amp;D715&amp;"-"&amp;F715&amp;"-"&amp;YEAR(H715)&amp;"-"&amp;MONTH(H715)&amp;"")</f>
        <v/>
      </c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90"/>
      <c r="T715" s="90"/>
      <c r="U715" s="90"/>
      <c r="V715" s="90"/>
      <c r="W715" s="88"/>
      <c r="X715" s="91"/>
      <c r="Y715" s="89"/>
      <c r="Z715" s="89"/>
      <c r="AA715" s="89"/>
      <c r="AB715" s="89"/>
      <c r="AC715" s="89"/>
      <c r="AD715" s="89"/>
      <c r="AE715" s="91"/>
      <c r="AF715" s="88"/>
      <c r="AG715" s="89"/>
      <c r="AH715" s="89"/>
      <c r="AI715" s="89"/>
      <c r="AJ715" s="91"/>
      <c r="AK715" s="88"/>
      <c r="AL715" s="89"/>
      <c r="AM715" s="89"/>
      <c r="AN715" s="89"/>
      <c r="AO715" s="91"/>
      <c r="AP715" s="88" t="str">
        <f t="shared" ca="1" si="36"/>
        <v/>
      </c>
      <c r="AQ715" s="91"/>
      <c r="AR715" s="89"/>
      <c r="AS715" s="88"/>
      <c r="AT715" s="88" t="str">
        <f t="shared" si="37"/>
        <v/>
      </c>
      <c r="AU715" s="92"/>
      <c r="AV715" s="88"/>
    </row>
    <row r="716" spans="1:48" s="75" customFormat="1" ht="15.6" x14ac:dyDescent="0.3">
      <c r="A716" s="88"/>
      <c r="B716" s="88" t="str">
        <f>IF(ISNA(VLOOKUP(A716,LISTE!B709:U751,20,0)),"",VLOOKUP(A716,LISTE!B709:U751,20,0))</f>
        <v/>
      </c>
      <c r="C716" s="88"/>
      <c r="D716" s="88" t="e">
        <f t="array" ref="D716">INDEX(LISTE!$D$4:$O$45,MATCH(A716,LISTE!$B$4:$B$45,0),MATCH(C716,LISTE!$D$3:$O$3,0))</f>
        <v>#N/A</v>
      </c>
      <c r="E716" s="88" t="str">
        <f>IF(ISBLANK(C716),"",VLOOKUP(C716,Typologie!B$3:C$15,2,0))</f>
        <v/>
      </c>
      <c r="F716" s="88" t="str">
        <f>IF(E716="","",COUNTIF(E$10:$E716, E716))</f>
        <v/>
      </c>
      <c r="G716" s="88" t="str">
        <f t="shared" si="38"/>
        <v/>
      </c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90"/>
      <c r="T716" s="90"/>
      <c r="U716" s="90"/>
      <c r="V716" s="90"/>
      <c r="W716" s="88"/>
      <c r="X716" s="91"/>
      <c r="Y716" s="89"/>
      <c r="Z716" s="89"/>
      <c r="AA716" s="89"/>
      <c r="AB716" s="89"/>
      <c r="AC716" s="89"/>
      <c r="AD716" s="89"/>
      <c r="AE716" s="91"/>
      <c r="AF716" s="88"/>
      <c r="AG716" s="89"/>
      <c r="AH716" s="89"/>
      <c r="AI716" s="89"/>
      <c r="AJ716" s="91"/>
      <c r="AK716" s="88"/>
      <c r="AL716" s="89"/>
      <c r="AM716" s="89"/>
      <c r="AN716" s="89"/>
      <c r="AO716" s="91"/>
      <c r="AP716" s="88" t="str">
        <f t="shared" ca="1" si="36"/>
        <v/>
      </c>
      <c r="AQ716" s="91"/>
      <c r="AR716" s="89"/>
      <c r="AS716" s="88"/>
      <c r="AT716" s="88" t="str">
        <f t="shared" si="37"/>
        <v/>
      </c>
      <c r="AU716" s="92"/>
      <c r="AV716" s="88"/>
    </row>
    <row r="717" spans="1:48" s="75" customFormat="1" ht="15.6" x14ac:dyDescent="0.3">
      <c r="A717" s="88"/>
      <c r="B717" s="88" t="str">
        <f>IF(ISNA(VLOOKUP(A717,LISTE!B710:U752,20,0)),"",VLOOKUP(A717,LISTE!B710:U752,20,0))</f>
        <v/>
      </c>
      <c r="C717" s="88"/>
      <c r="D717" s="88" t="e">
        <f t="array" ref="D717">INDEX(LISTE!$D$4:$O$45,MATCH(A717,LISTE!$B$4:$B$45,0),MATCH(C717,LISTE!$D$3:$O$3,0))</f>
        <v>#N/A</v>
      </c>
      <c r="E717" s="88" t="str">
        <f>IF(ISBLANK(C717),"",VLOOKUP(C717,Typologie!B$3:C$15,2,0))</f>
        <v/>
      </c>
      <c r="F717" s="88" t="str">
        <f>IF(E717="","",COUNTIF(E$10:$E717, E717))</f>
        <v/>
      </c>
      <c r="G717" s="88" t="str">
        <f t="shared" si="38"/>
        <v/>
      </c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90"/>
      <c r="T717" s="90"/>
      <c r="U717" s="90"/>
      <c r="V717" s="90"/>
      <c r="W717" s="88"/>
      <c r="X717" s="91"/>
      <c r="Y717" s="89"/>
      <c r="Z717" s="89"/>
      <c r="AA717" s="89"/>
      <c r="AB717" s="89"/>
      <c r="AC717" s="89"/>
      <c r="AD717" s="89"/>
      <c r="AE717" s="91"/>
      <c r="AF717" s="88"/>
      <c r="AG717" s="89"/>
      <c r="AH717" s="89"/>
      <c r="AI717" s="89"/>
      <c r="AJ717" s="91"/>
      <c r="AK717" s="88"/>
      <c r="AL717" s="89"/>
      <c r="AM717" s="89"/>
      <c r="AN717" s="89"/>
      <c r="AO717" s="91"/>
      <c r="AP717" s="88" t="str">
        <f t="shared" ca="1" si="36"/>
        <v/>
      </c>
      <c r="AQ717" s="91"/>
      <c r="AR717" s="89"/>
      <c r="AS717" s="88"/>
      <c r="AT717" s="88" t="str">
        <f t="shared" si="37"/>
        <v/>
      </c>
      <c r="AU717" s="92"/>
      <c r="AV717" s="88"/>
    </row>
    <row r="718" spans="1:48" s="75" customFormat="1" ht="15.6" x14ac:dyDescent="0.3">
      <c r="A718" s="88"/>
      <c r="B718" s="88" t="str">
        <f>IF(ISNA(VLOOKUP(A718,LISTE!B711:U753,20,0)),"",VLOOKUP(A718,LISTE!B711:U753,20,0))</f>
        <v/>
      </c>
      <c r="C718" s="88"/>
      <c r="D718" s="88" t="e">
        <f t="array" ref="D718">INDEX(LISTE!$D$4:$O$45,MATCH(A718,LISTE!$B$4:$B$45,0),MATCH(C718,LISTE!$D$3:$O$3,0))</f>
        <v>#N/A</v>
      </c>
      <c r="E718" s="88" t="str">
        <f>IF(ISBLANK(C718),"",VLOOKUP(C718,Typologie!B$3:C$15,2,0))</f>
        <v/>
      </c>
      <c r="F718" s="88" t="str">
        <f>IF(E718="","",COUNTIF(E$10:$E718, E718))</f>
        <v/>
      </c>
      <c r="G718" s="88" t="str">
        <f t="shared" si="38"/>
        <v/>
      </c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90"/>
      <c r="T718" s="90"/>
      <c r="U718" s="90"/>
      <c r="V718" s="90"/>
      <c r="W718" s="88"/>
      <c r="X718" s="91"/>
      <c r="Y718" s="89"/>
      <c r="Z718" s="89"/>
      <c r="AA718" s="89"/>
      <c r="AB718" s="89"/>
      <c r="AC718" s="89"/>
      <c r="AD718" s="89"/>
      <c r="AE718" s="91"/>
      <c r="AF718" s="88"/>
      <c r="AG718" s="89"/>
      <c r="AH718" s="89"/>
      <c r="AI718" s="89"/>
      <c r="AJ718" s="91"/>
      <c r="AK718" s="88"/>
      <c r="AL718" s="89"/>
      <c r="AM718" s="89"/>
      <c r="AN718" s="89"/>
      <c r="AO718" s="91"/>
      <c r="AP718" s="88" t="str">
        <f t="shared" ca="1" si="36"/>
        <v/>
      </c>
      <c r="AQ718" s="91"/>
      <c r="AR718" s="89"/>
      <c r="AS718" s="88"/>
      <c r="AT718" s="88" t="str">
        <f t="shared" si="37"/>
        <v/>
      </c>
      <c r="AU718" s="92"/>
      <c r="AV718" s="88"/>
    </row>
    <row r="719" spans="1:48" s="75" customFormat="1" ht="15.6" x14ac:dyDescent="0.3">
      <c r="A719" s="88"/>
      <c r="B719" s="88" t="str">
        <f>IF(ISNA(VLOOKUP(A719,LISTE!B712:U754,20,0)),"",VLOOKUP(A719,LISTE!B712:U754,20,0))</f>
        <v/>
      </c>
      <c r="C719" s="88"/>
      <c r="D719" s="88" t="e">
        <f t="array" ref="D719">INDEX(LISTE!$D$4:$O$45,MATCH(A719,LISTE!$B$4:$B$45,0),MATCH(C719,LISTE!$D$3:$O$3,0))</f>
        <v>#N/A</v>
      </c>
      <c r="E719" s="88" t="str">
        <f>IF(ISBLANK(C719),"",VLOOKUP(C719,Typologie!B$3:C$15,2,0))</f>
        <v/>
      </c>
      <c r="F719" s="88" t="str">
        <f>IF(E719="","",COUNTIF(E$10:$E719, E719))</f>
        <v/>
      </c>
      <c r="G719" s="88" t="str">
        <f t="shared" si="38"/>
        <v/>
      </c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90"/>
      <c r="T719" s="90"/>
      <c r="U719" s="90"/>
      <c r="V719" s="90"/>
      <c r="W719" s="88"/>
      <c r="X719" s="91"/>
      <c r="Y719" s="89"/>
      <c r="Z719" s="89"/>
      <c r="AA719" s="89"/>
      <c r="AB719" s="89"/>
      <c r="AC719" s="89"/>
      <c r="AD719" s="89"/>
      <c r="AE719" s="91"/>
      <c r="AF719" s="88"/>
      <c r="AG719" s="89"/>
      <c r="AH719" s="89"/>
      <c r="AI719" s="89"/>
      <c r="AJ719" s="91"/>
      <c r="AK719" s="88"/>
      <c r="AL719" s="89"/>
      <c r="AM719" s="89"/>
      <c r="AN719" s="89"/>
      <c r="AO719" s="91"/>
      <c r="AP719" s="88" t="str">
        <f t="shared" ca="1" si="36"/>
        <v/>
      </c>
      <c r="AQ719" s="91"/>
      <c r="AR719" s="89"/>
      <c r="AS719" s="88"/>
      <c r="AT719" s="88" t="str">
        <f t="shared" si="37"/>
        <v/>
      </c>
      <c r="AU719" s="92"/>
      <c r="AV719" s="88"/>
    </row>
    <row r="720" spans="1:48" s="75" customFormat="1" ht="15.6" x14ac:dyDescent="0.3">
      <c r="A720" s="88"/>
      <c r="B720" s="88" t="str">
        <f>IF(ISNA(VLOOKUP(A720,LISTE!B713:U755,20,0)),"",VLOOKUP(A720,LISTE!B713:U755,20,0))</f>
        <v/>
      </c>
      <c r="C720" s="88"/>
      <c r="D720" s="88" t="e">
        <f t="array" ref="D720">INDEX(LISTE!$D$4:$O$45,MATCH(A720,LISTE!$B$4:$B$45,0),MATCH(C720,LISTE!$D$3:$O$3,0))</f>
        <v>#N/A</v>
      </c>
      <c r="E720" s="88" t="str">
        <f>IF(ISBLANK(C720),"",VLOOKUP(C720,Typologie!B$3:C$15,2,0))</f>
        <v/>
      </c>
      <c r="F720" s="88" t="str">
        <f>IF(E720="","",COUNTIF(E$10:$E720, E720))</f>
        <v/>
      </c>
      <c r="G720" s="88" t="str">
        <f t="shared" si="38"/>
        <v/>
      </c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90"/>
      <c r="T720" s="90"/>
      <c r="U720" s="90"/>
      <c r="V720" s="90"/>
      <c r="W720" s="88"/>
      <c r="X720" s="91"/>
      <c r="Y720" s="89"/>
      <c r="Z720" s="89"/>
      <c r="AA720" s="89"/>
      <c r="AB720" s="89"/>
      <c r="AC720" s="89"/>
      <c r="AD720" s="89"/>
      <c r="AE720" s="91"/>
      <c r="AF720" s="88"/>
      <c r="AG720" s="89"/>
      <c r="AH720" s="89"/>
      <c r="AI720" s="89"/>
      <c r="AJ720" s="91"/>
      <c r="AK720" s="88"/>
      <c r="AL720" s="89"/>
      <c r="AM720" s="89"/>
      <c r="AN720" s="89"/>
      <c r="AO720" s="91"/>
      <c r="AP720" s="88" t="str">
        <f t="shared" ca="1" si="36"/>
        <v/>
      </c>
      <c r="AQ720" s="91"/>
      <c r="AR720" s="89"/>
      <c r="AS720" s="88"/>
      <c r="AT720" s="88" t="str">
        <f t="shared" si="37"/>
        <v/>
      </c>
      <c r="AU720" s="92"/>
      <c r="AV720" s="88"/>
    </row>
    <row r="721" spans="1:48" s="75" customFormat="1" ht="15.6" x14ac:dyDescent="0.3">
      <c r="A721" s="88"/>
      <c r="B721" s="88" t="str">
        <f>IF(ISNA(VLOOKUP(A721,LISTE!B714:U756,20,0)),"",VLOOKUP(A721,LISTE!B714:U756,20,0))</f>
        <v/>
      </c>
      <c r="C721" s="88"/>
      <c r="D721" s="88" t="e">
        <f t="array" ref="D721">INDEX(LISTE!$D$4:$O$45,MATCH(A721,LISTE!$B$4:$B$45,0),MATCH(C721,LISTE!$D$3:$O$3,0))</f>
        <v>#N/A</v>
      </c>
      <c r="E721" s="88" t="str">
        <f>IF(ISBLANK(C721),"",VLOOKUP(C721,Typologie!B$3:C$15,2,0))</f>
        <v/>
      </c>
      <c r="F721" s="88" t="str">
        <f>IF(E721="","",COUNTIF(E$10:$E721, E721))</f>
        <v/>
      </c>
      <c r="G721" s="88" t="str">
        <f t="shared" si="38"/>
        <v/>
      </c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90"/>
      <c r="T721" s="90"/>
      <c r="U721" s="90"/>
      <c r="V721" s="90"/>
      <c r="W721" s="88"/>
      <c r="X721" s="91"/>
      <c r="Y721" s="89"/>
      <c r="Z721" s="89"/>
      <c r="AA721" s="89"/>
      <c r="AB721" s="89"/>
      <c r="AC721" s="89"/>
      <c r="AD721" s="89"/>
      <c r="AE721" s="91"/>
      <c r="AF721" s="88"/>
      <c r="AG721" s="89"/>
      <c r="AH721" s="89"/>
      <c r="AI721" s="89"/>
      <c r="AJ721" s="91"/>
      <c r="AK721" s="88"/>
      <c r="AL721" s="89"/>
      <c r="AM721" s="89"/>
      <c r="AN721" s="89"/>
      <c r="AO721" s="91"/>
      <c r="AP721" s="88" t="str">
        <f t="shared" ca="1" si="36"/>
        <v/>
      </c>
      <c r="AQ721" s="91"/>
      <c r="AR721" s="89"/>
      <c r="AS721" s="88"/>
      <c r="AT721" s="88" t="str">
        <f t="shared" si="37"/>
        <v/>
      </c>
      <c r="AU721" s="92"/>
      <c r="AV721" s="88"/>
    </row>
    <row r="722" spans="1:48" s="75" customFormat="1" ht="15.6" x14ac:dyDescent="0.3">
      <c r="A722" s="88"/>
      <c r="B722" s="88" t="str">
        <f>IF(ISNA(VLOOKUP(A722,LISTE!B715:U757,20,0)),"",VLOOKUP(A722,LISTE!B715:U757,20,0))</f>
        <v/>
      </c>
      <c r="C722" s="88"/>
      <c r="D722" s="88" t="e">
        <f t="array" ref="D722">INDEX(LISTE!$D$4:$O$45,MATCH(A722,LISTE!$B$4:$B$45,0),MATCH(C722,LISTE!$D$3:$O$3,0))</f>
        <v>#N/A</v>
      </c>
      <c r="E722" s="88" t="str">
        <f>IF(ISBLANK(C722),"",VLOOKUP(C722,Typologie!B$3:C$15,2,0))</f>
        <v/>
      </c>
      <c r="F722" s="88" t="str">
        <f>IF(E722="","",COUNTIF(E$10:$E722, E722))</f>
        <v/>
      </c>
      <c r="G722" s="88" t="str">
        <f t="shared" si="38"/>
        <v/>
      </c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90"/>
      <c r="T722" s="90"/>
      <c r="U722" s="90"/>
      <c r="V722" s="90"/>
      <c r="W722" s="88"/>
      <c r="X722" s="91"/>
      <c r="Y722" s="89"/>
      <c r="Z722" s="89"/>
      <c r="AA722" s="89"/>
      <c r="AB722" s="89"/>
      <c r="AC722" s="89"/>
      <c r="AD722" s="89"/>
      <c r="AE722" s="91"/>
      <c r="AF722" s="88"/>
      <c r="AG722" s="89"/>
      <c r="AH722" s="89"/>
      <c r="AI722" s="89"/>
      <c r="AJ722" s="91"/>
      <c r="AK722" s="88"/>
      <c r="AL722" s="89"/>
      <c r="AM722" s="89"/>
      <c r="AN722" s="89"/>
      <c r="AO722" s="91"/>
      <c r="AP722" s="88" t="str">
        <f t="shared" ca="1" si="36"/>
        <v/>
      </c>
      <c r="AQ722" s="91"/>
      <c r="AR722" s="89"/>
      <c r="AS722" s="88"/>
      <c r="AT722" s="88" t="str">
        <f t="shared" si="37"/>
        <v/>
      </c>
      <c r="AU722" s="92"/>
      <c r="AV722" s="88"/>
    </row>
    <row r="723" spans="1:48" s="75" customFormat="1" ht="15.6" x14ac:dyDescent="0.3">
      <c r="A723" s="88"/>
      <c r="B723" s="88" t="str">
        <f>IF(ISNA(VLOOKUP(A723,LISTE!B716:U758,20,0)),"",VLOOKUP(A723,LISTE!B716:U758,20,0))</f>
        <v/>
      </c>
      <c r="C723" s="88"/>
      <c r="D723" s="88" t="e">
        <f t="array" ref="D723">INDEX(LISTE!$D$4:$O$45,MATCH(A723,LISTE!$B$4:$B$45,0),MATCH(C723,LISTE!$D$3:$O$3,0))</f>
        <v>#N/A</v>
      </c>
      <c r="E723" s="88" t="str">
        <f>IF(ISBLANK(C723),"",VLOOKUP(C723,Typologie!B$3:C$15,2,0))</f>
        <v/>
      </c>
      <c r="F723" s="88" t="str">
        <f>IF(E723="","",COUNTIF(E$10:$E723, E723))</f>
        <v/>
      </c>
      <c r="G723" s="88" t="str">
        <f t="shared" si="38"/>
        <v/>
      </c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90"/>
      <c r="T723" s="90"/>
      <c r="U723" s="90"/>
      <c r="V723" s="90"/>
      <c r="W723" s="88"/>
      <c r="X723" s="91"/>
      <c r="Y723" s="89"/>
      <c r="Z723" s="89"/>
      <c r="AA723" s="89"/>
      <c r="AB723" s="89"/>
      <c r="AC723" s="89"/>
      <c r="AD723" s="89"/>
      <c r="AE723" s="91"/>
      <c r="AF723" s="88"/>
      <c r="AG723" s="89"/>
      <c r="AH723" s="89"/>
      <c r="AI723" s="89"/>
      <c r="AJ723" s="91"/>
      <c r="AK723" s="88"/>
      <c r="AL723" s="89"/>
      <c r="AM723" s="89"/>
      <c r="AN723" s="89"/>
      <c r="AO723" s="91"/>
      <c r="AP723" s="88" t="str">
        <f t="shared" ca="1" si="36"/>
        <v/>
      </c>
      <c r="AQ723" s="91"/>
      <c r="AR723" s="89"/>
      <c r="AS723" s="88"/>
      <c r="AT723" s="88" t="str">
        <f t="shared" si="37"/>
        <v/>
      </c>
      <c r="AU723" s="92"/>
      <c r="AV723" s="88"/>
    </row>
    <row r="724" spans="1:48" s="75" customFormat="1" ht="15.6" x14ac:dyDescent="0.3">
      <c r="A724" s="88"/>
      <c r="B724" s="88" t="str">
        <f>IF(ISNA(VLOOKUP(A724,LISTE!B717:U759,20,0)),"",VLOOKUP(A724,LISTE!B717:U759,20,0))</f>
        <v/>
      </c>
      <c r="C724" s="88"/>
      <c r="D724" s="88" t="e">
        <f t="array" ref="D724">INDEX(LISTE!$D$4:$O$45,MATCH(A724,LISTE!$B$4:$B$45,0),MATCH(C724,LISTE!$D$3:$O$3,0))</f>
        <v>#N/A</v>
      </c>
      <c r="E724" s="88" t="str">
        <f>IF(ISBLANK(C724),"",VLOOKUP(C724,Typologie!B$3:C$15,2,0))</f>
        <v/>
      </c>
      <c r="F724" s="88" t="str">
        <f>IF(E724="","",COUNTIF(E$10:$E724, E724))</f>
        <v/>
      </c>
      <c r="G724" s="88" t="str">
        <f t="shared" si="38"/>
        <v/>
      </c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90"/>
      <c r="T724" s="90"/>
      <c r="U724" s="90"/>
      <c r="V724" s="90"/>
      <c r="W724" s="88"/>
      <c r="X724" s="91"/>
      <c r="Y724" s="89"/>
      <c r="Z724" s="89"/>
      <c r="AA724" s="89"/>
      <c r="AB724" s="89"/>
      <c r="AC724" s="89"/>
      <c r="AD724" s="89"/>
      <c r="AE724" s="91"/>
      <c r="AF724" s="88"/>
      <c r="AG724" s="89"/>
      <c r="AH724" s="89"/>
      <c r="AI724" s="89"/>
      <c r="AJ724" s="91"/>
      <c r="AK724" s="88"/>
      <c r="AL724" s="89"/>
      <c r="AM724" s="89"/>
      <c r="AN724" s="89"/>
      <c r="AO724" s="91"/>
      <c r="AP724" s="88" t="str">
        <f t="shared" ca="1" si="36"/>
        <v/>
      </c>
      <c r="AQ724" s="91"/>
      <c r="AR724" s="89"/>
      <c r="AS724" s="88"/>
      <c r="AT724" s="88" t="str">
        <f t="shared" si="37"/>
        <v/>
      </c>
      <c r="AU724" s="92"/>
      <c r="AV724" s="88"/>
    </row>
    <row r="725" spans="1:48" s="75" customFormat="1" ht="15.6" x14ac:dyDescent="0.3">
      <c r="A725" s="88"/>
      <c r="B725" s="88" t="str">
        <f>IF(ISNA(VLOOKUP(A725,LISTE!B718:U760,20,0)),"",VLOOKUP(A725,LISTE!B718:U760,20,0))</f>
        <v/>
      </c>
      <c r="C725" s="88"/>
      <c r="D725" s="88" t="e">
        <f t="array" ref="D725">INDEX(LISTE!$D$4:$O$45,MATCH(A725,LISTE!$B$4:$B$45,0),MATCH(C725,LISTE!$D$3:$O$3,0))</f>
        <v>#N/A</v>
      </c>
      <c r="E725" s="88" t="str">
        <f>IF(ISBLANK(C725),"",VLOOKUP(C725,Typologie!B$3:C$15,2,0))</f>
        <v/>
      </c>
      <c r="F725" s="88" t="str">
        <f>IF(E725="","",COUNTIF(E$10:$E725, E725))</f>
        <v/>
      </c>
      <c r="G725" s="88" t="str">
        <f t="shared" si="38"/>
        <v/>
      </c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90"/>
      <c r="T725" s="90"/>
      <c r="U725" s="90"/>
      <c r="V725" s="90"/>
      <c r="W725" s="88"/>
      <c r="X725" s="91"/>
      <c r="Y725" s="89"/>
      <c r="Z725" s="89"/>
      <c r="AA725" s="89"/>
      <c r="AB725" s="89"/>
      <c r="AC725" s="89"/>
      <c r="AD725" s="89"/>
      <c r="AE725" s="91"/>
      <c r="AF725" s="88"/>
      <c r="AG725" s="89"/>
      <c r="AH725" s="89"/>
      <c r="AI725" s="89"/>
      <c r="AJ725" s="91"/>
      <c r="AK725" s="88"/>
      <c r="AL725" s="89"/>
      <c r="AM725" s="89"/>
      <c r="AN725" s="89"/>
      <c r="AO725" s="91"/>
      <c r="AP725" s="88" t="str">
        <f t="shared" ca="1" si="36"/>
        <v/>
      </c>
      <c r="AQ725" s="91"/>
      <c r="AR725" s="89"/>
      <c r="AS725" s="88"/>
      <c r="AT725" s="88" t="str">
        <f t="shared" si="37"/>
        <v/>
      </c>
      <c r="AU725" s="92"/>
      <c r="AV725" s="88"/>
    </row>
    <row r="726" spans="1:48" s="75" customFormat="1" ht="15.6" x14ac:dyDescent="0.3">
      <c r="A726" s="88"/>
      <c r="B726" s="88" t="str">
        <f>IF(ISNA(VLOOKUP(A726,LISTE!B719:U761,20,0)),"",VLOOKUP(A726,LISTE!B719:U761,20,0))</f>
        <v/>
      </c>
      <c r="C726" s="88"/>
      <c r="D726" s="88" t="e">
        <f t="array" ref="D726">INDEX(LISTE!$D$4:$O$45,MATCH(A726,LISTE!$B$4:$B$45,0),MATCH(C726,LISTE!$D$3:$O$3,0))</f>
        <v>#N/A</v>
      </c>
      <c r="E726" s="88" t="str">
        <f>IF(ISBLANK(C726),"",VLOOKUP(C726,Typologie!B$3:C$15,2,0))</f>
        <v/>
      </c>
      <c r="F726" s="88" t="str">
        <f>IF(E726="","",COUNTIF(E$10:$E726, E726))</f>
        <v/>
      </c>
      <c r="G726" s="88" t="str">
        <f t="shared" si="38"/>
        <v/>
      </c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90"/>
      <c r="T726" s="90"/>
      <c r="U726" s="90"/>
      <c r="V726" s="90"/>
      <c r="W726" s="88"/>
      <c r="X726" s="91"/>
      <c r="Y726" s="89"/>
      <c r="Z726" s="89"/>
      <c r="AA726" s="89"/>
      <c r="AB726" s="89"/>
      <c r="AC726" s="89"/>
      <c r="AD726" s="89"/>
      <c r="AE726" s="91"/>
      <c r="AF726" s="88"/>
      <c r="AG726" s="89"/>
      <c r="AH726" s="89"/>
      <c r="AI726" s="89"/>
      <c r="AJ726" s="91"/>
      <c r="AK726" s="88"/>
      <c r="AL726" s="89"/>
      <c r="AM726" s="89"/>
      <c r="AN726" s="89"/>
      <c r="AO726" s="91"/>
      <c r="AP726" s="88" t="str">
        <f t="shared" ca="1" si="36"/>
        <v/>
      </c>
      <c r="AQ726" s="91"/>
      <c r="AR726" s="89"/>
      <c r="AS726" s="88"/>
      <c r="AT726" s="88" t="str">
        <f t="shared" si="37"/>
        <v/>
      </c>
      <c r="AU726" s="92"/>
      <c r="AV726" s="88"/>
    </row>
    <row r="727" spans="1:48" s="75" customFormat="1" ht="15.6" x14ac:dyDescent="0.3">
      <c r="A727" s="88"/>
      <c r="B727" s="88" t="str">
        <f>IF(ISNA(VLOOKUP(A727,LISTE!B720:U762,20,0)),"",VLOOKUP(A727,LISTE!B720:U762,20,0))</f>
        <v/>
      </c>
      <c r="C727" s="88"/>
      <c r="D727" s="88" t="e">
        <f t="array" ref="D727">INDEX(LISTE!$D$4:$O$45,MATCH(A727,LISTE!$B$4:$B$45,0),MATCH(C727,LISTE!$D$3:$O$3,0))</f>
        <v>#N/A</v>
      </c>
      <c r="E727" s="88" t="str">
        <f>IF(ISBLANK(C727),"",VLOOKUP(C727,Typologie!B$3:C$15,2,0))</f>
        <v/>
      </c>
      <c r="F727" s="88" t="str">
        <f>IF(E727="","",COUNTIF(E$10:$E727, E727))</f>
        <v/>
      </c>
      <c r="G727" s="88" t="str">
        <f t="shared" si="38"/>
        <v/>
      </c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90"/>
      <c r="T727" s="90"/>
      <c r="U727" s="90"/>
      <c r="V727" s="90"/>
      <c r="W727" s="88"/>
      <c r="X727" s="91"/>
      <c r="Y727" s="89"/>
      <c r="Z727" s="89"/>
      <c r="AA727" s="89"/>
      <c r="AB727" s="89"/>
      <c r="AC727" s="89"/>
      <c r="AD727" s="89"/>
      <c r="AE727" s="91"/>
      <c r="AF727" s="88"/>
      <c r="AG727" s="89"/>
      <c r="AH727" s="89"/>
      <c r="AI727" s="89"/>
      <c r="AJ727" s="91"/>
      <c r="AK727" s="88"/>
      <c r="AL727" s="89"/>
      <c r="AM727" s="89"/>
      <c r="AN727" s="89"/>
      <c r="AO727" s="91"/>
      <c r="AP727" s="88" t="str">
        <f t="shared" ca="1" si="36"/>
        <v/>
      </c>
      <c r="AQ727" s="91"/>
      <c r="AR727" s="89"/>
      <c r="AS727" s="88"/>
      <c r="AT727" s="88" t="str">
        <f t="shared" si="37"/>
        <v/>
      </c>
      <c r="AU727" s="92"/>
      <c r="AV727" s="88"/>
    </row>
    <row r="728" spans="1:48" s="75" customFormat="1" ht="15.6" x14ac:dyDescent="0.3">
      <c r="A728" s="88"/>
      <c r="B728" s="88" t="str">
        <f>IF(ISNA(VLOOKUP(A728,LISTE!B721:U763,20,0)),"",VLOOKUP(A728,LISTE!B721:U763,20,0))</f>
        <v/>
      </c>
      <c r="C728" s="88"/>
      <c r="D728" s="88" t="e">
        <f t="array" ref="D728">INDEX(LISTE!$D$4:$O$45,MATCH(A728,LISTE!$B$4:$B$45,0),MATCH(C728,LISTE!$D$3:$O$3,0))</f>
        <v>#N/A</v>
      </c>
      <c r="E728" s="88" t="str">
        <f>IF(ISBLANK(C728),"",VLOOKUP(C728,Typologie!B$3:C$15,2,0))</f>
        <v/>
      </c>
      <c r="F728" s="88" t="str">
        <f>IF(E728="","",COUNTIF(E$10:$E728, E728))</f>
        <v/>
      </c>
      <c r="G728" s="88" t="str">
        <f t="shared" si="38"/>
        <v/>
      </c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90"/>
      <c r="T728" s="90"/>
      <c r="U728" s="90"/>
      <c r="V728" s="90"/>
      <c r="W728" s="88"/>
      <c r="X728" s="91"/>
      <c r="Y728" s="89"/>
      <c r="Z728" s="89"/>
      <c r="AA728" s="89"/>
      <c r="AB728" s="89"/>
      <c r="AC728" s="89"/>
      <c r="AD728" s="89"/>
      <c r="AE728" s="91"/>
      <c r="AF728" s="88"/>
      <c r="AG728" s="89"/>
      <c r="AH728" s="89"/>
      <c r="AI728" s="89"/>
      <c r="AJ728" s="91"/>
      <c r="AK728" s="88"/>
      <c r="AL728" s="89"/>
      <c r="AM728" s="89"/>
      <c r="AN728" s="89"/>
      <c r="AO728" s="91"/>
      <c r="AP728" s="88" t="str">
        <f t="shared" ca="1" si="36"/>
        <v/>
      </c>
      <c r="AQ728" s="91"/>
      <c r="AR728" s="89"/>
      <c r="AS728" s="88"/>
      <c r="AT728" s="88" t="str">
        <f t="shared" si="37"/>
        <v/>
      </c>
      <c r="AU728" s="92"/>
      <c r="AV728" s="88"/>
    </row>
    <row r="729" spans="1:48" s="75" customFormat="1" ht="15.6" x14ac:dyDescent="0.3">
      <c r="A729" s="88"/>
      <c r="B729" s="88" t="str">
        <f>IF(ISNA(VLOOKUP(A729,LISTE!B722:U764,20,0)),"",VLOOKUP(A729,LISTE!B722:U764,20,0))</f>
        <v/>
      </c>
      <c r="C729" s="88"/>
      <c r="D729" s="88" t="e">
        <f t="array" ref="D729">INDEX(LISTE!$D$4:$O$45,MATCH(A729,LISTE!$B$4:$B$45,0),MATCH(C729,LISTE!$D$3:$O$3,0))</f>
        <v>#N/A</v>
      </c>
      <c r="E729" s="88" t="str">
        <f>IF(ISBLANK(C729),"",VLOOKUP(C729,Typologie!B$3:C$15,2,0))</f>
        <v/>
      </c>
      <c r="F729" s="88" t="str">
        <f>IF(E729="","",COUNTIF(E$10:$E729, E729))</f>
        <v/>
      </c>
      <c r="G729" s="88" t="str">
        <f t="shared" si="38"/>
        <v/>
      </c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90"/>
      <c r="T729" s="90"/>
      <c r="U729" s="90"/>
      <c r="V729" s="90"/>
      <c r="W729" s="88"/>
      <c r="X729" s="91"/>
      <c r="Y729" s="89"/>
      <c r="Z729" s="89"/>
      <c r="AA729" s="89"/>
      <c r="AB729" s="89"/>
      <c r="AC729" s="89"/>
      <c r="AD729" s="89"/>
      <c r="AE729" s="91"/>
      <c r="AF729" s="88"/>
      <c r="AG729" s="89"/>
      <c r="AH729" s="89"/>
      <c r="AI729" s="89"/>
      <c r="AJ729" s="91"/>
      <c r="AK729" s="88"/>
      <c r="AL729" s="89"/>
      <c r="AM729" s="89"/>
      <c r="AN729" s="89"/>
      <c r="AO729" s="91"/>
      <c r="AP729" s="88" t="str">
        <f t="shared" ca="1" si="36"/>
        <v/>
      </c>
      <c r="AQ729" s="91"/>
      <c r="AR729" s="89"/>
      <c r="AS729" s="88"/>
      <c r="AT729" s="88" t="str">
        <f t="shared" si="37"/>
        <v/>
      </c>
      <c r="AU729" s="92"/>
      <c r="AV729" s="88"/>
    </row>
    <row r="730" spans="1:48" s="75" customFormat="1" ht="15.6" x14ac:dyDescent="0.3">
      <c r="A730" s="88"/>
      <c r="B730" s="88" t="str">
        <f>IF(ISNA(VLOOKUP(A730,LISTE!B723:U765,20,0)),"",VLOOKUP(A730,LISTE!B723:U765,20,0))</f>
        <v/>
      </c>
      <c r="C730" s="88"/>
      <c r="D730" s="88" t="e">
        <f t="array" ref="D730">INDEX(LISTE!$D$4:$O$45,MATCH(A730,LISTE!$B$4:$B$45,0),MATCH(C730,LISTE!$D$3:$O$3,0))</f>
        <v>#N/A</v>
      </c>
      <c r="E730" s="88" t="str">
        <f>IF(ISBLANK(C730),"",VLOOKUP(C730,Typologie!B$3:C$15,2,0))</f>
        <v/>
      </c>
      <c r="F730" s="88" t="str">
        <f>IF(E730="","",COUNTIF(E$10:$E730, E730))</f>
        <v/>
      </c>
      <c r="G730" s="88" t="str">
        <f t="shared" si="38"/>
        <v/>
      </c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90"/>
      <c r="T730" s="90"/>
      <c r="U730" s="90"/>
      <c r="V730" s="90"/>
      <c r="W730" s="88"/>
      <c r="X730" s="91"/>
      <c r="Y730" s="89"/>
      <c r="Z730" s="89"/>
      <c r="AA730" s="89"/>
      <c r="AB730" s="89"/>
      <c r="AC730" s="89"/>
      <c r="AD730" s="89"/>
      <c r="AE730" s="91"/>
      <c r="AF730" s="88"/>
      <c r="AG730" s="89"/>
      <c r="AH730" s="89"/>
      <c r="AI730" s="89"/>
      <c r="AJ730" s="91"/>
      <c r="AK730" s="88"/>
      <c r="AL730" s="89"/>
      <c r="AM730" s="89"/>
      <c r="AN730" s="89"/>
      <c r="AO730" s="91"/>
      <c r="AP730" s="88" t="str">
        <f t="shared" ca="1" si="36"/>
        <v/>
      </c>
      <c r="AQ730" s="91"/>
      <c r="AR730" s="89"/>
      <c r="AS730" s="88"/>
      <c r="AT730" s="88" t="str">
        <f t="shared" si="37"/>
        <v/>
      </c>
      <c r="AU730" s="92"/>
      <c r="AV730" s="88"/>
    </row>
    <row r="731" spans="1:48" s="75" customFormat="1" ht="15.6" x14ac:dyDescent="0.3">
      <c r="A731" s="88"/>
      <c r="B731" s="88" t="str">
        <f>IF(ISNA(VLOOKUP(A731,LISTE!B724:U766,20,0)),"",VLOOKUP(A731,LISTE!B724:U766,20,0))</f>
        <v/>
      </c>
      <c r="C731" s="88"/>
      <c r="D731" s="88" t="e">
        <f t="array" ref="D731">INDEX(LISTE!$D$4:$O$45,MATCH(A731,LISTE!$B$4:$B$45,0),MATCH(C731,LISTE!$D$3:$O$3,0))</f>
        <v>#N/A</v>
      </c>
      <c r="E731" s="88" t="str">
        <f>IF(ISBLANK(C731),"",VLOOKUP(C731,Typologie!B$3:C$15,2,0))</f>
        <v/>
      </c>
      <c r="F731" s="88" t="str">
        <f>IF(E731="","",COUNTIF(E$10:$E731, E731))</f>
        <v/>
      </c>
      <c r="G731" s="88" t="str">
        <f t="shared" si="38"/>
        <v/>
      </c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90"/>
      <c r="T731" s="90"/>
      <c r="U731" s="90"/>
      <c r="V731" s="90"/>
      <c r="W731" s="88"/>
      <c r="X731" s="91"/>
      <c r="Y731" s="89"/>
      <c r="Z731" s="89"/>
      <c r="AA731" s="89"/>
      <c r="AB731" s="89"/>
      <c r="AC731" s="89"/>
      <c r="AD731" s="89"/>
      <c r="AE731" s="91"/>
      <c r="AF731" s="88"/>
      <c r="AG731" s="89"/>
      <c r="AH731" s="89"/>
      <c r="AI731" s="89"/>
      <c r="AJ731" s="91"/>
      <c r="AK731" s="88"/>
      <c r="AL731" s="89"/>
      <c r="AM731" s="89"/>
      <c r="AN731" s="89"/>
      <c r="AO731" s="91"/>
      <c r="AP731" s="88" t="str">
        <f t="shared" ca="1" si="36"/>
        <v/>
      </c>
      <c r="AQ731" s="91"/>
      <c r="AR731" s="89"/>
      <c r="AS731" s="88"/>
      <c r="AT731" s="88" t="str">
        <f t="shared" si="37"/>
        <v/>
      </c>
      <c r="AU731" s="92"/>
      <c r="AV731" s="88"/>
    </row>
    <row r="732" spans="1:48" s="75" customFormat="1" ht="15.6" x14ac:dyDescent="0.3">
      <c r="A732" s="88"/>
      <c r="B732" s="88" t="str">
        <f>IF(ISNA(VLOOKUP(A732,LISTE!B725:U767,20,0)),"",VLOOKUP(A732,LISTE!B725:U767,20,0))</f>
        <v/>
      </c>
      <c r="C732" s="88"/>
      <c r="D732" s="88" t="e">
        <f t="array" ref="D732">INDEX(LISTE!$D$4:$O$45,MATCH(A732,LISTE!$B$4:$B$45,0),MATCH(C732,LISTE!$D$3:$O$3,0))</f>
        <v>#N/A</v>
      </c>
      <c r="E732" s="88" t="str">
        <f>IF(ISBLANK(C732),"",VLOOKUP(C732,Typologie!B$3:C$15,2,0))</f>
        <v/>
      </c>
      <c r="F732" s="88" t="str">
        <f>IF(E732="","",COUNTIF(E$10:$E732, E732))</f>
        <v/>
      </c>
      <c r="G732" s="88" t="str">
        <f t="shared" si="38"/>
        <v/>
      </c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90"/>
      <c r="T732" s="90"/>
      <c r="U732" s="90"/>
      <c r="V732" s="90"/>
      <c r="W732" s="88"/>
      <c r="X732" s="91"/>
      <c r="Y732" s="89"/>
      <c r="Z732" s="89"/>
      <c r="AA732" s="89"/>
      <c r="AB732" s="89"/>
      <c r="AC732" s="89"/>
      <c r="AD732" s="89"/>
      <c r="AE732" s="91"/>
      <c r="AF732" s="88"/>
      <c r="AG732" s="89"/>
      <c r="AH732" s="89"/>
      <c r="AI732" s="89"/>
      <c r="AJ732" s="91"/>
      <c r="AK732" s="88"/>
      <c r="AL732" s="89"/>
      <c r="AM732" s="89"/>
      <c r="AN732" s="89"/>
      <c r="AO732" s="91"/>
      <c r="AP732" s="88" t="str">
        <f t="shared" ca="1" si="36"/>
        <v/>
      </c>
      <c r="AQ732" s="91"/>
      <c r="AR732" s="89"/>
      <c r="AS732" s="88"/>
      <c r="AT732" s="88" t="str">
        <f t="shared" si="37"/>
        <v/>
      </c>
      <c r="AU732" s="92"/>
      <c r="AV732" s="88"/>
    </row>
    <row r="733" spans="1:48" s="75" customFormat="1" ht="15.6" x14ac:dyDescent="0.3">
      <c r="A733" s="88"/>
      <c r="B733" s="88" t="str">
        <f>IF(ISNA(VLOOKUP(A733,LISTE!B726:U768,20,0)),"",VLOOKUP(A733,LISTE!B726:U768,20,0))</f>
        <v/>
      </c>
      <c r="C733" s="88"/>
      <c r="D733" s="88" t="e">
        <f t="array" ref="D733">INDEX(LISTE!$D$4:$O$45,MATCH(A733,LISTE!$B$4:$B$45,0),MATCH(C733,LISTE!$D$3:$O$3,0))</f>
        <v>#N/A</v>
      </c>
      <c r="E733" s="88" t="str">
        <f>IF(ISBLANK(C733),"",VLOOKUP(C733,Typologie!B$3:C$15,2,0))</f>
        <v/>
      </c>
      <c r="F733" s="88" t="str">
        <f>IF(E733="","",COUNTIF(E$10:$E733, E733))</f>
        <v/>
      </c>
      <c r="G733" s="88" t="str">
        <f t="shared" si="38"/>
        <v/>
      </c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90"/>
      <c r="T733" s="90"/>
      <c r="U733" s="90"/>
      <c r="V733" s="90"/>
      <c r="W733" s="88"/>
      <c r="X733" s="91"/>
      <c r="Y733" s="89"/>
      <c r="Z733" s="89"/>
      <c r="AA733" s="89"/>
      <c r="AB733" s="89"/>
      <c r="AC733" s="89"/>
      <c r="AD733" s="89"/>
      <c r="AE733" s="91"/>
      <c r="AF733" s="88"/>
      <c r="AG733" s="89"/>
      <c r="AH733" s="89"/>
      <c r="AI733" s="89"/>
      <c r="AJ733" s="91"/>
      <c r="AK733" s="88"/>
      <c r="AL733" s="89"/>
      <c r="AM733" s="89"/>
      <c r="AN733" s="89"/>
      <c r="AO733" s="91"/>
      <c r="AP733" s="88" t="str">
        <f t="shared" ca="1" si="36"/>
        <v/>
      </c>
      <c r="AQ733" s="91"/>
      <c r="AR733" s="89"/>
      <c r="AS733" s="88"/>
      <c r="AT733" s="88" t="str">
        <f t="shared" si="37"/>
        <v/>
      </c>
      <c r="AU733" s="92"/>
      <c r="AV733" s="88"/>
    </row>
    <row r="734" spans="1:48" s="75" customFormat="1" ht="15.6" x14ac:dyDescent="0.3">
      <c r="A734" s="88"/>
      <c r="B734" s="88" t="str">
        <f>IF(ISNA(VLOOKUP(A734,LISTE!B727:U769,20,0)),"",VLOOKUP(A734,LISTE!B727:U769,20,0))</f>
        <v/>
      </c>
      <c r="C734" s="88"/>
      <c r="D734" s="88" t="e">
        <f t="array" ref="D734">INDEX(LISTE!$D$4:$O$45,MATCH(A734,LISTE!$B$4:$B$45,0),MATCH(C734,LISTE!$D$3:$O$3,0))</f>
        <v>#N/A</v>
      </c>
      <c r="E734" s="88" t="str">
        <f>IF(ISBLANK(C734),"",VLOOKUP(C734,Typologie!B$3:C$15,2,0))</f>
        <v/>
      </c>
      <c r="F734" s="88" t="str">
        <f>IF(E734="","",COUNTIF(E$10:$E734, E734))</f>
        <v/>
      </c>
      <c r="G734" s="88" t="str">
        <f t="shared" si="38"/>
        <v/>
      </c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90"/>
      <c r="T734" s="90"/>
      <c r="U734" s="90"/>
      <c r="V734" s="90"/>
      <c r="W734" s="88"/>
      <c r="X734" s="91"/>
      <c r="Y734" s="89"/>
      <c r="Z734" s="89"/>
      <c r="AA734" s="89"/>
      <c r="AB734" s="89"/>
      <c r="AC734" s="89"/>
      <c r="AD734" s="89"/>
      <c r="AE734" s="91"/>
      <c r="AF734" s="88"/>
      <c r="AG734" s="89"/>
      <c r="AH734" s="89"/>
      <c r="AI734" s="89"/>
      <c r="AJ734" s="91"/>
      <c r="AK734" s="88"/>
      <c r="AL734" s="89"/>
      <c r="AM734" s="89"/>
      <c r="AN734" s="89"/>
      <c r="AO734" s="91"/>
      <c r="AP734" s="88" t="str">
        <f t="shared" ca="1" si="36"/>
        <v/>
      </c>
      <c r="AQ734" s="91"/>
      <c r="AR734" s="89"/>
      <c r="AS734" s="88"/>
      <c r="AT734" s="88" t="str">
        <f t="shared" si="37"/>
        <v/>
      </c>
      <c r="AU734" s="92"/>
      <c r="AV734" s="88"/>
    </row>
    <row r="735" spans="1:48" s="75" customFormat="1" ht="15.6" x14ac:dyDescent="0.3">
      <c r="A735" s="88"/>
      <c r="B735" s="88" t="str">
        <f>IF(ISNA(VLOOKUP(A735,LISTE!B728:U770,20,0)),"",VLOOKUP(A735,LISTE!B728:U770,20,0))</f>
        <v/>
      </c>
      <c r="C735" s="88"/>
      <c r="D735" s="88" t="e">
        <f t="array" ref="D735">INDEX(LISTE!$D$4:$O$45,MATCH(A735,LISTE!$B$4:$B$45,0),MATCH(C735,LISTE!$D$3:$O$3,0))</f>
        <v>#N/A</v>
      </c>
      <c r="E735" s="88" t="str">
        <f>IF(ISBLANK(C735),"",VLOOKUP(C735,Typologie!B$3:C$15,2,0))</f>
        <v/>
      </c>
      <c r="F735" s="88" t="str">
        <f>IF(E735="","",COUNTIF(E$10:$E735, E735))</f>
        <v/>
      </c>
      <c r="G735" s="88" t="str">
        <f t="shared" si="38"/>
        <v/>
      </c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90"/>
      <c r="T735" s="90"/>
      <c r="U735" s="90"/>
      <c r="V735" s="90"/>
      <c r="W735" s="88"/>
      <c r="X735" s="91"/>
      <c r="Y735" s="89"/>
      <c r="Z735" s="89"/>
      <c r="AA735" s="89"/>
      <c r="AB735" s="89"/>
      <c r="AC735" s="89"/>
      <c r="AD735" s="89"/>
      <c r="AE735" s="91"/>
      <c r="AF735" s="88"/>
      <c r="AG735" s="89"/>
      <c r="AH735" s="89"/>
      <c r="AI735" s="89"/>
      <c r="AJ735" s="91"/>
      <c r="AK735" s="88"/>
      <c r="AL735" s="89"/>
      <c r="AM735" s="89"/>
      <c r="AN735" s="89"/>
      <c r="AO735" s="91"/>
      <c r="AP735" s="88" t="str">
        <f t="shared" ca="1" si="36"/>
        <v/>
      </c>
      <c r="AQ735" s="91"/>
      <c r="AR735" s="89"/>
      <c r="AS735" s="88"/>
      <c r="AT735" s="88" t="str">
        <f t="shared" si="37"/>
        <v/>
      </c>
      <c r="AU735" s="92"/>
      <c r="AV735" s="88"/>
    </row>
    <row r="736" spans="1:48" s="75" customFormat="1" ht="15.6" x14ac:dyDescent="0.3">
      <c r="A736" s="88"/>
      <c r="B736" s="88" t="str">
        <f>IF(ISNA(VLOOKUP(A736,LISTE!B729:U771,20,0)),"",VLOOKUP(A736,LISTE!B729:U771,20,0))</f>
        <v/>
      </c>
      <c r="C736" s="88"/>
      <c r="D736" s="88" t="e">
        <f t="array" ref="D736">INDEX(LISTE!$D$4:$O$45,MATCH(A736,LISTE!$B$4:$B$45,0),MATCH(C736,LISTE!$D$3:$O$3,0))</f>
        <v>#N/A</v>
      </c>
      <c r="E736" s="88" t="str">
        <f>IF(ISBLANK(C736),"",VLOOKUP(C736,Typologie!B$3:C$15,2,0))</f>
        <v/>
      </c>
      <c r="F736" s="88" t="str">
        <f>IF(E736="","",COUNTIF(E$10:$E736, E736))</f>
        <v/>
      </c>
      <c r="G736" s="88" t="str">
        <f t="shared" si="38"/>
        <v/>
      </c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90"/>
      <c r="T736" s="90"/>
      <c r="U736" s="90"/>
      <c r="V736" s="90"/>
      <c r="W736" s="88"/>
      <c r="X736" s="91"/>
      <c r="Y736" s="89"/>
      <c r="Z736" s="89"/>
      <c r="AA736" s="89"/>
      <c r="AB736" s="89"/>
      <c r="AC736" s="89"/>
      <c r="AD736" s="89"/>
      <c r="AE736" s="91"/>
      <c r="AF736" s="88"/>
      <c r="AG736" s="89"/>
      <c r="AH736" s="89"/>
      <c r="AI736" s="89"/>
      <c r="AJ736" s="91"/>
      <c r="AK736" s="88"/>
      <c r="AL736" s="89"/>
      <c r="AM736" s="89"/>
      <c r="AN736" s="89"/>
      <c r="AO736" s="91"/>
      <c r="AP736" s="88" t="str">
        <f t="shared" ca="1" si="36"/>
        <v/>
      </c>
      <c r="AQ736" s="91"/>
      <c r="AR736" s="89"/>
      <c r="AS736" s="88"/>
      <c r="AT736" s="88" t="str">
        <f t="shared" si="37"/>
        <v/>
      </c>
      <c r="AU736" s="92"/>
      <c r="AV736" s="88"/>
    </row>
    <row r="737" spans="1:48" s="75" customFormat="1" ht="15.6" x14ac:dyDescent="0.3">
      <c r="A737" s="88"/>
      <c r="B737" s="88" t="str">
        <f>IF(ISNA(VLOOKUP(A737,LISTE!B730:U772,20,0)),"",VLOOKUP(A737,LISTE!B730:U772,20,0))</f>
        <v/>
      </c>
      <c r="C737" s="88"/>
      <c r="D737" s="88" t="e">
        <f t="array" ref="D737">INDEX(LISTE!$D$4:$O$45,MATCH(A737,LISTE!$B$4:$B$45,0),MATCH(C737,LISTE!$D$3:$O$3,0))</f>
        <v>#N/A</v>
      </c>
      <c r="E737" s="88" t="str">
        <f>IF(ISBLANK(C737),"",VLOOKUP(C737,Typologie!B$3:C$15,2,0))</f>
        <v/>
      </c>
      <c r="F737" s="88" t="str">
        <f>IF(E737="","",COUNTIF(E$10:$E737, E737))</f>
        <v/>
      </c>
      <c r="G737" s="88" t="str">
        <f t="shared" si="38"/>
        <v/>
      </c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90"/>
      <c r="T737" s="90"/>
      <c r="U737" s="90"/>
      <c r="V737" s="90"/>
      <c r="W737" s="88"/>
      <c r="X737" s="91"/>
      <c r="Y737" s="89"/>
      <c r="Z737" s="89"/>
      <c r="AA737" s="89"/>
      <c r="AB737" s="89"/>
      <c r="AC737" s="89"/>
      <c r="AD737" s="89"/>
      <c r="AE737" s="91"/>
      <c r="AF737" s="88"/>
      <c r="AG737" s="89"/>
      <c r="AH737" s="89"/>
      <c r="AI737" s="89"/>
      <c r="AJ737" s="91"/>
      <c r="AK737" s="88"/>
      <c r="AL737" s="89"/>
      <c r="AM737" s="89"/>
      <c r="AN737" s="89"/>
      <c r="AO737" s="91"/>
      <c r="AP737" s="88" t="str">
        <f t="shared" ca="1" si="36"/>
        <v/>
      </c>
      <c r="AQ737" s="91"/>
      <c r="AR737" s="89"/>
      <c r="AS737" s="88"/>
      <c r="AT737" s="88" t="str">
        <f t="shared" si="37"/>
        <v/>
      </c>
      <c r="AU737" s="92"/>
      <c r="AV737" s="88"/>
    </row>
    <row r="738" spans="1:48" s="75" customFormat="1" ht="15.6" x14ac:dyDescent="0.3">
      <c r="A738" s="88"/>
      <c r="B738" s="88" t="str">
        <f>IF(ISNA(VLOOKUP(A738,LISTE!B731:U773,20,0)),"",VLOOKUP(A738,LISTE!B731:U773,20,0))</f>
        <v/>
      </c>
      <c r="C738" s="88"/>
      <c r="D738" s="88" t="e">
        <f t="array" ref="D738">INDEX(LISTE!$D$4:$O$45,MATCH(A738,LISTE!$B$4:$B$45,0),MATCH(C738,LISTE!$D$3:$O$3,0))</f>
        <v>#N/A</v>
      </c>
      <c r="E738" s="88" t="str">
        <f>IF(ISBLANK(C738),"",VLOOKUP(C738,Typologie!B$3:C$15,2,0))</f>
        <v/>
      </c>
      <c r="F738" s="88" t="str">
        <f>IF(E738="","",COUNTIF(E$10:$E738, E738))</f>
        <v/>
      </c>
      <c r="G738" s="88" t="str">
        <f t="shared" si="38"/>
        <v/>
      </c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90"/>
      <c r="T738" s="90"/>
      <c r="U738" s="90"/>
      <c r="V738" s="90"/>
      <c r="W738" s="88"/>
      <c r="X738" s="91"/>
      <c r="Y738" s="89"/>
      <c r="Z738" s="89"/>
      <c r="AA738" s="89"/>
      <c r="AB738" s="89"/>
      <c r="AC738" s="89"/>
      <c r="AD738" s="89"/>
      <c r="AE738" s="91"/>
      <c r="AF738" s="88"/>
      <c r="AG738" s="89"/>
      <c r="AH738" s="89"/>
      <c r="AI738" s="89"/>
      <c r="AJ738" s="91"/>
      <c r="AK738" s="88"/>
      <c r="AL738" s="89"/>
      <c r="AM738" s="89"/>
      <c r="AN738" s="89"/>
      <c r="AO738" s="91"/>
      <c r="AP738" s="88" t="str">
        <f t="shared" ca="1" si="36"/>
        <v/>
      </c>
      <c r="AQ738" s="91"/>
      <c r="AR738" s="89"/>
      <c r="AS738" s="88"/>
      <c r="AT738" s="88" t="str">
        <f t="shared" si="37"/>
        <v/>
      </c>
      <c r="AU738" s="92"/>
      <c r="AV738" s="88"/>
    </row>
    <row r="739" spans="1:48" s="75" customFormat="1" ht="15.6" x14ac:dyDescent="0.3">
      <c r="A739" s="88"/>
      <c r="B739" s="88" t="str">
        <f>IF(ISNA(VLOOKUP(A739,LISTE!B732:U774,20,0)),"",VLOOKUP(A739,LISTE!B732:U774,20,0))</f>
        <v/>
      </c>
      <c r="C739" s="88"/>
      <c r="D739" s="88" t="e">
        <f t="array" ref="D739">INDEX(LISTE!$D$4:$O$45,MATCH(A739,LISTE!$B$4:$B$45,0),MATCH(C739,LISTE!$D$3:$O$3,0))</f>
        <v>#N/A</v>
      </c>
      <c r="E739" s="88" t="str">
        <f>IF(ISBLANK(C739),"",VLOOKUP(C739,Typologie!B$3:C$15,2,0))</f>
        <v/>
      </c>
      <c r="F739" s="88" t="str">
        <f>IF(E739="","",COUNTIF(E$10:$E739, E739))</f>
        <v/>
      </c>
      <c r="G739" s="88" t="str">
        <f t="shared" si="38"/>
        <v/>
      </c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90"/>
      <c r="T739" s="90"/>
      <c r="U739" s="90"/>
      <c r="V739" s="90"/>
      <c r="W739" s="88"/>
      <c r="X739" s="91"/>
      <c r="Y739" s="89"/>
      <c r="Z739" s="89"/>
      <c r="AA739" s="89"/>
      <c r="AB739" s="89"/>
      <c r="AC739" s="89"/>
      <c r="AD739" s="89"/>
      <c r="AE739" s="91"/>
      <c r="AF739" s="88"/>
      <c r="AG739" s="89"/>
      <c r="AH739" s="89"/>
      <c r="AI739" s="89"/>
      <c r="AJ739" s="91"/>
      <c r="AK739" s="88"/>
      <c r="AL739" s="89"/>
      <c r="AM739" s="89"/>
      <c r="AN739" s="89"/>
      <c r="AO739" s="91"/>
      <c r="AP739" s="88" t="str">
        <f t="shared" ca="1" si="36"/>
        <v/>
      </c>
      <c r="AQ739" s="91"/>
      <c r="AR739" s="89"/>
      <c r="AS739" s="88"/>
      <c r="AT739" s="88" t="str">
        <f t="shared" si="37"/>
        <v/>
      </c>
      <c r="AU739" s="92"/>
      <c r="AV739" s="88"/>
    </row>
    <row r="740" spans="1:48" s="75" customFormat="1" ht="15.6" x14ac:dyDescent="0.3">
      <c r="A740" s="88"/>
      <c r="B740" s="88" t="str">
        <f>IF(ISNA(VLOOKUP(A740,LISTE!B733:U775,20,0)),"",VLOOKUP(A740,LISTE!B733:U775,20,0))</f>
        <v/>
      </c>
      <c r="C740" s="88"/>
      <c r="D740" s="88" t="e">
        <f t="array" ref="D740">INDEX(LISTE!$D$4:$O$45,MATCH(A740,LISTE!$B$4:$B$45,0),MATCH(C740,LISTE!$D$3:$O$3,0))</f>
        <v>#N/A</v>
      </c>
      <c r="E740" s="88" t="str">
        <f>IF(ISBLANK(C740),"",VLOOKUP(C740,Typologie!B$3:C$15,2,0))</f>
        <v/>
      </c>
      <c r="F740" s="88" t="str">
        <f>IF(E740="","",COUNTIF(E$10:$E740, E740))</f>
        <v/>
      </c>
      <c r="G740" s="88" t="str">
        <f t="shared" si="38"/>
        <v/>
      </c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90"/>
      <c r="T740" s="90"/>
      <c r="U740" s="90"/>
      <c r="V740" s="90"/>
      <c r="W740" s="88"/>
      <c r="X740" s="91"/>
      <c r="Y740" s="89"/>
      <c r="Z740" s="89"/>
      <c r="AA740" s="89"/>
      <c r="AB740" s="89"/>
      <c r="AC740" s="89"/>
      <c r="AD740" s="89"/>
      <c r="AE740" s="91"/>
      <c r="AF740" s="88"/>
      <c r="AG740" s="89"/>
      <c r="AH740" s="89"/>
      <c r="AI740" s="89"/>
      <c r="AJ740" s="91"/>
      <c r="AK740" s="88"/>
      <c r="AL740" s="89"/>
      <c r="AM740" s="89"/>
      <c r="AN740" s="89"/>
      <c r="AO740" s="91"/>
      <c r="AP740" s="88" t="str">
        <f t="shared" ca="1" si="36"/>
        <v/>
      </c>
      <c r="AQ740" s="91"/>
      <c r="AR740" s="89"/>
      <c r="AS740" s="88"/>
      <c r="AT740" s="88" t="str">
        <f t="shared" si="37"/>
        <v/>
      </c>
      <c r="AU740" s="92"/>
      <c r="AV740" s="88"/>
    </row>
    <row r="741" spans="1:48" s="75" customFormat="1" ht="15.6" x14ac:dyDescent="0.3">
      <c r="A741" s="88"/>
      <c r="B741" s="88" t="str">
        <f>IF(ISNA(VLOOKUP(A741,LISTE!B734:U776,20,0)),"",VLOOKUP(A741,LISTE!B734:U776,20,0))</f>
        <v/>
      </c>
      <c r="C741" s="88"/>
      <c r="D741" s="88" t="e">
        <f t="array" ref="D741">INDEX(LISTE!$D$4:$O$45,MATCH(A741,LISTE!$B$4:$B$45,0),MATCH(C741,LISTE!$D$3:$O$3,0))</f>
        <v>#N/A</v>
      </c>
      <c r="E741" s="88" t="str">
        <f>IF(ISBLANK(C741),"",VLOOKUP(C741,Typologie!B$3:C$15,2,0))</f>
        <v/>
      </c>
      <c r="F741" s="88" t="str">
        <f>IF(E741="","",COUNTIF(E$10:$E741, E741))</f>
        <v/>
      </c>
      <c r="G741" s="88" t="str">
        <f t="shared" si="38"/>
        <v/>
      </c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90"/>
      <c r="T741" s="90"/>
      <c r="U741" s="90"/>
      <c r="V741" s="90"/>
      <c r="W741" s="88"/>
      <c r="X741" s="91"/>
      <c r="Y741" s="89"/>
      <c r="Z741" s="89"/>
      <c r="AA741" s="89"/>
      <c r="AB741" s="89"/>
      <c r="AC741" s="89"/>
      <c r="AD741" s="89"/>
      <c r="AE741" s="91"/>
      <c r="AF741" s="88"/>
      <c r="AG741" s="89"/>
      <c r="AH741" s="89"/>
      <c r="AI741" s="89"/>
      <c r="AJ741" s="91"/>
      <c r="AK741" s="88"/>
      <c r="AL741" s="89"/>
      <c r="AM741" s="89"/>
      <c r="AN741" s="89"/>
      <c r="AO741" s="91"/>
      <c r="AP741" s="88" t="str">
        <f t="shared" ca="1" si="36"/>
        <v/>
      </c>
      <c r="AQ741" s="91"/>
      <c r="AR741" s="89"/>
      <c r="AS741" s="88"/>
      <c r="AT741" s="88" t="str">
        <f t="shared" si="37"/>
        <v/>
      </c>
      <c r="AU741" s="92"/>
      <c r="AV741" s="88"/>
    </row>
    <row r="742" spans="1:48" s="75" customFormat="1" ht="15.6" x14ac:dyDescent="0.3">
      <c r="A742" s="88"/>
      <c r="B742" s="88" t="str">
        <f>IF(ISNA(VLOOKUP(A742,LISTE!B735:U777,20,0)),"",VLOOKUP(A742,LISTE!B735:U777,20,0))</f>
        <v/>
      </c>
      <c r="C742" s="88"/>
      <c r="D742" s="88" t="e">
        <f t="array" ref="D742">INDEX(LISTE!$D$4:$O$45,MATCH(A742,LISTE!$B$4:$B$45,0),MATCH(C742,LISTE!$D$3:$O$3,0))</f>
        <v>#N/A</v>
      </c>
      <c r="E742" s="88" t="str">
        <f>IF(ISBLANK(C742),"",VLOOKUP(C742,Typologie!B$3:C$15,2,0))</f>
        <v/>
      </c>
      <c r="F742" s="88" t="str">
        <f>IF(E742="","",COUNTIF(E$10:$E742, E742))</f>
        <v/>
      </c>
      <c r="G742" s="88" t="str">
        <f t="shared" si="38"/>
        <v/>
      </c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90"/>
      <c r="T742" s="90"/>
      <c r="U742" s="90"/>
      <c r="V742" s="90"/>
      <c r="W742" s="88"/>
      <c r="X742" s="91"/>
      <c r="Y742" s="89"/>
      <c r="Z742" s="89"/>
      <c r="AA742" s="89"/>
      <c r="AB742" s="89"/>
      <c r="AC742" s="89"/>
      <c r="AD742" s="89"/>
      <c r="AE742" s="91"/>
      <c r="AF742" s="88"/>
      <c r="AG742" s="89"/>
      <c r="AH742" s="89"/>
      <c r="AI742" s="89"/>
      <c r="AJ742" s="91"/>
      <c r="AK742" s="88"/>
      <c r="AL742" s="89"/>
      <c r="AM742" s="89"/>
      <c r="AN742" s="89"/>
      <c r="AO742" s="91"/>
      <c r="AP742" s="88" t="str">
        <f t="shared" ca="1" si="36"/>
        <v/>
      </c>
      <c r="AQ742" s="91"/>
      <c r="AR742" s="89"/>
      <c r="AS742" s="88"/>
      <c r="AT742" s="88" t="str">
        <f t="shared" si="37"/>
        <v/>
      </c>
      <c r="AU742" s="92"/>
      <c r="AV742" s="88"/>
    </row>
    <row r="743" spans="1:48" s="75" customFormat="1" ht="15.6" x14ac:dyDescent="0.3">
      <c r="A743" s="88"/>
      <c r="B743" s="88" t="str">
        <f>IF(ISNA(VLOOKUP(A743,LISTE!B736:U778,20,0)),"",VLOOKUP(A743,LISTE!B736:U778,20,0))</f>
        <v/>
      </c>
      <c r="C743" s="88"/>
      <c r="D743" s="88" t="e">
        <f t="array" ref="D743">INDEX(LISTE!$D$4:$O$45,MATCH(A743,LISTE!$B$4:$B$45,0),MATCH(C743,LISTE!$D$3:$O$3,0))</f>
        <v>#N/A</v>
      </c>
      <c r="E743" s="88" t="str">
        <f>IF(ISBLANK(C743),"",VLOOKUP(C743,Typologie!B$3:C$15,2,0))</f>
        <v/>
      </c>
      <c r="F743" s="88" t="str">
        <f>IF(E743="","",COUNTIF(E$10:$E743, E743))</f>
        <v/>
      </c>
      <c r="G743" s="88" t="str">
        <f t="shared" si="38"/>
        <v/>
      </c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90"/>
      <c r="T743" s="90"/>
      <c r="U743" s="90"/>
      <c r="V743" s="90"/>
      <c r="W743" s="88"/>
      <c r="X743" s="91"/>
      <c r="Y743" s="89"/>
      <c r="Z743" s="89"/>
      <c r="AA743" s="89"/>
      <c r="AB743" s="89"/>
      <c r="AC743" s="89"/>
      <c r="AD743" s="89"/>
      <c r="AE743" s="91"/>
      <c r="AF743" s="88"/>
      <c r="AG743" s="89"/>
      <c r="AH743" s="89"/>
      <c r="AI743" s="89"/>
      <c r="AJ743" s="91"/>
      <c r="AK743" s="88"/>
      <c r="AL743" s="89"/>
      <c r="AM743" s="89"/>
      <c r="AN743" s="89"/>
      <c r="AO743" s="91"/>
      <c r="AP743" s="88" t="str">
        <f t="shared" ca="1" si="36"/>
        <v/>
      </c>
      <c r="AQ743" s="91"/>
      <c r="AR743" s="89"/>
      <c r="AS743" s="88"/>
      <c r="AT743" s="88" t="str">
        <f t="shared" si="37"/>
        <v/>
      </c>
      <c r="AU743" s="92"/>
      <c r="AV743" s="88"/>
    </row>
    <row r="744" spans="1:48" s="75" customFormat="1" ht="15.6" x14ac:dyDescent="0.3">
      <c r="A744" s="88"/>
      <c r="B744" s="88" t="str">
        <f>IF(ISNA(VLOOKUP(A744,LISTE!B737:U779,20,0)),"",VLOOKUP(A744,LISTE!B737:U779,20,0))</f>
        <v/>
      </c>
      <c r="C744" s="88"/>
      <c r="D744" s="88" t="e">
        <f t="array" ref="D744">INDEX(LISTE!$D$4:$O$45,MATCH(A744,LISTE!$B$4:$B$45,0),MATCH(C744,LISTE!$D$3:$O$3,0))</f>
        <v>#N/A</v>
      </c>
      <c r="E744" s="88" t="str">
        <f>IF(ISBLANK(C744),"",VLOOKUP(C744,Typologie!B$3:C$15,2,0))</f>
        <v/>
      </c>
      <c r="F744" s="88" t="str">
        <f>IF(E744="","",COUNTIF(E$10:$E744, E744))</f>
        <v/>
      </c>
      <c r="G744" s="88" t="str">
        <f t="shared" si="38"/>
        <v/>
      </c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90"/>
      <c r="T744" s="90"/>
      <c r="U744" s="90"/>
      <c r="V744" s="90"/>
      <c r="W744" s="88"/>
      <c r="X744" s="91"/>
      <c r="Y744" s="89"/>
      <c r="Z744" s="89"/>
      <c r="AA744" s="89"/>
      <c r="AB744" s="89"/>
      <c r="AC744" s="89"/>
      <c r="AD744" s="89"/>
      <c r="AE744" s="91"/>
      <c r="AF744" s="88"/>
      <c r="AG744" s="89"/>
      <c r="AH744" s="89"/>
      <c r="AI744" s="89"/>
      <c r="AJ744" s="91"/>
      <c r="AK744" s="88"/>
      <c r="AL744" s="89"/>
      <c r="AM744" s="89"/>
      <c r="AN744" s="89"/>
      <c r="AO744" s="91"/>
      <c r="AP744" s="88" t="str">
        <f t="shared" ca="1" si="36"/>
        <v/>
      </c>
      <c r="AQ744" s="91"/>
      <c r="AR744" s="89"/>
      <c r="AS744" s="88"/>
      <c r="AT744" s="88" t="str">
        <f t="shared" si="37"/>
        <v/>
      </c>
      <c r="AU744" s="92"/>
      <c r="AV744" s="88"/>
    </row>
    <row r="745" spans="1:48" s="75" customFormat="1" ht="15.6" x14ac:dyDescent="0.3">
      <c r="A745" s="88"/>
      <c r="B745" s="88" t="str">
        <f>IF(ISNA(VLOOKUP(A745,LISTE!B738:U780,20,0)),"",VLOOKUP(A745,LISTE!B738:U780,20,0))</f>
        <v/>
      </c>
      <c r="C745" s="88"/>
      <c r="D745" s="88" t="e">
        <f t="array" ref="D745">INDEX(LISTE!$D$4:$O$45,MATCH(A745,LISTE!$B$4:$B$45,0),MATCH(C745,LISTE!$D$3:$O$3,0))</f>
        <v>#N/A</v>
      </c>
      <c r="E745" s="88" t="str">
        <f>IF(ISBLANK(C745),"",VLOOKUP(C745,Typologie!B$3:C$15,2,0))</f>
        <v/>
      </c>
      <c r="F745" s="88" t="str">
        <f>IF(E745="","",COUNTIF(E$10:$E745, E745))</f>
        <v/>
      </c>
      <c r="G745" s="88" t="str">
        <f t="shared" si="38"/>
        <v/>
      </c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90"/>
      <c r="T745" s="90"/>
      <c r="U745" s="90"/>
      <c r="V745" s="90"/>
      <c r="W745" s="88"/>
      <c r="X745" s="91"/>
      <c r="Y745" s="89"/>
      <c r="Z745" s="89"/>
      <c r="AA745" s="89"/>
      <c r="AB745" s="89"/>
      <c r="AC745" s="89"/>
      <c r="AD745" s="89"/>
      <c r="AE745" s="91"/>
      <c r="AF745" s="88"/>
      <c r="AG745" s="89"/>
      <c r="AH745" s="89"/>
      <c r="AI745" s="89"/>
      <c r="AJ745" s="91"/>
      <c r="AK745" s="88"/>
      <c r="AL745" s="89"/>
      <c r="AM745" s="89"/>
      <c r="AN745" s="89"/>
      <c r="AO745" s="91"/>
      <c r="AP745" s="88" t="str">
        <f t="shared" ca="1" si="36"/>
        <v/>
      </c>
      <c r="AQ745" s="91"/>
      <c r="AR745" s="89"/>
      <c r="AS745" s="88"/>
      <c r="AT745" s="88" t="str">
        <f t="shared" si="37"/>
        <v/>
      </c>
      <c r="AU745" s="92"/>
      <c r="AV745" s="88"/>
    </row>
    <row r="746" spans="1:48" s="75" customFormat="1" ht="15.6" x14ac:dyDescent="0.3">
      <c r="A746" s="88"/>
      <c r="B746" s="88" t="str">
        <f>IF(ISNA(VLOOKUP(A746,LISTE!B739:U781,20,0)),"",VLOOKUP(A746,LISTE!B739:U781,20,0))</f>
        <v/>
      </c>
      <c r="C746" s="88"/>
      <c r="D746" s="88" t="e">
        <f t="array" ref="D746">INDEX(LISTE!$D$4:$O$45,MATCH(A746,LISTE!$B$4:$B$45,0),MATCH(C746,LISTE!$D$3:$O$3,0))</f>
        <v>#N/A</v>
      </c>
      <c r="E746" s="88" t="str">
        <f>IF(ISBLANK(C746),"",VLOOKUP(C746,Typologie!B$3:C$15,2,0))</f>
        <v/>
      </c>
      <c r="F746" s="88" t="str">
        <f>IF(E746="","",COUNTIF(E$10:$E746, E746))</f>
        <v/>
      </c>
      <c r="G746" s="88" t="str">
        <f t="shared" si="38"/>
        <v/>
      </c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90"/>
      <c r="T746" s="90"/>
      <c r="U746" s="90"/>
      <c r="V746" s="90"/>
      <c r="W746" s="88"/>
      <c r="X746" s="91"/>
      <c r="Y746" s="89"/>
      <c r="Z746" s="89"/>
      <c r="AA746" s="89"/>
      <c r="AB746" s="89"/>
      <c r="AC746" s="89"/>
      <c r="AD746" s="89"/>
      <c r="AE746" s="91"/>
      <c r="AF746" s="88"/>
      <c r="AG746" s="89"/>
      <c r="AH746" s="89"/>
      <c r="AI746" s="89"/>
      <c r="AJ746" s="91"/>
      <c r="AK746" s="88"/>
      <c r="AL746" s="89"/>
      <c r="AM746" s="89"/>
      <c r="AN746" s="89"/>
      <c r="AO746" s="91"/>
      <c r="AP746" s="88" t="str">
        <f t="shared" ca="1" si="36"/>
        <v/>
      </c>
      <c r="AQ746" s="91"/>
      <c r="AR746" s="89"/>
      <c r="AS746" s="88"/>
      <c r="AT746" s="88" t="str">
        <f t="shared" si="37"/>
        <v/>
      </c>
      <c r="AU746" s="92"/>
      <c r="AV746" s="88"/>
    </row>
    <row r="747" spans="1:48" s="75" customFormat="1" ht="15.6" x14ac:dyDescent="0.3">
      <c r="A747" s="88"/>
      <c r="B747" s="88" t="str">
        <f>IF(ISNA(VLOOKUP(A747,LISTE!B740:U782,20,0)),"",VLOOKUP(A747,LISTE!B740:U782,20,0))</f>
        <v/>
      </c>
      <c r="C747" s="88"/>
      <c r="D747" s="88" t="e">
        <f t="array" ref="D747">INDEX(LISTE!$D$4:$O$45,MATCH(A747,LISTE!$B$4:$B$45,0),MATCH(C747,LISTE!$D$3:$O$3,0))</f>
        <v>#N/A</v>
      </c>
      <c r="E747" s="88" t="str">
        <f>IF(ISBLANK(C747),"",VLOOKUP(C747,Typologie!B$3:C$15,2,0))</f>
        <v/>
      </c>
      <c r="F747" s="88" t="str">
        <f>IF(E747="","",COUNTIF(E$10:$E747, E747))</f>
        <v/>
      </c>
      <c r="G747" s="88" t="str">
        <f t="shared" si="38"/>
        <v/>
      </c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90"/>
      <c r="T747" s="90"/>
      <c r="U747" s="90"/>
      <c r="V747" s="90"/>
      <c r="W747" s="88"/>
      <c r="X747" s="91"/>
      <c r="Y747" s="89"/>
      <c r="Z747" s="89"/>
      <c r="AA747" s="89"/>
      <c r="AB747" s="89"/>
      <c r="AC747" s="89"/>
      <c r="AD747" s="89"/>
      <c r="AE747" s="91"/>
      <c r="AF747" s="88"/>
      <c r="AG747" s="89"/>
      <c r="AH747" s="89"/>
      <c r="AI747" s="89"/>
      <c r="AJ747" s="91"/>
      <c r="AK747" s="88"/>
      <c r="AL747" s="89"/>
      <c r="AM747" s="89"/>
      <c r="AN747" s="89"/>
      <c r="AO747" s="91"/>
      <c r="AP747" s="88" t="str">
        <f t="shared" ca="1" si="36"/>
        <v/>
      </c>
      <c r="AQ747" s="91"/>
      <c r="AR747" s="89"/>
      <c r="AS747" s="88"/>
      <c r="AT747" s="88" t="str">
        <f t="shared" si="37"/>
        <v/>
      </c>
      <c r="AU747" s="92"/>
      <c r="AV747" s="88"/>
    </row>
    <row r="748" spans="1:48" s="75" customFormat="1" ht="15.6" x14ac:dyDescent="0.3">
      <c r="A748" s="88"/>
      <c r="B748" s="88" t="str">
        <f>IF(ISNA(VLOOKUP(A748,LISTE!B741:U783,20,0)),"",VLOOKUP(A748,LISTE!B741:U783,20,0))</f>
        <v/>
      </c>
      <c r="C748" s="88"/>
      <c r="D748" s="88" t="e">
        <f t="array" ref="D748">INDEX(LISTE!$D$4:$O$45,MATCH(A748,LISTE!$B$4:$B$45,0),MATCH(C748,LISTE!$D$3:$O$3,0))</f>
        <v>#N/A</v>
      </c>
      <c r="E748" s="88" t="str">
        <f>IF(ISBLANK(C748),"",VLOOKUP(C748,Typologie!B$3:C$15,2,0))</f>
        <v/>
      </c>
      <c r="F748" s="88" t="str">
        <f>IF(E748="","",COUNTIF(E$10:$E748, E748))</f>
        <v/>
      </c>
      <c r="G748" s="88" t="str">
        <f t="shared" si="38"/>
        <v/>
      </c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90"/>
      <c r="T748" s="90"/>
      <c r="U748" s="90"/>
      <c r="V748" s="90"/>
      <c r="W748" s="88"/>
      <c r="X748" s="91"/>
      <c r="Y748" s="89"/>
      <c r="Z748" s="89"/>
      <c r="AA748" s="89"/>
      <c r="AB748" s="89"/>
      <c r="AC748" s="89"/>
      <c r="AD748" s="89"/>
      <c r="AE748" s="91"/>
      <c r="AF748" s="88"/>
      <c r="AG748" s="89"/>
      <c r="AH748" s="89"/>
      <c r="AI748" s="89"/>
      <c r="AJ748" s="91"/>
      <c r="AK748" s="88"/>
      <c r="AL748" s="89"/>
      <c r="AM748" s="89"/>
      <c r="AN748" s="89"/>
      <c r="AO748" s="91"/>
      <c r="AP748" s="88" t="str">
        <f t="shared" ca="1" si="36"/>
        <v/>
      </c>
      <c r="AQ748" s="91"/>
      <c r="AR748" s="89"/>
      <c r="AS748" s="88"/>
      <c r="AT748" s="88" t="str">
        <f t="shared" si="37"/>
        <v/>
      </c>
      <c r="AU748" s="92"/>
      <c r="AV748" s="88"/>
    </row>
    <row r="749" spans="1:48" s="75" customFormat="1" ht="15.6" x14ac:dyDescent="0.3">
      <c r="A749" s="88"/>
      <c r="B749" s="88" t="str">
        <f>IF(ISNA(VLOOKUP(A749,LISTE!B742:U784,20,0)),"",VLOOKUP(A749,LISTE!B742:U784,20,0))</f>
        <v/>
      </c>
      <c r="C749" s="88"/>
      <c r="D749" s="88" t="e">
        <f t="array" ref="D749">INDEX(LISTE!$D$4:$O$45,MATCH(A749,LISTE!$B$4:$B$45,0),MATCH(C749,LISTE!$D$3:$O$3,0))</f>
        <v>#N/A</v>
      </c>
      <c r="E749" s="88" t="str">
        <f>IF(ISBLANK(C749),"",VLOOKUP(C749,Typologie!B$3:C$15,2,0))</f>
        <v/>
      </c>
      <c r="F749" s="88" t="str">
        <f>IF(E749="","",COUNTIF(E$10:$E749, E749))</f>
        <v/>
      </c>
      <c r="G749" s="88" t="str">
        <f t="shared" si="38"/>
        <v/>
      </c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90"/>
      <c r="T749" s="90"/>
      <c r="U749" s="90"/>
      <c r="V749" s="90"/>
      <c r="W749" s="88"/>
      <c r="X749" s="91"/>
      <c r="Y749" s="89"/>
      <c r="Z749" s="89"/>
      <c r="AA749" s="89"/>
      <c r="AB749" s="89"/>
      <c r="AC749" s="89"/>
      <c r="AD749" s="89"/>
      <c r="AE749" s="91"/>
      <c r="AF749" s="88"/>
      <c r="AG749" s="89"/>
      <c r="AH749" s="89"/>
      <c r="AI749" s="89"/>
      <c r="AJ749" s="91"/>
      <c r="AK749" s="88"/>
      <c r="AL749" s="89"/>
      <c r="AM749" s="89"/>
      <c r="AN749" s="89"/>
      <c r="AO749" s="91"/>
      <c r="AP749" s="88" t="str">
        <f t="shared" ca="1" si="36"/>
        <v/>
      </c>
      <c r="AQ749" s="91"/>
      <c r="AR749" s="89"/>
      <c r="AS749" s="88"/>
      <c r="AT749" s="88" t="str">
        <f t="shared" si="37"/>
        <v/>
      </c>
      <c r="AU749" s="92"/>
      <c r="AV749" s="88"/>
    </row>
    <row r="750" spans="1:48" s="75" customFormat="1" ht="15.6" x14ac:dyDescent="0.3">
      <c r="A750" s="88"/>
      <c r="B750" s="88" t="str">
        <f>IF(ISNA(VLOOKUP(A750,LISTE!B743:U785,20,0)),"",VLOOKUP(A750,LISTE!B743:U785,20,0))</f>
        <v/>
      </c>
      <c r="C750" s="88"/>
      <c r="D750" s="88" t="e">
        <f t="array" ref="D750">INDEX(LISTE!$D$4:$O$45,MATCH(A750,LISTE!$B$4:$B$45,0),MATCH(C750,LISTE!$D$3:$O$3,0))</f>
        <v>#N/A</v>
      </c>
      <c r="E750" s="88" t="str">
        <f>IF(ISBLANK(C750),"",VLOOKUP(C750,Typologie!B$3:C$15,2,0))</f>
        <v/>
      </c>
      <c r="F750" s="88" t="str">
        <f>IF(E750="","",COUNTIF(E$10:$E750, E750))</f>
        <v/>
      </c>
      <c r="G750" s="88" t="str">
        <f t="shared" si="38"/>
        <v/>
      </c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90"/>
      <c r="T750" s="90"/>
      <c r="U750" s="90"/>
      <c r="V750" s="90"/>
      <c r="W750" s="88"/>
      <c r="X750" s="91"/>
      <c r="Y750" s="89"/>
      <c r="Z750" s="89"/>
      <c r="AA750" s="89"/>
      <c r="AB750" s="89"/>
      <c r="AC750" s="89"/>
      <c r="AD750" s="89"/>
      <c r="AE750" s="91"/>
      <c r="AF750" s="88"/>
      <c r="AG750" s="89"/>
      <c r="AH750" s="89"/>
      <c r="AI750" s="89"/>
      <c r="AJ750" s="91"/>
      <c r="AK750" s="88"/>
      <c r="AL750" s="89"/>
      <c r="AM750" s="89"/>
      <c r="AN750" s="89"/>
      <c r="AO750" s="91"/>
      <c r="AP750" s="88" t="str">
        <f t="shared" ca="1" si="36"/>
        <v/>
      </c>
      <c r="AQ750" s="91"/>
      <c r="AR750" s="89"/>
      <c r="AS750" s="88"/>
      <c r="AT750" s="88" t="str">
        <f t="shared" si="37"/>
        <v/>
      </c>
      <c r="AU750" s="92"/>
      <c r="AV750" s="88"/>
    </row>
    <row r="751" spans="1:48" s="75" customFormat="1" ht="15.6" x14ac:dyDescent="0.3">
      <c r="A751" s="88"/>
      <c r="B751" s="88" t="str">
        <f>IF(ISNA(VLOOKUP(A751,LISTE!B744:U786,20,0)),"",VLOOKUP(A751,LISTE!B744:U786,20,0))</f>
        <v/>
      </c>
      <c r="C751" s="88"/>
      <c r="D751" s="88" t="e">
        <f t="array" ref="D751">INDEX(LISTE!$D$4:$O$45,MATCH(A751,LISTE!$B$4:$B$45,0),MATCH(C751,LISTE!$D$3:$O$3,0))</f>
        <v>#N/A</v>
      </c>
      <c r="E751" s="88" t="str">
        <f>IF(ISBLANK(C751),"",VLOOKUP(C751,Typologie!B$3:C$15,2,0))</f>
        <v/>
      </c>
      <c r="F751" s="88" t="str">
        <f>IF(E751="","",COUNTIF(E$10:$E751, E751))</f>
        <v/>
      </c>
      <c r="G751" s="88" t="str">
        <f t="shared" si="38"/>
        <v/>
      </c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90"/>
      <c r="T751" s="90"/>
      <c r="U751" s="90"/>
      <c r="V751" s="90"/>
      <c r="W751" s="88"/>
      <c r="X751" s="91"/>
      <c r="Y751" s="89"/>
      <c r="Z751" s="89"/>
      <c r="AA751" s="89"/>
      <c r="AB751" s="89"/>
      <c r="AC751" s="89"/>
      <c r="AD751" s="89"/>
      <c r="AE751" s="91"/>
      <c r="AF751" s="88"/>
      <c r="AG751" s="89"/>
      <c r="AH751" s="89"/>
      <c r="AI751" s="89"/>
      <c r="AJ751" s="91"/>
      <c r="AK751" s="88"/>
      <c r="AL751" s="89"/>
      <c r="AM751" s="89"/>
      <c r="AN751" s="89"/>
      <c r="AO751" s="91"/>
      <c r="AP751" s="88" t="str">
        <f t="shared" ca="1" si="36"/>
        <v/>
      </c>
      <c r="AQ751" s="91"/>
      <c r="AR751" s="89"/>
      <c r="AS751" s="88"/>
      <c r="AT751" s="88" t="str">
        <f t="shared" si="37"/>
        <v/>
      </c>
      <c r="AU751" s="92"/>
      <c r="AV751" s="88"/>
    </row>
    <row r="752" spans="1:48" s="75" customFormat="1" ht="15.6" x14ac:dyDescent="0.3">
      <c r="A752" s="88"/>
      <c r="B752" s="88" t="str">
        <f>IF(ISNA(VLOOKUP(A752,LISTE!B745:U787,20,0)),"",VLOOKUP(A752,LISTE!B745:U787,20,0))</f>
        <v/>
      </c>
      <c r="C752" s="88"/>
      <c r="D752" s="88" t="e">
        <f t="array" ref="D752">INDEX(LISTE!$D$4:$O$45,MATCH(A752,LISTE!$B$4:$B$45,0),MATCH(C752,LISTE!$D$3:$O$3,0))</f>
        <v>#N/A</v>
      </c>
      <c r="E752" s="88" t="str">
        <f>IF(ISBLANK(C752),"",VLOOKUP(C752,Typologie!B$3:C$15,2,0))</f>
        <v/>
      </c>
      <c r="F752" s="88" t="str">
        <f>IF(E752="","",COUNTIF(E$10:$E752, E752))</f>
        <v/>
      </c>
      <c r="G752" s="88" t="str">
        <f t="shared" si="38"/>
        <v/>
      </c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90"/>
      <c r="T752" s="90"/>
      <c r="U752" s="90"/>
      <c r="V752" s="90"/>
      <c r="W752" s="88"/>
      <c r="X752" s="91"/>
      <c r="Y752" s="89"/>
      <c r="Z752" s="89"/>
      <c r="AA752" s="89"/>
      <c r="AB752" s="89"/>
      <c r="AC752" s="89"/>
      <c r="AD752" s="89"/>
      <c r="AE752" s="91"/>
      <c r="AF752" s="88"/>
      <c r="AG752" s="89"/>
      <c r="AH752" s="89"/>
      <c r="AI752" s="89"/>
      <c r="AJ752" s="91"/>
      <c r="AK752" s="88"/>
      <c r="AL752" s="89"/>
      <c r="AM752" s="89"/>
      <c r="AN752" s="89"/>
      <c r="AO752" s="91"/>
      <c r="AP752" s="88" t="str">
        <f t="shared" ca="1" si="36"/>
        <v/>
      </c>
      <c r="AQ752" s="91"/>
      <c r="AR752" s="89"/>
      <c r="AS752" s="88"/>
      <c r="AT752" s="88" t="str">
        <f t="shared" si="37"/>
        <v/>
      </c>
      <c r="AU752" s="92"/>
      <c r="AV752" s="88"/>
    </row>
    <row r="753" spans="1:48" s="75" customFormat="1" ht="15.6" x14ac:dyDescent="0.3">
      <c r="A753" s="88"/>
      <c r="B753" s="88" t="str">
        <f>IF(ISNA(VLOOKUP(A753,LISTE!B746:U788,20,0)),"",VLOOKUP(A753,LISTE!B746:U788,20,0))</f>
        <v/>
      </c>
      <c r="C753" s="88"/>
      <c r="D753" s="88" t="e">
        <f t="array" ref="D753">INDEX(LISTE!$D$4:$O$45,MATCH(A753,LISTE!$B$4:$B$45,0),MATCH(C753,LISTE!$D$3:$O$3,0))</f>
        <v>#N/A</v>
      </c>
      <c r="E753" s="88" t="str">
        <f>IF(ISBLANK(C753),"",VLOOKUP(C753,Typologie!B$3:C$15,2,0))</f>
        <v/>
      </c>
      <c r="F753" s="88" t="str">
        <f>IF(E753="","",COUNTIF(E$10:$E753, E753))</f>
        <v/>
      </c>
      <c r="G753" s="88" t="str">
        <f t="shared" si="38"/>
        <v/>
      </c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90"/>
      <c r="T753" s="90"/>
      <c r="U753" s="90"/>
      <c r="V753" s="90"/>
      <c r="W753" s="88"/>
      <c r="X753" s="91"/>
      <c r="Y753" s="89"/>
      <c r="Z753" s="89"/>
      <c r="AA753" s="89"/>
      <c r="AB753" s="89"/>
      <c r="AC753" s="89"/>
      <c r="AD753" s="89"/>
      <c r="AE753" s="91"/>
      <c r="AF753" s="88"/>
      <c r="AG753" s="89"/>
      <c r="AH753" s="89"/>
      <c r="AI753" s="89"/>
      <c r="AJ753" s="91"/>
      <c r="AK753" s="88"/>
      <c r="AL753" s="89"/>
      <c r="AM753" s="89"/>
      <c r="AN753" s="89"/>
      <c r="AO753" s="91"/>
      <c r="AP753" s="88" t="str">
        <f t="shared" ca="1" si="36"/>
        <v/>
      </c>
      <c r="AQ753" s="91"/>
      <c r="AR753" s="89"/>
      <c r="AS753" s="88"/>
      <c r="AT753" s="88" t="str">
        <f t="shared" si="37"/>
        <v/>
      </c>
      <c r="AU753" s="92"/>
      <c r="AV753" s="88"/>
    </row>
    <row r="754" spans="1:48" s="75" customFormat="1" ht="15.6" x14ac:dyDescent="0.3">
      <c r="A754" s="88"/>
      <c r="B754" s="88" t="str">
        <f>IF(ISNA(VLOOKUP(A754,LISTE!B747:U789,20,0)),"",VLOOKUP(A754,LISTE!B747:U789,20,0))</f>
        <v/>
      </c>
      <c r="C754" s="88"/>
      <c r="D754" s="88" t="e">
        <f t="array" ref="D754">INDEX(LISTE!$D$4:$O$45,MATCH(A754,LISTE!$B$4:$B$45,0),MATCH(C754,LISTE!$D$3:$O$3,0))</f>
        <v>#N/A</v>
      </c>
      <c r="E754" s="88" t="str">
        <f>IF(ISBLANK(C754),"",VLOOKUP(C754,Typologie!B$3:C$15,2,0))</f>
        <v/>
      </c>
      <c r="F754" s="88" t="str">
        <f>IF(E754="","",COUNTIF(E$10:$E754, E754))</f>
        <v/>
      </c>
      <c r="G754" s="88" t="str">
        <f t="shared" si="38"/>
        <v/>
      </c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90"/>
      <c r="T754" s="90"/>
      <c r="U754" s="90"/>
      <c r="V754" s="90"/>
      <c r="W754" s="88"/>
      <c r="X754" s="91"/>
      <c r="Y754" s="89"/>
      <c r="Z754" s="89"/>
      <c r="AA754" s="89"/>
      <c r="AB754" s="89"/>
      <c r="AC754" s="89"/>
      <c r="AD754" s="89"/>
      <c r="AE754" s="91"/>
      <c r="AF754" s="88"/>
      <c r="AG754" s="89"/>
      <c r="AH754" s="89"/>
      <c r="AI754" s="89"/>
      <c r="AJ754" s="91"/>
      <c r="AK754" s="88"/>
      <c r="AL754" s="89"/>
      <c r="AM754" s="89"/>
      <c r="AN754" s="89"/>
      <c r="AO754" s="91"/>
      <c r="AP754" s="88" t="str">
        <f t="shared" ca="1" si="36"/>
        <v/>
      </c>
      <c r="AQ754" s="91"/>
      <c r="AR754" s="89"/>
      <c r="AS754" s="88"/>
      <c r="AT754" s="88" t="str">
        <f t="shared" si="37"/>
        <v/>
      </c>
      <c r="AU754" s="92"/>
      <c r="AV754" s="88"/>
    </row>
    <row r="755" spans="1:48" s="75" customFormat="1" ht="15.6" x14ac:dyDescent="0.3">
      <c r="A755" s="88"/>
      <c r="B755" s="88" t="str">
        <f>IF(ISNA(VLOOKUP(A755,LISTE!B748:U790,20,0)),"",VLOOKUP(A755,LISTE!B748:U790,20,0))</f>
        <v/>
      </c>
      <c r="C755" s="88"/>
      <c r="D755" s="88" t="e">
        <f t="array" ref="D755">INDEX(LISTE!$D$4:$O$45,MATCH(A755,LISTE!$B$4:$B$45,0),MATCH(C755,LISTE!$D$3:$O$3,0))</f>
        <v>#N/A</v>
      </c>
      <c r="E755" s="88" t="str">
        <f>IF(ISBLANK(C755),"",VLOOKUP(C755,Typologie!B$3:C$15,2,0))</f>
        <v/>
      </c>
      <c r="F755" s="88" t="str">
        <f>IF(E755="","",COUNTIF(E$10:$E755, E755))</f>
        <v/>
      </c>
      <c r="G755" s="88" t="str">
        <f t="shared" si="38"/>
        <v/>
      </c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90"/>
      <c r="T755" s="90"/>
      <c r="U755" s="90"/>
      <c r="V755" s="90"/>
      <c r="W755" s="88"/>
      <c r="X755" s="91"/>
      <c r="Y755" s="89"/>
      <c r="Z755" s="89"/>
      <c r="AA755" s="89"/>
      <c r="AB755" s="89"/>
      <c r="AC755" s="89"/>
      <c r="AD755" s="89"/>
      <c r="AE755" s="91"/>
      <c r="AF755" s="88"/>
      <c r="AG755" s="89"/>
      <c r="AH755" s="89"/>
      <c r="AI755" s="89"/>
      <c r="AJ755" s="91"/>
      <c r="AK755" s="88"/>
      <c r="AL755" s="89"/>
      <c r="AM755" s="89"/>
      <c r="AN755" s="89"/>
      <c r="AO755" s="91"/>
      <c r="AP755" s="88" t="str">
        <f t="shared" ca="1" si="36"/>
        <v/>
      </c>
      <c r="AQ755" s="91"/>
      <c r="AR755" s="89"/>
      <c r="AS755" s="88"/>
      <c r="AT755" s="88" t="str">
        <f t="shared" si="37"/>
        <v/>
      </c>
      <c r="AU755" s="92"/>
      <c r="AV755" s="88"/>
    </row>
    <row r="756" spans="1:48" s="75" customFormat="1" ht="15.6" x14ac:dyDescent="0.3">
      <c r="A756" s="88"/>
      <c r="B756" s="88" t="str">
        <f>IF(ISNA(VLOOKUP(A756,LISTE!B749:U791,20,0)),"",VLOOKUP(A756,LISTE!B749:U791,20,0))</f>
        <v/>
      </c>
      <c r="C756" s="88"/>
      <c r="D756" s="88" t="e">
        <f t="array" ref="D756">INDEX(LISTE!$D$4:$O$45,MATCH(A756,LISTE!$B$4:$B$45,0),MATCH(C756,LISTE!$D$3:$O$3,0))</f>
        <v>#N/A</v>
      </c>
      <c r="E756" s="88" t="str">
        <f>IF(ISBLANK(C756),"",VLOOKUP(C756,Typologie!B$3:C$15,2,0))</f>
        <v/>
      </c>
      <c r="F756" s="88" t="str">
        <f>IF(E756="","",COUNTIF(E$10:$E756, E756))</f>
        <v/>
      </c>
      <c r="G756" s="88" t="str">
        <f t="shared" si="38"/>
        <v/>
      </c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90"/>
      <c r="T756" s="90"/>
      <c r="U756" s="90"/>
      <c r="V756" s="90"/>
      <c r="W756" s="88"/>
      <c r="X756" s="91"/>
      <c r="Y756" s="89"/>
      <c r="Z756" s="89"/>
      <c r="AA756" s="89"/>
      <c r="AB756" s="89"/>
      <c r="AC756" s="89"/>
      <c r="AD756" s="89"/>
      <c r="AE756" s="91"/>
      <c r="AF756" s="88"/>
      <c r="AG756" s="89"/>
      <c r="AH756" s="89"/>
      <c r="AI756" s="89"/>
      <c r="AJ756" s="91"/>
      <c r="AK756" s="88"/>
      <c r="AL756" s="89"/>
      <c r="AM756" s="89"/>
      <c r="AN756" s="89"/>
      <c r="AO756" s="91"/>
      <c r="AP756" s="88" t="str">
        <f t="shared" ca="1" si="36"/>
        <v/>
      </c>
      <c r="AQ756" s="91"/>
      <c r="AR756" s="89"/>
      <c r="AS756" s="88"/>
      <c r="AT756" s="88" t="str">
        <f t="shared" si="37"/>
        <v/>
      </c>
      <c r="AU756" s="92"/>
      <c r="AV756" s="88"/>
    </row>
    <row r="757" spans="1:48" s="75" customFormat="1" ht="15.6" x14ac:dyDescent="0.3">
      <c r="A757" s="88"/>
      <c r="B757" s="88" t="str">
        <f>IF(ISNA(VLOOKUP(A757,LISTE!B750:U792,20,0)),"",VLOOKUP(A757,LISTE!B750:U792,20,0))</f>
        <v/>
      </c>
      <c r="C757" s="88"/>
      <c r="D757" s="88" t="e">
        <f t="array" ref="D757">INDEX(LISTE!$D$4:$O$45,MATCH(A757,LISTE!$B$4:$B$45,0),MATCH(C757,LISTE!$D$3:$O$3,0))</f>
        <v>#N/A</v>
      </c>
      <c r="E757" s="88" t="str">
        <f>IF(ISBLANK(C757),"",VLOOKUP(C757,Typologie!B$3:C$15,2,0))</f>
        <v/>
      </c>
      <c r="F757" s="88" t="str">
        <f>IF(E757="","",COUNTIF(E$10:$E757, E757))</f>
        <v/>
      </c>
      <c r="G757" s="88" t="str">
        <f t="shared" si="38"/>
        <v/>
      </c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90"/>
      <c r="T757" s="90"/>
      <c r="U757" s="90"/>
      <c r="V757" s="90"/>
      <c r="W757" s="88"/>
      <c r="X757" s="91"/>
      <c r="Y757" s="89"/>
      <c r="Z757" s="89"/>
      <c r="AA757" s="89"/>
      <c r="AB757" s="89"/>
      <c r="AC757" s="89"/>
      <c r="AD757" s="89"/>
      <c r="AE757" s="91"/>
      <c r="AF757" s="88"/>
      <c r="AG757" s="89"/>
      <c r="AH757" s="89"/>
      <c r="AI757" s="89"/>
      <c r="AJ757" s="91"/>
      <c r="AK757" s="88"/>
      <c r="AL757" s="89"/>
      <c r="AM757" s="89"/>
      <c r="AN757" s="89"/>
      <c r="AO757" s="91"/>
      <c r="AP757" s="88" t="str">
        <f t="shared" ca="1" si="36"/>
        <v/>
      </c>
      <c r="AQ757" s="91"/>
      <c r="AR757" s="89"/>
      <c r="AS757" s="88"/>
      <c r="AT757" s="88" t="str">
        <f t="shared" si="37"/>
        <v/>
      </c>
      <c r="AU757" s="92"/>
      <c r="AV757" s="88"/>
    </row>
    <row r="758" spans="1:48" s="75" customFormat="1" ht="15.6" x14ac:dyDescent="0.3">
      <c r="A758" s="88"/>
      <c r="B758" s="88" t="str">
        <f>IF(ISNA(VLOOKUP(A758,LISTE!B751:U793,20,0)),"",VLOOKUP(A758,LISTE!B751:U793,20,0))</f>
        <v/>
      </c>
      <c r="C758" s="88"/>
      <c r="D758" s="88" t="e">
        <f t="array" ref="D758">INDEX(LISTE!$D$4:$O$45,MATCH(A758,LISTE!$B$4:$B$45,0),MATCH(C758,LISTE!$D$3:$O$3,0))</f>
        <v>#N/A</v>
      </c>
      <c r="E758" s="88" t="str">
        <f>IF(ISBLANK(C758),"",VLOOKUP(C758,Typologie!B$3:C$15,2,0))</f>
        <v/>
      </c>
      <c r="F758" s="88" t="str">
        <f>IF(E758="","",COUNTIF(E$10:$E758, E758))</f>
        <v/>
      </c>
      <c r="G758" s="88" t="str">
        <f t="shared" si="38"/>
        <v/>
      </c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90"/>
      <c r="T758" s="90"/>
      <c r="U758" s="90"/>
      <c r="V758" s="90"/>
      <c r="W758" s="88"/>
      <c r="X758" s="91"/>
      <c r="Y758" s="89"/>
      <c r="Z758" s="89"/>
      <c r="AA758" s="89"/>
      <c r="AB758" s="89"/>
      <c r="AC758" s="89"/>
      <c r="AD758" s="89"/>
      <c r="AE758" s="91"/>
      <c r="AF758" s="88"/>
      <c r="AG758" s="89"/>
      <c r="AH758" s="89"/>
      <c r="AI758" s="89"/>
      <c r="AJ758" s="91"/>
      <c r="AK758" s="88"/>
      <c r="AL758" s="89"/>
      <c r="AM758" s="89"/>
      <c r="AN758" s="89"/>
      <c r="AO758" s="91"/>
      <c r="AP758" s="88" t="str">
        <f t="shared" ca="1" si="36"/>
        <v/>
      </c>
      <c r="AQ758" s="91"/>
      <c r="AR758" s="89"/>
      <c r="AS758" s="88"/>
      <c r="AT758" s="88" t="str">
        <f t="shared" si="37"/>
        <v/>
      </c>
      <c r="AU758" s="92"/>
      <c r="AV758" s="88"/>
    </row>
    <row r="759" spans="1:48" s="75" customFormat="1" ht="15.6" x14ac:dyDescent="0.3">
      <c r="A759" s="88"/>
      <c r="B759" s="88" t="str">
        <f>IF(ISNA(VLOOKUP(A759,LISTE!B752:U794,20,0)),"",VLOOKUP(A759,LISTE!B752:U794,20,0))</f>
        <v/>
      </c>
      <c r="C759" s="88"/>
      <c r="D759" s="88" t="e">
        <f t="array" ref="D759">INDEX(LISTE!$D$4:$O$45,MATCH(A759,LISTE!$B$4:$B$45,0),MATCH(C759,LISTE!$D$3:$O$3,0))</f>
        <v>#N/A</v>
      </c>
      <c r="E759" s="88" t="str">
        <f>IF(ISBLANK(C759),"",VLOOKUP(C759,Typologie!B$3:C$15,2,0))</f>
        <v/>
      </c>
      <c r="F759" s="88" t="str">
        <f>IF(E759="","",COUNTIF(E$10:$E759, E759))</f>
        <v/>
      </c>
      <c r="G759" s="88" t="str">
        <f t="shared" si="38"/>
        <v/>
      </c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90"/>
      <c r="T759" s="90"/>
      <c r="U759" s="90"/>
      <c r="V759" s="90"/>
      <c r="W759" s="88"/>
      <c r="X759" s="91"/>
      <c r="Y759" s="89"/>
      <c r="Z759" s="89"/>
      <c r="AA759" s="89"/>
      <c r="AB759" s="89"/>
      <c r="AC759" s="89"/>
      <c r="AD759" s="89"/>
      <c r="AE759" s="91"/>
      <c r="AF759" s="88"/>
      <c r="AG759" s="89"/>
      <c r="AH759" s="89"/>
      <c r="AI759" s="89"/>
      <c r="AJ759" s="91"/>
      <c r="AK759" s="88"/>
      <c r="AL759" s="89"/>
      <c r="AM759" s="89"/>
      <c r="AN759" s="89"/>
      <c r="AO759" s="91"/>
      <c r="AP759" s="88" t="str">
        <f t="shared" ca="1" si="36"/>
        <v/>
      </c>
      <c r="AQ759" s="91"/>
      <c r="AR759" s="89"/>
      <c r="AS759" s="88"/>
      <c r="AT759" s="88" t="str">
        <f t="shared" si="37"/>
        <v/>
      </c>
      <c r="AU759" s="92"/>
      <c r="AV759" s="88"/>
    </row>
    <row r="760" spans="1:48" s="75" customFormat="1" ht="15.6" x14ac:dyDescent="0.3">
      <c r="A760" s="88"/>
      <c r="B760" s="88" t="str">
        <f>IF(ISNA(VLOOKUP(A760,LISTE!B753:U795,20,0)),"",VLOOKUP(A760,LISTE!B753:U795,20,0))</f>
        <v/>
      </c>
      <c r="C760" s="88"/>
      <c r="D760" s="88" t="e">
        <f t="array" ref="D760">INDEX(LISTE!$D$4:$O$45,MATCH(A760,LISTE!$B$4:$B$45,0),MATCH(C760,LISTE!$D$3:$O$3,0))</f>
        <v>#N/A</v>
      </c>
      <c r="E760" s="88" t="str">
        <f>IF(ISBLANK(C760),"",VLOOKUP(C760,Typologie!B$3:C$15,2,0))</f>
        <v/>
      </c>
      <c r="F760" s="88" t="str">
        <f>IF(E760="","",COUNTIF(E$10:$E760, E760))</f>
        <v/>
      </c>
      <c r="G760" s="88" t="str">
        <f t="shared" si="38"/>
        <v/>
      </c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90"/>
      <c r="T760" s="90"/>
      <c r="U760" s="90"/>
      <c r="V760" s="90"/>
      <c r="W760" s="88"/>
      <c r="X760" s="91"/>
      <c r="Y760" s="89"/>
      <c r="Z760" s="89"/>
      <c r="AA760" s="89"/>
      <c r="AB760" s="89"/>
      <c r="AC760" s="89"/>
      <c r="AD760" s="89"/>
      <c r="AE760" s="91"/>
      <c r="AF760" s="88"/>
      <c r="AG760" s="89"/>
      <c r="AH760" s="89"/>
      <c r="AI760" s="89"/>
      <c r="AJ760" s="91"/>
      <c r="AK760" s="88"/>
      <c r="AL760" s="89"/>
      <c r="AM760" s="89"/>
      <c r="AN760" s="89"/>
      <c r="AO760" s="91"/>
      <c r="AP760" s="88" t="str">
        <f t="shared" ca="1" si="36"/>
        <v/>
      </c>
      <c r="AQ760" s="91"/>
      <c r="AR760" s="89"/>
      <c r="AS760" s="88"/>
      <c r="AT760" s="88" t="str">
        <f t="shared" si="37"/>
        <v/>
      </c>
      <c r="AU760" s="92"/>
      <c r="AV760" s="88"/>
    </row>
    <row r="761" spans="1:48" s="75" customFormat="1" ht="15.6" x14ac:dyDescent="0.3">
      <c r="A761" s="88"/>
      <c r="B761" s="88" t="str">
        <f>IF(ISNA(VLOOKUP(A761,LISTE!B754:U796,20,0)),"",VLOOKUP(A761,LISTE!B754:U796,20,0))</f>
        <v/>
      </c>
      <c r="C761" s="88"/>
      <c r="D761" s="88" t="e">
        <f t="array" ref="D761">INDEX(LISTE!$D$4:$O$45,MATCH(A761,LISTE!$B$4:$B$45,0),MATCH(C761,LISTE!$D$3:$O$3,0))</f>
        <v>#N/A</v>
      </c>
      <c r="E761" s="88" t="str">
        <f>IF(ISBLANK(C761),"",VLOOKUP(C761,Typologie!B$3:C$15,2,0))</f>
        <v/>
      </c>
      <c r="F761" s="88" t="str">
        <f>IF(E761="","",COUNTIF(E$10:$E761, E761))</f>
        <v/>
      </c>
      <c r="G761" s="88" t="str">
        <f t="shared" si="38"/>
        <v/>
      </c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90"/>
      <c r="T761" s="90"/>
      <c r="U761" s="90"/>
      <c r="V761" s="90"/>
      <c r="W761" s="88"/>
      <c r="X761" s="91"/>
      <c r="Y761" s="89"/>
      <c r="Z761" s="89"/>
      <c r="AA761" s="89"/>
      <c r="AB761" s="89"/>
      <c r="AC761" s="89"/>
      <c r="AD761" s="89"/>
      <c r="AE761" s="91"/>
      <c r="AF761" s="88"/>
      <c r="AG761" s="89"/>
      <c r="AH761" s="89"/>
      <c r="AI761" s="89"/>
      <c r="AJ761" s="91"/>
      <c r="AK761" s="88"/>
      <c r="AL761" s="89"/>
      <c r="AM761" s="89"/>
      <c r="AN761" s="89"/>
      <c r="AO761" s="91"/>
      <c r="AP761" s="88" t="str">
        <f t="shared" ca="1" si="36"/>
        <v/>
      </c>
      <c r="AQ761" s="91"/>
      <c r="AR761" s="89"/>
      <c r="AS761" s="88"/>
      <c r="AT761" s="88" t="str">
        <f t="shared" si="37"/>
        <v/>
      </c>
      <c r="AU761" s="92"/>
      <c r="AV761" s="88"/>
    </row>
    <row r="762" spans="1:48" s="75" customFormat="1" ht="15.6" x14ac:dyDescent="0.3">
      <c r="A762" s="88"/>
      <c r="B762" s="88" t="str">
        <f>IF(ISNA(VLOOKUP(A762,LISTE!B755:U797,20,0)),"",VLOOKUP(A762,LISTE!B755:U797,20,0))</f>
        <v/>
      </c>
      <c r="C762" s="88"/>
      <c r="D762" s="88" t="e">
        <f t="array" ref="D762">INDEX(LISTE!$D$4:$O$45,MATCH(A762,LISTE!$B$4:$B$45,0),MATCH(C762,LISTE!$D$3:$O$3,0))</f>
        <v>#N/A</v>
      </c>
      <c r="E762" s="88" t="str">
        <f>IF(ISBLANK(C762),"",VLOOKUP(C762,Typologie!B$3:C$15,2,0))</f>
        <v/>
      </c>
      <c r="F762" s="88" t="str">
        <f>IF(E762="","",COUNTIF(E$10:$E762, E762))</f>
        <v/>
      </c>
      <c r="G762" s="88" t="str">
        <f t="shared" si="38"/>
        <v/>
      </c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90"/>
      <c r="T762" s="90"/>
      <c r="U762" s="90"/>
      <c r="V762" s="90"/>
      <c r="W762" s="88"/>
      <c r="X762" s="91"/>
      <c r="Y762" s="89"/>
      <c r="Z762" s="89"/>
      <c r="AA762" s="89"/>
      <c r="AB762" s="89"/>
      <c r="AC762" s="89"/>
      <c r="AD762" s="89"/>
      <c r="AE762" s="91"/>
      <c r="AF762" s="88"/>
      <c r="AG762" s="89"/>
      <c r="AH762" s="89"/>
      <c r="AI762" s="89"/>
      <c r="AJ762" s="91"/>
      <c r="AK762" s="88"/>
      <c r="AL762" s="89"/>
      <c r="AM762" s="89"/>
      <c r="AN762" s="89"/>
      <c r="AO762" s="91"/>
      <c r="AP762" s="88" t="str">
        <f t="shared" ca="1" si="36"/>
        <v/>
      </c>
      <c r="AQ762" s="91"/>
      <c r="AR762" s="89"/>
      <c r="AS762" s="88"/>
      <c r="AT762" s="88" t="str">
        <f t="shared" si="37"/>
        <v/>
      </c>
      <c r="AU762" s="92"/>
      <c r="AV762" s="88"/>
    </row>
    <row r="763" spans="1:48" s="75" customFormat="1" ht="15.6" x14ac:dyDescent="0.3">
      <c r="A763" s="88"/>
      <c r="B763" s="88" t="str">
        <f>IF(ISNA(VLOOKUP(A763,LISTE!B756:U798,20,0)),"",VLOOKUP(A763,LISTE!B756:U798,20,0))</f>
        <v/>
      </c>
      <c r="C763" s="88"/>
      <c r="D763" s="88" t="e">
        <f t="array" ref="D763">INDEX(LISTE!$D$4:$O$45,MATCH(A763,LISTE!$B$4:$B$45,0),MATCH(C763,LISTE!$D$3:$O$3,0))</f>
        <v>#N/A</v>
      </c>
      <c r="E763" s="88" t="str">
        <f>IF(ISBLANK(C763),"",VLOOKUP(C763,Typologie!B$3:C$15,2,0))</f>
        <v/>
      </c>
      <c r="F763" s="88" t="str">
        <f>IF(E763="","",COUNTIF(E$10:$E763, E763))</f>
        <v/>
      </c>
      <c r="G763" s="88" t="str">
        <f t="shared" si="38"/>
        <v/>
      </c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90"/>
      <c r="T763" s="90"/>
      <c r="U763" s="90"/>
      <c r="V763" s="90"/>
      <c r="W763" s="88"/>
      <c r="X763" s="91"/>
      <c r="Y763" s="89"/>
      <c r="Z763" s="89"/>
      <c r="AA763" s="89"/>
      <c r="AB763" s="89"/>
      <c r="AC763" s="89"/>
      <c r="AD763" s="89"/>
      <c r="AE763" s="91"/>
      <c r="AF763" s="88"/>
      <c r="AG763" s="89"/>
      <c r="AH763" s="89"/>
      <c r="AI763" s="89"/>
      <c r="AJ763" s="91"/>
      <c r="AK763" s="88"/>
      <c r="AL763" s="89"/>
      <c r="AM763" s="89"/>
      <c r="AN763" s="89"/>
      <c r="AO763" s="91"/>
      <c r="AP763" s="88" t="str">
        <f t="shared" ca="1" si="36"/>
        <v/>
      </c>
      <c r="AQ763" s="91"/>
      <c r="AR763" s="89"/>
      <c r="AS763" s="88"/>
      <c r="AT763" s="88" t="str">
        <f t="shared" si="37"/>
        <v/>
      </c>
      <c r="AU763" s="92"/>
      <c r="AV763" s="88"/>
    </row>
    <row r="764" spans="1:48" s="75" customFormat="1" ht="15.6" x14ac:dyDescent="0.3">
      <c r="A764" s="88"/>
      <c r="B764" s="88" t="str">
        <f>IF(ISNA(VLOOKUP(A764,LISTE!B757:U799,20,0)),"",VLOOKUP(A764,LISTE!B757:U799,20,0))</f>
        <v/>
      </c>
      <c r="C764" s="88"/>
      <c r="D764" s="88" t="e">
        <f t="array" ref="D764">INDEX(LISTE!$D$4:$O$45,MATCH(A764,LISTE!$B$4:$B$45,0),MATCH(C764,LISTE!$D$3:$O$3,0))</f>
        <v>#N/A</v>
      </c>
      <c r="E764" s="88" t="str">
        <f>IF(ISBLANK(C764),"",VLOOKUP(C764,Typologie!B$3:C$15,2,0))</f>
        <v/>
      </c>
      <c r="F764" s="88" t="str">
        <f>IF(E764="","",COUNTIF(E$10:$E764, E764))</f>
        <v/>
      </c>
      <c r="G764" s="88" t="str">
        <f t="shared" si="38"/>
        <v/>
      </c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90"/>
      <c r="T764" s="90"/>
      <c r="U764" s="90"/>
      <c r="V764" s="90"/>
      <c r="W764" s="88"/>
      <c r="X764" s="91"/>
      <c r="Y764" s="89"/>
      <c r="Z764" s="89"/>
      <c r="AA764" s="89"/>
      <c r="AB764" s="89"/>
      <c r="AC764" s="89"/>
      <c r="AD764" s="89"/>
      <c r="AE764" s="91"/>
      <c r="AF764" s="88"/>
      <c r="AG764" s="89"/>
      <c r="AH764" s="89"/>
      <c r="AI764" s="89"/>
      <c r="AJ764" s="91"/>
      <c r="AK764" s="88"/>
      <c r="AL764" s="89"/>
      <c r="AM764" s="89"/>
      <c r="AN764" s="89"/>
      <c r="AO764" s="91"/>
      <c r="AP764" s="88" t="str">
        <f t="shared" ca="1" si="36"/>
        <v/>
      </c>
      <c r="AQ764" s="91"/>
      <c r="AR764" s="89"/>
      <c r="AS764" s="88"/>
      <c r="AT764" s="88" t="str">
        <f t="shared" si="37"/>
        <v/>
      </c>
      <c r="AU764" s="92"/>
      <c r="AV764" s="88"/>
    </row>
    <row r="765" spans="1:48" s="75" customFormat="1" ht="15.6" x14ac:dyDescent="0.3">
      <c r="A765" s="88"/>
      <c r="B765" s="88" t="str">
        <f>IF(ISNA(VLOOKUP(A765,LISTE!B758:U800,20,0)),"",VLOOKUP(A765,LISTE!B758:U800,20,0))</f>
        <v/>
      </c>
      <c r="C765" s="88"/>
      <c r="D765" s="88" t="e">
        <f t="array" ref="D765">INDEX(LISTE!$D$4:$O$45,MATCH(A765,LISTE!$B$4:$B$45,0),MATCH(C765,LISTE!$D$3:$O$3,0))</f>
        <v>#N/A</v>
      </c>
      <c r="E765" s="88" t="str">
        <f>IF(ISBLANK(C765),"",VLOOKUP(C765,Typologie!B$3:C$15,2,0))</f>
        <v/>
      </c>
      <c r="F765" s="88" t="str">
        <f>IF(E765="","",COUNTIF(E$10:$E765, E765))</f>
        <v/>
      </c>
      <c r="G765" s="88" t="str">
        <f t="shared" si="38"/>
        <v/>
      </c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90"/>
      <c r="T765" s="90"/>
      <c r="U765" s="90"/>
      <c r="V765" s="90"/>
      <c r="W765" s="88"/>
      <c r="X765" s="91"/>
      <c r="Y765" s="89"/>
      <c r="Z765" s="89"/>
      <c r="AA765" s="89"/>
      <c r="AB765" s="89"/>
      <c r="AC765" s="89"/>
      <c r="AD765" s="89"/>
      <c r="AE765" s="91"/>
      <c r="AF765" s="88"/>
      <c r="AG765" s="89"/>
      <c r="AH765" s="89"/>
      <c r="AI765" s="89"/>
      <c r="AJ765" s="91"/>
      <c r="AK765" s="88"/>
      <c r="AL765" s="89"/>
      <c r="AM765" s="89"/>
      <c r="AN765" s="89"/>
      <c r="AO765" s="91"/>
      <c r="AP765" s="88" t="str">
        <f t="shared" ca="1" si="36"/>
        <v/>
      </c>
      <c r="AQ765" s="91"/>
      <c r="AR765" s="89"/>
      <c r="AS765" s="88"/>
      <c r="AT765" s="88" t="str">
        <f t="shared" si="37"/>
        <v/>
      </c>
      <c r="AU765" s="92"/>
      <c r="AV765" s="88"/>
    </row>
    <row r="766" spans="1:48" s="75" customFormat="1" ht="15.6" x14ac:dyDescent="0.3">
      <c r="A766" s="88"/>
      <c r="B766" s="88" t="str">
        <f>IF(ISNA(VLOOKUP(A766,LISTE!B759:U801,20,0)),"",VLOOKUP(A766,LISTE!B759:U801,20,0))</f>
        <v/>
      </c>
      <c r="C766" s="88"/>
      <c r="D766" s="88" t="e">
        <f t="array" ref="D766">INDEX(LISTE!$D$4:$O$45,MATCH(A766,LISTE!$B$4:$B$45,0),MATCH(C766,LISTE!$D$3:$O$3,0))</f>
        <v>#N/A</v>
      </c>
      <c r="E766" s="88" t="str">
        <f>IF(ISBLANK(C766),"",VLOOKUP(C766,Typologie!B$3:C$15,2,0))</f>
        <v/>
      </c>
      <c r="F766" s="88" t="str">
        <f>IF(E766="","",COUNTIF(E$10:$E766, E766))</f>
        <v/>
      </c>
      <c r="G766" s="88" t="str">
        <f t="shared" si="38"/>
        <v/>
      </c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90"/>
      <c r="T766" s="90"/>
      <c r="U766" s="90"/>
      <c r="V766" s="90"/>
      <c r="W766" s="88"/>
      <c r="X766" s="91"/>
      <c r="Y766" s="89"/>
      <c r="Z766" s="89"/>
      <c r="AA766" s="89"/>
      <c r="AB766" s="89"/>
      <c r="AC766" s="89"/>
      <c r="AD766" s="89"/>
      <c r="AE766" s="91"/>
      <c r="AF766" s="88"/>
      <c r="AG766" s="89"/>
      <c r="AH766" s="89"/>
      <c r="AI766" s="89"/>
      <c r="AJ766" s="91"/>
      <c r="AK766" s="88"/>
      <c r="AL766" s="89"/>
      <c r="AM766" s="89"/>
      <c r="AN766" s="89"/>
      <c r="AO766" s="91"/>
      <c r="AP766" s="88" t="str">
        <f t="shared" ca="1" si="36"/>
        <v/>
      </c>
      <c r="AQ766" s="91"/>
      <c r="AR766" s="89"/>
      <c r="AS766" s="88"/>
      <c r="AT766" s="88" t="str">
        <f t="shared" si="37"/>
        <v/>
      </c>
      <c r="AU766" s="92"/>
      <c r="AV766" s="88"/>
    </row>
    <row r="767" spans="1:48" s="75" customFormat="1" ht="15.6" x14ac:dyDescent="0.3">
      <c r="A767" s="88"/>
      <c r="B767" s="88" t="str">
        <f>IF(ISNA(VLOOKUP(A767,LISTE!B760:U802,20,0)),"",VLOOKUP(A767,LISTE!B760:U802,20,0))</f>
        <v/>
      </c>
      <c r="C767" s="88"/>
      <c r="D767" s="88" t="e">
        <f t="array" ref="D767">INDEX(LISTE!$D$4:$O$45,MATCH(A767,LISTE!$B$4:$B$45,0),MATCH(C767,LISTE!$D$3:$O$3,0))</f>
        <v>#N/A</v>
      </c>
      <c r="E767" s="88" t="str">
        <f>IF(ISBLANK(C767),"",VLOOKUP(C767,Typologie!B$3:C$15,2,0))</f>
        <v/>
      </c>
      <c r="F767" s="88" t="str">
        <f>IF(E767="","",COUNTIF(E$10:$E767, E767))</f>
        <v/>
      </c>
      <c r="G767" s="88" t="str">
        <f t="shared" si="38"/>
        <v/>
      </c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90"/>
      <c r="T767" s="90"/>
      <c r="U767" s="90"/>
      <c r="V767" s="90"/>
      <c r="W767" s="88"/>
      <c r="X767" s="91"/>
      <c r="Y767" s="89"/>
      <c r="Z767" s="89"/>
      <c r="AA767" s="89"/>
      <c r="AB767" s="89"/>
      <c r="AC767" s="89"/>
      <c r="AD767" s="89"/>
      <c r="AE767" s="91"/>
      <c r="AF767" s="88"/>
      <c r="AG767" s="89"/>
      <c r="AH767" s="89"/>
      <c r="AI767" s="89"/>
      <c r="AJ767" s="91"/>
      <c r="AK767" s="88"/>
      <c r="AL767" s="89"/>
      <c r="AM767" s="89"/>
      <c r="AN767" s="89"/>
      <c r="AO767" s="91"/>
      <c r="AP767" s="88" t="str">
        <f t="shared" ca="1" si="36"/>
        <v/>
      </c>
      <c r="AQ767" s="91"/>
      <c r="AR767" s="89"/>
      <c r="AS767" s="88"/>
      <c r="AT767" s="88" t="str">
        <f t="shared" si="37"/>
        <v/>
      </c>
      <c r="AU767" s="92"/>
      <c r="AV767" s="88"/>
    </row>
    <row r="768" spans="1:48" s="75" customFormat="1" ht="15.6" x14ac:dyDescent="0.3">
      <c r="A768" s="88"/>
      <c r="B768" s="88" t="str">
        <f>IF(ISNA(VLOOKUP(A768,LISTE!B761:U803,20,0)),"",VLOOKUP(A768,LISTE!B761:U803,20,0))</f>
        <v/>
      </c>
      <c r="C768" s="88"/>
      <c r="D768" s="88" t="e">
        <f t="array" ref="D768">INDEX(LISTE!$D$4:$O$45,MATCH(A768,LISTE!$B$4:$B$45,0),MATCH(C768,LISTE!$D$3:$O$3,0))</f>
        <v>#N/A</v>
      </c>
      <c r="E768" s="88" t="str">
        <f>IF(ISBLANK(C768),"",VLOOKUP(C768,Typologie!B$3:C$15,2,0))</f>
        <v/>
      </c>
      <c r="F768" s="88" t="str">
        <f>IF(E768="","",COUNTIF(E$10:$E768, E768))</f>
        <v/>
      </c>
      <c r="G768" s="88" t="str">
        <f t="shared" si="38"/>
        <v/>
      </c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90"/>
      <c r="T768" s="90"/>
      <c r="U768" s="90"/>
      <c r="V768" s="90"/>
      <c r="W768" s="88"/>
      <c r="X768" s="91"/>
      <c r="Y768" s="89"/>
      <c r="Z768" s="89"/>
      <c r="AA768" s="89"/>
      <c r="AB768" s="89"/>
      <c r="AC768" s="89"/>
      <c r="AD768" s="89"/>
      <c r="AE768" s="91"/>
      <c r="AF768" s="88"/>
      <c r="AG768" s="89"/>
      <c r="AH768" s="89"/>
      <c r="AI768" s="89"/>
      <c r="AJ768" s="91"/>
      <c r="AK768" s="88"/>
      <c r="AL768" s="89"/>
      <c r="AM768" s="89"/>
      <c r="AN768" s="89"/>
      <c r="AO768" s="91"/>
      <c r="AP768" s="88" t="str">
        <f t="shared" ca="1" si="36"/>
        <v/>
      </c>
      <c r="AQ768" s="91"/>
      <c r="AR768" s="89"/>
      <c r="AS768" s="88"/>
      <c r="AT768" s="88" t="str">
        <f t="shared" si="37"/>
        <v/>
      </c>
      <c r="AU768" s="92"/>
      <c r="AV768" s="88"/>
    </row>
    <row r="769" spans="1:48" s="75" customFormat="1" ht="15.6" x14ac:dyDescent="0.3">
      <c r="A769" s="88"/>
      <c r="B769" s="88" t="str">
        <f>IF(ISNA(VLOOKUP(A769,LISTE!B762:U804,20,0)),"",VLOOKUP(A769,LISTE!B762:U804,20,0))</f>
        <v/>
      </c>
      <c r="C769" s="88"/>
      <c r="D769" s="88" t="e">
        <f t="array" ref="D769">INDEX(LISTE!$D$4:$O$45,MATCH(A769,LISTE!$B$4:$B$45,0),MATCH(C769,LISTE!$D$3:$O$3,0))</f>
        <v>#N/A</v>
      </c>
      <c r="E769" s="88" t="str">
        <f>IF(ISBLANK(C769),"",VLOOKUP(C769,Typologie!B$3:C$15,2,0))</f>
        <v/>
      </c>
      <c r="F769" s="88" t="str">
        <f>IF(E769="","",COUNTIF(E$10:$E769, E769))</f>
        <v/>
      </c>
      <c r="G769" s="88" t="str">
        <f t="shared" si="38"/>
        <v/>
      </c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90"/>
      <c r="T769" s="90"/>
      <c r="U769" s="90"/>
      <c r="V769" s="90"/>
      <c r="W769" s="88"/>
      <c r="X769" s="91"/>
      <c r="Y769" s="89"/>
      <c r="Z769" s="89"/>
      <c r="AA769" s="89"/>
      <c r="AB769" s="89"/>
      <c r="AC769" s="89"/>
      <c r="AD769" s="89"/>
      <c r="AE769" s="91"/>
      <c r="AF769" s="88"/>
      <c r="AG769" s="89"/>
      <c r="AH769" s="89"/>
      <c r="AI769" s="89"/>
      <c r="AJ769" s="91"/>
      <c r="AK769" s="88"/>
      <c r="AL769" s="89"/>
      <c r="AM769" s="89"/>
      <c r="AN769" s="89"/>
      <c r="AO769" s="91"/>
      <c r="AP769" s="88" t="str">
        <f t="shared" ca="1" si="36"/>
        <v/>
      </c>
      <c r="AQ769" s="91"/>
      <c r="AR769" s="89"/>
      <c r="AS769" s="88"/>
      <c r="AT769" s="88" t="str">
        <f t="shared" si="37"/>
        <v/>
      </c>
      <c r="AU769" s="92"/>
      <c r="AV769" s="88"/>
    </row>
    <row r="770" spans="1:48" s="75" customFormat="1" ht="15.6" x14ac:dyDescent="0.3">
      <c r="A770" s="88"/>
      <c r="B770" s="88" t="str">
        <f>IF(ISNA(VLOOKUP(A770,LISTE!B763:U805,20,0)),"",VLOOKUP(A770,LISTE!B763:U805,20,0))</f>
        <v/>
      </c>
      <c r="C770" s="88"/>
      <c r="D770" s="88" t="e">
        <f t="array" ref="D770">INDEX(LISTE!$D$4:$O$45,MATCH(A770,LISTE!$B$4:$B$45,0),MATCH(C770,LISTE!$D$3:$O$3,0))</f>
        <v>#N/A</v>
      </c>
      <c r="E770" s="88" t="str">
        <f>IF(ISBLANK(C770),"",VLOOKUP(C770,Typologie!B$3:C$15,2,0))</f>
        <v/>
      </c>
      <c r="F770" s="88" t="str">
        <f>IF(E770="","",COUNTIF(E$10:$E770, E770))</f>
        <v/>
      </c>
      <c r="G770" s="88" t="str">
        <f t="shared" si="38"/>
        <v/>
      </c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90"/>
      <c r="T770" s="90"/>
      <c r="U770" s="90"/>
      <c r="V770" s="90"/>
      <c r="W770" s="88"/>
      <c r="X770" s="91"/>
      <c r="Y770" s="89"/>
      <c r="Z770" s="89"/>
      <c r="AA770" s="89"/>
      <c r="AB770" s="89"/>
      <c r="AC770" s="89"/>
      <c r="AD770" s="89"/>
      <c r="AE770" s="91"/>
      <c r="AF770" s="88"/>
      <c r="AG770" s="89"/>
      <c r="AH770" s="89"/>
      <c r="AI770" s="89"/>
      <c r="AJ770" s="91"/>
      <c r="AK770" s="88"/>
      <c r="AL770" s="89"/>
      <c r="AM770" s="89"/>
      <c r="AN770" s="89"/>
      <c r="AO770" s="91"/>
      <c r="AP770" s="88" t="str">
        <f t="shared" ca="1" si="36"/>
        <v/>
      </c>
      <c r="AQ770" s="91"/>
      <c r="AR770" s="89"/>
      <c r="AS770" s="88"/>
      <c r="AT770" s="88" t="str">
        <f t="shared" si="37"/>
        <v/>
      </c>
      <c r="AU770" s="92"/>
      <c r="AV770" s="88"/>
    </row>
    <row r="771" spans="1:48" s="75" customFormat="1" ht="15.6" x14ac:dyDescent="0.3">
      <c r="A771" s="88"/>
      <c r="B771" s="88" t="str">
        <f>IF(ISNA(VLOOKUP(A771,LISTE!B764:U806,20,0)),"",VLOOKUP(A771,LISTE!B764:U806,20,0))</f>
        <v/>
      </c>
      <c r="C771" s="88"/>
      <c r="D771" s="88" t="e">
        <f t="array" ref="D771">INDEX(LISTE!$D$4:$O$45,MATCH(A771,LISTE!$B$4:$B$45,0),MATCH(C771,LISTE!$D$3:$O$3,0))</f>
        <v>#N/A</v>
      </c>
      <c r="E771" s="88" t="str">
        <f>IF(ISBLANK(C771),"",VLOOKUP(C771,Typologie!B$3:C$15,2,0))</f>
        <v/>
      </c>
      <c r="F771" s="88" t="str">
        <f>IF(E771="","",COUNTIF(E$10:$E771, E771))</f>
        <v/>
      </c>
      <c r="G771" s="88" t="str">
        <f t="shared" si="38"/>
        <v/>
      </c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90"/>
      <c r="T771" s="90"/>
      <c r="U771" s="90"/>
      <c r="V771" s="90"/>
      <c r="W771" s="88"/>
      <c r="X771" s="91"/>
      <c r="Y771" s="89"/>
      <c r="Z771" s="89"/>
      <c r="AA771" s="89"/>
      <c r="AB771" s="89"/>
      <c r="AC771" s="89"/>
      <c r="AD771" s="89"/>
      <c r="AE771" s="91"/>
      <c r="AF771" s="88"/>
      <c r="AG771" s="89"/>
      <c r="AH771" s="89"/>
      <c r="AI771" s="89"/>
      <c r="AJ771" s="91"/>
      <c r="AK771" s="88"/>
      <c r="AL771" s="89"/>
      <c r="AM771" s="89"/>
      <c r="AN771" s="89"/>
      <c r="AO771" s="91"/>
      <c r="AP771" s="88" t="str">
        <f t="shared" ca="1" si="36"/>
        <v/>
      </c>
      <c r="AQ771" s="91"/>
      <c r="AR771" s="89"/>
      <c r="AS771" s="88"/>
      <c r="AT771" s="88" t="str">
        <f t="shared" si="37"/>
        <v/>
      </c>
      <c r="AU771" s="92"/>
      <c r="AV771" s="88"/>
    </row>
    <row r="772" spans="1:48" s="75" customFormat="1" ht="15.6" x14ac:dyDescent="0.3">
      <c r="A772" s="88"/>
      <c r="B772" s="88" t="str">
        <f>IF(ISNA(VLOOKUP(A772,LISTE!B765:U807,20,0)),"",VLOOKUP(A772,LISTE!B765:U807,20,0))</f>
        <v/>
      </c>
      <c r="C772" s="88"/>
      <c r="D772" s="88" t="e">
        <f t="array" ref="D772">INDEX(LISTE!$D$4:$O$45,MATCH(A772,LISTE!$B$4:$B$45,0),MATCH(C772,LISTE!$D$3:$O$3,0))</f>
        <v>#N/A</v>
      </c>
      <c r="E772" s="88" t="str">
        <f>IF(ISBLANK(C772),"",VLOOKUP(C772,Typologie!B$3:C$15,2,0))</f>
        <v/>
      </c>
      <c r="F772" s="88" t="str">
        <f>IF(E772="","",COUNTIF(E$10:$E772, E772))</f>
        <v/>
      </c>
      <c r="G772" s="88" t="str">
        <f t="shared" si="38"/>
        <v/>
      </c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90"/>
      <c r="T772" s="90"/>
      <c r="U772" s="90"/>
      <c r="V772" s="90"/>
      <c r="W772" s="88"/>
      <c r="X772" s="91"/>
      <c r="Y772" s="89"/>
      <c r="Z772" s="89"/>
      <c r="AA772" s="89"/>
      <c r="AB772" s="89"/>
      <c r="AC772" s="89"/>
      <c r="AD772" s="89"/>
      <c r="AE772" s="91"/>
      <c r="AF772" s="88"/>
      <c r="AG772" s="89"/>
      <c r="AH772" s="89"/>
      <c r="AI772" s="89"/>
      <c r="AJ772" s="91"/>
      <c r="AK772" s="88"/>
      <c r="AL772" s="89"/>
      <c r="AM772" s="89"/>
      <c r="AN772" s="89"/>
      <c r="AO772" s="91"/>
      <c r="AP772" s="88" t="str">
        <f t="shared" ca="1" si="36"/>
        <v/>
      </c>
      <c r="AQ772" s="91"/>
      <c r="AR772" s="89"/>
      <c r="AS772" s="88"/>
      <c r="AT772" s="88" t="str">
        <f t="shared" si="37"/>
        <v/>
      </c>
      <c r="AU772" s="92"/>
      <c r="AV772" s="88"/>
    </row>
    <row r="773" spans="1:48" s="75" customFormat="1" ht="15.6" x14ac:dyDescent="0.3">
      <c r="A773" s="88"/>
      <c r="B773" s="88" t="str">
        <f>IF(ISNA(VLOOKUP(A773,LISTE!B766:U808,20,0)),"",VLOOKUP(A773,LISTE!B766:U808,20,0))</f>
        <v/>
      </c>
      <c r="C773" s="88"/>
      <c r="D773" s="88" t="e">
        <f t="array" ref="D773">INDEX(LISTE!$D$4:$O$45,MATCH(A773,LISTE!$B$4:$B$45,0),MATCH(C773,LISTE!$D$3:$O$3,0))</f>
        <v>#N/A</v>
      </c>
      <c r="E773" s="88" t="str">
        <f>IF(ISBLANK(C773),"",VLOOKUP(C773,Typologie!B$3:C$15,2,0))</f>
        <v/>
      </c>
      <c r="F773" s="88" t="str">
        <f>IF(E773="","",COUNTIF(E$10:$E773, E773))</f>
        <v/>
      </c>
      <c r="G773" s="88" t="str">
        <f t="shared" si="38"/>
        <v/>
      </c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90"/>
      <c r="T773" s="90"/>
      <c r="U773" s="90"/>
      <c r="V773" s="90"/>
      <c r="W773" s="88"/>
      <c r="X773" s="91"/>
      <c r="Y773" s="89"/>
      <c r="Z773" s="89"/>
      <c r="AA773" s="89"/>
      <c r="AB773" s="89"/>
      <c r="AC773" s="89"/>
      <c r="AD773" s="89"/>
      <c r="AE773" s="91"/>
      <c r="AF773" s="88"/>
      <c r="AG773" s="89"/>
      <c r="AH773" s="89"/>
      <c r="AI773" s="89"/>
      <c r="AJ773" s="91"/>
      <c r="AK773" s="88"/>
      <c r="AL773" s="89"/>
      <c r="AM773" s="89"/>
      <c r="AN773" s="89"/>
      <c r="AO773" s="91"/>
      <c r="AP773" s="88" t="str">
        <f t="shared" ca="1" si="36"/>
        <v/>
      </c>
      <c r="AQ773" s="91"/>
      <c r="AR773" s="89"/>
      <c r="AS773" s="88"/>
      <c r="AT773" s="88" t="str">
        <f t="shared" si="37"/>
        <v/>
      </c>
      <c r="AU773" s="92"/>
      <c r="AV773" s="88"/>
    </row>
    <row r="774" spans="1:48" s="75" customFormat="1" ht="15.6" x14ac:dyDescent="0.3">
      <c r="A774" s="88"/>
      <c r="B774" s="88" t="str">
        <f>IF(ISNA(VLOOKUP(A774,LISTE!B767:U809,20,0)),"",VLOOKUP(A774,LISTE!B767:U809,20,0))</f>
        <v/>
      </c>
      <c r="C774" s="88"/>
      <c r="D774" s="88" t="e">
        <f t="array" ref="D774">INDEX(LISTE!$D$4:$O$45,MATCH(A774,LISTE!$B$4:$B$45,0),MATCH(C774,LISTE!$D$3:$O$3,0))</f>
        <v>#N/A</v>
      </c>
      <c r="E774" s="88" t="str">
        <f>IF(ISBLANK(C774),"",VLOOKUP(C774,Typologie!B$3:C$15,2,0))</f>
        <v/>
      </c>
      <c r="F774" s="88" t="str">
        <f>IF(E774="","",COUNTIF(E$10:$E774, E774))</f>
        <v/>
      </c>
      <c r="G774" s="88" t="str">
        <f t="shared" si="38"/>
        <v/>
      </c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90"/>
      <c r="T774" s="90"/>
      <c r="U774" s="90"/>
      <c r="V774" s="90"/>
      <c r="W774" s="88"/>
      <c r="X774" s="91"/>
      <c r="Y774" s="89"/>
      <c r="Z774" s="89"/>
      <c r="AA774" s="89"/>
      <c r="AB774" s="89"/>
      <c r="AC774" s="89"/>
      <c r="AD774" s="89"/>
      <c r="AE774" s="91"/>
      <c r="AF774" s="88"/>
      <c r="AG774" s="89"/>
      <c r="AH774" s="89"/>
      <c r="AI774" s="89"/>
      <c r="AJ774" s="91"/>
      <c r="AK774" s="88"/>
      <c r="AL774" s="89"/>
      <c r="AM774" s="89"/>
      <c r="AN774" s="89"/>
      <c r="AO774" s="91"/>
      <c r="AP774" s="88" t="str">
        <f t="shared" ca="1" si="36"/>
        <v/>
      </c>
      <c r="AQ774" s="91"/>
      <c r="AR774" s="89"/>
      <c r="AS774" s="88"/>
      <c r="AT774" s="88" t="str">
        <f t="shared" si="37"/>
        <v/>
      </c>
      <c r="AU774" s="92"/>
      <c r="AV774" s="88"/>
    </row>
    <row r="775" spans="1:48" s="75" customFormat="1" ht="15.6" x14ac:dyDescent="0.3">
      <c r="A775" s="88"/>
      <c r="B775" s="88" t="str">
        <f>IF(ISNA(VLOOKUP(A775,LISTE!B768:U810,20,0)),"",VLOOKUP(A775,LISTE!B768:U810,20,0))</f>
        <v/>
      </c>
      <c r="C775" s="88"/>
      <c r="D775" s="88" t="e">
        <f t="array" ref="D775">INDEX(LISTE!$D$4:$O$45,MATCH(A775,LISTE!$B$4:$B$45,0),MATCH(C775,LISTE!$D$3:$O$3,0))</f>
        <v>#N/A</v>
      </c>
      <c r="E775" s="88" t="str">
        <f>IF(ISBLANK(C775),"",VLOOKUP(C775,Typologie!B$3:C$15,2,0))</f>
        <v/>
      </c>
      <c r="F775" s="88" t="str">
        <f>IF(E775="","",COUNTIF(E$10:$E775, E775))</f>
        <v/>
      </c>
      <c r="G775" s="88" t="str">
        <f t="shared" si="38"/>
        <v/>
      </c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90"/>
      <c r="T775" s="90"/>
      <c r="U775" s="90"/>
      <c r="V775" s="90"/>
      <c r="W775" s="88"/>
      <c r="X775" s="91"/>
      <c r="Y775" s="89"/>
      <c r="Z775" s="89"/>
      <c r="AA775" s="89"/>
      <c r="AB775" s="89"/>
      <c r="AC775" s="89"/>
      <c r="AD775" s="89"/>
      <c r="AE775" s="91"/>
      <c r="AF775" s="88"/>
      <c r="AG775" s="89"/>
      <c r="AH775" s="89"/>
      <c r="AI775" s="89"/>
      <c r="AJ775" s="91"/>
      <c r="AK775" s="88"/>
      <c r="AL775" s="89"/>
      <c r="AM775" s="89"/>
      <c r="AN775" s="89"/>
      <c r="AO775" s="91"/>
      <c r="AP775" s="88" t="str">
        <f t="shared" ca="1" si="36"/>
        <v/>
      </c>
      <c r="AQ775" s="91"/>
      <c r="AR775" s="89"/>
      <c r="AS775" s="88"/>
      <c r="AT775" s="88" t="str">
        <f t="shared" si="37"/>
        <v/>
      </c>
      <c r="AU775" s="92"/>
      <c r="AV775" s="88"/>
    </row>
    <row r="776" spans="1:48" s="75" customFormat="1" ht="15.6" x14ac:dyDescent="0.3">
      <c r="A776" s="88"/>
      <c r="B776" s="88" t="str">
        <f>IF(ISNA(VLOOKUP(A776,LISTE!B769:U811,20,0)),"",VLOOKUP(A776,LISTE!B769:U811,20,0))</f>
        <v/>
      </c>
      <c r="C776" s="88"/>
      <c r="D776" s="88" t="e">
        <f t="array" ref="D776">INDEX(LISTE!$D$4:$O$45,MATCH(A776,LISTE!$B$4:$B$45,0),MATCH(C776,LISTE!$D$3:$O$3,0))</f>
        <v>#N/A</v>
      </c>
      <c r="E776" s="88" t="str">
        <f>IF(ISBLANK(C776),"",VLOOKUP(C776,Typologie!B$3:C$15,2,0))</f>
        <v/>
      </c>
      <c r="F776" s="88" t="str">
        <f>IF(E776="","",COUNTIF(E$10:$E776, E776))</f>
        <v/>
      </c>
      <c r="G776" s="88" t="str">
        <f t="shared" si="38"/>
        <v/>
      </c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90"/>
      <c r="T776" s="90"/>
      <c r="U776" s="90"/>
      <c r="V776" s="90"/>
      <c r="W776" s="88"/>
      <c r="X776" s="91"/>
      <c r="Y776" s="89"/>
      <c r="Z776" s="89"/>
      <c r="AA776" s="89"/>
      <c r="AB776" s="89"/>
      <c r="AC776" s="89"/>
      <c r="AD776" s="89"/>
      <c r="AE776" s="91"/>
      <c r="AF776" s="88"/>
      <c r="AG776" s="89"/>
      <c r="AH776" s="89"/>
      <c r="AI776" s="89"/>
      <c r="AJ776" s="91"/>
      <c r="AK776" s="88"/>
      <c r="AL776" s="89"/>
      <c r="AM776" s="89"/>
      <c r="AN776" s="89"/>
      <c r="AO776" s="91"/>
      <c r="AP776" s="88" t="str">
        <f t="shared" ca="1" si="36"/>
        <v/>
      </c>
      <c r="AQ776" s="91"/>
      <c r="AR776" s="89"/>
      <c r="AS776" s="88"/>
      <c r="AT776" s="88" t="str">
        <f t="shared" si="37"/>
        <v/>
      </c>
      <c r="AU776" s="92"/>
      <c r="AV776" s="88"/>
    </row>
    <row r="777" spans="1:48" s="75" customFormat="1" ht="15.6" x14ac:dyDescent="0.3">
      <c r="A777" s="88"/>
      <c r="B777" s="88" t="str">
        <f>IF(ISNA(VLOOKUP(A777,LISTE!B770:U812,20,0)),"",VLOOKUP(A777,LISTE!B770:U812,20,0))</f>
        <v/>
      </c>
      <c r="C777" s="88"/>
      <c r="D777" s="88" t="e">
        <f t="array" ref="D777">INDEX(LISTE!$D$4:$O$45,MATCH(A777,LISTE!$B$4:$B$45,0),MATCH(C777,LISTE!$D$3:$O$3,0))</f>
        <v>#N/A</v>
      </c>
      <c r="E777" s="88" t="str">
        <f>IF(ISBLANK(C777),"",VLOOKUP(C777,Typologie!B$3:C$15,2,0))</f>
        <v/>
      </c>
      <c r="F777" s="88" t="str">
        <f>IF(E777="","",COUNTIF(E$10:$E777, E777))</f>
        <v/>
      </c>
      <c r="G777" s="88" t="str">
        <f t="shared" si="38"/>
        <v/>
      </c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90"/>
      <c r="T777" s="90"/>
      <c r="U777" s="90"/>
      <c r="V777" s="90"/>
      <c r="W777" s="88"/>
      <c r="X777" s="91"/>
      <c r="Y777" s="89"/>
      <c r="Z777" s="89"/>
      <c r="AA777" s="89"/>
      <c r="AB777" s="89"/>
      <c r="AC777" s="89"/>
      <c r="AD777" s="89"/>
      <c r="AE777" s="91"/>
      <c r="AF777" s="88"/>
      <c r="AG777" s="89"/>
      <c r="AH777" s="89"/>
      <c r="AI777" s="89"/>
      <c r="AJ777" s="91"/>
      <c r="AK777" s="88"/>
      <c r="AL777" s="89"/>
      <c r="AM777" s="89"/>
      <c r="AN777" s="89"/>
      <c r="AO777" s="91"/>
      <c r="AP777" s="88" t="str">
        <f t="shared" ca="1" si="36"/>
        <v/>
      </c>
      <c r="AQ777" s="91"/>
      <c r="AR777" s="89"/>
      <c r="AS777" s="88"/>
      <c r="AT777" s="88" t="str">
        <f t="shared" si="37"/>
        <v/>
      </c>
      <c r="AU777" s="92"/>
      <c r="AV777" s="88"/>
    </row>
    <row r="778" spans="1:48" s="75" customFormat="1" ht="15.6" x14ac:dyDescent="0.3">
      <c r="A778" s="88"/>
      <c r="B778" s="88" t="str">
        <f>IF(ISNA(VLOOKUP(A778,LISTE!B771:U813,20,0)),"",VLOOKUP(A778,LISTE!B771:U813,20,0))</f>
        <v/>
      </c>
      <c r="C778" s="88"/>
      <c r="D778" s="88" t="e">
        <f t="array" ref="D778">INDEX(LISTE!$D$4:$O$45,MATCH(A778,LISTE!$B$4:$B$45,0),MATCH(C778,LISTE!$D$3:$O$3,0))</f>
        <v>#N/A</v>
      </c>
      <c r="E778" s="88" t="str">
        <f>IF(ISBLANK(C778),"",VLOOKUP(C778,Typologie!B$3:C$15,2,0))</f>
        <v/>
      </c>
      <c r="F778" s="88" t="str">
        <f>IF(E778="","",COUNTIF(E$10:$E778, E778))</f>
        <v/>
      </c>
      <c r="G778" s="88" t="str">
        <f t="shared" si="38"/>
        <v/>
      </c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90"/>
      <c r="T778" s="90"/>
      <c r="U778" s="90"/>
      <c r="V778" s="90"/>
      <c r="W778" s="88"/>
      <c r="X778" s="91"/>
      <c r="Y778" s="89"/>
      <c r="Z778" s="89"/>
      <c r="AA778" s="89"/>
      <c r="AB778" s="89"/>
      <c r="AC778" s="89"/>
      <c r="AD778" s="89"/>
      <c r="AE778" s="91"/>
      <c r="AF778" s="88"/>
      <c r="AG778" s="89"/>
      <c r="AH778" s="89"/>
      <c r="AI778" s="89"/>
      <c r="AJ778" s="91"/>
      <c r="AK778" s="88"/>
      <c r="AL778" s="89"/>
      <c r="AM778" s="89"/>
      <c r="AN778" s="89"/>
      <c r="AO778" s="91"/>
      <c r="AP778" s="88" t="str">
        <f t="shared" ref="AP778:AP841" ca="1" si="39">IF(I778="","",IF(I778-60&lt;TODAY(),"ATTENTION","OK"))</f>
        <v/>
      </c>
      <c r="AQ778" s="91"/>
      <c r="AR778" s="89"/>
      <c r="AS778" s="88"/>
      <c r="AT778" s="88" t="str">
        <f t="shared" ref="AT778:AT841" si="40">IF(A778&lt;&gt;0,"1","")</f>
        <v/>
      </c>
      <c r="AU778" s="92"/>
      <c r="AV778" s="88"/>
    </row>
    <row r="779" spans="1:48" s="75" customFormat="1" ht="15.6" x14ac:dyDescent="0.3">
      <c r="A779" s="88"/>
      <c r="B779" s="88" t="str">
        <f>IF(ISNA(VLOOKUP(A779,LISTE!B772:U814,20,0)),"",VLOOKUP(A779,LISTE!B772:U814,20,0))</f>
        <v/>
      </c>
      <c r="C779" s="88"/>
      <c r="D779" s="88" t="e">
        <f t="array" ref="D779">INDEX(LISTE!$D$4:$O$45,MATCH(A779,LISTE!$B$4:$B$45,0),MATCH(C779,LISTE!$D$3:$O$3,0))</f>
        <v>#N/A</v>
      </c>
      <c r="E779" s="88" t="str">
        <f>IF(ISBLANK(C779),"",VLOOKUP(C779,Typologie!B$3:C$15,2,0))</f>
        <v/>
      </c>
      <c r="F779" s="88" t="str">
        <f>IF(E779="","",COUNTIF(E$10:$E779, E779))</f>
        <v/>
      </c>
      <c r="G779" s="88" t="str">
        <f t="shared" ref="G779:G842" si="41">IF(ISBLANK(C779),"",J779&amp;"-"&amp;E779&amp;"-"&amp;(B779)&amp;"-"&amp;D779&amp;"-"&amp;F779&amp;"-"&amp;YEAR(H779)&amp;"-"&amp;MONTH(H779)&amp;"")</f>
        <v/>
      </c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90"/>
      <c r="T779" s="90"/>
      <c r="U779" s="90"/>
      <c r="V779" s="90"/>
      <c r="W779" s="88"/>
      <c r="X779" s="91"/>
      <c r="Y779" s="89"/>
      <c r="Z779" s="89"/>
      <c r="AA779" s="89"/>
      <c r="AB779" s="89"/>
      <c r="AC779" s="89"/>
      <c r="AD779" s="89"/>
      <c r="AE779" s="91"/>
      <c r="AF779" s="88"/>
      <c r="AG779" s="89"/>
      <c r="AH779" s="89"/>
      <c r="AI779" s="89"/>
      <c r="AJ779" s="91"/>
      <c r="AK779" s="88"/>
      <c r="AL779" s="89"/>
      <c r="AM779" s="89"/>
      <c r="AN779" s="89"/>
      <c r="AO779" s="91"/>
      <c r="AP779" s="88" t="str">
        <f t="shared" ca="1" si="39"/>
        <v/>
      </c>
      <c r="AQ779" s="91"/>
      <c r="AR779" s="89"/>
      <c r="AS779" s="88"/>
      <c r="AT779" s="88" t="str">
        <f t="shared" si="40"/>
        <v/>
      </c>
      <c r="AU779" s="92"/>
      <c r="AV779" s="88"/>
    </row>
    <row r="780" spans="1:48" s="75" customFormat="1" ht="15.6" x14ac:dyDescent="0.3">
      <c r="A780" s="88"/>
      <c r="B780" s="88" t="str">
        <f>IF(ISNA(VLOOKUP(A780,LISTE!B773:U815,20,0)),"",VLOOKUP(A780,LISTE!B773:U815,20,0))</f>
        <v/>
      </c>
      <c r="C780" s="88"/>
      <c r="D780" s="88" t="e">
        <f t="array" ref="D780">INDEX(LISTE!$D$4:$O$45,MATCH(A780,LISTE!$B$4:$B$45,0),MATCH(C780,LISTE!$D$3:$O$3,0))</f>
        <v>#N/A</v>
      </c>
      <c r="E780" s="88" t="str">
        <f>IF(ISBLANK(C780),"",VLOOKUP(C780,Typologie!B$3:C$15,2,0))</f>
        <v/>
      </c>
      <c r="F780" s="88" t="str">
        <f>IF(E780="","",COUNTIF(E$10:$E780, E780))</f>
        <v/>
      </c>
      <c r="G780" s="88" t="str">
        <f t="shared" si="41"/>
        <v/>
      </c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90"/>
      <c r="T780" s="90"/>
      <c r="U780" s="90"/>
      <c r="V780" s="90"/>
      <c r="W780" s="88"/>
      <c r="X780" s="91"/>
      <c r="Y780" s="89"/>
      <c r="Z780" s="89"/>
      <c r="AA780" s="89"/>
      <c r="AB780" s="89"/>
      <c r="AC780" s="89"/>
      <c r="AD780" s="89"/>
      <c r="AE780" s="91"/>
      <c r="AF780" s="88"/>
      <c r="AG780" s="89"/>
      <c r="AH780" s="89"/>
      <c r="AI780" s="89"/>
      <c r="AJ780" s="91"/>
      <c r="AK780" s="88"/>
      <c r="AL780" s="89"/>
      <c r="AM780" s="89"/>
      <c r="AN780" s="89"/>
      <c r="AO780" s="91"/>
      <c r="AP780" s="88" t="str">
        <f t="shared" ca="1" si="39"/>
        <v/>
      </c>
      <c r="AQ780" s="91"/>
      <c r="AR780" s="89"/>
      <c r="AS780" s="88"/>
      <c r="AT780" s="88" t="str">
        <f t="shared" si="40"/>
        <v/>
      </c>
      <c r="AU780" s="92"/>
      <c r="AV780" s="88"/>
    </row>
    <row r="781" spans="1:48" s="75" customFormat="1" ht="15.6" x14ac:dyDescent="0.3">
      <c r="A781" s="88"/>
      <c r="B781" s="88" t="str">
        <f>IF(ISNA(VLOOKUP(A781,LISTE!B774:U816,20,0)),"",VLOOKUP(A781,LISTE!B774:U816,20,0))</f>
        <v/>
      </c>
      <c r="C781" s="88"/>
      <c r="D781" s="88" t="e">
        <f t="array" ref="D781">INDEX(LISTE!$D$4:$O$45,MATCH(A781,LISTE!$B$4:$B$45,0),MATCH(C781,LISTE!$D$3:$O$3,0))</f>
        <v>#N/A</v>
      </c>
      <c r="E781" s="88" t="str">
        <f>IF(ISBLANK(C781),"",VLOOKUP(C781,Typologie!B$3:C$15,2,0))</f>
        <v/>
      </c>
      <c r="F781" s="88" t="str">
        <f>IF(E781="","",COUNTIF(E$10:$E781, E781))</f>
        <v/>
      </c>
      <c r="G781" s="88" t="str">
        <f t="shared" si="41"/>
        <v/>
      </c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90"/>
      <c r="T781" s="90"/>
      <c r="U781" s="90"/>
      <c r="V781" s="90"/>
      <c r="W781" s="88"/>
      <c r="X781" s="91"/>
      <c r="Y781" s="89"/>
      <c r="Z781" s="89"/>
      <c r="AA781" s="89"/>
      <c r="AB781" s="89"/>
      <c r="AC781" s="89"/>
      <c r="AD781" s="89"/>
      <c r="AE781" s="91"/>
      <c r="AF781" s="88"/>
      <c r="AG781" s="89"/>
      <c r="AH781" s="89"/>
      <c r="AI781" s="89"/>
      <c r="AJ781" s="91"/>
      <c r="AK781" s="88"/>
      <c r="AL781" s="89"/>
      <c r="AM781" s="89"/>
      <c r="AN781" s="89"/>
      <c r="AO781" s="91"/>
      <c r="AP781" s="88" t="str">
        <f t="shared" ca="1" si="39"/>
        <v/>
      </c>
      <c r="AQ781" s="91"/>
      <c r="AR781" s="89"/>
      <c r="AS781" s="88"/>
      <c r="AT781" s="88" t="str">
        <f t="shared" si="40"/>
        <v/>
      </c>
      <c r="AU781" s="92"/>
      <c r="AV781" s="88"/>
    </row>
    <row r="782" spans="1:48" s="75" customFormat="1" ht="15.6" x14ac:dyDescent="0.3">
      <c r="A782" s="88"/>
      <c r="B782" s="88" t="str">
        <f>IF(ISNA(VLOOKUP(A782,LISTE!B775:U817,20,0)),"",VLOOKUP(A782,LISTE!B775:U817,20,0))</f>
        <v/>
      </c>
      <c r="C782" s="88"/>
      <c r="D782" s="88" t="e">
        <f t="array" ref="D782">INDEX(LISTE!$D$4:$O$45,MATCH(A782,LISTE!$B$4:$B$45,0),MATCH(C782,LISTE!$D$3:$O$3,0))</f>
        <v>#N/A</v>
      </c>
      <c r="E782" s="88" t="str">
        <f>IF(ISBLANK(C782),"",VLOOKUP(C782,Typologie!B$3:C$15,2,0))</f>
        <v/>
      </c>
      <c r="F782" s="88" t="str">
        <f>IF(E782="","",COUNTIF(E$10:$E782, E782))</f>
        <v/>
      </c>
      <c r="G782" s="88" t="str">
        <f t="shared" si="41"/>
        <v/>
      </c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90"/>
      <c r="T782" s="90"/>
      <c r="U782" s="90"/>
      <c r="V782" s="90"/>
      <c r="W782" s="88"/>
      <c r="X782" s="91"/>
      <c r="Y782" s="89"/>
      <c r="Z782" s="89"/>
      <c r="AA782" s="89"/>
      <c r="AB782" s="89"/>
      <c r="AC782" s="89"/>
      <c r="AD782" s="89"/>
      <c r="AE782" s="91"/>
      <c r="AF782" s="88"/>
      <c r="AG782" s="89"/>
      <c r="AH782" s="89"/>
      <c r="AI782" s="89"/>
      <c r="AJ782" s="91"/>
      <c r="AK782" s="88"/>
      <c r="AL782" s="89"/>
      <c r="AM782" s="89"/>
      <c r="AN782" s="89"/>
      <c r="AO782" s="91"/>
      <c r="AP782" s="88" t="str">
        <f t="shared" ca="1" si="39"/>
        <v/>
      </c>
      <c r="AQ782" s="91"/>
      <c r="AR782" s="89"/>
      <c r="AS782" s="88"/>
      <c r="AT782" s="88" t="str">
        <f t="shared" si="40"/>
        <v/>
      </c>
      <c r="AU782" s="92"/>
      <c r="AV782" s="88"/>
    </row>
    <row r="783" spans="1:48" s="75" customFormat="1" ht="15.6" x14ac:dyDescent="0.3">
      <c r="A783" s="88"/>
      <c r="B783" s="88" t="str">
        <f>IF(ISNA(VLOOKUP(A783,LISTE!B776:U818,20,0)),"",VLOOKUP(A783,LISTE!B776:U818,20,0))</f>
        <v/>
      </c>
      <c r="C783" s="88"/>
      <c r="D783" s="88" t="e">
        <f t="array" ref="D783">INDEX(LISTE!$D$4:$O$45,MATCH(A783,LISTE!$B$4:$B$45,0),MATCH(C783,LISTE!$D$3:$O$3,0))</f>
        <v>#N/A</v>
      </c>
      <c r="E783" s="88" t="str">
        <f>IF(ISBLANK(C783),"",VLOOKUP(C783,Typologie!B$3:C$15,2,0))</f>
        <v/>
      </c>
      <c r="F783" s="88" t="str">
        <f>IF(E783="","",COUNTIF(E$10:$E783, E783))</f>
        <v/>
      </c>
      <c r="G783" s="88" t="str">
        <f t="shared" si="41"/>
        <v/>
      </c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90"/>
      <c r="T783" s="90"/>
      <c r="U783" s="90"/>
      <c r="V783" s="90"/>
      <c r="W783" s="88"/>
      <c r="X783" s="91"/>
      <c r="Y783" s="89"/>
      <c r="Z783" s="89"/>
      <c r="AA783" s="89"/>
      <c r="AB783" s="89"/>
      <c r="AC783" s="89"/>
      <c r="AD783" s="89"/>
      <c r="AE783" s="91"/>
      <c r="AF783" s="88"/>
      <c r="AG783" s="89"/>
      <c r="AH783" s="89"/>
      <c r="AI783" s="89"/>
      <c r="AJ783" s="91"/>
      <c r="AK783" s="88"/>
      <c r="AL783" s="89"/>
      <c r="AM783" s="89"/>
      <c r="AN783" s="89"/>
      <c r="AO783" s="91"/>
      <c r="AP783" s="88" t="str">
        <f t="shared" ca="1" si="39"/>
        <v/>
      </c>
      <c r="AQ783" s="91"/>
      <c r="AR783" s="89"/>
      <c r="AS783" s="88"/>
      <c r="AT783" s="88" t="str">
        <f t="shared" si="40"/>
        <v/>
      </c>
      <c r="AU783" s="92"/>
      <c r="AV783" s="88"/>
    </row>
    <row r="784" spans="1:48" s="75" customFormat="1" ht="15.6" x14ac:dyDescent="0.3">
      <c r="A784" s="88"/>
      <c r="B784" s="88" t="str">
        <f>IF(ISNA(VLOOKUP(A784,LISTE!B777:U819,20,0)),"",VLOOKUP(A784,LISTE!B777:U819,20,0))</f>
        <v/>
      </c>
      <c r="C784" s="88"/>
      <c r="D784" s="88" t="e">
        <f t="array" ref="D784">INDEX(LISTE!$D$4:$O$45,MATCH(A784,LISTE!$B$4:$B$45,0),MATCH(C784,LISTE!$D$3:$O$3,0))</f>
        <v>#N/A</v>
      </c>
      <c r="E784" s="88" t="str">
        <f>IF(ISBLANK(C784),"",VLOOKUP(C784,Typologie!B$3:C$15,2,0))</f>
        <v/>
      </c>
      <c r="F784" s="88" t="str">
        <f>IF(E784="","",COUNTIF(E$10:$E784, E784))</f>
        <v/>
      </c>
      <c r="G784" s="88" t="str">
        <f t="shared" si="41"/>
        <v/>
      </c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90"/>
      <c r="T784" s="90"/>
      <c r="U784" s="90"/>
      <c r="V784" s="90"/>
      <c r="W784" s="88"/>
      <c r="X784" s="91"/>
      <c r="Y784" s="89"/>
      <c r="Z784" s="89"/>
      <c r="AA784" s="89"/>
      <c r="AB784" s="89"/>
      <c r="AC784" s="89"/>
      <c r="AD784" s="89"/>
      <c r="AE784" s="91"/>
      <c r="AF784" s="88"/>
      <c r="AG784" s="89"/>
      <c r="AH784" s="89"/>
      <c r="AI784" s="89"/>
      <c r="AJ784" s="91"/>
      <c r="AK784" s="88"/>
      <c r="AL784" s="89"/>
      <c r="AM784" s="89"/>
      <c r="AN784" s="89"/>
      <c r="AO784" s="91"/>
      <c r="AP784" s="88" t="str">
        <f t="shared" ca="1" si="39"/>
        <v/>
      </c>
      <c r="AQ784" s="91"/>
      <c r="AR784" s="89"/>
      <c r="AS784" s="88"/>
      <c r="AT784" s="88" t="str">
        <f t="shared" si="40"/>
        <v/>
      </c>
      <c r="AU784" s="92"/>
      <c r="AV784" s="88"/>
    </row>
    <row r="785" spans="1:48" s="75" customFormat="1" ht="15.6" x14ac:dyDescent="0.3">
      <c r="A785" s="88"/>
      <c r="B785" s="88" t="str">
        <f>IF(ISNA(VLOOKUP(A785,LISTE!B778:U820,20,0)),"",VLOOKUP(A785,LISTE!B778:U820,20,0))</f>
        <v/>
      </c>
      <c r="C785" s="88"/>
      <c r="D785" s="88" t="e">
        <f t="array" ref="D785">INDEX(LISTE!$D$4:$O$45,MATCH(A785,LISTE!$B$4:$B$45,0),MATCH(C785,LISTE!$D$3:$O$3,0))</f>
        <v>#N/A</v>
      </c>
      <c r="E785" s="88" t="str">
        <f>IF(ISBLANK(C785),"",VLOOKUP(C785,Typologie!B$3:C$15,2,0))</f>
        <v/>
      </c>
      <c r="F785" s="88" t="str">
        <f>IF(E785="","",COUNTIF(E$10:$E785, E785))</f>
        <v/>
      </c>
      <c r="G785" s="88" t="str">
        <f t="shared" si="41"/>
        <v/>
      </c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90"/>
      <c r="T785" s="90"/>
      <c r="U785" s="90"/>
      <c r="V785" s="90"/>
      <c r="W785" s="88"/>
      <c r="X785" s="91"/>
      <c r="Y785" s="89"/>
      <c r="Z785" s="89"/>
      <c r="AA785" s="89"/>
      <c r="AB785" s="89"/>
      <c r="AC785" s="89"/>
      <c r="AD785" s="89"/>
      <c r="AE785" s="91"/>
      <c r="AF785" s="88"/>
      <c r="AG785" s="89"/>
      <c r="AH785" s="89"/>
      <c r="AI785" s="89"/>
      <c r="AJ785" s="91"/>
      <c r="AK785" s="88"/>
      <c r="AL785" s="89"/>
      <c r="AM785" s="89"/>
      <c r="AN785" s="89"/>
      <c r="AO785" s="91"/>
      <c r="AP785" s="88" t="str">
        <f t="shared" ca="1" si="39"/>
        <v/>
      </c>
      <c r="AQ785" s="91"/>
      <c r="AR785" s="89"/>
      <c r="AS785" s="88"/>
      <c r="AT785" s="88" t="str">
        <f t="shared" si="40"/>
        <v/>
      </c>
      <c r="AU785" s="92"/>
      <c r="AV785" s="88"/>
    </row>
    <row r="786" spans="1:48" s="75" customFormat="1" ht="15.6" x14ac:dyDescent="0.3">
      <c r="A786" s="88"/>
      <c r="B786" s="88" t="str">
        <f>IF(ISNA(VLOOKUP(A786,LISTE!B779:U821,20,0)),"",VLOOKUP(A786,LISTE!B779:U821,20,0))</f>
        <v/>
      </c>
      <c r="C786" s="88"/>
      <c r="D786" s="88" t="e">
        <f t="array" ref="D786">INDEX(LISTE!$D$4:$O$45,MATCH(A786,LISTE!$B$4:$B$45,0),MATCH(C786,LISTE!$D$3:$O$3,0))</f>
        <v>#N/A</v>
      </c>
      <c r="E786" s="88" t="str">
        <f>IF(ISBLANK(C786),"",VLOOKUP(C786,Typologie!B$3:C$15,2,0))</f>
        <v/>
      </c>
      <c r="F786" s="88" t="str">
        <f>IF(E786="","",COUNTIF(E$10:$E786, E786))</f>
        <v/>
      </c>
      <c r="G786" s="88" t="str">
        <f t="shared" si="41"/>
        <v/>
      </c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90"/>
      <c r="T786" s="90"/>
      <c r="U786" s="90"/>
      <c r="V786" s="90"/>
      <c r="W786" s="88"/>
      <c r="X786" s="91"/>
      <c r="Y786" s="89"/>
      <c r="Z786" s="89"/>
      <c r="AA786" s="89"/>
      <c r="AB786" s="89"/>
      <c r="AC786" s="89"/>
      <c r="AD786" s="89"/>
      <c r="AE786" s="91"/>
      <c r="AF786" s="88"/>
      <c r="AG786" s="89"/>
      <c r="AH786" s="89"/>
      <c r="AI786" s="89"/>
      <c r="AJ786" s="91"/>
      <c r="AK786" s="88"/>
      <c r="AL786" s="89"/>
      <c r="AM786" s="89"/>
      <c r="AN786" s="89"/>
      <c r="AO786" s="91"/>
      <c r="AP786" s="88" t="str">
        <f t="shared" ca="1" si="39"/>
        <v/>
      </c>
      <c r="AQ786" s="91"/>
      <c r="AR786" s="89"/>
      <c r="AS786" s="88"/>
      <c r="AT786" s="88" t="str">
        <f t="shared" si="40"/>
        <v/>
      </c>
      <c r="AU786" s="92"/>
      <c r="AV786" s="88"/>
    </row>
    <row r="787" spans="1:48" s="75" customFormat="1" ht="15.6" x14ac:dyDescent="0.3">
      <c r="A787" s="88"/>
      <c r="B787" s="88" t="str">
        <f>IF(ISNA(VLOOKUP(A787,LISTE!B780:U822,20,0)),"",VLOOKUP(A787,LISTE!B780:U822,20,0))</f>
        <v/>
      </c>
      <c r="C787" s="88"/>
      <c r="D787" s="88" t="e">
        <f t="array" ref="D787">INDEX(LISTE!$D$4:$O$45,MATCH(A787,LISTE!$B$4:$B$45,0),MATCH(C787,LISTE!$D$3:$O$3,0))</f>
        <v>#N/A</v>
      </c>
      <c r="E787" s="88" t="str">
        <f>IF(ISBLANK(C787),"",VLOOKUP(C787,Typologie!B$3:C$15,2,0))</f>
        <v/>
      </c>
      <c r="F787" s="88" t="str">
        <f>IF(E787="","",COUNTIF(E$10:$E787, E787))</f>
        <v/>
      </c>
      <c r="G787" s="88" t="str">
        <f t="shared" si="41"/>
        <v/>
      </c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90"/>
      <c r="T787" s="90"/>
      <c r="U787" s="90"/>
      <c r="V787" s="90"/>
      <c r="W787" s="88"/>
      <c r="X787" s="91"/>
      <c r="Y787" s="89"/>
      <c r="Z787" s="89"/>
      <c r="AA787" s="89"/>
      <c r="AB787" s="89"/>
      <c r="AC787" s="89"/>
      <c r="AD787" s="89"/>
      <c r="AE787" s="91"/>
      <c r="AF787" s="88"/>
      <c r="AG787" s="89"/>
      <c r="AH787" s="89"/>
      <c r="AI787" s="89"/>
      <c r="AJ787" s="91"/>
      <c r="AK787" s="88"/>
      <c r="AL787" s="89"/>
      <c r="AM787" s="89"/>
      <c r="AN787" s="89"/>
      <c r="AO787" s="91"/>
      <c r="AP787" s="88" t="str">
        <f t="shared" ca="1" si="39"/>
        <v/>
      </c>
      <c r="AQ787" s="91"/>
      <c r="AR787" s="89"/>
      <c r="AS787" s="88"/>
      <c r="AT787" s="88" t="str">
        <f t="shared" si="40"/>
        <v/>
      </c>
      <c r="AU787" s="92"/>
      <c r="AV787" s="88"/>
    </row>
    <row r="788" spans="1:48" s="75" customFormat="1" ht="15.6" x14ac:dyDescent="0.3">
      <c r="A788" s="88"/>
      <c r="B788" s="88" t="str">
        <f>IF(ISNA(VLOOKUP(A788,LISTE!B781:U823,20,0)),"",VLOOKUP(A788,LISTE!B781:U823,20,0))</f>
        <v/>
      </c>
      <c r="C788" s="88"/>
      <c r="D788" s="88" t="e">
        <f t="array" ref="D788">INDEX(LISTE!$D$4:$O$45,MATCH(A788,LISTE!$B$4:$B$45,0),MATCH(C788,LISTE!$D$3:$O$3,0))</f>
        <v>#N/A</v>
      </c>
      <c r="E788" s="88" t="str">
        <f>IF(ISBLANK(C788),"",VLOOKUP(C788,Typologie!B$3:C$15,2,0))</f>
        <v/>
      </c>
      <c r="F788" s="88" t="str">
        <f>IF(E788="","",COUNTIF(E$10:$E788, E788))</f>
        <v/>
      </c>
      <c r="G788" s="88" t="str">
        <f t="shared" si="41"/>
        <v/>
      </c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90"/>
      <c r="T788" s="90"/>
      <c r="U788" s="90"/>
      <c r="V788" s="90"/>
      <c r="W788" s="88"/>
      <c r="X788" s="91"/>
      <c r="Y788" s="89"/>
      <c r="Z788" s="89"/>
      <c r="AA788" s="89"/>
      <c r="AB788" s="89"/>
      <c r="AC788" s="89"/>
      <c r="AD788" s="89"/>
      <c r="AE788" s="91"/>
      <c r="AF788" s="88"/>
      <c r="AG788" s="89"/>
      <c r="AH788" s="89"/>
      <c r="AI788" s="89"/>
      <c r="AJ788" s="91"/>
      <c r="AK788" s="88"/>
      <c r="AL788" s="89"/>
      <c r="AM788" s="89"/>
      <c r="AN788" s="89"/>
      <c r="AO788" s="91"/>
      <c r="AP788" s="88" t="str">
        <f t="shared" ca="1" si="39"/>
        <v/>
      </c>
      <c r="AQ788" s="91"/>
      <c r="AR788" s="89"/>
      <c r="AS788" s="88"/>
      <c r="AT788" s="88" t="str">
        <f t="shared" si="40"/>
        <v/>
      </c>
      <c r="AU788" s="92"/>
      <c r="AV788" s="88"/>
    </row>
    <row r="789" spans="1:48" s="75" customFormat="1" ht="15.6" x14ac:dyDescent="0.3">
      <c r="A789" s="88"/>
      <c r="B789" s="88" t="str">
        <f>IF(ISNA(VLOOKUP(A789,LISTE!B782:U824,20,0)),"",VLOOKUP(A789,LISTE!B782:U824,20,0))</f>
        <v/>
      </c>
      <c r="C789" s="88"/>
      <c r="D789" s="88" t="e">
        <f t="array" ref="D789">INDEX(LISTE!$D$4:$O$45,MATCH(A789,LISTE!$B$4:$B$45,0),MATCH(C789,LISTE!$D$3:$O$3,0))</f>
        <v>#N/A</v>
      </c>
      <c r="E789" s="88" t="str">
        <f>IF(ISBLANK(C789),"",VLOOKUP(C789,Typologie!B$3:C$15,2,0))</f>
        <v/>
      </c>
      <c r="F789" s="88" t="str">
        <f>IF(E789="","",COUNTIF(E$10:$E789, E789))</f>
        <v/>
      </c>
      <c r="G789" s="88" t="str">
        <f t="shared" si="41"/>
        <v/>
      </c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90"/>
      <c r="T789" s="90"/>
      <c r="U789" s="90"/>
      <c r="V789" s="90"/>
      <c r="W789" s="88"/>
      <c r="X789" s="91"/>
      <c r="Y789" s="89"/>
      <c r="Z789" s="89"/>
      <c r="AA789" s="89"/>
      <c r="AB789" s="89"/>
      <c r="AC789" s="89"/>
      <c r="AD789" s="89"/>
      <c r="AE789" s="91"/>
      <c r="AF789" s="88"/>
      <c r="AG789" s="89"/>
      <c r="AH789" s="89"/>
      <c r="AI789" s="89"/>
      <c r="AJ789" s="91"/>
      <c r="AK789" s="88"/>
      <c r="AL789" s="89"/>
      <c r="AM789" s="89"/>
      <c r="AN789" s="89"/>
      <c r="AO789" s="91"/>
      <c r="AP789" s="88" t="str">
        <f t="shared" ca="1" si="39"/>
        <v/>
      </c>
      <c r="AQ789" s="91"/>
      <c r="AR789" s="89"/>
      <c r="AS789" s="88"/>
      <c r="AT789" s="88" t="str">
        <f t="shared" si="40"/>
        <v/>
      </c>
      <c r="AU789" s="92"/>
      <c r="AV789" s="88"/>
    </row>
    <row r="790" spans="1:48" s="75" customFormat="1" ht="15.6" x14ac:dyDescent="0.3">
      <c r="A790" s="88"/>
      <c r="B790" s="88" t="str">
        <f>IF(ISNA(VLOOKUP(A790,LISTE!B783:U825,20,0)),"",VLOOKUP(A790,LISTE!B783:U825,20,0))</f>
        <v/>
      </c>
      <c r="C790" s="88"/>
      <c r="D790" s="88" t="e">
        <f t="array" ref="D790">INDEX(LISTE!$D$4:$O$45,MATCH(A790,LISTE!$B$4:$B$45,0),MATCH(C790,LISTE!$D$3:$O$3,0))</f>
        <v>#N/A</v>
      </c>
      <c r="E790" s="88" t="str">
        <f>IF(ISBLANK(C790),"",VLOOKUP(C790,Typologie!B$3:C$15,2,0))</f>
        <v/>
      </c>
      <c r="F790" s="88" t="str">
        <f>IF(E790="","",COUNTIF(E$10:$E790, E790))</f>
        <v/>
      </c>
      <c r="G790" s="88" t="str">
        <f t="shared" si="41"/>
        <v/>
      </c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90"/>
      <c r="T790" s="90"/>
      <c r="U790" s="90"/>
      <c r="V790" s="90"/>
      <c r="W790" s="88"/>
      <c r="X790" s="91"/>
      <c r="Y790" s="89"/>
      <c r="Z790" s="89"/>
      <c r="AA790" s="89"/>
      <c r="AB790" s="89"/>
      <c r="AC790" s="89"/>
      <c r="AD790" s="89"/>
      <c r="AE790" s="91"/>
      <c r="AF790" s="88"/>
      <c r="AG790" s="89"/>
      <c r="AH790" s="89"/>
      <c r="AI790" s="89"/>
      <c r="AJ790" s="91"/>
      <c r="AK790" s="88"/>
      <c r="AL790" s="89"/>
      <c r="AM790" s="89"/>
      <c r="AN790" s="89"/>
      <c r="AO790" s="91"/>
      <c r="AP790" s="88" t="str">
        <f t="shared" ca="1" si="39"/>
        <v/>
      </c>
      <c r="AQ790" s="91"/>
      <c r="AR790" s="89"/>
      <c r="AS790" s="88"/>
      <c r="AT790" s="88" t="str">
        <f t="shared" si="40"/>
        <v/>
      </c>
      <c r="AU790" s="92"/>
      <c r="AV790" s="88"/>
    </row>
    <row r="791" spans="1:48" s="75" customFormat="1" ht="15.6" x14ac:dyDescent="0.3">
      <c r="A791" s="88"/>
      <c r="B791" s="88" t="str">
        <f>IF(ISNA(VLOOKUP(A791,LISTE!B784:U826,20,0)),"",VLOOKUP(A791,LISTE!B784:U826,20,0))</f>
        <v/>
      </c>
      <c r="C791" s="88"/>
      <c r="D791" s="88" t="e">
        <f t="array" ref="D791">INDEX(LISTE!$D$4:$O$45,MATCH(A791,LISTE!$B$4:$B$45,0),MATCH(C791,LISTE!$D$3:$O$3,0))</f>
        <v>#N/A</v>
      </c>
      <c r="E791" s="88" t="str">
        <f>IF(ISBLANK(C791),"",VLOOKUP(C791,Typologie!B$3:C$15,2,0))</f>
        <v/>
      </c>
      <c r="F791" s="88" t="str">
        <f>IF(E791="","",COUNTIF(E$10:$E791, E791))</f>
        <v/>
      </c>
      <c r="G791" s="88" t="str">
        <f t="shared" si="41"/>
        <v/>
      </c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90"/>
      <c r="T791" s="90"/>
      <c r="U791" s="90"/>
      <c r="V791" s="90"/>
      <c r="W791" s="88"/>
      <c r="X791" s="91"/>
      <c r="Y791" s="89"/>
      <c r="Z791" s="89"/>
      <c r="AA791" s="89"/>
      <c r="AB791" s="89"/>
      <c r="AC791" s="89"/>
      <c r="AD791" s="89"/>
      <c r="AE791" s="91"/>
      <c r="AF791" s="88"/>
      <c r="AG791" s="89"/>
      <c r="AH791" s="89"/>
      <c r="AI791" s="89"/>
      <c r="AJ791" s="91"/>
      <c r="AK791" s="88"/>
      <c r="AL791" s="89"/>
      <c r="AM791" s="89"/>
      <c r="AN791" s="89"/>
      <c r="AO791" s="91"/>
      <c r="AP791" s="88" t="str">
        <f t="shared" ca="1" si="39"/>
        <v/>
      </c>
      <c r="AQ791" s="91"/>
      <c r="AR791" s="89"/>
      <c r="AS791" s="88"/>
      <c r="AT791" s="88" t="str">
        <f t="shared" si="40"/>
        <v/>
      </c>
      <c r="AU791" s="92"/>
      <c r="AV791" s="88"/>
    </row>
    <row r="792" spans="1:48" s="75" customFormat="1" ht="15.6" x14ac:dyDescent="0.3">
      <c r="A792" s="88"/>
      <c r="B792" s="88" t="str">
        <f>IF(ISNA(VLOOKUP(A792,LISTE!B785:U827,20,0)),"",VLOOKUP(A792,LISTE!B785:U827,20,0))</f>
        <v/>
      </c>
      <c r="C792" s="88"/>
      <c r="D792" s="88" t="e">
        <f t="array" ref="D792">INDEX(LISTE!$D$4:$O$45,MATCH(A792,LISTE!$B$4:$B$45,0),MATCH(C792,LISTE!$D$3:$O$3,0))</f>
        <v>#N/A</v>
      </c>
      <c r="E792" s="88" t="str">
        <f>IF(ISBLANK(C792),"",VLOOKUP(C792,Typologie!B$3:C$15,2,0))</f>
        <v/>
      </c>
      <c r="F792" s="88" t="str">
        <f>IF(E792="","",COUNTIF(E$10:$E792, E792))</f>
        <v/>
      </c>
      <c r="G792" s="88" t="str">
        <f t="shared" si="41"/>
        <v/>
      </c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90"/>
      <c r="T792" s="90"/>
      <c r="U792" s="90"/>
      <c r="V792" s="90"/>
      <c r="W792" s="88"/>
      <c r="X792" s="91"/>
      <c r="Y792" s="89"/>
      <c r="Z792" s="89"/>
      <c r="AA792" s="89"/>
      <c r="AB792" s="89"/>
      <c r="AC792" s="89"/>
      <c r="AD792" s="89"/>
      <c r="AE792" s="91"/>
      <c r="AF792" s="88"/>
      <c r="AG792" s="89"/>
      <c r="AH792" s="89"/>
      <c r="AI792" s="89"/>
      <c r="AJ792" s="91"/>
      <c r="AK792" s="88"/>
      <c r="AL792" s="89"/>
      <c r="AM792" s="89"/>
      <c r="AN792" s="89"/>
      <c r="AO792" s="91"/>
      <c r="AP792" s="88" t="str">
        <f t="shared" ca="1" si="39"/>
        <v/>
      </c>
      <c r="AQ792" s="91"/>
      <c r="AR792" s="89"/>
      <c r="AS792" s="88"/>
      <c r="AT792" s="88" t="str">
        <f t="shared" si="40"/>
        <v/>
      </c>
      <c r="AU792" s="92"/>
      <c r="AV792" s="88"/>
    </row>
    <row r="793" spans="1:48" s="75" customFormat="1" ht="15.6" x14ac:dyDescent="0.3">
      <c r="A793" s="88"/>
      <c r="B793" s="88" t="str">
        <f>IF(ISNA(VLOOKUP(A793,LISTE!B786:U828,20,0)),"",VLOOKUP(A793,LISTE!B786:U828,20,0))</f>
        <v/>
      </c>
      <c r="C793" s="88"/>
      <c r="D793" s="88" t="e">
        <f t="array" ref="D793">INDEX(LISTE!$D$4:$O$45,MATCH(A793,LISTE!$B$4:$B$45,0),MATCH(C793,LISTE!$D$3:$O$3,0))</f>
        <v>#N/A</v>
      </c>
      <c r="E793" s="88" t="str">
        <f>IF(ISBLANK(C793),"",VLOOKUP(C793,Typologie!B$3:C$15,2,0))</f>
        <v/>
      </c>
      <c r="F793" s="88" t="str">
        <f>IF(E793="","",COUNTIF(E$10:$E793, E793))</f>
        <v/>
      </c>
      <c r="G793" s="88" t="str">
        <f t="shared" si="41"/>
        <v/>
      </c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90"/>
      <c r="T793" s="90"/>
      <c r="U793" s="90"/>
      <c r="V793" s="90"/>
      <c r="W793" s="88"/>
      <c r="X793" s="91"/>
      <c r="Y793" s="89"/>
      <c r="Z793" s="89"/>
      <c r="AA793" s="89"/>
      <c r="AB793" s="89"/>
      <c r="AC793" s="89"/>
      <c r="AD793" s="89"/>
      <c r="AE793" s="91"/>
      <c r="AF793" s="88"/>
      <c r="AG793" s="89"/>
      <c r="AH793" s="89"/>
      <c r="AI793" s="89"/>
      <c r="AJ793" s="91"/>
      <c r="AK793" s="88"/>
      <c r="AL793" s="89"/>
      <c r="AM793" s="89"/>
      <c r="AN793" s="89"/>
      <c r="AO793" s="91"/>
      <c r="AP793" s="88" t="str">
        <f t="shared" ca="1" si="39"/>
        <v/>
      </c>
      <c r="AQ793" s="91"/>
      <c r="AR793" s="89"/>
      <c r="AS793" s="88"/>
      <c r="AT793" s="88" t="str">
        <f t="shared" si="40"/>
        <v/>
      </c>
      <c r="AU793" s="92"/>
      <c r="AV793" s="88"/>
    </row>
    <row r="794" spans="1:48" s="75" customFormat="1" ht="15.6" x14ac:dyDescent="0.3">
      <c r="A794" s="88"/>
      <c r="B794" s="88" t="str">
        <f>IF(ISNA(VLOOKUP(A794,LISTE!B787:U829,20,0)),"",VLOOKUP(A794,LISTE!B787:U829,20,0))</f>
        <v/>
      </c>
      <c r="C794" s="88"/>
      <c r="D794" s="88" t="e">
        <f t="array" ref="D794">INDEX(LISTE!$D$4:$O$45,MATCH(A794,LISTE!$B$4:$B$45,0),MATCH(C794,LISTE!$D$3:$O$3,0))</f>
        <v>#N/A</v>
      </c>
      <c r="E794" s="88" t="str">
        <f>IF(ISBLANK(C794),"",VLOOKUP(C794,Typologie!B$3:C$15,2,0))</f>
        <v/>
      </c>
      <c r="F794" s="88" t="str">
        <f>IF(E794="","",COUNTIF(E$10:$E794, E794))</f>
        <v/>
      </c>
      <c r="G794" s="88" t="str">
        <f t="shared" si="41"/>
        <v/>
      </c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90"/>
      <c r="T794" s="90"/>
      <c r="U794" s="90"/>
      <c r="V794" s="90"/>
      <c r="W794" s="88"/>
      <c r="X794" s="91"/>
      <c r="Y794" s="89"/>
      <c r="Z794" s="89"/>
      <c r="AA794" s="89"/>
      <c r="AB794" s="89"/>
      <c r="AC794" s="89"/>
      <c r="AD794" s="89"/>
      <c r="AE794" s="91"/>
      <c r="AF794" s="88"/>
      <c r="AG794" s="89"/>
      <c r="AH794" s="89"/>
      <c r="AI794" s="89"/>
      <c r="AJ794" s="91"/>
      <c r="AK794" s="88"/>
      <c r="AL794" s="89"/>
      <c r="AM794" s="89"/>
      <c r="AN794" s="89"/>
      <c r="AO794" s="91"/>
      <c r="AP794" s="88" t="str">
        <f t="shared" ca="1" si="39"/>
        <v/>
      </c>
      <c r="AQ794" s="91"/>
      <c r="AR794" s="89"/>
      <c r="AS794" s="88"/>
      <c r="AT794" s="88" t="str">
        <f t="shared" si="40"/>
        <v/>
      </c>
      <c r="AU794" s="92"/>
      <c r="AV794" s="88"/>
    </row>
    <row r="795" spans="1:48" s="75" customFormat="1" ht="15.6" x14ac:dyDescent="0.3">
      <c r="A795" s="88"/>
      <c r="B795" s="88" t="str">
        <f>IF(ISNA(VLOOKUP(A795,LISTE!B788:U830,20,0)),"",VLOOKUP(A795,LISTE!B788:U830,20,0))</f>
        <v/>
      </c>
      <c r="C795" s="88"/>
      <c r="D795" s="88" t="e">
        <f t="array" ref="D795">INDEX(LISTE!$D$4:$O$45,MATCH(A795,LISTE!$B$4:$B$45,0),MATCH(C795,LISTE!$D$3:$O$3,0))</f>
        <v>#N/A</v>
      </c>
      <c r="E795" s="88" t="str">
        <f>IF(ISBLANK(C795),"",VLOOKUP(C795,Typologie!B$3:C$15,2,0))</f>
        <v/>
      </c>
      <c r="F795" s="88" t="str">
        <f>IF(E795="","",COUNTIF(E$10:$E795, E795))</f>
        <v/>
      </c>
      <c r="G795" s="88" t="str">
        <f t="shared" si="41"/>
        <v/>
      </c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90"/>
      <c r="T795" s="90"/>
      <c r="U795" s="90"/>
      <c r="V795" s="90"/>
      <c r="W795" s="88"/>
      <c r="X795" s="91"/>
      <c r="Y795" s="89"/>
      <c r="Z795" s="89"/>
      <c r="AA795" s="89"/>
      <c r="AB795" s="89"/>
      <c r="AC795" s="89"/>
      <c r="AD795" s="89"/>
      <c r="AE795" s="91"/>
      <c r="AF795" s="88"/>
      <c r="AG795" s="89"/>
      <c r="AH795" s="89"/>
      <c r="AI795" s="89"/>
      <c r="AJ795" s="91"/>
      <c r="AK795" s="88"/>
      <c r="AL795" s="89"/>
      <c r="AM795" s="89"/>
      <c r="AN795" s="89"/>
      <c r="AO795" s="91"/>
      <c r="AP795" s="88" t="str">
        <f t="shared" ca="1" si="39"/>
        <v/>
      </c>
      <c r="AQ795" s="91"/>
      <c r="AR795" s="89"/>
      <c r="AS795" s="88"/>
      <c r="AT795" s="88" t="str">
        <f t="shared" si="40"/>
        <v/>
      </c>
      <c r="AU795" s="92"/>
      <c r="AV795" s="88"/>
    </row>
    <row r="796" spans="1:48" s="75" customFormat="1" ht="15.6" x14ac:dyDescent="0.3">
      <c r="A796" s="88"/>
      <c r="B796" s="88" t="str">
        <f>IF(ISNA(VLOOKUP(A796,LISTE!B789:U831,20,0)),"",VLOOKUP(A796,LISTE!B789:U831,20,0))</f>
        <v/>
      </c>
      <c r="C796" s="88"/>
      <c r="D796" s="88" t="e">
        <f t="array" ref="D796">INDEX(LISTE!$D$4:$O$45,MATCH(A796,LISTE!$B$4:$B$45,0),MATCH(C796,LISTE!$D$3:$O$3,0))</f>
        <v>#N/A</v>
      </c>
      <c r="E796" s="88" t="str">
        <f>IF(ISBLANK(C796),"",VLOOKUP(C796,Typologie!B$3:C$15,2,0))</f>
        <v/>
      </c>
      <c r="F796" s="88" t="str">
        <f>IF(E796="","",COUNTIF(E$10:$E796, E796))</f>
        <v/>
      </c>
      <c r="G796" s="88" t="str">
        <f t="shared" si="41"/>
        <v/>
      </c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90"/>
      <c r="T796" s="90"/>
      <c r="U796" s="90"/>
      <c r="V796" s="90"/>
      <c r="W796" s="88"/>
      <c r="X796" s="91"/>
      <c r="Y796" s="89"/>
      <c r="Z796" s="89"/>
      <c r="AA796" s="89"/>
      <c r="AB796" s="89"/>
      <c r="AC796" s="89"/>
      <c r="AD796" s="89"/>
      <c r="AE796" s="91"/>
      <c r="AF796" s="88"/>
      <c r="AG796" s="89"/>
      <c r="AH796" s="89"/>
      <c r="AI796" s="89"/>
      <c r="AJ796" s="91"/>
      <c r="AK796" s="88"/>
      <c r="AL796" s="89"/>
      <c r="AM796" s="89"/>
      <c r="AN796" s="89"/>
      <c r="AO796" s="91"/>
      <c r="AP796" s="88" t="str">
        <f t="shared" ca="1" si="39"/>
        <v/>
      </c>
      <c r="AQ796" s="91"/>
      <c r="AR796" s="89"/>
      <c r="AS796" s="88"/>
      <c r="AT796" s="88" t="str">
        <f t="shared" si="40"/>
        <v/>
      </c>
      <c r="AU796" s="92"/>
      <c r="AV796" s="88"/>
    </row>
    <row r="797" spans="1:48" s="75" customFormat="1" ht="15.6" x14ac:dyDescent="0.3">
      <c r="A797" s="88"/>
      <c r="B797" s="88" t="str">
        <f>IF(ISNA(VLOOKUP(A797,LISTE!B790:U832,20,0)),"",VLOOKUP(A797,LISTE!B790:U832,20,0))</f>
        <v/>
      </c>
      <c r="C797" s="88"/>
      <c r="D797" s="88" t="e">
        <f t="array" ref="D797">INDEX(LISTE!$D$4:$O$45,MATCH(A797,LISTE!$B$4:$B$45,0),MATCH(C797,LISTE!$D$3:$O$3,0))</f>
        <v>#N/A</v>
      </c>
      <c r="E797" s="88" t="str">
        <f>IF(ISBLANK(C797),"",VLOOKUP(C797,Typologie!B$3:C$15,2,0))</f>
        <v/>
      </c>
      <c r="F797" s="88" t="str">
        <f>IF(E797="","",COUNTIF(E$10:$E797, E797))</f>
        <v/>
      </c>
      <c r="G797" s="88" t="str">
        <f t="shared" si="41"/>
        <v/>
      </c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90"/>
      <c r="T797" s="90"/>
      <c r="U797" s="90"/>
      <c r="V797" s="90"/>
      <c r="W797" s="88"/>
      <c r="X797" s="91"/>
      <c r="Y797" s="89"/>
      <c r="Z797" s="89"/>
      <c r="AA797" s="89"/>
      <c r="AB797" s="89"/>
      <c r="AC797" s="89"/>
      <c r="AD797" s="89"/>
      <c r="AE797" s="91"/>
      <c r="AF797" s="88"/>
      <c r="AG797" s="89"/>
      <c r="AH797" s="89"/>
      <c r="AI797" s="89"/>
      <c r="AJ797" s="91"/>
      <c r="AK797" s="88"/>
      <c r="AL797" s="89"/>
      <c r="AM797" s="89"/>
      <c r="AN797" s="89"/>
      <c r="AO797" s="91"/>
      <c r="AP797" s="88" t="str">
        <f t="shared" ca="1" si="39"/>
        <v/>
      </c>
      <c r="AQ797" s="91"/>
      <c r="AR797" s="89"/>
      <c r="AS797" s="88"/>
      <c r="AT797" s="88" t="str">
        <f t="shared" si="40"/>
        <v/>
      </c>
      <c r="AU797" s="92"/>
      <c r="AV797" s="88"/>
    </row>
    <row r="798" spans="1:48" s="75" customFormat="1" ht="15.6" x14ac:dyDescent="0.3">
      <c r="A798" s="88"/>
      <c r="B798" s="88" t="str">
        <f>IF(ISNA(VLOOKUP(A798,LISTE!B791:U833,20,0)),"",VLOOKUP(A798,LISTE!B791:U833,20,0))</f>
        <v/>
      </c>
      <c r="C798" s="88"/>
      <c r="D798" s="88" t="e">
        <f t="array" ref="D798">INDEX(LISTE!$D$4:$O$45,MATCH(A798,LISTE!$B$4:$B$45,0),MATCH(C798,LISTE!$D$3:$O$3,0))</f>
        <v>#N/A</v>
      </c>
      <c r="E798" s="88" t="str">
        <f>IF(ISBLANK(C798),"",VLOOKUP(C798,Typologie!B$3:C$15,2,0))</f>
        <v/>
      </c>
      <c r="F798" s="88" t="str">
        <f>IF(E798="","",COUNTIF(E$10:$E798, E798))</f>
        <v/>
      </c>
      <c r="G798" s="88" t="str">
        <f t="shared" si="41"/>
        <v/>
      </c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90"/>
      <c r="T798" s="90"/>
      <c r="U798" s="90"/>
      <c r="V798" s="90"/>
      <c r="W798" s="88"/>
      <c r="X798" s="91"/>
      <c r="Y798" s="89"/>
      <c r="Z798" s="89"/>
      <c r="AA798" s="89"/>
      <c r="AB798" s="89"/>
      <c r="AC798" s="89"/>
      <c r="AD798" s="89"/>
      <c r="AE798" s="91"/>
      <c r="AF798" s="88"/>
      <c r="AG798" s="89"/>
      <c r="AH798" s="89"/>
      <c r="AI798" s="89"/>
      <c r="AJ798" s="91"/>
      <c r="AK798" s="88"/>
      <c r="AL798" s="89"/>
      <c r="AM798" s="89"/>
      <c r="AN798" s="89"/>
      <c r="AO798" s="91"/>
      <c r="AP798" s="88" t="str">
        <f t="shared" ca="1" si="39"/>
        <v/>
      </c>
      <c r="AQ798" s="91"/>
      <c r="AR798" s="89"/>
      <c r="AS798" s="88"/>
      <c r="AT798" s="88" t="str">
        <f t="shared" si="40"/>
        <v/>
      </c>
      <c r="AU798" s="92"/>
      <c r="AV798" s="88"/>
    </row>
    <row r="799" spans="1:48" s="75" customFormat="1" ht="15.6" x14ac:dyDescent="0.3">
      <c r="A799" s="88"/>
      <c r="B799" s="88" t="str">
        <f>IF(ISNA(VLOOKUP(A799,LISTE!B792:U834,20,0)),"",VLOOKUP(A799,LISTE!B792:U834,20,0))</f>
        <v/>
      </c>
      <c r="C799" s="88"/>
      <c r="D799" s="88" t="e">
        <f t="array" ref="D799">INDEX(LISTE!$D$4:$O$45,MATCH(A799,LISTE!$B$4:$B$45,0),MATCH(C799,LISTE!$D$3:$O$3,0))</f>
        <v>#N/A</v>
      </c>
      <c r="E799" s="88" t="str">
        <f>IF(ISBLANK(C799),"",VLOOKUP(C799,Typologie!B$3:C$15,2,0))</f>
        <v/>
      </c>
      <c r="F799" s="88" t="str">
        <f>IF(E799="","",COUNTIF(E$10:$E799, E799))</f>
        <v/>
      </c>
      <c r="G799" s="88" t="str">
        <f t="shared" si="41"/>
        <v/>
      </c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90"/>
      <c r="T799" s="90"/>
      <c r="U799" s="90"/>
      <c r="V799" s="90"/>
      <c r="W799" s="88"/>
      <c r="X799" s="91"/>
      <c r="Y799" s="89"/>
      <c r="Z799" s="89"/>
      <c r="AA799" s="89"/>
      <c r="AB799" s="89"/>
      <c r="AC799" s="89"/>
      <c r="AD799" s="89"/>
      <c r="AE799" s="91"/>
      <c r="AF799" s="88"/>
      <c r="AG799" s="89"/>
      <c r="AH799" s="89"/>
      <c r="AI799" s="89"/>
      <c r="AJ799" s="91"/>
      <c r="AK799" s="88"/>
      <c r="AL799" s="89"/>
      <c r="AM799" s="89"/>
      <c r="AN799" s="89"/>
      <c r="AO799" s="91"/>
      <c r="AP799" s="88" t="str">
        <f t="shared" ca="1" si="39"/>
        <v/>
      </c>
      <c r="AQ799" s="91"/>
      <c r="AR799" s="89"/>
      <c r="AS799" s="88"/>
      <c r="AT799" s="88" t="str">
        <f t="shared" si="40"/>
        <v/>
      </c>
      <c r="AU799" s="92"/>
      <c r="AV799" s="88"/>
    </row>
    <row r="800" spans="1:48" s="75" customFormat="1" ht="15.6" x14ac:dyDescent="0.3">
      <c r="A800" s="88"/>
      <c r="B800" s="88" t="str">
        <f>IF(ISNA(VLOOKUP(A800,LISTE!B793:U835,20,0)),"",VLOOKUP(A800,LISTE!B793:U835,20,0))</f>
        <v/>
      </c>
      <c r="C800" s="88"/>
      <c r="D800" s="88" t="e">
        <f t="array" ref="D800">INDEX(LISTE!$D$4:$O$45,MATCH(A800,LISTE!$B$4:$B$45,0),MATCH(C800,LISTE!$D$3:$O$3,0))</f>
        <v>#N/A</v>
      </c>
      <c r="E800" s="88" t="str">
        <f>IF(ISBLANK(C800),"",VLOOKUP(C800,Typologie!B$3:C$15,2,0))</f>
        <v/>
      </c>
      <c r="F800" s="88" t="str">
        <f>IF(E800="","",COUNTIF(E$10:$E800, E800))</f>
        <v/>
      </c>
      <c r="G800" s="88" t="str">
        <f t="shared" si="41"/>
        <v/>
      </c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90"/>
      <c r="T800" s="90"/>
      <c r="U800" s="90"/>
      <c r="V800" s="90"/>
      <c r="W800" s="88"/>
      <c r="X800" s="91"/>
      <c r="Y800" s="89"/>
      <c r="Z800" s="89"/>
      <c r="AA800" s="89"/>
      <c r="AB800" s="89"/>
      <c r="AC800" s="89"/>
      <c r="AD800" s="89"/>
      <c r="AE800" s="91"/>
      <c r="AF800" s="88"/>
      <c r="AG800" s="89"/>
      <c r="AH800" s="89"/>
      <c r="AI800" s="89"/>
      <c r="AJ800" s="91"/>
      <c r="AK800" s="88"/>
      <c r="AL800" s="89"/>
      <c r="AM800" s="89"/>
      <c r="AN800" s="89"/>
      <c r="AO800" s="91"/>
      <c r="AP800" s="88" t="str">
        <f t="shared" ca="1" si="39"/>
        <v/>
      </c>
      <c r="AQ800" s="91"/>
      <c r="AR800" s="89"/>
      <c r="AS800" s="88"/>
      <c r="AT800" s="88" t="str">
        <f t="shared" si="40"/>
        <v/>
      </c>
      <c r="AU800" s="92"/>
      <c r="AV800" s="88"/>
    </row>
    <row r="801" spans="1:48" s="75" customFormat="1" ht="15.6" x14ac:dyDescent="0.3">
      <c r="A801" s="88"/>
      <c r="B801" s="88" t="str">
        <f>IF(ISNA(VLOOKUP(A801,LISTE!B794:U836,20,0)),"",VLOOKUP(A801,LISTE!B794:U836,20,0))</f>
        <v/>
      </c>
      <c r="C801" s="88"/>
      <c r="D801" s="88" t="e">
        <f t="array" ref="D801">INDEX(LISTE!$D$4:$O$45,MATCH(A801,LISTE!$B$4:$B$45,0),MATCH(C801,LISTE!$D$3:$O$3,0))</f>
        <v>#N/A</v>
      </c>
      <c r="E801" s="88" t="str">
        <f>IF(ISBLANK(C801),"",VLOOKUP(C801,Typologie!B$3:C$15,2,0))</f>
        <v/>
      </c>
      <c r="F801" s="88" t="str">
        <f>IF(E801="","",COUNTIF(E$10:$E801, E801))</f>
        <v/>
      </c>
      <c r="G801" s="88" t="str">
        <f t="shared" si="41"/>
        <v/>
      </c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90"/>
      <c r="T801" s="90"/>
      <c r="U801" s="90"/>
      <c r="V801" s="90"/>
      <c r="W801" s="88"/>
      <c r="X801" s="91"/>
      <c r="Y801" s="89"/>
      <c r="Z801" s="89"/>
      <c r="AA801" s="89"/>
      <c r="AB801" s="89"/>
      <c r="AC801" s="89"/>
      <c r="AD801" s="89"/>
      <c r="AE801" s="91"/>
      <c r="AF801" s="88"/>
      <c r="AG801" s="89"/>
      <c r="AH801" s="89"/>
      <c r="AI801" s="89"/>
      <c r="AJ801" s="91"/>
      <c r="AK801" s="88"/>
      <c r="AL801" s="89"/>
      <c r="AM801" s="89"/>
      <c r="AN801" s="89"/>
      <c r="AO801" s="91"/>
      <c r="AP801" s="88" t="str">
        <f t="shared" ca="1" si="39"/>
        <v/>
      </c>
      <c r="AQ801" s="91"/>
      <c r="AR801" s="89"/>
      <c r="AS801" s="88"/>
      <c r="AT801" s="88" t="str">
        <f t="shared" si="40"/>
        <v/>
      </c>
      <c r="AU801" s="92"/>
      <c r="AV801" s="88"/>
    </row>
    <row r="802" spans="1:48" s="75" customFormat="1" ht="15.6" x14ac:dyDescent="0.3">
      <c r="A802" s="88"/>
      <c r="B802" s="88" t="str">
        <f>IF(ISNA(VLOOKUP(A802,LISTE!B795:U837,20,0)),"",VLOOKUP(A802,LISTE!B795:U837,20,0))</f>
        <v/>
      </c>
      <c r="C802" s="88"/>
      <c r="D802" s="88" t="e">
        <f t="array" ref="D802">INDEX(LISTE!$D$4:$O$45,MATCH(A802,LISTE!$B$4:$B$45,0),MATCH(C802,LISTE!$D$3:$O$3,0))</f>
        <v>#N/A</v>
      </c>
      <c r="E802" s="88" t="str">
        <f>IF(ISBLANK(C802),"",VLOOKUP(C802,Typologie!B$3:C$15,2,0))</f>
        <v/>
      </c>
      <c r="F802" s="88" t="str">
        <f>IF(E802="","",COUNTIF(E$10:$E802, E802))</f>
        <v/>
      </c>
      <c r="G802" s="88" t="str">
        <f t="shared" si="41"/>
        <v/>
      </c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90"/>
      <c r="T802" s="90"/>
      <c r="U802" s="90"/>
      <c r="V802" s="90"/>
      <c r="W802" s="88"/>
      <c r="X802" s="91"/>
      <c r="Y802" s="89"/>
      <c r="Z802" s="89"/>
      <c r="AA802" s="89"/>
      <c r="AB802" s="89"/>
      <c r="AC802" s="89"/>
      <c r="AD802" s="89"/>
      <c r="AE802" s="91"/>
      <c r="AF802" s="88"/>
      <c r="AG802" s="89"/>
      <c r="AH802" s="89"/>
      <c r="AI802" s="89"/>
      <c r="AJ802" s="91"/>
      <c r="AK802" s="88"/>
      <c r="AL802" s="89"/>
      <c r="AM802" s="89"/>
      <c r="AN802" s="89"/>
      <c r="AO802" s="91"/>
      <c r="AP802" s="88" t="str">
        <f t="shared" ca="1" si="39"/>
        <v/>
      </c>
      <c r="AQ802" s="91"/>
      <c r="AR802" s="89"/>
      <c r="AS802" s="88"/>
      <c r="AT802" s="88" t="str">
        <f t="shared" si="40"/>
        <v/>
      </c>
      <c r="AU802" s="92"/>
      <c r="AV802" s="88"/>
    </row>
    <row r="803" spans="1:48" s="75" customFormat="1" ht="15.6" x14ac:dyDescent="0.3">
      <c r="A803" s="88"/>
      <c r="B803" s="88" t="str">
        <f>IF(ISNA(VLOOKUP(A803,LISTE!B796:U838,20,0)),"",VLOOKUP(A803,LISTE!B796:U838,20,0))</f>
        <v/>
      </c>
      <c r="C803" s="88"/>
      <c r="D803" s="88" t="e">
        <f t="array" ref="D803">INDEX(LISTE!$D$4:$O$45,MATCH(A803,LISTE!$B$4:$B$45,0),MATCH(C803,LISTE!$D$3:$O$3,0))</f>
        <v>#N/A</v>
      </c>
      <c r="E803" s="88" t="str">
        <f>IF(ISBLANK(C803),"",VLOOKUP(C803,Typologie!B$3:C$15,2,0))</f>
        <v/>
      </c>
      <c r="F803" s="88" t="str">
        <f>IF(E803="","",COUNTIF(E$10:$E803, E803))</f>
        <v/>
      </c>
      <c r="G803" s="88" t="str">
        <f t="shared" si="41"/>
        <v/>
      </c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90"/>
      <c r="T803" s="90"/>
      <c r="U803" s="90"/>
      <c r="V803" s="90"/>
      <c r="W803" s="88"/>
      <c r="X803" s="91"/>
      <c r="Y803" s="89"/>
      <c r="Z803" s="89"/>
      <c r="AA803" s="89"/>
      <c r="AB803" s="89"/>
      <c r="AC803" s="89"/>
      <c r="AD803" s="89"/>
      <c r="AE803" s="91"/>
      <c r="AF803" s="88"/>
      <c r="AG803" s="89"/>
      <c r="AH803" s="89"/>
      <c r="AI803" s="89"/>
      <c r="AJ803" s="91"/>
      <c r="AK803" s="88"/>
      <c r="AL803" s="89"/>
      <c r="AM803" s="89"/>
      <c r="AN803" s="89"/>
      <c r="AO803" s="91"/>
      <c r="AP803" s="88" t="str">
        <f t="shared" ca="1" si="39"/>
        <v/>
      </c>
      <c r="AQ803" s="91"/>
      <c r="AR803" s="89"/>
      <c r="AS803" s="88"/>
      <c r="AT803" s="88" t="str">
        <f t="shared" si="40"/>
        <v/>
      </c>
      <c r="AU803" s="92"/>
      <c r="AV803" s="88"/>
    </row>
    <row r="804" spans="1:48" s="75" customFormat="1" ht="15.6" x14ac:dyDescent="0.3">
      <c r="A804" s="88"/>
      <c r="B804" s="88" t="str">
        <f>IF(ISNA(VLOOKUP(A804,LISTE!B797:U839,20,0)),"",VLOOKUP(A804,LISTE!B797:U839,20,0))</f>
        <v/>
      </c>
      <c r="C804" s="88"/>
      <c r="D804" s="88" t="e">
        <f t="array" ref="D804">INDEX(LISTE!$D$4:$O$45,MATCH(A804,LISTE!$B$4:$B$45,0),MATCH(C804,LISTE!$D$3:$O$3,0))</f>
        <v>#N/A</v>
      </c>
      <c r="E804" s="88" t="str">
        <f>IF(ISBLANK(C804),"",VLOOKUP(C804,Typologie!B$3:C$15,2,0))</f>
        <v/>
      </c>
      <c r="F804" s="88" t="str">
        <f>IF(E804="","",COUNTIF(E$10:$E804, E804))</f>
        <v/>
      </c>
      <c r="G804" s="88" t="str">
        <f t="shared" si="41"/>
        <v/>
      </c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90"/>
      <c r="T804" s="90"/>
      <c r="U804" s="90"/>
      <c r="V804" s="90"/>
      <c r="W804" s="88"/>
      <c r="X804" s="91"/>
      <c r="Y804" s="89"/>
      <c r="Z804" s="89"/>
      <c r="AA804" s="89"/>
      <c r="AB804" s="89"/>
      <c r="AC804" s="89"/>
      <c r="AD804" s="89"/>
      <c r="AE804" s="91"/>
      <c r="AF804" s="88"/>
      <c r="AG804" s="89"/>
      <c r="AH804" s="89"/>
      <c r="AI804" s="89"/>
      <c r="AJ804" s="91"/>
      <c r="AK804" s="88"/>
      <c r="AL804" s="89"/>
      <c r="AM804" s="89"/>
      <c r="AN804" s="89"/>
      <c r="AO804" s="91"/>
      <c r="AP804" s="88" t="str">
        <f t="shared" ca="1" si="39"/>
        <v/>
      </c>
      <c r="AQ804" s="91"/>
      <c r="AR804" s="89"/>
      <c r="AS804" s="88"/>
      <c r="AT804" s="88" t="str">
        <f t="shared" si="40"/>
        <v/>
      </c>
      <c r="AU804" s="92"/>
      <c r="AV804" s="88"/>
    </row>
    <row r="805" spans="1:48" s="75" customFormat="1" ht="15.6" x14ac:dyDescent="0.3">
      <c r="A805" s="88"/>
      <c r="B805" s="88" t="str">
        <f>IF(ISNA(VLOOKUP(A805,LISTE!B798:U840,20,0)),"",VLOOKUP(A805,LISTE!B798:U840,20,0))</f>
        <v/>
      </c>
      <c r="C805" s="88"/>
      <c r="D805" s="88" t="e">
        <f t="array" ref="D805">INDEX(LISTE!$D$4:$O$45,MATCH(A805,LISTE!$B$4:$B$45,0),MATCH(C805,LISTE!$D$3:$O$3,0))</f>
        <v>#N/A</v>
      </c>
      <c r="E805" s="88" t="str">
        <f>IF(ISBLANK(C805),"",VLOOKUP(C805,Typologie!B$3:C$15,2,0))</f>
        <v/>
      </c>
      <c r="F805" s="88" t="str">
        <f>IF(E805="","",COUNTIF(E$10:$E805, E805))</f>
        <v/>
      </c>
      <c r="G805" s="88" t="str">
        <f t="shared" si="41"/>
        <v/>
      </c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90"/>
      <c r="T805" s="90"/>
      <c r="U805" s="90"/>
      <c r="V805" s="90"/>
      <c r="W805" s="88"/>
      <c r="X805" s="91"/>
      <c r="Y805" s="89"/>
      <c r="Z805" s="89"/>
      <c r="AA805" s="89"/>
      <c r="AB805" s="89"/>
      <c r="AC805" s="89"/>
      <c r="AD805" s="89"/>
      <c r="AE805" s="91"/>
      <c r="AF805" s="88"/>
      <c r="AG805" s="89"/>
      <c r="AH805" s="89"/>
      <c r="AI805" s="89"/>
      <c r="AJ805" s="91"/>
      <c r="AK805" s="88"/>
      <c r="AL805" s="89"/>
      <c r="AM805" s="89"/>
      <c r="AN805" s="89"/>
      <c r="AO805" s="91"/>
      <c r="AP805" s="88" t="str">
        <f t="shared" ca="1" si="39"/>
        <v/>
      </c>
      <c r="AQ805" s="91"/>
      <c r="AR805" s="89"/>
      <c r="AS805" s="88"/>
      <c r="AT805" s="88" t="str">
        <f t="shared" si="40"/>
        <v/>
      </c>
      <c r="AU805" s="92"/>
      <c r="AV805" s="88"/>
    </row>
    <row r="806" spans="1:48" s="75" customFormat="1" ht="15.6" x14ac:dyDescent="0.3">
      <c r="A806" s="88"/>
      <c r="B806" s="88" t="str">
        <f>IF(ISNA(VLOOKUP(A806,LISTE!B799:U841,20,0)),"",VLOOKUP(A806,LISTE!B799:U841,20,0))</f>
        <v/>
      </c>
      <c r="C806" s="88"/>
      <c r="D806" s="88" t="e">
        <f t="array" ref="D806">INDEX(LISTE!$D$4:$O$45,MATCH(A806,LISTE!$B$4:$B$45,0),MATCH(C806,LISTE!$D$3:$O$3,0))</f>
        <v>#N/A</v>
      </c>
      <c r="E806" s="88" t="str">
        <f>IF(ISBLANK(C806),"",VLOOKUP(C806,Typologie!B$3:C$15,2,0))</f>
        <v/>
      </c>
      <c r="F806" s="88" t="str">
        <f>IF(E806="","",COUNTIF(E$10:$E806, E806))</f>
        <v/>
      </c>
      <c r="G806" s="88" t="str">
        <f t="shared" si="41"/>
        <v/>
      </c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90"/>
      <c r="T806" s="90"/>
      <c r="U806" s="90"/>
      <c r="V806" s="90"/>
      <c r="W806" s="88"/>
      <c r="X806" s="91"/>
      <c r="Y806" s="89"/>
      <c r="Z806" s="89"/>
      <c r="AA806" s="89"/>
      <c r="AB806" s="89"/>
      <c r="AC806" s="89"/>
      <c r="AD806" s="89"/>
      <c r="AE806" s="91"/>
      <c r="AF806" s="88"/>
      <c r="AG806" s="89"/>
      <c r="AH806" s="89"/>
      <c r="AI806" s="89"/>
      <c r="AJ806" s="91"/>
      <c r="AK806" s="88"/>
      <c r="AL806" s="89"/>
      <c r="AM806" s="89"/>
      <c r="AN806" s="89"/>
      <c r="AO806" s="91"/>
      <c r="AP806" s="88" t="str">
        <f t="shared" ca="1" si="39"/>
        <v/>
      </c>
      <c r="AQ806" s="91"/>
      <c r="AR806" s="89"/>
      <c r="AS806" s="88"/>
      <c r="AT806" s="88" t="str">
        <f t="shared" si="40"/>
        <v/>
      </c>
      <c r="AU806" s="92"/>
      <c r="AV806" s="88"/>
    </row>
    <row r="807" spans="1:48" s="75" customFormat="1" ht="15.6" x14ac:dyDescent="0.3">
      <c r="A807" s="88"/>
      <c r="B807" s="88" t="str">
        <f>IF(ISNA(VLOOKUP(A807,LISTE!B800:U842,20,0)),"",VLOOKUP(A807,LISTE!B800:U842,20,0))</f>
        <v/>
      </c>
      <c r="C807" s="88"/>
      <c r="D807" s="88" t="e">
        <f t="array" ref="D807">INDEX(LISTE!$D$4:$O$45,MATCH(A807,LISTE!$B$4:$B$45,0),MATCH(C807,LISTE!$D$3:$O$3,0))</f>
        <v>#N/A</v>
      </c>
      <c r="E807" s="88" t="str">
        <f>IF(ISBLANK(C807),"",VLOOKUP(C807,Typologie!B$3:C$15,2,0))</f>
        <v/>
      </c>
      <c r="F807" s="88" t="str">
        <f>IF(E807="","",COUNTIF(E$10:$E807, E807))</f>
        <v/>
      </c>
      <c r="G807" s="88" t="str">
        <f t="shared" si="41"/>
        <v/>
      </c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90"/>
      <c r="T807" s="90"/>
      <c r="U807" s="90"/>
      <c r="V807" s="90"/>
      <c r="W807" s="88"/>
      <c r="X807" s="91"/>
      <c r="Y807" s="89"/>
      <c r="Z807" s="89"/>
      <c r="AA807" s="89"/>
      <c r="AB807" s="89"/>
      <c r="AC807" s="89"/>
      <c r="AD807" s="89"/>
      <c r="AE807" s="91"/>
      <c r="AF807" s="88"/>
      <c r="AG807" s="89"/>
      <c r="AH807" s="89"/>
      <c r="AI807" s="89"/>
      <c r="AJ807" s="91"/>
      <c r="AK807" s="88"/>
      <c r="AL807" s="89"/>
      <c r="AM807" s="89"/>
      <c r="AN807" s="89"/>
      <c r="AO807" s="91"/>
      <c r="AP807" s="88" t="str">
        <f t="shared" ca="1" si="39"/>
        <v/>
      </c>
      <c r="AQ807" s="91"/>
      <c r="AR807" s="89"/>
      <c r="AS807" s="88"/>
      <c r="AT807" s="88" t="str">
        <f t="shared" si="40"/>
        <v/>
      </c>
      <c r="AU807" s="92"/>
      <c r="AV807" s="88"/>
    </row>
    <row r="808" spans="1:48" s="75" customFormat="1" ht="15.6" x14ac:dyDescent="0.3">
      <c r="A808" s="88"/>
      <c r="B808" s="88" t="str">
        <f>IF(ISNA(VLOOKUP(A808,LISTE!B801:U843,20,0)),"",VLOOKUP(A808,LISTE!B801:U843,20,0))</f>
        <v/>
      </c>
      <c r="C808" s="88"/>
      <c r="D808" s="88" t="e">
        <f t="array" ref="D808">INDEX(LISTE!$D$4:$O$45,MATCH(A808,LISTE!$B$4:$B$45,0),MATCH(C808,LISTE!$D$3:$O$3,0))</f>
        <v>#N/A</v>
      </c>
      <c r="E808" s="88" t="str">
        <f>IF(ISBLANK(C808),"",VLOOKUP(C808,Typologie!B$3:C$15,2,0))</f>
        <v/>
      </c>
      <c r="F808" s="88" t="str">
        <f>IF(E808="","",COUNTIF(E$10:$E808, E808))</f>
        <v/>
      </c>
      <c r="G808" s="88" t="str">
        <f t="shared" si="41"/>
        <v/>
      </c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90"/>
      <c r="T808" s="90"/>
      <c r="U808" s="90"/>
      <c r="V808" s="90"/>
      <c r="W808" s="88"/>
      <c r="X808" s="91"/>
      <c r="Y808" s="89"/>
      <c r="Z808" s="89"/>
      <c r="AA808" s="89"/>
      <c r="AB808" s="89"/>
      <c r="AC808" s="89"/>
      <c r="AD808" s="89"/>
      <c r="AE808" s="91"/>
      <c r="AF808" s="88"/>
      <c r="AG808" s="89"/>
      <c r="AH808" s="89"/>
      <c r="AI808" s="89"/>
      <c r="AJ808" s="91"/>
      <c r="AK808" s="88"/>
      <c r="AL808" s="89"/>
      <c r="AM808" s="89"/>
      <c r="AN808" s="89"/>
      <c r="AO808" s="91"/>
      <c r="AP808" s="88" t="str">
        <f t="shared" ca="1" si="39"/>
        <v/>
      </c>
      <c r="AQ808" s="91"/>
      <c r="AR808" s="89"/>
      <c r="AS808" s="88"/>
      <c r="AT808" s="88" t="str">
        <f t="shared" si="40"/>
        <v/>
      </c>
      <c r="AU808" s="92"/>
      <c r="AV808" s="88"/>
    </row>
    <row r="809" spans="1:48" s="75" customFormat="1" ht="15.6" x14ac:dyDescent="0.3">
      <c r="A809" s="88"/>
      <c r="B809" s="88" t="str">
        <f>IF(ISNA(VLOOKUP(A809,LISTE!B802:U844,20,0)),"",VLOOKUP(A809,LISTE!B802:U844,20,0))</f>
        <v/>
      </c>
      <c r="C809" s="88"/>
      <c r="D809" s="88" t="e">
        <f t="array" ref="D809">INDEX(LISTE!$D$4:$O$45,MATCH(A809,LISTE!$B$4:$B$45,0),MATCH(C809,LISTE!$D$3:$O$3,0))</f>
        <v>#N/A</v>
      </c>
      <c r="E809" s="88" t="str">
        <f>IF(ISBLANK(C809),"",VLOOKUP(C809,Typologie!B$3:C$15,2,0))</f>
        <v/>
      </c>
      <c r="F809" s="88" t="str">
        <f>IF(E809="","",COUNTIF(E$10:$E809, E809))</f>
        <v/>
      </c>
      <c r="G809" s="88" t="str">
        <f t="shared" si="41"/>
        <v/>
      </c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90"/>
      <c r="T809" s="90"/>
      <c r="U809" s="90"/>
      <c r="V809" s="90"/>
      <c r="W809" s="88"/>
      <c r="X809" s="91"/>
      <c r="Y809" s="89"/>
      <c r="Z809" s="89"/>
      <c r="AA809" s="89"/>
      <c r="AB809" s="89"/>
      <c r="AC809" s="89"/>
      <c r="AD809" s="89"/>
      <c r="AE809" s="91"/>
      <c r="AF809" s="88"/>
      <c r="AG809" s="89"/>
      <c r="AH809" s="89"/>
      <c r="AI809" s="89"/>
      <c r="AJ809" s="91"/>
      <c r="AK809" s="88"/>
      <c r="AL809" s="89"/>
      <c r="AM809" s="89"/>
      <c r="AN809" s="89"/>
      <c r="AO809" s="91"/>
      <c r="AP809" s="88" t="str">
        <f t="shared" ca="1" si="39"/>
        <v/>
      </c>
      <c r="AQ809" s="91"/>
      <c r="AR809" s="89"/>
      <c r="AS809" s="88"/>
      <c r="AT809" s="88" t="str">
        <f t="shared" si="40"/>
        <v/>
      </c>
      <c r="AU809" s="92"/>
      <c r="AV809" s="88"/>
    </row>
    <row r="810" spans="1:48" s="75" customFormat="1" ht="15.6" x14ac:dyDescent="0.3">
      <c r="A810" s="88"/>
      <c r="B810" s="88" t="str">
        <f>IF(ISNA(VLOOKUP(A810,LISTE!B803:U845,20,0)),"",VLOOKUP(A810,LISTE!B803:U845,20,0))</f>
        <v/>
      </c>
      <c r="C810" s="88"/>
      <c r="D810" s="88" t="e">
        <f t="array" ref="D810">INDEX(LISTE!$D$4:$O$45,MATCH(A810,LISTE!$B$4:$B$45,0),MATCH(C810,LISTE!$D$3:$O$3,0))</f>
        <v>#N/A</v>
      </c>
      <c r="E810" s="88" t="str">
        <f>IF(ISBLANK(C810),"",VLOOKUP(C810,Typologie!B$3:C$15,2,0))</f>
        <v/>
      </c>
      <c r="F810" s="88" t="str">
        <f>IF(E810="","",COUNTIF(E$10:$E810, E810))</f>
        <v/>
      </c>
      <c r="G810" s="88" t="str">
        <f t="shared" si="41"/>
        <v/>
      </c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90"/>
      <c r="T810" s="90"/>
      <c r="U810" s="90"/>
      <c r="V810" s="90"/>
      <c r="W810" s="88"/>
      <c r="X810" s="91"/>
      <c r="Y810" s="89"/>
      <c r="Z810" s="89"/>
      <c r="AA810" s="89"/>
      <c r="AB810" s="89"/>
      <c r="AC810" s="89"/>
      <c r="AD810" s="89"/>
      <c r="AE810" s="91"/>
      <c r="AF810" s="88"/>
      <c r="AG810" s="89"/>
      <c r="AH810" s="89"/>
      <c r="AI810" s="89"/>
      <c r="AJ810" s="91"/>
      <c r="AK810" s="88"/>
      <c r="AL810" s="89"/>
      <c r="AM810" s="89"/>
      <c r="AN810" s="89"/>
      <c r="AO810" s="91"/>
      <c r="AP810" s="88" t="str">
        <f t="shared" ca="1" si="39"/>
        <v/>
      </c>
      <c r="AQ810" s="91"/>
      <c r="AR810" s="89"/>
      <c r="AS810" s="88"/>
      <c r="AT810" s="88" t="str">
        <f t="shared" si="40"/>
        <v/>
      </c>
      <c r="AU810" s="92"/>
      <c r="AV810" s="88"/>
    </row>
    <row r="811" spans="1:48" s="75" customFormat="1" ht="15.6" x14ac:dyDescent="0.3">
      <c r="A811" s="88"/>
      <c r="B811" s="88" t="str">
        <f>IF(ISNA(VLOOKUP(A811,LISTE!B804:U846,20,0)),"",VLOOKUP(A811,LISTE!B804:U846,20,0))</f>
        <v/>
      </c>
      <c r="C811" s="88"/>
      <c r="D811" s="88" t="e">
        <f t="array" ref="D811">INDEX(LISTE!$D$4:$O$45,MATCH(A811,LISTE!$B$4:$B$45,0),MATCH(C811,LISTE!$D$3:$O$3,0))</f>
        <v>#N/A</v>
      </c>
      <c r="E811" s="88" t="str">
        <f>IF(ISBLANK(C811),"",VLOOKUP(C811,Typologie!B$3:C$15,2,0))</f>
        <v/>
      </c>
      <c r="F811" s="88" t="str">
        <f>IF(E811="","",COUNTIF(E$10:$E811, E811))</f>
        <v/>
      </c>
      <c r="G811" s="88" t="str">
        <f t="shared" si="41"/>
        <v/>
      </c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90"/>
      <c r="T811" s="90"/>
      <c r="U811" s="90"/>
      <c r="V811" s="90"/>
      <c r="W811" s="88"/>
      <c r="X811" s="91"/>
      <c r="Y811" s="89"/>
      <c r="Z811" s="89"/>
      <c r="AA811" s="89"/>
      <c r="AB811" s="89"/>
      <c r="AC811" s="89"/>
      <c r="AD811" s="89"/>
      <c r="AE811" s="91"/>
      <c r="AF811" s="88"/>
      <c r="AG811" s="89"/>
      <c r="AH811" s="89"/>
      <c r="AI811" s="89"/>
      <c r="AJ811" s="91"/>
      <c r="AK811" s="88"/>
      <c r="AL811" s="89"/>
      <c r="AM811" s="89"/>
      <c r="AN811" s="89"/>
      <c r="AO811" s="91"/>
      <c r="AP811" s="88" t="str">
        <f t="shared" ca="1" si="39"/>
        <v/>
      </c>
      <c r="AQ811" s="91"/>
      <c r="AR811" s="89"/>
      <c r="AS811" s="88"/>
      <c r="AT811" s="88" t="str">
        <f t="shared" si="40"/>
        <v/>
      </c>
      <c r="AU811" s="92"/>
      <c r="AV811" s="88"/>
    </row>
    <row r="812" spans="1:48" s="75" customFormat="1" ht="15.6" x14ac:dyDescent="0.3">
      <c r="A812" s="88"/>
      <c r="B812" s="88" t="str">
        <f>IF(ISNA(VLOOKUP(A812,LISTE!B805:U847,20,0)),"",VLOOKUP(A812,LISTE!B805:U847,20,0))</f>
        <v/>
      </c>
      <c r="C812" s="88"/>
      <c r="D812" s="88" t="e">
        <f t="array" ref="D812">INDEX(LISTE!$D$4:$O$45,MATCH(A812,LISTE!$B$4:$B$45,0),MATCH(C812,LISTE!$D$3:$O$3,0))</f>
        <v>#N/A</v>
      </c>
      <c r="E812" s="88" t="str">
        <f>IF(ISBLANK(C812),"",VLOOKUP(C812,Typologie!B$3:C$15,2,0))</f>
        <v/>
      </c>
      <c r="F812" s="88" t="str">
        <f>IF(E812="","",COUNTIF(E$10:$E812, E812))</f>
        <v/>
      </c>
      <c r="G812" s="88" t="str">
        <f t="shared" si="41"/>
        <v/>
      </c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90"/>
      <c r="T812" s="90"/>
      <c r="U812" s="90"/>
      <c r="V812" s="90"/>
      <c r="W812" s="88"/>
      <c r="X812" s="91"/>
      <c r="Y812" s="89"/>
      <c r="Z812" s="89"/>
      <c r="AA812" s="89"/>
      <c r="AB812" s="89"/>
      <c r="AC812" s="89"/>
      <c r="AD812" s="89"/>
      <c r="AE812" s="91"/>
      <c r="AF812" s="88"/>
      <c r="AG812" s="89"/>
      <c r="AH812" s="89"/>
      <c r="AI812" s="89"/>
      <c r="AJ812" s="91"/>
      <c r="AK812" s="88"/>
      <c r="AL812" s="89"/>
      <c r="AM812" s="89"/>
      <c r="AN812" s="89"/>
      <c r="AO812" s="91"/>
      <c r="AP812" s="88" t="str">
        <f t="shared" ca="1" si="39"/>
        <v/>
      </c>
      <c r="AQ812" s="91"/>
      <c r="AR812" s="89"/>
      <c r="AS812" s="88"/>
      <c r="AT812" s="88" t="str">
        <f t="shared" si="40"/>
        <v/>
      </c>
      <c r="AU812" s="92"/>
      <c r="AV812" s="88"/>
    </row>
    <row r="813" spans="1:48" s="75" customFormat="1" ht="15.6" x14ac:dyDescent="0.3">
      <c r="A813" s="88"/>
      <c r="B813" s="88" t="str">
        <f>IF(ISNA(VLOOKUP(A813,LISTE!B806:U848,20,0)),"",VLOOKUP(A813,LISTE!B806:U848,20,0))</f>
        <v/>
      </c>
      <c r="C813" s="88"/>
      <c r="D813" s="88" t="e">
        <f t="array" ref="D813">INDEX(LISTE!$D$4:$O$45,MATCH(A813,LISTE!$B$4:$B$45,0),MATCH(C813,LISTE!$D$3:$O$3,0))</f>
        <v>#N/A</v>
      </c>
      <c r="E813" s="88" t="str">
        <f>IF(ISBLANK(C813),"",VLOOKUP(C813,Typologie!B$3:C$15,2,0))</f>
        <v/>
      </c>
      <c r="F813" s="88" t="str">
        <f>IF(E813="","",COUNTIF(E$10:$E813, E813))</f>
        <v/>
      </c>
      <c r="G813" s="88" t="str">
        <f t="shared" si="41"/>
        <v/>
      </c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90"/>
      <c r="T813" s="90"/>
      <c r="U813" s="90"/>
      <c r="V813" s="90"/>
      <c r="W813" s="88"/>
      <c r="X813" s="91"/>
      <c r="Y813" s="89"/>
      <c r="Z813" s="89"/>
      <c r="AA813" s="89"/>
      <c r="AB813" s="89"/>
      <c r="AC813" s="89"/>
      <c r="AD813" s="89"/>
      <c r="AE813" s="91"/>
      <c r="AF813" s="88"/>
      <c r="AG813" s="89"/>
      <c r="AH813" s="89"/>
      <c r="AI813" s="89"/>
      <c r="AJ813" s="91"/>
      <c r="AK813" s="88"/>
      <c r="AL813" s="89"/>
      <c r="AM813" s="89"/>
      <c r="AN813" s="89"/>
      <c r="AO813" s="91"/>
      <c r="AP813" s="88" t="str">
        <f t="shared" ca="1" si="39"/>
        <v/>
      </c>
      <c r="AQ813" s="91"/>
      <c r="AR813" s="89"/>
      <c r="AS813" s="88"/>
      <c r="AT813" s="88" t="str">
        <f t="shared" si="40"/>
        <v/>
      </c>
      <c r="AU813" s="92"/>
      <c r="AV813" s="88"/>
    </row>
    <row r="814" spans="1:48" s="75" customFormat="1" ht="15.6" x14ac:dyDescent="0.3">
      <c r="A814" s="88"/>
      <c r="B814" s="88" t="str">
        <f>IF(ISNA(VLOOKUP(A814,LISTE!B807:U849,20,0)),"",VLOOKUP(A814,LISTE!B807:U849,20,0))</f>
        <v/>
      </c>
      <c r="C814" s="88"/>
      <c r="D814" s="88" t="e">
        <f t="array" ref="D814">INDEX(LISTE!$D$4:$O$45,MATCH(A814,LISTE!$B$4:$B$45,0),MATCH(C814,LISTE!$D$3:$O$3,0))</f>
        <v>#N/A</v>
      </c>
      <c r="E814" s="88" t="str">
        <f>IF(ISBLANK(C814),"",VLOOKUP(C814,Typologie!B$3:C$15,2,0))</f>
        <v/>
      </c>
      <c r="F814" s="88" t="str">
        <f>IF(E814="","",COUNTIF(E$10:$E814, E814))</f>
        <v/>
      </c>
      <c r="G814" s="88" t="str">
        <f t="shared" si="41"/>
        <v/>
      </c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90"/>
      <c r="T814" s="90"/>
      <c r="U814" s="90"/>
      <c r="V814" s="90"/>
      <c r="W814" s="88"/>
      <c r="X814" s="91"/>
      <c r="Y814" s="89"/>
      <c r="Z814" s="89"/>
      <c r="AA814" s="89"/>
      <c r="AB814" s="89"/>
      <c r="AC814" s="89"/>
      <c r="AD814" s="89"/>
      <c r="AE814" s="91"/>
      <c r="AF814" s="88"/>
      <c r="AG814" s="89"/>
      <c r="AH814" s="89"/>
      <c r="AI814" s="89"/>
      <c r="AJ814" s="91"/>
      <c r="AK814" s="88"/>
      <c r="AL814" s="89"/>
      <c r="AM814" s="89"/>
      <c r="AN814" s="89"/>
      <c r="AO814" s="91"/>
      <c r="AP814" s="88" t="str">
        <f t="shared" ca="1" si="39"/>
        <v/>
      </c>
      <c r="AQ814" s="91"/>
      <c r="AR814" s="89"/>
      <c r="AS814" s="88"/>
      <c r="AT814" s="88" t="str">
        <f t="shared" si="40"/>
        <v/>
      </c>
      <c r="AU814" s="92"/>
      <c r="AV814" s="88"/>
    </row>
    <row r="815" spans="1:48" s="75" customFormat="1" ht="15.6" x14ac:dyDescent="0.3">
      <c r="A815" s="88"/>
      <c r="B815" s="88" t="str">
        <f>IF(ISNA(VLOOKUP(A815,LISTE!B808:U850,20,0)),"",VLOOKUP(A815,LISTE!B808:U850,20,0))</f>
        <v/>
      </c>
      <c r="C815" s="88"/>
      <c r="D815" s="88" t="e">
        <f t="array" ref="D815">INDEX(LISTE!$D$4:$O$45,MATCH(A815,LISTE!$B$4:$B$45,0),MATCH(C815,LISTE!$D$3:$O$3,0))</f>
        <v>#N/A</v>
      </c>
      <c r="E815" s="88" t="str">
        <f>IF(ISBLANK(C815),"",VLOOKUP(C815,Typologie!B$3:C$15,2,0))</f>
        <v/>
      </c>
      <c r="F815" s="88" t="str">
        <f>IF(E815="","",COUNTIF(E$10:$E815, E815))</f>
        <v/>
      </c>
      <c r="G815" s="88" t="str">
        <f t="shared" si="41"/>
        <v/>
      </c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90"/>
      <c r="T815" s="90"/>
      <c r="U815" s="90"/>
      <c r="V815" s="90"/>
      <c r="W815" s="88"/>
      <c r="X815" s="91"/>
      <c r="Y815" s="89"/>
      <c r="Z815" s="89"/>
      <c r="AA815" s="89"/>
      <c r="AB815" s="89"/>
      <c r="AC815" s="89"/>
      <c r="AD815" s="89"/>
      <c r="AE815" s="91"/>
      <c r="AF815" s="88"/>
      <c r="AG815" s="89"/>
      <c r="AH815" s="89"/>
      <c r="AI815" s="89"/>
      <c r="AJ815" s="91"/>
      <c r="AK815" s="88"/>
      <c r="AL815" s="89"/>
      <c r="AM815" s="89"/>
      <c r="AN815" s="89"/>
      <c r="AO815" s="91"/>
      <c r="AP815" s="88" t="str">
        <f t="shared" ca="1" si="39"/>
        <v/>
      </c>
      <c r="AQ815" s="91"/>
      <c r="AR815" s="89"/>
      <c r="AS815" s="88"/>
      <c r="AT815" s="88" t="str">
        <f t="shared" si="40"/>
        <v/>
      </c>
      <c r="AU815" s="92"/>
      <c r="AV815" s="88"/>
    </row>
    <row r="816" spans="1:48" s="75" customFormat="1" ht="15.6" x14ac:dyDescent="0.3">
      <c r="A816" s="88"/>
      <c r="B816" s="88" t="str">
        <f>IF(ISNA(VLOOKUP(A816,LISTE!B809:U851,20,0)),"",VLOOKUP(A816,LISTE!B809:U851,20,0))</f>
        <v/>
      </c>
      <c r="C816" s="88"/>
      <c r="D816" s="88" t="e">
        <f t="array" ref="D816">INDEX(LISTE!$D$4:$O$45,MATCH(A816,LISTE!$B$4:$B$45,0),MATCH(C816,LISTE!$D$3:$O$3,0))</f>
        <v>#N/A</v>
      </c>
      <c r="E816" s="88" t="str">
        <f>IF(ISBLANK(C816),"",VLOOKUP(C816,Typologie!B$3:C$15,2,0))</f>
        <v/>
      </c>
      <c r="F816" s="88" t="str">
        <f>IF(E816="","",COUNTIF(E$10:$E816, E816))</f>
        <v/>
      </c>
      <c r="G816" s="88" t="str">
        <f t="shared" si="41"/>
        <v/>
      </c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90"/>
      <c r="T816" s="90"/>
      <c r="U816" s="90"/>
      <c r="V816" s="90"/>
      <c r="W816" s="88"/>
      <c r="X816" s="91"/>
      <c r="Y816" s="89"/>
      <c r="Z816" s="89"/>
      <c r="AA816" s="89"/>
      <c r="AB816" s="89"/>
      <c r="AC816" s="89"/>
      <c r="AD816" s="89"/>
      <c r="AE816" s="91"/>
      <c r="AF816" s="88"/>
      <c r="AG816" s="89"/>
      <c r="AH816" s="89"/>
      <c r="AI816" s="89"/>
      <c r="AJ816" s="91"/>
      <c r="AK816" s="88"/>
      <c r="AL816" s="89"/>
      <c r="AM816" s="89"/>
      <c r="AN816" s="89"/>
      <c r="AO816" s="91"/>
      <c r="AP816" s="88" t="str">
        <f t="shared" ca="1" si="39"/>
        <v/>
      </c>
      <c r="AQ816" s="91"/>
      <c r="AR816" s="89"/>
      <c r="AS816" s="88"/>
      <c r="AT816" s="88" t="str">
        <f t="shared" si="40"/>
        <v/>
      </c>
      <c r="AU816" s="92"/>
      <c r="AV816" s="88"/>
    </row>
    <row r="817" spans="1:48" s="75" customFormat="1" ht="15.6" x14ac:dyDescent="0.3">
      <c r="A817" s="88"/>
      <c r="B817" s="88" t="str">
        <f>IF(ISNA(VLOOKUP(A817,LISTE!B810:U852,20,0)),"",VLOOKUP(A817,LISTE!B810:U852,20,0))</f>
        <v/>
      </c>
      <c r="C817" s="88"/>
      <c r="D817" s="88" t="e">
        <f t="array" ref="D817">INDEX(LISTE!$D$4:$O$45,MATCH(A817,LISTE!$B$4:$B$45,0),MATCH(C817,LISTE!$D$3:$O$3,0))</f>
        <v>#N/A</v>
      </c>
      <c r="E817" s="88" t="str">
        <f>IF(ISBLANK(C817),"",VLOOKUP(C817,Typologie!B$3:C$15,2,0))</f>
        <v/>
      </c>
      <c r="F817" s="88" t="str">
        <f>IF(E817="","",COUNTIF(E$10:$E817, E817))</f>
        <v/>
      </c>
      <c r="G817" s="88" t="str">
        <f t="shared" si="41"/>
        <v/>
      </c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90"/>
      <c r="T817" s="90"/>
      <c r="U817" s="90"/>
      <c r="V817" s="90"/>
      <c r="W817" s="88"/>
      <c r="X817" s="91"/>
      <c r="Y817" s="89"/>
      <c r="Z817" s="89"/>
      <c r="AA817" s="89"/>
      <c r="AB817" s="89"/>
      <c r="AC817" s="89"/>
      <c r="AD817" s="89"/>
      <c r="AE817" s="91"/>
      <c r="AF817" s="88"/>
      <c r="AG817" s="89"/>
      <c r="AH817" s="89"/>
      <c r="AI817" s="89"/>
      <c r="AJ817" s="91"/>
      <c r="AK817" s="88"/>
      <c r="AL817" s="89"/>
      <c r="AM817" s="89"/>
      <c r="AN817" s="89"/>
      <c r="AO817" s="91"/>
      <c r="AP817" s="88" t="str">
        <f t="shared" ca="1" si="39"/>
        <v/>
      </c>
      <c r="AQ817" s="91"/>
      <c r="AR817" s="89"/>
      <c r="AS817" s="88"/>
      <c r="AT817" s="88" t="str">
        <f t="shared" si="40"/>
        <v/>
      </c>
      <c r="AU817" s="92"/>
      <c r="AV817" s="88"/>
    </row>
    <row r="818" spans="1:48" s="75" customFormat="1" ht="15.6" x14ac:dyDescent="0.3">
      <c r="A818" s="88"/>
      <c r="B818" s="88" t="str">
        <f>IF(ISNA(VLOOKUP(A818,LISTE!B811:U853,20,0)),"",VLOOKUP(A818,LISTE!B811:U853,20,0))</f>
        <v/>
      </c>
      <c r="C818" s="88"/>
      <c r="D818" s="88" t="e">
        <f t="array" ref="D818">INDEX(LISTE!$D$4:$O$45,MATCH(A818,LISTE!$B$4:$B$45,0),MATCH(C818,LISTE!$D$3:$O$3,0))</f>
        <v>#N/A</v>
      </c>
      <c r="E818" s="88" t="str">
        <f>IF(ISBLANK(C818),"",VLOOKUP(C818,Typologie!B$3:C$15,2,0))</f>
        <v/>
      </c>
      <c r="F818" s="88" t="str">
        <f>IF(E818="","",COUNTIF(E$10:$E818, E818))</f>
        <v/>
      </c>
      <c r="G818" s="88" t="str">
        <f t="shared" si="41"/>
        <v/>
      </c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90"/>
      <c r="T818" s="90"/>
      <c r="U818" s="90"/>
      <c r="V818" s="90"/>
      <c r="W818" s="88"/>
      <c r="X818" s="91"/>
      <c r="Y818" s="89"/>
      <c r="Z818" s="89"/>
      <c r="AA818" s="89"/>
      <c r="AB818" s="89"/>
      <c r="AC818" s="89"/>
      <c r="AD818" s="89"/>
      <c r="AE818" s="91"/>
      <c r="AF818" s="88"/>
      <c r="AG818" s="89"/>
      <c r="AH818" s="89"/>
      <c r="AI818" s="89"/>
      <c r="AJ818" s="91"/>
      <c r="AK818" s="88"/>
      <c r="AL818" s="89"/>
      <c r="AM818" s="89"/>
      <c r="AN818" s="89"/>
      <c r="AO818" s="91"/>
      <c r="AP818" s="88" t="str">
        <f t="shared" ca="1" si="39"/>
        <v/>
      </c>
      <c r="AQ818" s="91"/>
      <c r="AR818" s="89"/>
      <c r="AS818" s="88"/>
      <c r="AT818" s="88" t="str">
        <f t="shared" si="40"/>
        <v/>
      </c>
      <c r="AU818" s="92"/>
      <c r="AV818" s="88"/>
    </row>
    <row r="819" spans="1:48" s="75" customFormat="1" ht="15.6" x14ac:dyDescent="0.3">
      <c r="A819" s="88"/>
      <c r="B819" s="88" t="str">
        <f>IF(ISNA(VLOOKUP(A819,LISTE!B812:U854,20,0)),"",VLOOKUP(A819,LISTE!B812:U854,20,0))</f>
        <v/>
      </c>
      <c r="C819" s="88"/>
      <c r="D819" s="88" t="e">
        <f t="array" ref="D819">INDEX(LISTE!$D$4:$O$45,MATCH(A819,LISTE!$B$4:$B$45,0),MATCH(C819,LISTE!$D$3:$O$3,0))</f>
        <v>#N/A</v>
      </c>
      <c r="E819" s="88" t="str">
        <f>IF(ISBLANK(C819),"",VLOOKUP(C819,Typologie!B$3:C$15,2,0))</f>
        <v/>
      </c>
      <c r="F819" s="88" t="str">
        <f>IF(E819="","",COUNTIF(E$10:$E819, E819))</f>
        <v/>
      </c>
      <c r="G819" s="88" t="str">
        <f t="shared" si="41"/>
        <v/>
      </c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90"/>
      <c r="T819" s="90"/>
      <c r="U819" s="90"/>
      <c r="V819" s="90"/>
      <c r="W819" s="88"/>
      <c r="X819" s="91"/>
      <c r="Y819" s="89"/>
      <c r="Z819" s="89"/>
      <c r="AA819" s="89"/>
      <c r="AB819" s="89"/>
      <c r="AC819" s="89"/>
      <c r="AD819" s="89"/>
      <c r="AE819" s="91"/>
      <c r="AF819" s="88"/>
      <c r="AG819" s="89"/>
      <c r="AH819" s="89"/>
      <c r="AI819" s="89"/>
      <c r="AJ819" s="91"/>
      <c r="AK819" s="88"/>
      <c r="AL819" s="89"/>
      <c r="AM819" s="89"/>
      <c r="AN819" s="89"/>
      <c r="AO819" s="91"/>
      <c r="AP819" s="88" t="str">
        <f t="shared" ca="1" si="39"/>
        <v/>
      </c>
      <c r="AQ819" s="91"/>
      <c r="AR819" s="89"/>
      <c r="AS819" s="88"/>
      <c r="AT819" s="88" t="str">
        <f t="shared" si="40"/>
        <v/>
      </c>
      <c r="AU819" s="92"/>
      <c r="AV819" s="88"/>
    </row>
    <row r="820" spans="1:48" s="75" customFormat="1" ht="15.6" x14ac:dyDescent="0.3">
      <c r="A820" s="88"/>
      <c r="B820" s="88" t="str">
        <f>IF(ISNA(VLOOKUP(A820,LISTE!B813:U855,20,0)),"",VLOOKUP(A820,LISTE!B813:U855,20,0))</f>
        <v/>
      </c>
      <c r="C820" s="88"/>
      <c r="D820" s="88" t="e">
        <f t="array" ref="D820">INDEX(LISTE!$D$4:$O$45,MATCH(A820,LISTE!$B$4:$B$45,0),MATCH(C820,LISTE!$D$3:$O$3,0))</f>
        <v>#N/A</v>
      </c>
      <c r="E820" s="88" t="str">
        <f>IF(ISBLANK(C820),"",VLOOKUP(C820,Typologie!B$3:C$15,2,0))</f>
        <v/>
      </c>
      <c r="F820" s="88" t="str">
        <f>IF(E820="","",COUNTIF(E$10:$E820, E820))</f>
        <v/>
      </c>
      <c r="G820" s="88" t="str">
        <f t="shared" si="41"/>
        <v/>
      </c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90"/>
      <c r="T820" s="90"/>
      <c r="U820" s="90"/>
      <c r="V820" s="90"/>
      <c r="W820" s="88"/>
      <c r="X820" s="91"/>
      <c r="Y820" s="89"/>
      <c r="Z820" s="89"/>
      <c r="AA820" s="89"/>
      <c r="AB820" s="89"/>
      <c r="AC820" s="89"/>
      <c r="AD820" s="89"/>
      <c r="AE820" s="91"/>
      <c r="AF820" s="88"/>
      <c r="AG820" s="89"/>
      <c r="AH820" s="89"/>
      <c r="AI820" s="89"/>
      <c r="AJ820" s="91"/>
      <c r="AK820" s="88"/>
      <c r="AL820" s="89"/>
      <c r="AM820" s="89"/>
      <c r="AN820" s="89"/>
      <c r="AO820" s="91"/>
      <c r="AP820" s="88" t="str">
        <f t="shared" ca="1" si="39"/>
        <v/>
      </c>
      <c r="AQ820" s="91"/>
      <c r="AR820" s="89"/>
      <c r="AS820" s="88"/>
      <c r="AT820" s="88" t="str">
        <f t="shared" si="40"/>
        <v/>
      </c>
      <c r="AU820" s="92"/>
      <c r="AV820" s="88"/>
    </row>
    <row r="821" spans="1:48" s="75" customFormat="1" ht="15.6" x14ac:dyDescent="0.3">
      <c r="A821" s="88"/>
      <c r="B821" s="88" t="str">
        <f>IF(ISNA(VLOOKUP(A821,LISTE!B814:U856,20,0)),"",VLOOKUP(A821,LISTE!B814:U856,20,0))</f>
        <v/>
      </c>
      <c r="C821" s="88"/>
      <c r="D821" s="88" t="e">
        <f t="array" ref="D821">INDEX(LISTE!$D$4:$O$45,MATCH(A821,LISTE!$B$4:$B$45,0),MATCH(C821,LISTE!$D$3:$O$3,0))</f>
        <v>#N/A</v>
      </c>
      <c r="E821" s="88" t="str">
        <f>IF(ISBLANK(C821),"",VLOOKUP(C821,Typologie!B$3:C$15,2,0))</f>
        <v/>
      </c>
      <c r="F821" s="88" t="str">
        <f>IF(E821="","",COUNTIF(E$10:$E821, E821))</f>
        <v/>
      </c>
      <c r="G821" s="88" t="str">
        <f t="shared" si="41"/>
        <v/>
      </c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90"/>
      <c r="T821" s="90"/>
      <c r="U821" s="90"/>
      <c r="V821" s="90"/>
      <c r="W821" s="88"/>
      <c r="X821" s="91"/>
      <c r="Y821" s="89"/>
      <c r="Z821" s="89"/>
      <c r="AA821" s="89"/>
      <c r="AB821" s="89"/>
      <c r="AC821" s="89"/>
      <c r="AD821" s="89"/>
      <c r="AE821" s="91"/>
      <c r="AF821" s="88"/>
      <c r="AG821" s="89"/>
      <c r="AH821" s="89"/>
      <c r="AI821" s="89"/>
      <c r="AJ821" s="91"/>
      <c r="AK821" s="88"/>
      <c r="AL821" s="89"/>
      <c r="AM821" s="89"/>
      <c r="AN821" s="89"/>
      <c r="AO821" s="91"/>
      <c r="AP821" s="88" t="str">
        <f t="shared" ca="1" si="39"/>
        <v/>
      </c>
      <c r="AQ821" s="91"/>
      <c r="AR821" s="89"/>
      <c r="AS821" s="88"/>
      <c r="AT821" s="88" t="str">
        <f t="shared" si="40"/>
        <v/>
      </c>
      <c r="AU821" s="92"/>
      <c r="AV821" s="88"/>
    </row>
    <row r="822" spans="1:48" s="75" customFormat="1" ht="15.6" x14ac:dyDescent="0.3">
      <c r="A822" s="88"/>
      <c r="B822" s="88" t="str">
        <f>IF(ISNA(VLOOKUP(A822,LISTE!B815:U857,20,0)),"",VLOOKUP(A822,LISTE!B815:U857,20,0))</f>
        <v/>
      </c>
      <c r="C822" s="88"/>
      <c r="D822" s="88" t="e">
        <f t="array" ref="D822">INDEX(LISTE!$D$4:$O$45,MATCH(A822,LISTE!$B$4:$B$45,0),MATCH(C822,LISTE!$D$3:$O$3,0))</f>
        <v>#N/A</v>
      </c>
      <c r="E822" s="88" t="str">
        <f>IF(ISBLANK(C822),"",VLOOKUP(C822,Typologie!B$3:C$15,2,0))</f>
        <v/>
      </c>
      <c r="F822" s="88" t="str">
        <f>IF(E822="","",COUNTIF(E$10:$E822, E822))</f>
        <v/>
      </c>
      <c r="G822" s="88" t="str">
        <f t="shared" si="41"/>
        <v/>
      </c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90"/>
      <c r="T822" s="90"/>
      <c r="U822" s="90"/>
      <c r="V822" s="90"/>
      <c r="W822" s="88"/>
      <c r="X822" s="91"/>
      <c r="Y822" s="89"/>
      <c r="Z822" s="89"/>
      <c r="AA822" s="89"/>
      <c r="AB822" s="89"/>
      <c r="AC822" s="89"/>
      <c r="AD822" s="89"/>
      <c r="AE822" s="91"/>
      <c r="AF822" s="88"/>
      <c r="AG822" s="89"/>
      <c r="AH822" s="89"/>
      <c r="AI822" s="89"/>
      <c r="AJ822" s="91"/>
      <c r="AK822" s="88"/>
      <c r="AL822" s="89"/>
      <c r="AM822" s="89"/>
      <c r="AN822" s="89"/>
      <c r="AO822" s="91"/>
      <c r="AP822" s="88" t="str">
        <f t="shared" ca="1" si="39"/>
        <v/>
      </c>
      <c r="AQ822" s="91"/>
      <c r="AR822" s="89"/>
      <c r="AS822" s="88"/>
      <c r="AT822" s="88" t="str">
        <f t="shared" si="40"/>
        <v/>
      </c>
      <c r="AU822" s="92"/>
      <c r="AV822" s="88"/>
    </row>
    <row r="823" spans="1:48" s="75" customFormat="1" ht="15.6" x14ac:dyDescent="0.3">
      <c r="A823" s="88"/>
      <c r="B823" s="88" t="str">
        <f>IF(ISNA(VLOOKUP(A823,LISTE!B816:U858,20,0)),"",VLOOKUP(A823,LISTE!B816:U858,20,0))</f>
        <v/>
      </c>
      <c r="C823" s="88"/>
      <c r="D823" s="88" t="e">
        <f t="array" ref="D823">INDEX(LISTE!$D$4:$O$45,MATCH(A823,LISTE!$B$4:$B$45,0),MATCH(C823,LISTE!$D$3:$O$3,0))</f>
        <v>#N/A</v>
      </c>
      <c r="E823" s="88" t="str">
        <f>IF(ISBLANK(C823),"",VLOOKUP(C823,Typologie!B$3:C$15,2,0))</f>
        <v/>
      </c>
      <c r="F823" s="88" t="str">
        <f>IF(E823="","",COUNTIF(E$10:$E823, E823))</f>
        <v/>
      </c>
      <c r="G823" s="88" t="str">
        <f t="shared" si="41"/>
        <v/>
      </c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90"/>
      <c r="T823" s="90"/>
      <c r="U823" s="90"/>
      <c r="V823" s="90"/>
      <c r="W823" s="88"/>
      <c r="X823" s="91"/>
      <c r="Y823" s="89"/>
      <c r="Z823" s="89"/>
      <c r="AA823" s="89"/>
      <c r="AB823" s="89"/>
      <c r="AC823" s="89"/>
      <c r="AD823" s="89"/>
      <c r="AE823" s="91"/>
      <c r="AF823" s="88"/>
      <c r="AG823" s="89"/>
      <c r="AH823" s="89"/>
      <c r="AI823" s="89"/>
      <c r="AJ823" s="91"/>
      <c r="AK823" s="88"/>
      <c r="AL823" s="89"/>
      <c r="AM823" s="89"/>
      <c r="AN823" s="89"/>
      <c r="AO823" s="91"/>
      <c r="AP823" s="88" t="str">
        <f t="shared" ca="1" si="39"/>
        <v/>
      </c>
      <c r="AQ823" s="91"/>
      <c r="AR823" s="89"/>
      <c r="AS823" s="88"/>
      <c r="AT823" s="88" t="str">
        <f t="shared" si="40"/>
        <v/>
      </c>
      <c r="AU823" s="92"/>
      <c r="AV823" s="88"/>
    </row>
    <row r="824" spans="1:48" s="75" customFormat="1" ht="15.6" x14ac:dyDescent="0.3">
      <c r="A824" s="88"/>
      <c r="B824" s="88" t="str">
        <f>IF(ISNA(VLOOKUP(A824,LISTE!B817:U859,20,0)),"",VLOOKUP(A824,LISTE!B817:U859,20,0))</f>
        <v/>
      </c>
      <c r="C824" s="88"/>
      <c r="D824" s="88" t="e">
        <f t="array" ref="D824">INDEX(LISTE!$D$4:$O$45,MATCH(A824,LISTE!$B$4:$B$45,0),MATCH(C824,LISTE!$D$3:$O$3,0))</f>
        <v>#N/A</v>
      </c>
      <c r="E824" s="88" t="str">
        <f>IF(ISBLANK(C824),"",VLOOKUP(C824,Typologie!B$3:C$15,2,0))</f>
        <v/>
      </c>
      <c r="F824" s="88" t="str">
        <f>IF(E824="","",COUNTIF(E$10:$E824, E824))</f>
        <v/>
      </c>
      <c r="G824" s="88" t="str">
        <f t="shared" si="41"/>
        <v/>
      </c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90"/>
      <c r="T824" s="90"/>
      <c r="U824" s="90"/>
      <c r="V824" s="90"/>
      <c r="W824" s="88"/>
      <c r="X824" s="91"/>
      <c r="Y824" s="89"/>
      <c r="Z824" s="89"/>
      <c r="AA824" s="89"/>
      <c r="AB824" s="89"/>
      <c r="AC824" s="89"/>
      <c r="AD824" s="89"/>
      <c r="AE824" s="91"/>
      <c r="AF824" s="88"/>
      <c r="AG824" s="89"/>
      <c r="AH824" s="89"/>
      <c r="AI824" s="89"/>
      <c r="AJ824" s="91"/>
      <c r="AK824" s="88"/>
      <c r="AL824" s="89"/>
      <c r="AM824" s="89"/>
      <c r="AN824" s="89"/>
      <c r="AO824" s="91"/>
      <c r="AP824" s="88" t="str">
        <f t="shared" ca="1" si="39"/>
        <v/>
      </c>
      <c r="AQ824" s="91"/>
      <c r="AR824" s="89"/>
      <c r="AS824" s="88"/>
      <c r="AT824" s="88" t="str">
        <f t="shared" si="40"/>
        <v/>
      </c>
      <c r="AU824" s="92"/>
      <c r="AV824" s="88"/>
    </row>
    <row r="825" spans="1:48" s="75" customFormat="1" ht="15.6" x14ac:dyDescent="0.3">
      <c r="A825" s="88"/>
      <c r="B825" s="88" t="str">
        <f>IF(ISNA(VLOOKUP(A825,LISTE!B818:U860,20,0)),"",VLOOKUP(A825,LISTE!B818:U860,20,0))</f>
        <v/>
      </c>
      <c r="C825" s="88"/>
      <c r="D825" s="88" t="e">
        <f t="array" ref="D825">INDEX(LISTE!$D$4:$O$45,MATCH(A825,LISTE!$B$4:$B$45,0),MATCH(C825,LISTE!$D$3:$O$3,0))</f>
        <v>#N/A</v>
      </c>
      <c r="E825" s="88" t="str">
        <f>IF(ISBLANK(C825),"",VLOOKUP(C825,Typologie!B$3:C$15,2,0))</f>
        <v/>
      </c>
      <c r="F825" s="88" t="str">
        <f>IF(E825="","",COUNTIF(E$10:$E825, E825))</f>
        <v/>
      </c>
      <c r="G825" s="88" t="str">
        <f t="shared" si="41"/>
        <v/>
      </c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90"/>
      <c r="T825" s="90"/>
      <c r="U825" s="90"/>
      <c r="V825" s="90"/>
      <c r="W825" s="88"/>
      <c r="X825" s="91"/>
      <c r="Y825" s="89"/>
      <c r="Z825" s="89"/>
      <c r="AA825" s="89"/>
      <c r="AB825" s="89"/>
      <c r="AC825" s="89"/>
      <c r="AD825" s="89"/>
      <c r="AE825" s="91"/>
      <c r="AF825" s="88"/>
      <c r="AG825" s="89"/>
      <c r="AH825" s="89"/>
      <c r="AI825" s="89"/>
      <c r="AJ825" s="91"/>
      <c r="AK825" s="88"/>
      <c r="AL825" s="89"/>
      <c r="AM825" s="89"/>
      <c r="AN825" s="89"/>
      <c r="AO825" s="91"/>
      <c r="AP825" s="88" t="str">
        <f t="shared" ca="1" si="39"/>
        <v/>
      </c>
      <c r="AQ825" s="91"/>
      <c r="AR825" s="89"/>
      <c r="AS825" s="88"/>
      <c r="AT825" s="88" t="str">
        <f t="shared" si="40"/>
        <v/>
      </c>
      <c r="AU825" s="92"/>
      <c r="AV825" s="88"/>
    </row>
    <row r="826" spans="1:48" s="75" customFormat="1" ht="15.6" x14ac:dyDescent="0.3">
      <c r="A826" s="88"/>
      <c r="B826" s="88" t="str">
        <f>IF(ISNA(VLOOKUP(A826,LISTE!B819:U861,20,0)),"",VLOOKUP(A826,LISTE!B819:U861,20,0))</f>
        <v/>
      </c>
      <c r="C826" s="88"/>
      <c r="D826" s="88" t="e">
        <f t="array" ref="D826">INDEX(LISTE!$D$4:$O$45,MATCH(A826,LISTE!$B$4:$B$45,0),MATCH(C826,LISTE!$D$3:$O$3,0))</f>
        <v>#N/A</v>
      </c>
      <c r="E826" s="88" t="str">
        <f>IF(ISBLANK(C826),"",VLOOKUP(C826,Typologie!B$3:C$15,2,0))</f>
        <v/>
      </c>
      <c r="F826" s="88" t="str">
        <f>IF(E826="","",COUNTIF(E$10:$E826, E826))</f>
        <v/>
      </c>
      <c r="G826" s="88" t="str">
        <f t="shared" si="41"/>
        <v/>
      </c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90"/>
      <c r="T826" s="90"/>
      <c r="U826" s="90"/>
      <c r="V826" s="90"/>
      <c r="W826" s="88"/>
      <c r="X826" s="91"/>
      <c r="Y826" s="89"/>
      <c r="Z826" s="89"/>
      <c r="AA826" s="89"/>
      <c r="AB826" s="89"/>
      <c r="AC826" s="89"/>
      <c r="AD826" s="89"/>
      <c r="AE826" s="91"/>
      <c r="AF826" s="88"/>
      <c r="AG826" s="89"/>
      <c r="AH826" s="89"/>
      <c r="AI826" s="89"/>
      <c r="AJ826" s="91"/>
      <c r="AK826" s="88"/>
      <c r="AL826" s="89"/>
      <c r="AM826" s="89"/>
      <c r="AN826" s="89"/>
      <c r="AO826" s="91"/>
      <c r="AP826" s="88" t="str">
        <f t="shared" ca="1" si="39"/>
        <v/>
      </c>
      <c r="AQ826" s="91"/>
      <c r="AR826" s="89"/>
      <c r="AS826" s="88"/>
      <c r="AT826" s="88" t="str">
        <f t="shared" si="40"/>
        <v/>
      </c>
      <c r="AU826" s="92"/>
      <c r="AV826" s="88"/>
    </row>
    <row r="827" spans="1:48" s="75" customFormat="1" ht="15.6" x14ac:dyDescent="0.3">
      <c r="A827" s="88"/>
      <c r="B827" s="88" t="str">
        <f>IF(ISNA(VLOOKUP(A827,LISTE!B820:U862,20,0)),"",VLOOKUP(A827,LISTE!B820:U862,20,0))</f>
        <v/>
      </c>
      <c r="C827" s="88"/>
      <c r="D827" s="88" t="e">
        <f t="array" ref="D827">INDEX(LISTE!$D$4:$O$45,MATCH(A827,LISTE!$B$4:$B$45,0),MATCH(C827,LISTE!$D$3:$O$3,0))</f>
        <v>#N/A</v>
      </c>
      <c r="E827" s="88" t="str">
        <f>IF(ISBLANK(C827),"",VLOOKUP(C827,Typologie!B$3:C$15,2,0))</f>
        <v/>
      </c>
      <c r="F827" s="88" t="str">
        <f>IF(E827="","",COUNTIF(E$10:$E827, E827))</f>
        <v/>
      </c>
      <c r="G827" s="88" t="str">
        <f t="shared" si="41"/>
        <v/>
      </c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90"/>
      <c r="T827" s="90"/>
      <c r="U827" s="90"/>
      <c r="V827" s="90"/>
      <c r="W827" s="88"/>
      <c r="X827" s="91"/>
      <c r="Y827" s="89"/>
      <c r="Z827" s="89"/>
      <c r="AA827" s="89"/>
      <c r="AB827" s="89"/>
      <c r="AC827" s="89"/>
      <c r="AD827" s="89"/>
      <c r="AE827" s="91"/>
      <c r="AF827" s="88"/>
      <c r="AG827" s="89"/>
      <c r="AH827" s="89"/>
      <c r="AI827" s="89"/>
      <c r="AJ827" s="91"/>
      <c r="AK827" s="88"/>
      <c r="AL827" s="89"/>
      <c r="AM827" s="89"/>
      <c r="AN827" s="89"/>
      <c r="AO827" s="91"/>
      <c r="AP827" s="88" t="str">
        <f t="shared" ca="1" si="39"/>
        <v/>
      </c>
      <c r="AQ827" s="91"/>
      <c r="AR827" s="89"/>
      <c r="AS827" s="88"/>
      <c r="AT827" s="88" t="str">
        <f t="shared" si="40"/>
        <v/>
      </c>
      <c r="AU827" s="92"/>
      <c r="AV827" s="88"/>
    </row>
    <row r="828" spans="1:48" s="75" customFormat="1" ht="15.6" x14ac:dyDescent="0.3">
      <c r="A828" s="88"/>
      <c r="B828" s="88" t="str">
        <f>IF(ISNA(VLOOKUP(A828,LISTE!B821:U863,20,0)),"",VLOOKUP(A828,LISTE!B821:U863,20,0))</f>
        <v/>
      </c>
      <c r="C828" s="88"/>
      <c r="D828" s="88" t="e">
        <f t="array" ref="D828">INDEX(LISTE!$D$4:$O$45,MATCH(A828,LISTE!$B$4:$B$45,0),MATCH(C828,LISTE!$D$3:$O$3,0))</f>
        <v>#N/A</v>
      </c>
      <c r="E828" s="88" t="str">
        <f>IF(ISBLANK(C828),"",VLOOKUP(C828,Typologie!B$3:C$15,2,0))</f>
        <v/>
      </c>
      <c r="F828" s="88" t="str">
        <f>IF(E828="","",COUNTIF(E$10:$E828, E828))</f>
        <v/>
      </c>
      <c r="G828" s="88" t="str">
        <f t="shared" si="41"/>
        <v/>
      </c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90"/>
      <c r="T828" s="90"/>
      <c r="U828" s="90"/>
      <c r="V828" s="90"/>
      <c r="W828" s="88"/>
      <c r="X828" s="91"/>
      <c r="Y828" s="89"/>
      <c r="Z828" s="89"/>
      <c r="AA828" s="89"/>
      <c r="AB828" s="89"/>
      <c r="AC828" s="89"/>
      <c r="AD828" s="89"/>
      <c r="AE828" s="91"/>
      <c r="AF828" s="88"/>
      <c r="AG828" s="89"/>
      <c r="AH828" s="89"/>
      <c r="AI828" s="89"/>
      <c r="AJ828" s="91"/>
      <c r="AK828" s="88"/>
      <c r="AL828" s="89"/>
      <c r="AM828" s="89"/>
      <c r="AN828" s="89"/>
      <c r="AO828" s="91"/>
      <c r="AP828" s="88" t="str">
        <f t="shared" ca="1" si="39"/>
        <v/>
      </c>
      <c r="AQ828" s="91"/>
      <c r="AR828" s="89"/>
      <c r="AS828" s="88"/>
      <c r="AT828" s="88" t="str">
        <f t="shared" si="40"/>
        <v/>
      </c>
      <c r="AU828" s="92"/>
      <c r="AV828" s="88"/>
    </row>
    <row r="829" spans="1:48" s="75" customFormat="1" ht="15.6" x14ac:dyDescent="0.3">
      <c r="A829" s="88"/>
      <c r="B829" s="88" t="str">
        <f>IF(ISNA(VLOOKUP(A829,LISTE!B822:U864,20,0)),"",VLOOKUP(A829,LISTE!B822:U864,20,0))</f>
        <v/>
      </c>
      <c r="C829" s="88"/>
      <c r="D829" s="88" t="e">
        <f t="array" ref="D829">INDEX(LISTE!$D$4:$O$45,MATCH(A829,LISTE!$B$4:$B$45,0),MATCH(C829,LISTE!$D$3:$O$3,0))</f>
        <v>#N/A</v>
      </c>
      <c r="E829" s="88" t="str">
        <f>IF(ISBLANK(C829),"",VLOOKUP(C829,Typologie!B$3:C$15,2,0))</f>
        <v/>
      </c>
      <c r="F829" s="88" t="str">
        <f>IF(E829="","",COUNTIF(E$10:$E829, E829))</f>
        <v/>
      </c>
      <c r="G829" s="88" t="str">
        <f t="shared" si="41"/>
        <v/>
      </c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90"/>
      <c r="T829" s="90"/>
      <c r="U829" s="90"/>
      <c r="V829" s="90"/>
      <c r="W829" s="88"/>
      <c r="X829" s="91"/>
      <c r="Y829" s="89"/>
      <c r="Z829" s="89"/>
      <c r="AA829" s="89"/>
      <c r="AB829" s="89"/>
      <c r="AC829" s="89"/>
      <c r="AD829" s="89"/>
      <c r="AE829" s="91"/>
      <c r="AF829" s="88"/>
      <c r="AG829" s="89"/>
      <c r="AH829" s="89"/>
      <c r="AI829" s="89"/>
      <c r="AJ829" s="91"/>
      <c r="AK829" s="88"/>
      <c r="AL829" s="89"/>
      <c r="AM829" s="89"/>
      <c r="AN829" s="89"/>
      <c r="AO829" s="91"/>
      <c r="AP829" s="88" t="str">
        <f t="shared" ca="1" si="39"/>
        <v/>
      </c>
      <c r="AQ829" s="91"/>
      <c r="AR829" s="89"/>
      <c r="AS829" s="88"/>
      <c r="AT829" s="88" t="str">
        <f t="shared" si="40"/>
        <v/>
      </c>
      <c r="AU829" s="92"/>
      <c r="AV829" s="88"/>
    </row>
    <row r="830" spans="1:48" s="75" customFormat="1" ht="15.6" x14ac:dyDescent="0.3">
      <c r="A830" s="88"/>
      <c r="B830" s="88" t="str">
        <f>IF(ISNA(VLOOKUP(A830,LISTE!B823:U865,20,0)),"",VLOOKUP(A830,LISTE!B823:U865,20,0))</f>
        <v/>
      </c>
      <c r="C830" s="88"/>
      <c r="D830" s="88" t="e">
        <f t="array" ref="D830">INDEX(LISTE!$D$4:$O$45,MATCH(A830,LISTE!$B$4:$B$45,0),MATCH(C830,LISTE!$D$3:$O$3,0))</f>
        <v>#N/A</v>
      </c>
      <c r="E830" s="88" t="str">
        <f>IF(ISBLANK(C830),"",VLOOKUP(C830,Typologie!B$3:C$15,2,0))</f>
        <v/>
      </c>
      <c r="F830" s="88" t="str">
        <f>IF(E830="","",COUNTIF(E$10:$E830, E830))</f>
        <v/>
      </c>
      <c r="G830" s="88" t="str">
        <f t="shared" si="41"/>
        <v/>
      </c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90"/>
      <c r="T830" s="90"/>
      <c r="U830" s="90"/>
      <c r="V830" s="90"/>
      <c r="W830" s="88"/>
      <c r="X830" s="91"/>
      <c r="Y830" s="89"/>
      <c r="Z830" s="89"/>
      <c r="AA830" s="89"/>
      <c r="AB830" s="89"/>
      <c r="AC830" s="89"/>
      <c r="AD830" s="89"/>
      <c r="AE830" s="91"/>
      <c r="AF830" s="88"/>
      <c r="AG830" s="89"/>
      <c r="AH830" s="89"/>
      <c r="AI830" s="89"/>
      <c r="AJ830" s="91"/>
      <c r="AK830" s="88"/>
      <c r="AL830" s="89"/>
      <c r="AM830" s="89"/>
      <c r="AN830" s="89"/>
      <c r="AO830" s="91"/>
      <c r="AP830" s="88" t="str">
        <f t="shared" ca="1" si="39"/>
        <v/>
      </c>
      <c r="AQ830" s="91"/>
      <c r="AR830" s="89"/>
      <c r="AS830" s="88"/>
      <c r="AT830" s="88" t="str">
        <f t="shared" si="40"/>
        <v/>
      </c>
      <c r="AU830" s="92"/>
      <c r="AV830" s="88"/>
    </row>
    <row r="831" spans="1:48" s="75" customFormat="1" ht="15.6" x14ac:dyDescent="0.3">
      <c r="A831" s="88"/>
      <c r="B831" s="88" t="str">
        <f>IF(ISNA(VLOOKUP(A831,LISTE!B824:U866,20,0)),"",VLOOKUP(A831,LISTE!B824:U866,20,0))</f>
        <v/>
      </c>
      <c r="C831" s="88"/>
      <c r="D831" s="88" t="e">
        <f t="array" ref="D831">INDEX(LISTE!$D$4:$O$45,MATCH(A831,LISTE!$B$4:$B$45,0),MATCH(C831,LISTE!$D$3:$O$3,0))</f>
        <v>#N/A</v>
      </c>
      <c r="E831" s="88" t="str">
        <f>IF(ISBLANK(C831),"",VLOOKUP(C831,Typologie!B$3:C$15,2,0))</f>
        <v/>
      </c>
      <c r="F831" s="88" t="str">
        <f>IF(E831="","",COUNTIF(E$10:$E831, E831))</f>
        <v/>
      </c>
      <c r="G831" s="88" t="str">
        <f t="shared" si="41"/>
        <v/>
      </c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90"/>
      <c r="T831" s="90"/>
      <c r="U831" s="90"/>
      <c r="V831" s="90"/>
      <c r="W831" s="88"/>
      <c r="X831" s="91"/>
      <c r="Y831" s="89"/>
      <c r="Z831" s="89"/>
      <c r="AA831" s="89"/>
      <c r="AB831" s="89"/>
      <c r="AC831" s="89"/>
      <c r="AD831" s="89"/>
      <c r="AE831" s="91"/>
      <c r="AF831" s="88"/>
      <c r="AG831" s="89"/>
      <c r="AH831" s="89"/>
      <c r="AI831" s="89"/>
      <c r="AJ831" s="91"/>
      <c r="AK831" s="88"/>
      <c r="AL831" s="89"/>
      <c r="AM831" s="89"/>
      <c r="AN831" s="89"/>
      <c r="AO831" s="91"/>
      <c r="AP831" s="88" t="str">
        <f t="shared" ca="1" si="39"/>
        <v/>
      </c>
      <c r="AQ831" s="91"/>
      <c r="AR831" s="89"/>
      <c r="AS831" s="88"/>
      <c r="AT831" s="88" t="str">
        <f t="shared" si="40"/>
        <v/>
      </c>
      <c r="AU831" s="92"/>
      <c r="AV831" s="88"/>
    </row>
    <row r="832" spans="1:48" s="75" customFormat="1" ht="15.6" x14ac:dyDescent="0.3">
      <c r="A832" s="88"/>
      <c r="B832" s="88" t="str">
        <f>IF(ISNA(VLOOKUP(A832,LISTE!B825:U867,20,0)),"",VLOOKUP(A832,LISTE!B825:U867,20,0))</f>
        <v/>
      </c>
      <c r="C832" s="88"/>
      <c r="D832" s="88" t="e">
        <f t="array" ref="D832">INDEX(LISTE!$D$4:$O$45,MATCH(A832,LISTE!$B$4:$B$45,0),MATCH(C832,LISTE!$D$3:$O$3,0))</f>
        <v>#N/A</v>
      </c>
      <c r="E832" s="88" t="str">
        <f>IF(ISBLANK(C832),"",VLOOKUP(C832,Typologie!B$3:C$15,2,0))</f>
        <v/>
      </c>
      <c r="F832" s="88" t="str">
        <f>IF(E832="","",COUNTIF(E$10:$E832, E832))</f>
        <v/>
      </c>
      <c r="G832" s="88" t="str">
        <f t="shared" si="41"/>
        <v/>
      </c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90"/>
      <c r="T832" s="90"/>
      <c r="U832" s="90"/>
      <c r="V832" s="90"/>
      <c r="W832" s="88"/>
      <c r="X832" s="91"/>
      <c r="Y832" s="89"/>
      <c r="Z832" s="89"/>
      <c r="AA832" s="89"/>
      <c r="AB832" s="89"/>
      <c r="AC832" s="89"/>
      <c r="AD832" s="89"/>
      <c r="AE832" s="91"/>
      <c r="AF832" s="88"/>
      <c r="AG832" s="89"/>
      <c r="AH832" s="89"/>
      <c r="AI832" s="89"/>
      <c r="AJ832" s="91"/>
      <c r="AK832" s="88"/>
      <c r="AL832" s="89"/>
      <c r="AM832" s="89"/>
      <c r="AN832" s="89"/>
      <c r="AO832" s="91"/>
      <c r="AP832" s="88" t="str">
        <f t="shared" ca="1" si="39"/>
        <v/>
      </c>
      <c r="AQ832" s="91"/>
      <c r="AR832" s="89"/>
      <c r="AS832" s="88"/>
      <c r="AT832" s="88" t="str">
        <f t="shared" si="40"/>
        <v/>
      </c>
      <c r="AU832" s="92"/>
      <c r="AV832" s="88"/>
    </row>
    <row r="833" spans="1:48" s="75" customFormat="1" ht="15.6" x14ac:dyDescent="0.3">
      <c r="A833" s="88"/>
      <c r="B833" s="88" t="str">
        <f>IF(ISNA(VLOOKUP(A833,LISTE!B826:U868,20,0)),"",VLOOKUP(A833,LISTE!B826:U868,20,0))</f>
        <v/>
      </c>
      <c r="C833" s="88"/>
      <c r="D833" s="88" t="e">
        <f t="array" ref="D833">INDEX(LISTE!$D$4:$O$45,MATCH(A833,LISTE!$B$4:$B$45,0),MATCH(C833,LISTE!$D$3:$O$3,0))</f>
        <v>#N/A</v>
      </c>
      <c r="E833" s="88" t="str">
        <f>IF(ISBLANK(C833),"",VLOOKUP(C833,Typologie!B$3:C$15,2,0))</f>
        <v/>
      </c>
      <c r="F833" s="88" t="str">
        <f>IF(E833="","",COUNTIF(E$10:$E833, E833))</f>
        <v/>
      </c>
      <c r="G833" s="88" t="str">
        <f t="shared" si="41"/>
        <v/>
      </c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90"/>
      <c r="T833" s="90"/>
      <c r="U833" s="90"/>
      <c r="V833" s="90"/>
      <c r="W833" s="88"/>
      <c r="X833" s="91"/>
      <c r="Y833" s="89"/>
      <c r="Z833" s="89"/>
      <c r="AA833" s="89"/>
      <c r="AB833" s="89"/>
      <c r="AC833" s="89"/>
      <c r="AD833" s="89"/>
      <c r="AE833" s="91"/>
      <c r="AF833" s="88"/>
      <c r="AG833" s="89"/>
      <c r="AH833" s="89"/>
      <c r="AI833" s="89"/>
      <c r="AJ833" s="91"/>
      <c r="AK833" s="88"/>
      <c r="AL833" s="89"/>
      <c r="AM833" s="89"/>
      <c r="AN833" s="89"/>
      <c r="AO833" s="91"/>
      <c r="AP833" s="88" t="str">
        <f t="shared" ca="1" si="39"/>
        <v/>
      </c>
      <c r="AQ833" s="91"/>
      <c r="AR833" s="89"/>
      <c r="AS833" s="88"/>
      <c r="AT833" s="88" t="str">
        <f t="shared" si="40"/>
        <v/>
      </c>
      <c r="AU833" s="92"/>
      <c r="AV833" s="88"/>
    </row>
    <row r="834" spans="1:48" s="75" customFormat="1" ht="15.6" x14ac:dyDescent="0.3">
      <c r="A834" s="88"/>
      <c r="B834" s="88" t="str">
        <f>IF(ISNA(VLOOKUP(A834,LISTE!B827:U869,20,0)),"",VLOOKUP(A834,LISTE!B827:U869,20,0))</f>
        <v/>
      </c>
      <c r="C834" s="88"/>
      <c r="D834" s="88" t="e">
        <f t="array" ref="D834">INDEX(LISTE!$D$4:$O$45,MATCH(A834,LISTE!$B$4:$B$45,0),MATCH(C834,LISTE!$D$3:$O$3,0))</f>
        <v>#N/A</v>
      </c>
      <c r="E834" s="88" t="str">
        <f>IF(ISBLANK(C834),"",VLOOKUP(C834,Typologie!B$3:C$15,2,0))</f>
        <v/>
      </c>
      <c r="F834" s="88" t="str">
        <f>IF(E834="","",COUNTIF(E$10:$E834, E834))</f>
        <v/>
      </c>
      <c r="G834" s="88" t="str">
        <f t="shared" si="41"/>
        <v/>
      </c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90"/>
      <c r="T834" s="90"/>
      <c r="U834" s="90"/>
      <c r="V834" s="90"/>
      <c r="W834" s="88"/>
      <c r="X834" s="91"/>
      <c r="Y834" s="89"/>
      <c r="Z834" s="89"/>
      <c r="AA834" s="89"/>
      <c r="AB834" s="89"/>
      <c r="AC834" s="89"/>
      <c r="AD834" s="89"/>
      <c r="AE834" s="91"/>
      <c r="AF834" s="88"/>
      <c r="AG834" s="89"/>
      <c r="AH834" s="89"/>
      <c r="AI834" s="89"/>
      <c r="AJ834" s="91"/>
      <c r="AK834" s="88"/>
      <c r="AL834" s="89"/>
      <c r="AM834" s="89"/>
      <c r="AN834" s="89"/>
      <c r="AO834" s="91"/>
      <c r="AP834" s="88" t="str">
        <f t="shared" ca="1" si="39"/>
        <v/>
      </c>
      <c r="AQ834" s="91"/>
      <c r="AR834" s="89"/>
      <c r="AS834" s="88"/>
      <c r="AT834" s="88" t="str">
        <f t="shared" si="40"/>
        <v/>
      </c>
      <c r="AU834" s="92"/>
      <c r="AV834" s="88"/>
    </row>
    <row r="835" spans="1:48" s="75" customFormat="1" ht="15.6" x14ac:dyDescent="0.3">
      <c r="A835" s="88"/>
      <c r="B835" s="88" t="str">
        <f>IF(ISNA(VLOOKUP(A835,LISTE!B828:U870,20,0)),"",VLOOKUP(A835,LISTE!B828:U870,20,0))</f>
        <v/>
      </c>
      <c r="C835" s="88"/>
      <c r="D835" s="88" t="e">
        <f t="array" ref="D835">INDEX(LISTE!$D$4:$O$45,MATCH(A835,LISTE!$B$4:$B$45,0),MATCH(C835,LISTE!$D$3:$O$3,0))</f>
        <v>#N/A</v>
      </c>
      <c r="E835" s="88" t="str">
        <f>IF(ISBLANK(C835),"",VLOOKUP(C835,Typologie!B$3:C$15,2,0))</f>
        <v/>
      </c>
      <c r="F835" s="88" t="str">
        <f>IF(E835="","",COUNTIF(E$10:$E835, E835))</f>
        <v/>
      </c>
      <c r="G835" s="88" t="str">
        <f t="shared" si="41"/>
        <v/>
      </c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90"/>
      <c r="T835" s="90"/>
      <c r="U835" s="90"/>
      <c r="V835" s="90"/>
      <c r="W835" s="88"/>
      <c r="X835" s="91"/>
      <c r="Y835" s="89"/>
      <c r="Z835" s="89"/>
      <c r="AA835" s="89"/>
      <c r="AB835" s="89"/>
      <c r="AC835" s="89"/>
      <c r="AD835" s="89"/>
      <c r="AE835" s="91"/>
      <c r="AF835" s="88"/>
      <c r="AG835" s="89"/>
      <c r="AH835" s="89"/>
      <c r="AI835" s="89"/>
      <c r="AJ835" s="91"/>
      <c r="AK835" s="88"/>
      <c r="AL835" s="89"/>
      <c r="AM835" s="89"/>
      <c r="AN835" s="89"/>
      <c r="AO835" s="91"/>
      <c r="AP835" s="88" t="str">
        <f t="shared" ca="1" si="39"/>
        <v/>
      </c>
      <c r="AQ835" s="91"/>
      <c r="AR835" s="89"/>
      <c r="AS835" s="88"/>
      <c r="AT835" s="88" t="str">
        <f t="shared" si="40"/>
        <v/>
      </c>
      <c r="AU835" s="92"/>
      <c r="AV835" s="88"/>
    </row>
    <row r="836" spans="1:48" s="75" customFormat="1" ht="15.6" x14ac:dyDescent="0.3">
      <c r="A836" s="88"/>
      <c r="B836" s="88" t="str">
        <f>IF(ISNA(VLOOKUP(A836,LISTE!B829:U871,20,0)),"",VLOOKUP(A836,LISTE!B829:U871,20,0))</f>
        <v/>
      </c>
      <c r="C836" s="88"/>
      <c r="D836" s="88" t="e">
        <f t="array" ref="D836">INDEX(LISTE!$D$4:$O$45,MATCH(A836,LISTE!$B$4:$B$45,0),MATCH(C836,LISTE!$D$3:$O$3,0))</f>
        <v>#N/A</v>
      </c>
      <c r="E836" s="88" t="str">
        <f>IF(ISBLANK(C836),"",VLOOKUP(C836,Typologie!B$3:C$15,2,0))</f>
        <v/>
      </c>
      <c r="F836" s="88" t="str">
        <f>IF(E836="","",COUNTIF(E$10:$E836, E836))</f>
        <v/>
      </c>
      <c r="G836" s="88" t="str">
        <f t="shared" si="41"/>
        <v/>
      </c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90"/>
      <c r="T836" s="90"/>
      <c r="U836" s="90"/>
      <c r="V836" s="90"/>
      <c r="W836" s="88"/>
      <c r="X836" s="91"/>
      <c r="Y836" s="89"/>
      <c r="Z836" s="89"/>
      <c r="AA836" s="89"/>
      <c r="AB836" s="89"/>
      <c r="AC836" s="89"/>
      <c r="AD836" s="89"/>
      <c r="AE836" s="91"/>
      <c r="AF836" s="88"/>
      <c r="AG836" s="89"/>
      <c r="AH836" s="89"/>
      <c r="AI836" s="89"/>
      <c r="AJ836" s="91"/>
      <c r="AK836" s="88"/>
      <c r="AL836" s="89"/>
      <c r="AM836" s="89"/>
      <c r="AN836" s="89"/>
      <c r="AO836" s="91"/>
      <c r="AP836" s="88" t="str">
        <f t="shared" ca="1" si="39"/>
        <v/>
      </c>
      <c r="AQ836" s="91"/>
      <c r="AR836" s="89"/>
      <c r="AS836" s="88"/>
      <c r="AT836" s="88" t="str">
        <f t="shared" si="40"/>
        <v/>
      </c>
      <c r="AU836" s="92"/>
      <c r="AV836" s="88"/>
    </row>
    <row r="837" spans="1:48" s="75" customFormat="1" ht="15.6" x14ac:dyDescent="0.3">
      <c r="A837" s="88"/>
      <c r="B837" s="88" t="str">
        <f>IF(ISNA(VLOOKUP(A837,LISTE!B830:U872,20,0)),"",VLOOKUP(A837,LISTE!B830:U872,20,0))</f>
        <v/>
      </c>
      <c r="C837" s="88"/>
      <c r="D837" s="88" t="e">
        <f t="array" ref="D837">INDEX(LISTE!$D$4:$O$45,MATCH(A837,LISTE!$B$4:$B$45,0),MATCH(C837,LISTE!$D$3:$O$3,0))</f>
        <v>#N/A</v>
      </c>
      <c r="E837" s="88" t="str">
        <f>IF(ISBLANK(C837),"",VLOOKUP(C837,Typologie!B$3:C$15,2,0))</f>
        <v/>
      </c>
      <c r="F837" s="88" t="str">
        <f>IF(E837="","",COUNTIF(E$10:$E837, E837))</f>
        <v/>
      </c>
      <c r="G837" s="88" t="str">
        <f t="shared" si="41"/>
        <v/>
      </c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90"/>
      <c r="T837" s="90"/>
      <c r="U837" s="90"/>
      <c r="V837" s="90"/>
      <c r="W837" s="88"/>
      <c r="X837" s="91"/>
      <c r="Y837" s="89"/>
      <c r="Z837" s="89"/>
      <c r="AA837" s="89"/>
      <c r="AB837" s="89"/>
      <c r="AC837" s="89"/>
      <c r="AD837" s="89"/>
      <c r="AE837" s="91"/>
      <c r="AF837" s="88"/>
      <c r="AG837" s="89"/>
      <c r="AH837" s="89"/>
      <c r="AI837" s="89"/>
      <c r="AJ837" s="91"/>
      <c r="AK837" s="88"/>
      <c r="AL837" s="89"/>
      <c r="AM837" s="89"/>
      <c r="AN837" s="89"/>
      <c r="AO837" s="91"/>
      <c r="AP837" s="88" t="str">
        <f t="shared" ca="1" si="39"/>
        <v/>
      </c>
      <c r="AQ837" s="91"/>
      <c r="AR837" s="89"/>
      <c r="AS837" s="88"/>
      <c r="AT837" s="88" t="str">
        <f t="shared" si="40"/>
        <v/>
      </c>
      <c r="AU837" s="92"/>
      <c r="AV837" s="88"/>
    </row>
    <row r="838" spans="1:48" s="75" customFormat="1" ht="15.6" x14ac:dyDescent="0.3">
      <c r="A838" s="88"/>
      <c r="B838" s="88" t="str">
        <f>IF(ISNA(VLOOKUP(A838,LISTE!B831:U873,20,0)),"",VLOOKUP(A838,LISTE!B831:U873,20,0))</f>
        <v/>
      </c>
      <c r="C838" s="88"/>
      <c r="D838" s="88" t="e">
        <f t="array" ref="D838">INDEX(LISTE!$D$4:$O$45,MATCH(A838,LISTE!$B$4:$B$45,0),MATCH(C838,LISTE!$D$3:$O$3,0))</f>
        <v>#N/A</v>
      </c>
      <c r="E838" s="88" t="str">
        <f>IF(ISBLANK(C838),"",VLOOKUP(C838,Typologie!B$3:C$15,2,0))</f>
        <v/>
      </c>
      <c r="F838" s="88" t="str">
        <f>IF(E838="","",COUNTIF(E$10:$E838, E838))</f>
        <v/>
      </c>
      <c r="G838" s="88" t="str">
        <f t="shared" si="41"/>
        <v/>
      </c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90"/>
      <c r="T838" s="90"/>
      <c r="U838" s="90"/>
      <c r="V838" s="90"/>
      <c r="W838" s="88"/>
      <c r="X838" s="91"/>
      <c r="Y838" s="89"/>
      <c r="Z838" s="89"/>
      <c r="AA838" s="89"/>
      <c r="AB838" s="89"/>
      <c r="AC838" s="89"/>
      <c r="AD838" s="89"/>
      <c r="AE838" s="91"/>
      <c r="AF838" s="88"/>
      <c r="AG838" s="89"/>
      <c r="AH838" s="89"/>
      <c r="AI838" s="89"/>
      <c r="AJ838" s="91"/>
      <c r="AK838" s="88"/>
      <c r="AL838" s="89"/>
      <c r="AM838" s="89"/>
      <c r="AN838" s="89"/>
      <c r="AO838" s="91"/>
      <c r="AP838" s="88" t="str">
        <f t="shared" ca="1" si="39"/>
        <v/>
      </c>
      <c r="AQ838" s="91"/>
      <c r="AR838" s="89"/>
      <c r="AS838" s="88"/>
      <c r="AT838" s="88" t="str">
        <f t="shared" si="40"/>
        <v/>
      </c>
      <c r="AU838" s="92"/>
      <c r="AV838" s="88"/>
    </row>
    <row r="839" spans="1:48" s="75" customFormat="1" ht="15.6" x14ac:dyDescent="0.3">
      <c r="A839" s="88"/>
      <c r="B839" s="88" t="str">
        <f>IF(ISNA(VLOOKUP(A839,LISTE!B832:U874,20,0)),"",VLOOKUP(A839,LISTE!B832:U874,20,0))</f>
        <v/>
      </c>
      <c r="C839" s="88"/>
      <c r="D839" s="88" t="e">
        <f t="array" ref="D839">INDEX(LISTE!$D$4:$O$45,MATCH(A839,LISTE!$B$4:$B$45,0),MATCH(C839,LISTE!$D$3:$O$3,0))</f>
        <v>#N/A</v>
      </c>
      <c r="E839" s="88" t="str">
        <f>IF(ISBLANK(C839),"",VLOOKUP(C839,Typologie!B$3:C$15,2,0))</f>
        <v/>
      </c>
      <c r="F839" s="88" t="str">
        <f>IF(E839="","",COUNTIF(E$10:$E839, E839))</f>
        <v/>
      </c>
      <c r="G839" s="88" t="str">
        <f t="shared" si="41"/>
        <v/>
      </c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90"/>
      <c r="T839" s="90"/>
      <c r="U839" s="90"/>
      <c r="V839" s="90"/>
      <c r="W839" s="88"/>
      <c r="X839" s="91"/>
      <c r="Y839" s="89"/>
      <c r="Z839" s="89"/>
      <c r="AA839" s="89"/>
      <c r="AB839" s="89"/>
      <c r="AC839" s="89"/>
      <c r="AD839" s="89"/>
      <c r="AE839" s="91"/>
      <c r="AF839" s="88"/>
      <c r="AG839" s="89"/>
      <c r="AH839" s="89"/>
      <c r="AI839" s="89"/>
      <c r="AJ839" s="91"/>
      <c r="AK839" s="88"/>
      <c r="AL839" s="89"/>
      <c r="AM839" s="89"/>
      <c r="AN839" s="89"/>
      <c r="AO839" s="91"/>
      <c r="AP839" s="88" t="str">
        <f t="shared" ca="1" si="39"/>
        <v/>
      </c>
      <c r="AQ839" s="91"/>
      <c r="AR839" s="89"/>
      <c r="AS839" s="88"/>
      <c r="AT839" s="88" t="str">
        <f t="shared" si="40"/>
        <v/>
      </c>
      <c r="AU839" s="92"/>
      <c r="AV839" s="88"/>
    </row>
    <row r="840" spans="1:48" s="75" customFormat="1" ht="15.6" x14ac:dyDescent="0.3">
      <c r="A840" s="88"/>
      <c r="B840" s="88" t="str">
        <f>IF(ISNA(VLOOKUP(A840,LISTE!B833:U875,20,0)),"",VLOOKUP(A840,LISTE!B833:U875,20,0))</f>
        <v/>
      </c>
      <c r="C840" s="88"/>
      <c r="D840" s="88" t="e">
        <f t="array" ref="D840">INDEX(LISTE!$D$4:$O$45,MATCH(A840,LISTE!$B$4:$B$45,0),MATCH(C840,LISTE!$D$3:$O$3,0))</f>
        <v>#N/A</v>
      </c>
      <c r="E840" s="88" t="str">
        <f>IF(ISBLANK(C840),"",VLOOKUP(C840,Typologie!B$3:C$15,2,0))</f>
        <v/>
      </c>
      <c r="F840" s="88" t="str">
        <f>IF(E840="","",COUNTIF(E$10:$E840, E840))</f>
        <v/>
      </c>
      <c r="G840" s="88" t="str">
        <f t="shared" si="41"/>
        <v/>
      </c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90"/>
      <c r="T840" s="90"/>
      <c r="U840" s="90"/>
      <c r="V840" s="90"/>
      <c r="W840" s="88"/>
      <c r="X840" s="91"/>
      <c r="Y840" s="89"/>
      <c r="Z840" s="89"/>
      <c r="AA840" s="89"/>
      <c r="AB840" s="89"/>
      <c r="AC840" s="89"/>
      <c r="AD840" s="89"/>
      <c r="AE840" s="91"/>
      <c r="AF840" s="88"/>
      <c r="AG840" s="89"/>
      <c r="AH840" s="89"/>
      <c r="AI840" s="89"/>
      <c r="AJ840" s="91"/>
      <c r="AK840" s="88"/>
      <c r="AL840" s="89"/>
      <c r="AM840" s="89"/>
      <c r="AN840" s="89"/>
      <c r="AO840" s="91"/>
      <c r="AP840" s="88" t="str">
        <f t="shared" ca="1" si="39"/>
        <v/>
      </c>
      <c r="AQ840" s="91"/>
      <c r="AR840" s="89"/>
      <c r="AS840" s="88"/>
      <c r="AT840" s="88" t="str">
        <f t="shared" si="40"/>
        <v/>
      </c>
      <c r="AU840" s="92"/>
      <c r="AV840" s="88"/>
    </row>
    <row r="841" spans="1:48" s="75" customFormat="1" ht="15.6" x14ac:dyDescent="0.3">
      <c r="A841" s="88"/>
      <c r="B841" s="88" t="str">
        <f>IF(ISNA(VLOOKUP(A841,LISTE!B834:U876,20,0)),"",VLOOKUP(A841,LISTE!B834:U876,20,0))</f>
        <v/>
      </c>
      <c r="C841" s="88"/>
      <c r="D841" s="88" t="e">
        <f t="array" ref="D841">INDEX(LISTE!$D$4:$O$45,MATCH(A841,LISTE!$B$4:$B$45,0),MATCH(C841,LISTE!$D$3:$O$3,0))</f>
        <v>#N/A</v>
      </c>
      <c r="E841" s="88" t="str">
        <f>IF(ISBLANK(C841),"",VLOOKUP(C841,Typologie!B$3:C$15,2,0))</f>
        <v/>
      </c>
      <c r="F841" s="88" t="str">
        <f>IF(E841="","",COUNTIF(E$10:$E841, E841))</f>
        <v/>
      </c>
      <c r="G841" s="88" t="str">
        <f t="shared" si="41"/>
        <v/>
      </c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90"/>
      <c r="T841" s="90"/>
      <c r="U841" s="90"/>
      <c r="V841" s="90"/>
      <c r="W841" s="88"/>
      <c r="X841" s="91"/>
      <c r="Y841" s="89"/>
      <c r="Z841" s="89"/>
      <c r="AA841" s="89"/>
      <c r="AB841" s="89"/>
      <c r="AC841" s="89"/>
      <c r="AD841" s="89"/>
      <c r="AE841" s="91"/>
      <c r="AF841" s="88"/>
      <c r="AG841" s="89"/>
      <c r="AH841" s="89"/>
      <c r="AI841" s="89"/>
      <c r="AJ841" s="91"/>
      <c r="AK841" s="88"/>
      <c r="AL841" s="89"/>
      <c r="AM841" s="89"/>
      <c r="AN841" s="89"/>
      <c r="AO841" s="91"/>
      <c r="AP841" s="88" t="str">
        <f t="shared" ca="1" si="39"/>
        <v/>
      </c>
      <c r="AQ841" s="91"/>
      <c r="AR841" s="89"/>
      <c r="AS841" s="88"/>
      <c r="AT841" s="88" t="str">
        <f t="shared" si="40"/>
        <v/>
      </c>
      <c r="AU841" s="92"/>
      <c r="AV841" s="88"/>
    </row>
    <row r="842" spans="1:48" s="75" customFormat="1" ht="15.6" x14ac:dyDescent="0.3">
      <c r="A842" s="88"/>
      <c r="B842" s="88" t="str">
        <f>IF(ISNA(VLOOKUP(A842,LISTE!B835:U877,20,0)),"",VLOOKUP(A842,LISTE!B835:U877,20,0))</f>
        <v/>
      </c>
      <c r="C842" s="88"/>
      <c r="D842" s="88" t="e">
        <f t="array" ref="D842">INDEX(LISTE!$D$4:$O$45,MATCH(A842,LISTE!$B$4:$B$45,0),MATCH(C842,LISTE!$D$3:$O$3,0))</f>
        <v>#N/A</v>
      </c>
      <c r="E842" s="88" t="str">
        <f>IF(ISBLANK(C842),"",VLOOKUP(C842,Typologie!B$3:C$15,2,0))</f>
        <v/>
      </c>
      <c r="F842" s="88" t="str">
        <f>IF(E842="","",COUNTIF(E$10:$E842, E842))</f>
        <v/>
      </c>
      <c r="G842" s="88" t="str">
        <f t="shared" si="41"/>
        <v/>
      </c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90"/>
      <c r="T842" s="90"/>
      <c r="U842" s="90"/>
      <c r="V842" s="90"/>
      <c r="W842" s="88"/>
      <c r="X842" s="91"/>
      <c r="Y842" s="89"/>
      <c r="Z842" s="89"/>
      <c r="AA842" s="89"/>
      <c r="AB842" s="89"/>
      <c r="AC842" s="89"/>
      <c r="AD842" s="89"/>
      <c r="AE842" s="91"/>
      <c r="AF842" s="88"/>
      <c r="AG842" s="89"/>
      <c r="AH842" s="89"/>
      <c r="AI842" s="89"/>
      <c r="AJ842" s="91"/>
      <c r="AK842" s="88"/>
      <c r="AL842" s="89"/>
      <c r="AM842" s="89"/>
      <c r="AN842" s="89"/>
      <c r="AO842" s="91"/>
      <c r="AP842" s="88" t="str">
        <f t="shared" ref="AP842:AP902" ca="1" si="42">IF(I842="","",IF(I842-60&lt;TODAY(),"ATTENTION","OK"))</f>
        <v/>
      </c>
      <c r="AQ842" s="91"/>
      <c r="AR842" s="89"/>
      <c r="AS842" s="88"/>
      <c r="AT842" s="88" t="str">
        <f t="shared" ref="AT842:AT902" si="43">IF(A842&lt;&gt;0,"1","")</f>
        <v/>
      </c>
      <c r="AU842" s="92"/>
      <c r="AV842" s="88"/>
    </row>
    <row r="843" spans="1:48" s="75" customFormat="1" ht="15.6" x14ac:dyDescent="0.3">
      <c r="A843" s="88"/>
      <c r="B843" s="88" t="str">
        <f>IF(ISNA(VLOOKUP(A843,LISTE!B836:U878,20,0)),"",VLOOKUP(A843,LISTE!B836:U878,20,0))</f>
        <v/>
      </c>
      <c r="C843" s="88"/>
      <c r="D843" s="88" t="e">
        <f t="array" ref="D843">INDEX(LISTE!$D$4:$O$45,MATCH(A843,LISTE!$B$4:$B$45,0),MATCH(C843,LISTE!$D$3:$O$3,0))</f>
        <v>#N/A</v>
      </c>
      <c r="E843" s="88" t="str">
        <f>IF(ISBLANK(C843),"",VLOOKUP(C843,Typologie!B$3:C$15,2,0))</f>
        <v/>
      </c>
      <c r="F843" s="88" t="str">
        <f>IF(E843="","",COUNTIF(E$10:$E843, E843))</f>
        <v/>
      </c>
      <c r="G843" s="88" t="str">
        <f t="shared" ref="G843:G902" si="44">IF(ISBLANK(C843),"",J843&amp;"-"&amp;E843&amp;"-"&amp;(B843)&amp;"-"&amp;D843&amp;"-"&amp;F843&amp;"-"&amp;YEAR(H843)&amp;"-"&amp;MONTH(H843)&amp;"")</f>
        <v/>
      </c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90"/>
      <c r="T843" s="90"/>
      <c r="U843" s="90"/>
      <c r="V843" s="90"/>
      <c r="W843" s="88"/>
      <c r="X843" s="91"/>
      <c r="Y843" s="89"/>
      <c r="Z843" s="89"/>
      <c r="AA843" s="89"/>
      <c r="AB843" s="89"/>
      <c r="AC843" s="89"/>
      <c r="AD843" s="89"/>
      <c r="AE843" s="91"/>
      <c r="AF843" s="88"/>
      <c r="AG843" s="89"/>
      <c r="AH843" s="89"/>
      <c r="AI843" s="89"/>
      <c r="AJ843" s="91"/>
      <c r="AK843" s="88"/>
      <c r="AL843" s="89"/>
      <c r="AM843" s="89"/>
      <c r="AN843" s="89"/>
      <c r="AO843" s="91"/>
      <c r="AP843" s="88" t="str">
        <f t="shared" ca="1" si="42"/>
        <v/>
      </c>
      <c r="AQ843" s="91"/>
      <c r="AR843" s="89"/>
      <c r="AS843" s="88"/>
      <c r="AT843" s="88" t="str">
        <f t="shared" si="43"/>
        <v/>
      </c>
      <c r="AU843" s="92"/>
      <c r="AV843" s="88"/>
    </row>
    <row r="844" spans="1:48" s="75" customFormat="1" ht="15.6" x14ac:dyDescent="0.3">
      <c r="A844" s="88"/>
      <c r="B844" s="88" t="str">
        <f>IF(ISNA(VLOOKUP(A844,LISTE!B837:U879,20,0)),"",VLOOKUP(A844,LISTE!B837:U879,20,0))</f>
        <v/>
      </c>
      <c r="C844" s="88"/>
      <c r="D844" s="88" t="e">
        <f t="array" ref="D844">INDEX(LISTE!$D$4:$O$45,MATCH(A844,LISTE!$B$4:$B$45,0),MATCH(C844,LISTE!$D$3:$O$3,0))</f>
        <v>#N/A</v>
      </c>
      <c r="E844" s="88" t="str">
        <f>IF(ISBLANK(C844),"",VLOOKUP(C844,Typologie!B$3:C$15,2,0))</f>
        <v/>
      </c>
      <c r="F844" s="88" t="str">
        <f>IF(E844="","",COUNTIF(E$10:$E844, E844))</f>
        <v/>
      </c>
      <c r="G844" s="88" t="str">
        <f t="shared" si="44"/>
        <v/>
      </c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90"/>
      <c r="T844" s="90"/>
      <c r="U844" s="90"/>
      <c r="V844" s="90"/>
      <c r="W844" s="88"/>
      <c r="X844" s="91"/>
      <c r="Y844" s="89"/>
      <c r="Z844" s="89"/>
      <c r="AA844" s="89"/>
      <c r="AB844" s="89"/>
      <c r="AC844" s="89"/>
      <c r="AD844" s="89"/>
      <c r="AE844" s="91"/>
      <c r="AF844" s="88"/>
      <c r="AG844" s="89"/>
      <c r="AH844" s="89"/>
      <c r="AI844" s="89"/>
      <c r="AJ844" s="91"/>
      <c r="AK844" s="88"/>
      <c r="AL844" s="89"/>
      <c r="AM844" s="89"/>
      <c r="AN844" s="89"/>
      <c r="AO844" s="91"/>
      <c r="AP844" s="88" t="str">
        <f t="shared" ca="1" si="42"/>
        <v/>
      </c>
      <c r="AQ844" s="91"/>
      <c r="AR844" s="89"/>
      <c r="AS844" s="88"/>
      <c r="AT844" s="88" t="str">
        <f t="shared" si="43"/>
        <v/>
      </c>
      <c r="AU844" s="92"/>
      <c r="AV844" s="88"/>
    </row>
    <row r="845" spans="1:48" s="75" customFormat="1" ht="15.6" x14ac:dyDescent="0.3">
      <c r="A845" s="88"/>
      <c r="B845" s="88" t="str">
        <f>IF(ISNA(VLOOKUP(A845,LISTE!B838:U880,20,0)),"",VLOOKUP(A845,LISTE!B838:U880,20,0))</f>
        <v/>
      </c>
      <c r="C845" s="88"/>
      <c r="D845" s="88" t="e">
        <f t="array" ref="D845">INDEX(LISTE!$D$4:$O$45,MATCH(A845,LISTE!$B$4:$B$45,0),MATCH(C845,LISTE!$D$3:$O$3,0))</f>
        <v>#N/A</v>
      </c>
      <c r="E845" s="88" t="str">
        <f>IF(ISBLANK(C845),"",VLOOKUP(C845,Typologie!B$3:C$15,2,0))</f>
        <v/>
      </c>
      <c r="F845" s="88" t="str">
        <f>IF(E845="","",COUNTIF(E$10:$E845, E845))</f>
        <v/>
      </c>
      <c r="G845" s="88" t="str">
        <f t="shared" si="44"/>
        <v/>
      </c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90"/>
      <c r="T845" s="90"/>
      <c r="U845" s="90"/>
      <c r="V845" s="90"/>
      <c r="W845" s="88"/>
      <c r="X845" s="91"/>
      <c r="Y845" s="89"/>
      <c r="Z845" s="89"/>
      <c r="AA845" s="89"/>
      <c r="AB845" s="89"/>
      <c r="AC845" s="89"/>
      <c r="AD845" s="89"/>
      <c r="AE845" s="91"/>
      <c r="AF845" s="88"/>
      <c r="AG845" s="89"/>
      <c r="AH845" s="89"/>
      <c r="AI845" s="89"/>
      <c r="AJ845" s="91"/>
      <c r="AK845" s="88"/>
      <c r="AL845" s="89"/>
      <c r="AM845" s="89"/>
      <c r="AN845" s="89"/>
      <c r="AO845" s="91"/>
      <c r="AP845" s="88" t="str">
        <f t="shared" ca="1" si="42"/>
        <v/>
      </c>
      <c r="AQ845" s="91"/>
      <c r="AR845" s="89"/>
      <c r="AS845" s="88"/>
      <c r="AT845" s="88" t="str">
        <f t="shared" si="43"/>
        <v/>
      </c>
      <c r="AU845" s="92"/>
      <c r="AV845" s="88"/>
    </row>
    <row r="846" spans="1:48" s="75" customFormat="1" ht="15.6" x14ac:dyDescent="0.3">
      <c r="A846" s="88"/>
      <c r="B846" s="88" t="str">
        <f>IF(ISNA(VLOOKUP(A846,LISTE!B839:U881,20,0)),"",VLOOKUP(A846,LISTE!B839:U881,20,0))</f>
        <v/>
      </c>
      <c r="C846" s="88"/>
      <c r="D846" s="88" t="e">
        <f t="array" ref="D846">INDEX(LISTE!$D$4:$O$45,MATCH(A846,LISTE!$B$4:$B$45,0),MATCH(C846,LISTE!$D$3:$O$3,0))</f>
        <v>#N/A</v>
      </c>
      <c r="E846" s="88" t="str">
        <f>IF(ISBLANK(C846),"",VLOOKUP(C846,Typologie!B$3:C$15,2,0))</f>
        <v/>
      </c>
      <c r="F846" s="88" t="str">
        <f>IF(E846="","",COUNTIF(E$10:$E846, E846))</f>
        <v/>
      </c>
      <c r="G846" s="88" t="str">
        <f t="shared" si="44"/>
        <v/>
      </c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90"/>
      <c r="T846" s="90"/>
      <c r="U846" s="90"/>
      <c r="V846" s="90"/>
      <c r="W846" s="88"/>
      <c r="X846" s="91"/>
      <c r="Y846" s="89"/>
      <c r="Z846" s="89"/>
      <c r="AA846" s="89"/>
      <c r="AB846" s="89"/>
      <c r="AC846" s="89"/>
      <c r="AD846" s="89"/>
      <c r="AE846" s="91"/>
      <c r="AF846" s="88"/>
      <c r="AG846" s="89"/>
      <c r="AH846" s="89"/>
      <c r="AI846" s="89"/>
      <c r="AJ846" s="91"/>
      <c r="AK846" s="88"/>
      <c r="AL846" s="89"/>
      <c r="AM846" s="89"/>
      <c r="AN846" s="89"/>
      <c r="AO846" s="91"/>
      <c r="AP846" s="88" t="str">
        <f t="shared" ca="1" si="42"/>
        <v/>
      </c>
      <c r="AQ846" s="91"/>
      <c r="AR846" s="89"/>
      <c r="AS846" s="88"/>
      <c r="AT846" s="88" t="str">
        <f t="shared" si="43"/>
        <v/>
      </c>
      <c r="AU846" s="92"/>
      <c r="AV846" s="88"/>
    </row>
    <row r="847" spans="1:48" s="75" customFormat="1" ht="15.6" x14ac:dyDescent="0.3">
      <c r="A847" s="88"/>
      <c r="B847" s="88" t="str">
        <f>IF(ISNA(VLOOKUP(A847,LISTE!B840:U882,20,0)),"",VLOOKUP(A847,LISTE!B840:U882,20,0))</f>
        <v/>
      </c>
      <c r="C847" s="88"/>
      <c r="D847" s="88" t="e">
        <f t="array" ref="D847">INDEX(LISTE!$D$4:$O$45,MATCH(A847,LISTE!$B$4:$B$45,0),MATCH(C847,LISTE!$D$3:$O$3,0))</f>
        <v>#N/A</v>
      </c>
      <c r="E847" s="88" t="str">
        <f>IF(ISBLANK(C847),"",VLOOKUP(C847,Typologie!B$3:C$15,2,0))</f>
        <v/>
      </c>
      <c r="F847" s="88" t="str">
        <f>IF(E847="","",COUNTIF(E$10:$E847, E847))</f>
        <v/>
      </c>
      <c r="G847" s="88" t="str">
        <f t="shared" si="44"/>
        <v/>
      </c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90"/>
      <c r="T847" s="90"/>
      <c r="U847" s="90"/>
      <c r="V847" s="90"/>
      <c r="W847" s="88"/>
      <c r="X847" s="91"/>
      <c r="Y847" s="89"/>
      <c r="Z847" s="89"/>
      <c r="AA847" s="89"/>
      <c r="AB847" s="89"/>
      <c r="AC847" s="89"/>
      <c r="AD847" s="89"/>
      <c r="AE847" s="91"/>
      <c r="AF847" s="88"/>
      <c r="AG847" s="89"/>
      <c r="AH847" s="89"/>
      <c r="AI847" s="89"/>
      <c r="AJ847" s="91"/>
      <c r="AK847" s="88"/>
      <c r="AL847" s="89"/>
      <c r="AM847" s="89"/>
      <c r="AN847" s="89"/>
      <c r="AO847" s="91"/>
      <c r="AP847" s="88" t="str">
        <f t="shared" ca="1" si="42"/>
        <v/>
      </c>
      <c r="AQ847" s="91"/>
      <c r="AR847" s="89"/>
      <c r="AS847" s="88"/>
      <c r="AT847" s="88" t="str">
        <f t="shared" si="43"/>
        <v/>
      </c>
      <c r="AU847" s="92"/>
      <c r="AV847" s="88"/>
    </row>
    <row r="848" spans="1:48" s="75" customFormat="1" ht="15.6" x14ac:dyDescent="0.3">
      <c r="A848" s="88"/>
      <c r="B848" s="88" t="str">
        <f>IF(ISNA(VLOOKUP(A848,LISTE!B841:U883,20,0)),"",VLOOKUP(A848,LISTE!B841:U883,20,0))</f>
        <v/>
      </c>
      <c r="C848" s="88"/>
      <c r="D848" s="88" t="e">
        <f t="array" ref="D848">INDEX(LISTE!$D$4:$O$45,MATCH(A848,LISTE!$B$4:$B$45,0),MATCH(C848,LISTE!$D$3:$O$3,0))</f>
        <v>#N/A</v>
      </c>
      <c r="E848" s="88" t="str">
        <f>IF(ISBLANK(C848),"",VLOOKUP(C848,Typologie!B$3:C$15,2,0))</f>
        <v/>
      </c>
      <c r="F848" s="88" t="str">
        <f>IF(E848="","",COUNTIF(E$10:$E848, E848))</f>
        <v/>
      </c>
      <c r="G848" s="88" t="str">
        <f t="shared" si="44"/>
        <v/>
      </c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90"/>
      <c r="T848" s="90"/>
      <c r="U848" s="90"/>
      <c r="V848" s="90"/>
      <c r="W848" s="88"/>
      <c r="X848" s="91"/>
      <c r="Y848" s="89"/>
      <c r="Z848" s="89"/>
      <c r="AA848" s="89"/>
      <c r="AB848" s="89"/>
      <c r="AC848" s="89"/>
      <c r="AD848" s="89"/>
      <c r="AE848" s="91"/>
      <c r="AF848" s="88"/>
      <c r="AG848" s="89"/>
      <c r="AH848" s="89"/>
      <c r="AI848" s="89"/>
      <c r="AJ848" s="91"/>
      <c r="AK848" s="88"/>
      <c r="AL848" s="89"/>
      <c r="AM848" s="89"/>
      <c r="AN848" s="89"/>
      <c r="AO848" s="91"/>
      <c r="AP848" s="88" t="str">
        <f t="shared" ca="1" si="42"/>
        <v/>
      </c>
      <c r="AQ848" s="91"/>
      <c r="AR848" s="89"/>
      <c r="AS848" s="88"/>
      <c r="AT848" s="88" t="str">
        <f t="shared" si="43"/>
        <v/>
      </c>
      <c r="AU848" s="92"/>
      <c r="AV848" s="88"/>
    </row>
    <row r="849" spans="1:48" s="75" customFormat="1" ht="15.6" x14ac:dyDescent="0.3">
      <c r="A849" s="88"/>
      <c r="B849" s="88" t="str">
        <f>IF(ISNA(VLOOKUP(A849,LISTE!B842:U884,20,0)),"",VLOOKUP(A849,LISTE!B842:U884,20,0))</f>
        <v/>
      </c>
      <c r="C849" s="88"/>
      <c r="D849" s="88" t="e">
        <f t="array" ref="D849">INDEX(LISTE!$D$4:$O$45,MATCH(A849,LISTE!$B$4:$B$45,0),MATCH(C849,LISTE!$D$3:$O$3,0))</f>
        <v>#N/A</v>
      </c>
      <c r="E849" s="88" t="str">
        <f>IF(ISBLANK(C849),"",VLOOKUP(C849,Typologie!B$3:C$15,2,0))</f>
        <v/>
      </c>
      <c r="F849" s="88" t="str">
        <f>IF(E849="","",COUNTIF(E$10:$E849, E849))</f>
        <v/>
      </c>
      <c r="G849" s="88" t="str">
        <f t="shared" si="44"/>
        <v/>
      </c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90"/>
      <c r="T849" s="90"/>
      <c r="U849" s="90"/>
      <c r="V849" s="90"/>
      <c r="W849" s="88"/>
      <c r="X849" s="91"/>
      <c r="Y849" s="89"/>
      <c r="Z849" s="89"/>
      <c r="AA849" s="89"/>
      <c r="AB849" s="89"/>
      <c r="AC849" s="89"/>
      <c r="AD849" s="89"/>
      <c r="AE849" s="91"/>
      <c r="AF849" s="88"/>
      <c r="AG849" s="89"/>
      <c r="AH849" s="89"/>
      <c r="AI849" s="89"/>
      <c r="AJ849" s="91"/>
      <c r="AK849" s="88"/>
      <c r="AL849" s="89"/>
      <c r="AM849" s="89"/>
      <c r="AN849" s="89"/>
      <c r="AO849" s="91"/>
      <c r="AP849" s="88" t="str">
        <f t="shared" ca="1" si="42"/>
        <v/>
      </c>
      <c r="AQ849" s="91"/>
      <c r="AR849" s="89"/>
      <c r="AS849" s="88"/>
      <c r="AT849" s="88" t="str">
        <f t="shared" si="43"/>
        <v/>
      </c>
      <c r="AU849" s="92"/>
      <c r="AV849" s="88"/>
    </row>
    <row r="850" spans="1:48" s="75" customFormat="1" ht="15.6" x14ac:dyDescent="0.3">
      <c r="A850" s="88"/>
      <c r="B850" s="88" t="str">
        <f>IF(ISNA(VLOOKUP(A850,LISTE!B843:U885,20,0)),"",VLOOKUP(A850,LISTE!B843:U885,20,0))</f>
        <v/>
      </c>
      <c r="C850" s="88"/>
      <c r="D850" s="88" t="e">
        <f t="array" ref="D850">INDEX(LISTE!$D$4:$O$45,MATCH(A850,LISTE!$B$4:$B$45,0),MATCH(C850,LISTE!$D$3:$O$3,0))</f>
        <v>#N/A</v>
      </c>
      <c r="E850" s="88" t="str">
        <f>IF(ISBLANK(C850),"",VLOOKUP(C850,Typologie!B$3:C$15,2,0))</f>
        <v/>
      </c>
      <c r="F850" s="88" t="str">
        <f>IF(E850="","",COUNTIF(E$10:$E850, E850))</f>
        <v/>
      </c>
      <c r="G850" s="88" t="str">
        <f t="shared" si="44"/>
        <v/>
      </c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90"/>
      <c r="T850" s="90"/>
      <c r="U850" s="90"/>
      <c r="V850" s="90"/>
      <c r="W850" s="88"/>
      <c r="X850" s="91"/>
      <c r="Y850" s="89"/>
      <c r="Z850" s="89"/>
      <c r="AA850" s="89"/>
      <c r="AB850" s="89"/>
      <c r="AC850" s="89"/>
      <c r="AD850" s="89"/>
      <c r="AE850" s="91"/>
      <c r="AF850" s="88"/>
      <c r="AG850" s="89"/>
      <c r="AH850" s="89"/>
      <c r="AI850" s="89"/>
      <c r="AJ850" s="91"/>
      <c r="AK850" s="88"/>
      <c r="AL850" s="89"/>
      <c r="AM850" s="89"/>
      <c r="AN850" s="89"/>
      <c r="AO850" s="91"/>
      <c r="AP850" s="88" t="str">
        <f t="shared" ca="1" si="42"/>
        <v/>
      </c>
      <c r="AQ850" s="91"/>
      <c r="AR850" s="89"/>
      <c r="AS850" s="88"/>
      <c r="AT850" s="88" t="str">
        <f t="shared" si="43"/>
        <v/>
      </c>
      <c r="AU850" s="92"/>
      <c r="AV850" s="88"/>
    </row>
    <row r="851" spans="1:48" s="75" customFormat="1" ht="15.6" x14ac:dyDescent="0.3">
      <c r="A851" s="88"/>
      <c r="B851" s="88" t="str">
        <f>IF(ISNA(VLOOKUP(A851,LISTE!B844:U886,20,0)),"",VLOOKUP(A851,LISTE!B844:U886,20,0))</f>
        <v/>
      </c>
      <c r="C851" s="88"/>
      <c r="D851" s="88" t="e">
        <f t="array" ref="D851">INDEX(LISTE!$D$4:$O$45,MATCH(A851,LISTE!$B$4:$B$45,0),MATCH(C851,LISTE!$D$3:$O$3,0))</f>
        <v>#N/A</v>
      </c>
      <c r="E851" s="88" t="str">
        <f>IF(ISBLANK(C851),"",VLOOKUP(C851,Typologie!B$3:C$15,2,0))</f>
        <v/>
      </c>
      <c r="F851" s="88" t="str">
        <f>IF(E851="","",COUNTIF(E$10:$E851, E851))</f>
        <v/>
      </c>
      <c r="G851" s="88" t="str">
        <f t="shared" si="44"/>
        <v/>
      </c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90"/>
      <c r="T851" s="90"/>
      <c r="U851" s="90"/>
      <c r="V851" s="90"/>
      <c r="W851" s="88"/>
      <c r="X851" s="91"/>
      <c r="Y851" s="89"/>
      <c r="Z851" s="89"/>
      <c r="AA851" s="89"/>
      <c r="AB851" s="89"/>
      <c r="AC851" s="89"/>
      <c r="AD851" s="89"/>
      <c r="AE851" s="91"/>
      <c r="AF851" s="88"/>
      <c r="AG851" s="89"/>
      <c r="AH851" s="89"/>
      <c r="AI851" s="89"/>
      <c r="AJ851" s="91"/>
      <c r="AK851" s="88"/>
      <c r="AL851" s="89"/>
      <c r="AM851" s="89"/>
      <c r="AN851" s="89"/>
      <c r="AO851" s="91"/>
      <c r="AP851" s="88" t="str">
        <f t="shared" ca="1" si="42"/>
        <v/>
      </c>
      <c r="AQ851" s="91"/>
      <c r="AR851" s="89"/>
      <c r="AS851" s="88"/>
      <c r="AT851" s="88" t="str">
        <f t="shared" si="43"/>
        <v/>
      </c>
      <c r="AU851" s="92"/>
      <c r="AV851" s="88"/>
    </row>
    <row r="852" spans="1:48" s="75" customFormat="1" ht="15.6" x14ac:dyDescent="0.3">
      <c r="A852" s="88"/>
      <c r="B852" s="88" t="str">
        <f>IF(ISNA(VLOOKUP(A852,LISTE!B845:U887,20,0)),"",VLOOKUP(A852,LISTE!B845:U887,20,0))</f>
        <v/>
      </c>
      <c r="C852" s="88"/>
      <c r="D852" s="88" t="e">
        <f t="array" ref="D852">INDEX(LISTE!$D$4:$O$45,MATCH(A852,LISTE!$B$4:$B$45,0),MATCH(C852,LISTE!$D$3:$O$3,0))</f>
        <v>#N/A</v>
      </c>
      <c r="E852" s="88" t="str">
        <f>IF(ISBLANK(C852),"",VLOOKUP(C852,Typologie!B$3:C$15,2,0))</f>
        <v/>
      </c>
      <c r="F852" s="88" t="str">
        <f>IF(E852="","",COUNTIF(E$10:$E852, E852))</f>
        <v/>
      </c>
      <c r="G852" s="88" t="str">
        <f t="shared" si="44"/>
        <v/>
      </c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90"/>
      <c r="T852" s="90"/>
      <c r="U852" s="90"/>
      <c r="V852" s="90"/>
      <c r="W852" s="88"/>
      <c r="X852" s="91"/>
      <c r="Y852" s="89"/>
      <c r="Z852" s="89"/>
      <c r="AA852" s="89"/>
      <c r="AB852" s="89"/>
      <c r="AC852" s="89"/>
      <c r="AD852" s="89"/>
      <c r="AE852" s="91"/>
      <c r="AF852" s="88"/>
      <c r="AG852" s="89"/>
      <c r="AH852" s="89"/>
      <c r="AI852" s="89"/>
      <c r="AJ852" s="91"/>
      <c r="AK852" s="88"/>
      <c r="AL852" s="89"/>
      <c r="AM852" s="89"/>
      <c r="AN852" s="89"/>
      <c r="AO852" s="91"/>
      <c r="AP852" s="88" t="str">
        <f t="shared" ca="1" si="42"/>
        <v/>
      </c>
      <c r="AQ852" s="91"/>
      <c r="AR852" s="89"/>
      <c r="AS852" s="88"/>
      <c r="AT852" s="88" t="str">
        <f t="shared" si="43"/>
        <v/>
      </c>
      <c r="AU852" s="92"/>
      <c r="AV852" s="88"/>
    </row>
    <row r="853" spans="1:48" s="75" customFormat="1" ht="15.6" x14ac:dyDescent="0.3">
      <c r="A853" s="88"/>
      <c r="B853" s="88" t="str">
        <f>IF(ISNA(VLOOKUP(A853,LISTE!B846:U888,20,0)),"",VLOOKUP(A853,LISTE!B846:U888,20,0))</f>
        <v/>
      </c>
      <c r="C853" s="88"/>
      <c r="D853" s="88" t="e">
        <f t="array" ref="D853">INDEX(LISTE!$D$4:$O$45,MATCH(A853,LISTE!$B$4:$B$45,0),MATCH(C853,LISTE!$D$3:$O$3,0))</f>
        <v>#N/A</v>
      </c>
      <c r="E853" s="88" t="str">
        <f>IF(ISBLANK(C853),"",VLOOKUP(C853,Typologie!B$3:C$15,2,0))</f>
        <v/>
      </c>
      <c r="F853" s="88" t="str">
        <f>IF(E853="","",COUNTIF(E$10:$E853, E853))</f>
        <v/>
      </c>
      <c r="G853" s="88" t="str">
        <f t="shared" si="44"/>
        <v/>
      </c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90"/>
      <c r="T853" s="90"/>
      <c r="U853" s="90"/>
      <c r="V853" s="90"/>
      <c r="W853" s="88"/>
      <c r="X853" s="91"/>
      <c r="Y853" s="89"/>
      <c r="Z853" s="89"/>
      <c r="AA853" s="89"/>
      <c r="AB853" s="89"/>
      <c r="AC853" s="89"/>
      <c r="AD853" s="89"/>
      <c r="AE853" s="91"/>
      <c r="AF853" s="88"/>
      <c r="AG853" s="89"/>
      <c r="AH853" s="89"/>
      <c r="AI853" s="89"/>
      <c r="AJ853" s="91"/>
      <c r="AK853" s="88"/>
      <c r="AL853" s="89"/>
      <c r="AM853" s="89"/>
      <c r="AN853" s="89"/>
      <c r="AO853" s="91"/>
      <c r="AP853" s="88" t="str">
        <f t="shared" ca="1" si="42"/>
        <v/>
      </c>
      <c r="AQ853" s="91"/>
      <c r="AR853" s="89"/>
      <c r="AS853" s="88"/>
      <c r="AT853" s="88" t="str">
        <f t="shared" si="43"/>
        <v/>
      </c>
      <c r="AU853" s="92"/>
      <c r="AV853" s="88"/>
    </row>
    <row r="854" spans="1:48" s="75" customFormat="1" ht="15.6" x14ac:dyDescent="0.3">
      <c r="A854" s="88"/>
      <c r="B854" s="88" t="str">
        <f>IF(ISNA(VLOOKUP(A854,LISTE!B847:U889,20,0)),"",VLOOKUP(A854,LISTE!B847:U889,20,0))</f>
        <v/>
      </c>
      <c r="C854" s="88"/>
      <c r="D854" s="88" t="e">
        <f t="array" ref="D854">INDEX(LISTE!$D$4:$O$45,MATCH(A854,LISTE!$B$4:$B$45,0),MATCH(C854,LISTE!$D$3:$O$3,0))</f>
        <v>#N/A</v>
      </c>
      <c r="E854" s="88" t="str">
        <f>IF(ISBLANK(C854),"",VLOOKUP(C854,Typologie!B$3:C$15,2,0))</f>
        <v/>
      </c>
      <c r="F854" s="88" t="str">
        <f>IF(E854="","",COUNTIF(E$10:$E854, E854))</f>
        <v/>
      </c>
      <c r="G854" s="88" t="str">
        <f t="shared" si="44"/>
        <v/>
      </c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90"/>
      <c r="T854" s="90"/>
      <c r="U854" s="90"/>
      <c r="V854" s="90"/>
      <c r="W854" s="88"/>
      <c r="X854" s="91"/>
      <c r="Y854" s="89"/>
      <c r="Z854" s="89"/>
      <c r="AA854" s="89"/>
      <c r="AB854" s="89"/>
      <c r="AC854" s="89"/>
      <c r="AD854" s="89"/>
      <c r="AE854" s="91"/>
      <c r="AF854" s="88"/>
      <c r="AG854" s="89"/>
      <c r="AH854" s="89"/>
      <c r="AI854" s="89"/>
      <c r="AJ854" s="91"/>
      <c r="AK854" s="88"/>
      <c r="AL854" s="89"/>
      <c r="AM854" s="89"/>
      <c r="AN854" s="89"/>
      <c r="AO854" s="91"/>
      <c r="AP854" s="88" t="str">
        <f t="shared" ca="1" si="42"/>
        <v/>
      </c>
      <c r="AQ854" s="91"/>
      <c r="AR854" s="89"/>
      <c r="AS854" s="88"/>
      <c r="AT854" s="88" t="str">
        <f t="shared" si="43"/>
        <v/>
      </c>
      <c r="AU854" s="92"/>
      <c r="AV854" s="88"/>
    </row>
    <row r="855" spans="1:48" s="75" customFormat="1" ht="15.6" x14ac:dyDescent="0.3">
      <c r="A855" s="88"/>
      <c r="B855" s="88" t="str">
        <f>IF(ISNA(VLOOKUP(A855,LISTE!B848:U890,20,0)),"",VLOOKUP(A855,LISTE!B848:U890,20,0))</f>
        <v/>
      </c>
      <c r="C855" s="88"/>
      <c r="D855" s="88" t="e">
        <f t="array" ref="D855">INDEX(LISTE!$D$4:$O$45,MATCH(A855,LISTE!$B$4:$B$45,0),MATCH(C855,LISTE!$D$3:$O$3,0))</f>
        <v>#N/A</v>
      </c>
      <c r="E855" s="88" t="str">
        <f>IF(ISBLANK(C855),"",VLOOKUP(C855,Typologie!B$3:C$15,2,0))</f>
        <v/>
      </c>
      <c r="F855" s="88" t="str">
        <f>IF(E855="","",COUNTIF(E$10:$E855, E855))</f>
        <v/>
      </c>
      <c r="G855" s="88" t="str">
        <f t="shared" si="44"/>
        <v/>
      </c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90"/>
      <c r="T855" s="90"/>
      <c r="U855" s="90"/>
      <c r="V855" s="90"/>
      <c r="W855" s="88"/>
      <c r="X855" s="91"/>
      <c r="Y855" s="89"/>
      <c r="Z855" s="89"/>
      <c r="AA855" s="89"/>
      <c r="AB855" s="89"/>
      <c r="AC855" s="89"/>
      <c r="AD855" s="89"/>
      <c r="AE855" s="91"/>
      <c r="AF855" s="88"/>
      <c r="AG855" s="89"/>
      <c r="AH855" s="89"/>
      <c r="AI855" s="89"/>
      <c r="AJ855" s="91"/>
      <c r="AK855" s="88"/>
      <c r="AL855" s="89"/>
      <c r="AM855" s="89"/>
      <c r="AN855" s="89"/>
      <c r="AO855" s="91"/>
      <c r="AP855" s="88" t="str">
        <f t="shared" ca="1" si="42"/>
        <v/>
      </c>
      <c r="AQ855" s="91"/>
      <c r="AR855" s="89"/>
      <c r="AS855" s="88"/>
      <c r="AT855" s="88" t="str">
        <f t="shared" si="43"/>
        <v/>
      </c>
      <c r="AU855" s="92"/>
      <c r="AV855" s="88"/>
    </row>
    <row r="856" spans="1:48" s="75" customFormat="1" ht="15.6" x14ac:dyDescent="0.3">
      <c r="A856" s="88"/>
      <c r="B856" s="88" t="str">
        <f>IF(ISNA(VLOOKUP(A856,LISTE!B849:U891,20,0)),"",VLOOKUP(A856,LISTE!B849:U891,20,0))</f>
        <v/>
      </c>
      <c r="C856" s="88"/>
      <c r="D856" s="88" t="e">
        <f t="array" ref="D856">INDEX(LISTE!$D$4:$O$45,MATCH(A856,LISTE!$B$4:$B$45,0),MATCH(C856,LISTE!$D$3:$O$3,0))</f>
        <v>#N/A</v>
      </c>
      <c r="E856" s="88" t="str">
        <f>IF(ISBLANK(C856),"",VLOOKUP(C856,Typologie!B$3:C$15,2,0))</f>
        <v/>
      </c>
      <c r="F856" s="88" t="str">
        <f>IF(E856="","",COUNTIF(E$10:$E856, E856))</f>
        <v/>
      </c>
      <c r="G856" s="88" t="str">
        <f t="shared" si="44"/>
        <v/>
      </c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90"/>
      <c r="T856" s="90"/>
      <c r="U856" s="90"/>
      <c r="V856" s="90"/>
      <c r="W856" s="88"/>
      <c r="X856" s="91"/>
      <c r="Y856" s="89"/>
      <c r="Z856" s="89"/>
      <c r="AA856" s="89"/>
      <c r="AB856" s="89"/>
      <c r="AC856" s="89"/>
      <c r="AD856" s="89"/>
      <c r="AE856" s="91"/>
      <c r="AF856" s="88"/>
      <c r="AG856" s="89"/>
      <c r="AH856" s="89"/>
      <c r="AI856" s="89"/>
      <c r="AJ856" s="91"/>
      <c r="AK856" s="88"/>
      <c r="AL856" s="89"/>
      <c r="AM856" s="89"/>
      <c r="AN856" s="89"/>
      <c r="AO856" s="91"/>
      <c r="AP856" s="88" t="str">
        <f t="shared" ca="1" si="42"/>
        <v/>
      </c>
      <c r="AQ856" s="91"/>
      <c r="AR856" s="89"/>
      <c r="AS856" s="88"/>
      <c r="AT856" s="88" t="str">
        <f t="shared" si="43"/>
        <v/>
      </c>
      <c r="AU856" s="92"/>
      <c r="AV856" s="88"/>
    </row>
    <row r="857" spans="1:48" s="75" customFormat="1" ht="15.6" x14ac:dyDescent="0.3">
      <c r="A857" s="88"/>
      <c r="B857" s="88" t="str">
        <f>IF(ISNA(VLOOKUP(A857,LISTE!B850:U892,20,0)),"",VLOOKUP(A857,LISTE!B850:U892,20,0))</f>
        <v/>
      </c>
      <c r="C857" s="88"/>
      <c r="D857" s="88" t="e">
        <f t="array" ref="D857">INDEX(LISTE!$D$4:$O$45,MATCH(A857,LISTE!$B$4:$B$45,0),MATCH(C857,LISTE!$D$3:$O$3,0))</f>
        <v>#N/A</v>
      </c>
      <c r="E857" s="88" t="str">
        <f>IF(ISBLANK(C857),"",VLOOKUP(C857,Typologie!B$3:C$15,2,0))</f>
        <v/>
      </c>
      <c r="F857" s="88" t="str">
        <f>IF(E857="","",COUNTIF(E$10:$E857, E857))</f>
        <v/>
      </c>
      <c r="G857" s="88" t="str">
        <f t="shared" si="44"/>
        <v/>
      </c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90"/>
      <c r="T857" s="90"/>
      <c r="U857" s="90"/>
      <c r="V857" s="90"/>
      <c r="W857" s="88"/>
      <c r="X857" s="91"/>
      <c r="Y857" s="89"/>
      <c r="Z857" s="89"/>
      <c r="AA857" s="89"/>
      <c r="AB857" s="89"/>
      <c r="AC857" s="89"/>
      <c r="AD857" s="89"/>
      <c r="AE857" s="91"/>
      <c r="AF857" s="88"/>
      <c r="AG857" s="89"/>
      <c r="AH857" s="89"/>
      <c r="AI857" s="89"/>
      <c r="AJ857" s="91"/>
      <c r="AK857" s="88"/>
      <c r="AL857" s="89"/>
      <c r="AM857" s="89"/>
      <c r="AN857" s="89"/>
      <c r="AO857" s="91"/>
      <c r="AP857" s="88" t="str">
        <f t="shared" ca="1" si="42"/>
        <v/>
      </c>
      <c r="AQ857" s="91"/>
      <c r="AR857" s="89"/>
      <c r="AS857" s="88"/>
      <c r="AT857" s="88" t="str">
        <f t="shared" si="43"/>
        <v/>
      </c>
      <c r="AU857" s="92"/>
      <c r="AV857" s="88"/>
    </row>
    <row r="858" spans="1:48" s="75" customFormat="1" ht="15.6" x14ac:dyDescent="0.3">
      <c r="A858" s="88"/>
      <c r="B858" s="88" t="str">
        <f>IF(ISNA(VLOOKUP(A858,LISTE!B851:U893,20,0)),"",VLOOKUP(A858,LISTE!B851:U893,20,0))</f>
        <v/>
      </c>
      <c r="C858" s="88"/>
      <c r="D858" s="88" t="e">
        <f t="array" ref="D858">INDEX(LISTE!$D$4:$O$45,MATCH(A858,LISTE!$B$4:$B$45,0),MATCH(C858,LISTE!$D$3:$O$3,0))</f>
        <v>#N/A</v>
      </c>
      <c r="E858" s="88" t="str">
        <f>IF(ISBLANK(C858),"",VLOOKUP(C858,Typologie!B$3:C$15,2,0))</f>
        <v/>
      </c>
      <c r="F858" s="88" t="str">
        <f>IF(E858="","",COUNTIF(E$10:$E858, E858))</f>
        <v/>
      </c>
      <c r="G858" s="88" t="str">
        <f t="shared" si="44"/>
        <v/>
      </c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90"/>
      <c r="T858" s="90"/>
      <c r="U858" s="90"/>
      <c r="V858" s="90"/>
      <c r="W858" s="88"/>
      <c r="X858" s="91"/>
      <c r="Y858" s="89"/>
      <c r="Z858" s="89"/>
      <c r="AA858" s="89"/>
      <c r="AB858" s="89"/>
      <c r="AC858" s="89"/>
      <c r="AD858" s="89"/>
      <c r="AE858" s="91"/>
      <c r="AF858" s="88"/>
      <c r="AG858" s="89"/>
      <c r="AH858" s="89"/>
      <c r="AI858" s="89"/>
      <c r="AJ858" s="91"/>
      <c r="AK858" s="88"/>
      <c r="AL858" s="89"/>
      <c r="AM858" s="89"/>
      <c r="AN858" s="89"/>
      <c r="AO858" s="91"/>
      <c r="AP858" s="88" t="str">
        <f t="shared" ca="1" si="42"/>
        <v/>
      </c>
      <c r="AQ858" s="91"/>
      <c r="AR858" s="89"/>
      <c r="AS858" s="88"/>
      <c r="AT858" s="88" t="str">
        <f t="shared" si="43"/>
        <v/>
      </c>
      <c r="AU858" s="92"/>
      <c r="AV858" s="88"/>
    </row>
    <row r="859" spans="1:48" s="75" customFormat="1" ht="15.6" x14ac:dyDescent="0.3">
      <c r="A859" s="88"/>
      <c r="B859" s="88" t="str">
        <f>IF(ISNA(VLOOKUP(A859,LISTE!B852:U894,20,0)),"",VLOOKUP(A859,LISTE!B852:U894,20,0))</f>
        <v/>
      </c>
      <c r="C859" s="88"/>
      <c r="D859" s="88" t="e">
        <f t="array" ref="D859">INDEX(LISTE!$D$4:$O$45,MATCH(A859,LISTE!$B$4:$B$45,0),MATCH(C859,LISTE!$D$3:$O$3,0))</f>
        <v>#N/A</v>
      </c>
      <c r="E859" s="88" t="str">
        <f>IF(ISBLANK(C859),"",VLOOKUP(C859,Typologie!B$3:C$15,2,0))</f>
        <v/>
      </c>
      <c r="F859" s="88" t="str">
        <f>IF(E859="","",COUNTIF(E$10:$E859, E859))</f>
        <v/>
      </c>
      <c r="G859" s="88" t="str">
        <f t="shared" si="44"/>
        <v/>
      </c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90"/>
      <c r="T859" s="90"/>
      <c r="U859" s="90"/>
      <c r="V859" s="90"/>
      <c r="W859" s="88"/>
      <c r="X859" s="91"/>
      <c r="Y859" s="89"/>
      <c r="Z859" s="89"/>
      <c r="AA859" s="89"/>
      <c r="AB859" s="89"/>
      <c r="AC859" s="89"/>
      <c r="AD859" s="89"/>
      <c r="AE859" s="91"/>
      <c r="AF859" s="88"/>
      <c r="AG859" s="89"/>
      <c r="AH859" s="89"/>
      <c r="AI859" s="89"/>
      <c r="AJ859" s="91"/>
      <c r="AK859" s="88"/>
      <c r="AL859" s="89"/>
      <c r="AM859" s="89"/>
      <c r="AN859" s="89"/>
      <c r="AO859" s="91"/>
      <c r="AP859" s="88" t="str">
        <f t="shared" ca="1" si="42"/>
        <v/>
      </c>
      <c r="AQ859" s="91"/>
      <c r="AR859" s="89"/>
      <c r="AS859" s="88"/>
      <c r="AT859" s="88" t="str">
        <f t="shared" si="43"/>
        <v/>
      </c>
      <c r="AU859" s="92"/>
      <c r="AV859" s="88"/>
    </row>
    <row r="860" spans="1:48" s="75" customFormat="1" ht="15.6" x14ac:dyDescent="0.3">
      <c r="A860" s="88"/>
      <c r="B860" s="88" t="str">
        <f>IF(ISNA(VLOOKUP(A860,LISTE!B853:U895,20,0)),"",VLOOKUP(A860,LISTE!B853:U895,20,0))</f>
        <v/>
      </c>
      <c r="C860" s="88"/>
      <c r="D860" s="88" t="e">
        <f t="array" ref="D860">INDEX(LISTE!$D$4:$O$45,MATCH(A860,LISTE!$B$4:$B$45,0),MATCH(C860,LISTE!$D$3:$O$3,0))</f>
        <v>#N/A</v>
      </c>
      <c r="E860" s="88" t="str">
        <f>IF(ISBLANK(C860),"",VLOOKUP(C860,Typologie!B$3:C$15,2,0))</f>
        <v/>
      </c>
      <c r="F860" s="88" t="str">
        <f>IF(E860="","",COUNTIF(E$10:$E860, E860))</f>
        <v/>
      </c>
      <c r="G860" s="88" t="str">
        <f t="shared" si="44"/>
        <v/>
      </c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90"/>
      <c r="T860" s="90"/>
      <c r="U860" s="90"/>
      <c r="V860" s="90"/>
      <c r="W860" s="88"/>
      <c r="X860" s="91"/>
      <c r="Y860" s="89"/>
      <c r="Z860" s="89"/>
      <c r="AA860" s="89"/>
      <c r="AB860" s="89"/>
      <c r="AC860" s="89"/>
      <c r="AD860" s="89"/>
      <c r="AE860" s="91"/>
      <c r="AF860" s="88"/>
      <c r="AG860" s="89"/>
      <c r="AH860" s="89"/>
      <c r="AI860" s="89"/>
      <c r="AJ860" s="91"/>
      <c r="AK860" s="88"/>
      <c r="AL860" s="89"/>
      <c r="AM860" s="89"/>
      <c r="AN860" s="89"/>
      <c r="AO860" s="91"/>
      <c r="AP860" s="88" t="str">
        <f t="shared" ca="1" si="42"/>
        <v/>
      </c>
      <c r="AQ860" s="91"/>
      <c r="AR860" s="89"/>
      <c r="AS860" s="88"/>
      <c r="AT860" s="88" t="str">
        <f t="shared" si="43"/>
        <v/>
      </c>
      <c r="AU860" s="92"/>
      <c r="AV860" s="88"/>
    </row>
    <row r="861" spans="1:48" s="75" customFormat="1" ht="15.6" x14ac:dyDescent="0.3">
      <c r="A861" s="88"/>
      <c r="B861" s="88" t="str">
        <f>IF(ISNA(VLOOKUP(A861,LISTE!B854:U896,20,0)),"",VLOOKUP(A861,LISTE!B854:U896,20,0))</f>
        <v/>
      </c>
      <c r="C861" s="88"/>
      <c r="D861" s="88" t="e">
        <f t="array" ref="D861">INDEX(LISTE!$D$4:$O$45,MATCH(A861,LISTE!$B$4:$B$45,0),MATCH(C861,LISTE!$D$3:$O$3,0))</f>
        <v>#N/A</v>
      </c>
      <c r="E861" s="88" t="str">
        <f>IF(ISBLANK(C861),"",VLOOKUP(C861,Typologie!B$3:C$15,2,0))</f>
        <v/>
      </c>
      <c r="F861" s="88" t="str">
        <f>IF(E861="","",COUNTIF(E$10:$E861, E861))</f>
        <v/>
      </c>
      <c r="G861" s="88" t="str">
        <f t="shared" si="44"/>
        <v/>
      </c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90"/>
      <c r="T861" s="90"/>
      <c r="U861" s="90"/>
      <c r="V861" s="90"/>
      <c r="W861" s="88"/>
      <c r="X861" s="91"/>
      <c r="Y861" s="89"/>
      <c r="Z861" s="89"/>
      <c r="AA861" s="89"/>
      <c r="AB861" s="89"/>
      <c r="AC861" s="89"/>
      <c r="AD861" s="89"/>
      <c r="AE861" s="91"/>
      <c r="AF861" s="88"/>
      <c r="AG861" s="89"/>
      <c r="AH861" s="89"/>
      <c r="AI861" s="89"/>
      <c r="AJ861" s="91"/>
      <c r="AK861" s="88"/>
      <c r="AL861" s="89"/>
      <c r="AM861" s="89"/>
      <c r="AN861" s="89"/>
      <c r="AO861" s="91"/>
      <c r="AP861" s="88" t="str">
        <f t="shared" ca="1" si="42"/>
        <v/>
      </c>
      <c r="AQ861" s="91"/>
      <c r="AR861" s="89"/>
      <c r="AS861" s="88"/>
      <c r="AT861" s="88" t="str">
        <f t="shared" si="43"/>
        <v/>
      </c>
      <c r="AU861" s="92"/>
      <c r="AV861" s="88"/>
    </row>
    <row r="862" spans="1:48" s="75" customFormat="1" ht="15.6" x14ac:dyDescent="0.3">
      <c r="A862" s="88"/>
      <c r="B862" s="88" t="str">
        <f>IF(ISNA(VLOOKUP(A862,LISTE!B855:U897,20,0)),"",VLOOKUP(A862,LISTE!B855:U897,20,0))</f>
        <v/>
      </c>
      <c r="C862" s="88"/>
      <c r="D862" s="88" t="e">
        <f t="array" ref="D862">INDEX(LISTE!$D$4:$O$45,MATCH(A862,LISTE!$B$4:$B$45,0),MATCH(C862,LISTE!$D$3:$O$3,0))</f>
        <v>#N/A</v>
      </c>
      <c r="E862" s="88" t="str">
        <f>IF(ISBLANK(C862),"",VLOOKUP(C862,Typologie!B$3:C$15,2,0))</f>
        <v/>
      </c>
      <c r="F862" s="88" t="str">
        <f>IF(E862="","",COUNTIF(E$10:$E862, E862))</f>
        <v/>
      </c>
      <c r="G862" s="88" t="str">
        <f t="shared" si="44"/>
        <v/>
      </c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90"/>
      <c r="T862" s="90"/>
      <c r="U862" s="90"/>
      <c r="V862" s="90"/>
      <c r="W862" s="88"/>
      <c r="X862" s="91"/>
      <c r="Y862" s="89"/>
      <c r="Z862" s="89"/>
      <c r="AA862" s="89"/>
      <c r="AB862" s="89"/>
      <c r="AC862" s="89"/>
      <c r="AD862" s="89"/>
      <c r="AE862" s="91"/>
      <c r="AF862" s="88"/>
      <c r="AG862" s="89"/>
      <c r="AH862" s="89"/>
      <c r="AI862" s="89"/>
      <c r="AJ862" s="91"/>
      <c r="AK862" s="88"/>
      <c r="AL862" s="89"/>
      <c r="AM862" s="89"/>
      <c r="AN862" s="89"/>
      <c r="AO862" s="91"/>
      <c r="AP862" s="88" t="str">
        <f t="shared" ca="1" si="42"/>
        <v/>
      </c>
      <c r="AQ862" s="91"/>
      <c r="AR862" s="89"/>
      <c r="AS862" s="88"/>
      <c r="AT862" s="88" t="str">
        <f t="shared" si="43"/>
        <v/>
      </c>
      <c r="AU862" s="92"/>
      <c r="AV862" s="88"/>
    </row>
    <row r="863" spans="1:48" s="75" customFormat="1" ht="15.6" x14ac:dyDescent="0.3">
      <c r="A863" s="88"/>
      <c r="B863" s="88" t="str">
        <f>IF(ISNA(VLOOKUP(A863,LISTE!B856:U898,20,0)),"",VLOOKUP(A863,LISTE!B856:U898,20,0))</f>
        <v/>
      </c>
      <c r="C863" s="88"/>
      <c r="D863" s="88" t="e">
        <f t="array" ref="D863">INDEX(LISTE!$D$4:$O$45,MATCH(A863,LISTE!$B$4:$B$45,0),MATCH(C863,LISTE!$D$3:$O$3,0))</f>
        <v>#N/A</v>
      </c>
      <c r="E863" s="88" t="str">
        <f>IF(ISBLANK(C863),"",VLOOKUP(C863,Typologie!B$3:C$15,2,0))</f>
        <v/>
      </c>
      <c r="F863" s="88" t="str">
        <f>IF(E863="","",COUNTIF(E$10:$E863, E863))</f>
        <v/>
      </c>
      <c r="G863" s="88" t="str">
        <f t="shared" si="44"/>
        <v/>
      </c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90"/>
      <c r="T863" s="90"/>
      <c r="U863" s="90"/>
      <c r="V863" s="90"/>
      <c r="W863" s="88"/>
      <c r="X863" s="91"/>
      <c r="Y863" s="89"/>
      <c r="Z863" s="89"/>
      <c r="AA863" s="89"/>
      <c r="AB863" s="89"/>
      <c r="AC863" s="89"/>
      <c r="AD863" s="89"/>
      <c r="AE863" s="91"/>
      <c r="AF863" s="88"/>
      <c r="AG863" s="89"/>
      <c r="AH863" s="89"/>
      <c r="AI863" s="89"/>
      <c r="AJ863" s="91"/>
      <c r="AK863" s="88"/>
      <c r="AL863" s="89"/>
      <c r="AM863" s="89"/>
      <c r="AN863" s="89"/>
      <c r="AO863" s="91"/>
      <c r="AP863" s="88" t="str">
        <f t="shared" ca="1" si="42"/>
        <v/>
      </c>
      <c r="AQ863" s="91"/>
      <c r="AR863" s="89"/>
      <c r="AS863" s="88"/>
      <c r="AT863" s="88" t="str">
        <f t="shared" si="43"/>
        <v/>
      </c>
      <c r="AU863" s="92"/>
      <c r="AV863" s="88"/>
    </row>
    <row r="864" spans="1:48" s="75" customFormat="1" ht="15.6" x14ac:dyDescent="0.3">
      <c r="A864" s="88"/>
      <c r="B864" s="88" t="str">
        <f>IF(ISNA(VLOOKUP(A864,LISTE!B857:U899,20,0)),"",VLOOKUP(A864,LISTE!B857:U899,20,0))</f>
        <v/>
      </c>
      <c r="C864" s="88"/>
      <c r="D864" s="88" t="e">
        <f t="array" ref="D864">INDEX(LISTE!$D$4:$O$45,MATCH(A864,LISTE!$B$4:$B$45,0),MATCH(C864,LISTE!$D$3:$O$3,0))</f>
        <v>#N/A</v>
      </c>
      <c r="E864" s="88" t="str">
        <f>IF(ISBLANK(C864),"",VLOOKUP(C864,Typologie!B$3:C$15,2,0))</f>
        <v/>
      </c>
      <c r="F864" s="88" t="str">
        <f>IF(E864="","",COUNTIF(E$10:$E864, E864))</f>
        <v/>
      </c>
      <c r="G864" s="88" t="str">
        <f t="shared" si="44"/>
        <v/>
      </c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90"/>
      <c r="T864" s="90"/>
      <c r="U864" s="90"/>
      <c r="V864" s="90"/>
      <c r="W864" s="88"/>
      <c r="X864" s="91"/>
      <c r="Y864" s="89"/>
      <c r="Z864" s="89"/>
      <c r="AA864" s="89"/>
      <c r="AB864" s="89"/>
      <c r="AC864" s="89"/>
      <c r="AD864" s="89"/>
      <c r="AE864" s="91"/>
      <c r="AF864" s="88"/>
      <c r="AG864" s="89"/>
      <c r="AH864" s="89"/>
      <c r="AI864" s="89"/>
      <c r="AJ864" s="91"/>
      <c r="AK864" s="88"/>
      <c r="AL864" s="89"/>
      <c r="AM864" s="89"/>
      <c r="AN864" s="89"/>
      <c r="AO864" s="91"/>
      <c r="AP864" s="88" t="str">
        <f t="shared" ca="1" si="42"/>
        <v/>
      </c>
      <c r="AQ864" s="91"/>
      <c r="AR864" s="89"/>
      <c r="AS864" s="88"/>
      <c r="AT864" s="88" t="str">
        <f t="shared" si="43"/>
        <v/>
      </c>
      <c r="AU864" s="92"/>
      <c r="AV864" s="88"/>
    </row>
    <row r="865" spans="1:48" s="75" customFormat="1" ht="15.6" x14ac:dyDescent="0.3">
      <c r="A865" s="88"/>
      <c r="B865" s="88" t="str">
        <f>IF(ISNA(VLOOKUP(A865,LISTE!B858:U900,20,0)),"",VLOOKUP(A865,LISTE!B858:U900,20,0))</f>
        <v/>
      </c>
      <c r="C865" s="88"/>
      <c r="D865" s="88" t="e">
        <f t="array" ref="D865">INDEX(LISTE!$D$4:$O$45,MATCH(A865,LISTE!$B$4:$B$45,0),MATCH(C865,LISTE!$D$3:$O$3,0))</f>
        <v>#N/A</v>
      </c>
      <c r="E865" s="88" t="str">
        <f>IF(ISBLANK(C865),"",VLOOKUP(C865,Typologie!B$3:C$15,2,0))</f>
        <v/>
      </c>
      <c r="F865" s="88" t="str">
        <f>IF(E865="","",COUNTIF(E$10:$E865, E865))</f>
        <v/>
      </c>
      <c r="G865" s="88" t="str">
        <f t="shared" si="44"/>
        <v/>
      </c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90"/>
      <c r="T865" s="90"/>
      <c r="U865" s="90"/>
      <c r="V865" s="90"/>
      <c r="W865" s="88"/>
      <c r="X865" s="91"/>
      <c r="Y865" s="89"/>
      <c r="Z865" s="89"/>
      <c r="AA865" s="89"/>
      <c r="AB865" s="89"/>
      <c r="AC865" s="89"/>
      <c r="AD865" s="89"/>
      <c r="AE865" s="91"/>
      <c r="AF865" s="88"/>
      <c r="AG865" s="89"/>
      <c r="AH865" s="89"/>
      <c r="AI865" s="89"/>
      <c r="AJ865" s="91"/>
      <c r="AK865" s="88"/>
      <c r="AL865" s="89"/>
      <c r="AM865" s="89"/>
      <c r="AN865" s="89"/>
      <c r="AO865" s="91"/>
      <c r="AP865" s="88" t="str">
        <f t="shared" ca="1" si="42"/>
        <v/>
      </c>
      <c r="AQ865" s="91"/>
      <c r="AR865" s="89"/>
      <c r="AS865" s="88"/>
      <c r="AT865" s="88" t="str">
        <f t="shared" si="43"/>
        <v/>
      </c>
      <c r="AU865" s="92"/>
      <c r="AV865" s="88"/>
    </row>
    <row r="866" spans="1:48" s="75" customFormat="1" ht="15.6" x14ac:dyDescent="0.3">
      <c r="A866" s="88"/>
      <c r="B866" s="88" t="str">
        <f>IF(ISNA(VLOOKUP(A866,LISTE!B859:U901,20,0)),"",VLOOKUP(A866,LISTE!B859:U901,20,0))</f>
        <v/>
      </c>
      <c r="C866" s="88"/>
      <c r="D866" s="88" t="e">
        <f t="array" ref="D866">INDEX(LISTE!$D$4:$O$45,MATCH(A866,LISTE!$B$4:$B$45,0),MATCH(C866,LISTE!$D$3:$O$3,0))</f>
        <v>#N/A</v>
      </c>
      <c r="E866" s="88" t="str">
        <f>IF(ISBLANK(C866),"",VLOOKUP(C866,Typologie!B$3:C$15,2,0))</f>
        <v/>
      </c>
      <c r="F866" s="88" t="str">
        <f>IF(E866="","",COUNTIF(E$10:$E866, E866))</f>
        <v/>
      </c>
      <c r="G866" s="88" t="str">
        <f t="shared" si="44"/>
        <v/>
      </c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90"/>
      <c r="T866" s="90"/>
      <c r="U866" s="90"/>
      <c r="V866" s="90"/>
      <c r="W866" s="88"/>
      <c r="X866" s="91"/>
      <c r="Y866" s="89"/>
      <c r="Z866" s="89"/>
      <c r="AA866" s="89"/>
      <c r="AB866" s="89"/>
      <c r="AC866" s="89"/>
      <c r="AD866" s="89"/>
      <c r="AE866" s="91"/>
      <c r="AF866" s="88"/>
      <c r="AG866" s="89"/>
      <c r="AH866" s="89"/>
      <c r="AI866" s="89"/>
      <c r="AJ866" s="91"/>
      <c r="AK866" s="88"/>
      <c r="AL866" s="89"/>
      <c r="AM866" s="89"/>
      <c r="AN866" s="89"/>
      <c r="AO866" s="91"/>
      <c r="AP866" s="88" t="str">
        <f t="shared" ca="1" si="42"/>
        <v/>
      </c>
      <c r="AQ866" s="91"/>
      <c r="AR866" s="89"/>
      <c r="AS866" s="88"/>
      <c r="AT866" s="88" t="str">
        <f t="shared" si="43"/>
        <v/>
      </c>
      <c r="AU866" s="92"/>
      <c r="AV866" s="88"/>
    </row>
    <row r="867" spans="1:48" s="75" customFormat="1" ht="15.6" x14ac:dyDescent="0.3">
      <c r="A867" s="88"/>
      <c r="B867" s="88" t="str">
        <f>IF(ISNA(VLOOKUP(A867,LISTE!B860:U902,20,0)),"",VLOOKUP(A867,LISTE!B860:U902,20,0))</f>
        <v/>
      </c>
      <c r="C867" s="88"/>
      <c r="D867" s="88" t="e">
        <f t="array" ref="D867">INDEX(LISTE!$D$4:$O$45,MATCH(A867,LISTE!$B$4:$B$45,0),MATCH(C867,LISTE!$D$3:$O$3,0))</f>
        <v>#N/A</v>
      </c>
      <c r="E867" s="88" t="str">
        <f>IF(ISBLANK(C867),"",VLOOKUP(C867,Typologie!B$3:C$15,2,0))</f>
        <v/>
      </c>
      <c r="F867" s="88" t="str">
        <f>IF(E867="","",COUNTIF(E$10:$E867, E867))</f>
        <v/>
      </c>
      <c r="G867" s="88" t="str">
        <f t="shared" si="44"/>
        <v/>
      </c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90"/>
      <c r="T867" s="90"/>
      <c r="U867" s="90"/>
      <c r="V867" s="90"/>
      <c r="W867" s="88"/>
      <c r="X867" s="91"/>
      <c r="Y867" s="89"/>
      <c r="Z867" s="89"/>
      <c r="AA867" s="89"/>
      <c r="AB867" s="89"/>
      <c r="AC867" s="89"/>
      <c r="AD867" s="89"/>
      <c r="AE867" s="91"/>
      <c r="AF867" s="88"/>
      <c r="AG867" s="89"/>
      <c r="AH867" s="89"/>
      <c r="AI867" s="89"/>
      <c r="AJ867" s="91"/>
      <c r="AK867" s="88"/>
      <c r="AL867" s="89"/>
      <c r="AM867" s="89"/>
      <c r="AN867" s="89"/>
      <c r="AO867" s="91"/>
      <c r="AP867" s="88" t="str">
        <f t="shared" ca="1" si="42"/>
        <v/>
      </c>
      <c r="AQ867" s="91"/>
      <c r="AR867" s="89"/>
      <c r="AS867" s="88"/>
      <c r="AT867" s="88" t="str">
        <f t="shared" si="43"/>
        <v/>
      </c>
      <c r="AU867" s="92"/>
      <c r="AV867" s="88"/>
    </row>
    <row r="868" spans="1:48" s="75" customFormat="1" ht="15.6" x14ac:dyDescent="0.3">
      <c r="A868" s="88"/>
      <c r="B868" s="88" t="str">
        <f>IF(ISNA(VLOOKUP(A868,LISTE!B861:U903,20,0)),"",VLOOKUP(A868,LISTE!B861:U903,20,0))</f>
        <v/>
      </c>
      <c r="C868" s="88"/>
      <c r="D868" s="88" t="e">
        <f t="array" ref="D868">INDEX(LISTE!$D$4:$O$45,MATCH(A868,LISTE!$B$4:$B$45,0),MATCH(C868,LISTE!$D$3:$O$3,0))</f>
        <v>#N/A</v>
      </c>
      <c r="E868" s="88" t="str">
        <f>IF(ISBLANK(C868),"",VLOOKUP(C868,Typologie!B$3:C$15,2,0))</f>
        <v/>
      </c>
      <c r="F868" s="88" t="str">
        <f>IF(E868="","",COUNTIF(E$10:$E868, E868))</f>
        <v/>
      </c>
      <c r="G868" s="88" t="str">
        <f t="shared" si="44"/>
        <v/>
      </c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90"/>
      <c r="T868" s="90"/>
      <c r="U868" s="90"/>
      <c r="V868" s="90"/>
      <c r="W868" s="88"/>
      <c r="X868" s="91"/>
      <c r="Y868" s="89"/>
      <c r="Z868" s="89"/>
      <c r="AA868" s="89"/>
      <c r="AB868" s="89"/>
      <c r="AC868" s="89"/>
      <c r="AD868" s="89"/>
      <c r="AE868" s="91"/>
      <c r="AF868" s="88"/>
      <c r="AG868" s="89"/>
      <c r="AH868" s="89"/>
      <c r="AI868" s="89"/>
      <c r="AJ868" s="91"/>
      <c r="AK868" s="88"/>
      <c r="AL868" s="89"/>
      <c r="AM868" s="89"/>
      <c r="AN868" s="89"/>
      <c r="AO868" s="91"/>
      <c r="AP868" s="88" t="str">
        <f t="shared" ca="1" si="42"/>
        <v/>
      </c>
      <c r="AQ868" s="91"/>
      <c r="AR868" s="89"/>
      <c r="AS868" s="88"/>
      <c r="AT868" s="88" t="str">
        <f t="shared" si="43"/>
        <v/>
      </c>
      <c r="AU868" s="92"/>
      <c r="AV868" s="88"/>
    </row>
    <row r="869" spans="1:48" s="75" customFormat="1" ht="15.6" x14ac:dyDescent="0.3">
      <c r="A869" s="88"/>
      <c r="B869" s="88" t="str">
        <f>IF(ISNA(VLOOKUP(A869,LISTE!B862:U904,20,0)),"",VLOOKUP(A869,LISTE!B862:U904,20,0))</f>
        <v/>
      </c>
      <c r="C869" s="88"/>
      <c r="D869" s="88" t="e">
        <f t="array" ref="D869">INDEX(LISTE!$D$4:$O$45,MATCH(A869,LISTE!$B$4:$B$45,0),MATCH(C869,LISTE!$D$3:$O$3,0))</f>
        <v>#N/A</v>
      </c>
      <c r="E869" s="88" t="str">
        <f>IF(ISBLANK(C869),"",VLOOKUP(C869,Typologie!B$3:C$15,2,0))</f>
        <v/>
      </c>
      <c r="F869" s="88" t="str">
        <f>IF(E869="","",COUNTIF(E$10:$E869, E869))</f>
        <v/>
      </c>
      <c r="G869" s="88" t="str">
        <f t="shared" si="44"/>
        <v/>
      </c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90"/>
      <c r="T869" s="90"/>
      <c r="U869" s="90"/>
      <c r="V869" s="90"/>
      <c r="W869" s="88"/>
      <c r="X869" s="91"/>
      <c r="Y869" s="89"/>
      <c r="Z869" s="89"/>
      <c r="AA869" s="89"/>
      <c r="AB869" s="89"/>
      <c r="AC869" s="89"/>
      <c r="AD869" s="89"/>
      <c r="AE869" s="91"/>
      <c r="AF869" s="88"/>
      <c r="AG869" s="89"/>
      <c r="AH869" s="89"/>
      <c r="AI869" s="89"/>
      <c r="AJ869" s="91"/>
      <c r="AK869" s="88"/>
      <c r="AL869" s="89"/>
      <c r="AM869" s="89"/>
      <c r="AN869" s="89"/>
      <c r="AO869" s="91"/>
      <c r="AP869" s="88" t="str">
        <f t="shared" ca="1" si="42"/>
        <v/>
      </c>
      <c r="AQ869" s="91"/>
      <c r="AR869" s="89"/>
      <c r="AS869" s="88"/>
      <c r="AT869" s="88" t="str">
        <f t="shared" si="43"/>
        <v/>
      </c>
      <c r="AU869" s="92"/>
      <c r="AV869" s="88"/>
    </row>
    <row r="870" spans="1:48" s="75" customFormat="1" ht="15.6" x14ac:dyDescent="0.3">
      <c r="A870" s="88"/>
      <c r="B870" s="88" t="str">
        <f>IF(ISNA(VLOOKUP(A870,LISTE!B863:U905,20,0)),"",VLOOKUP(A870,LISTE!B863:U905,20,0))</f>
        <v/>
      </c>
      <c r="C870" s="88"/>
      <c r="D870" s="88" t="e">
        <f t="array" ref="D870">INDEX(LISTE!$D$4:$O$45,MATCH(A870,LISTE!$B$4:$B$45,0),MATCH(C870,LISTE!$D$3:$O$3,0))</f>
        <v>#N/A</v>
      </c>
      <c r="E870" s="88" t="str">
        <f>IF(ISBLANK(C870),"",VLOOKUP(C870,Typologie!B$3:C$15,2,0))</f>
        <v/>
      </c>
      <c r="F870" s="88" t="str">
        <f>IF(E870="","",COUNTIF(E$10:$E870, E870))</f>
        <v/>
      </c>
      <c r="G870" s="88" t="str">
        <f t="shared" si="44"/>
        <v/>
      </c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90"/>
      <c r="T870" s="90"/>
      <c r="U870" s="90"/>
      <c r="V870" s="90"/>
      <c r="W870" s="88"/>
      <c r="X870" s="91"/>
      <c r="Y870" s="89"/>
      <c r="Z870" s="89"/>
      <c r="AA870" s="89"/>
      <c r="AB870" s="89"/>
      <c r="AC870" s="89"/>
      <c r="AD870" s="89"/>
      <c r="AE870" s="91"/>
      <c r="AF870" s="88"/>
      <c r="AG870" s="89"/>
      <c r="AH870" s="89"/>
      <c r="AI870" s="89"/>
      <c r="AJ870" s="91"/>
      <c r="AK870" s="88"/>
      <c r="AL870" s="89"/>
      <c r="AM870" s="89"/>
      <c r="AN870" s="89"/>
      <c r="AO870" s="91"/>
      <c r="AP870" s="88" t="str">
        <f t="shared" ca="1" si="42"/>
        <v/>
      </c>
      <c r="AQ870" s="91"/>
      <c r="AR870" s="89"/>
      <c r="AS870" s="88"/>
      <c r="AT870" s="88" t="str">
        <f t="shared" si="43"/>
        <v/>
      </c>
      <c r="AU870" s="92"/>
      <c r="AV870" s="88"/>
    </row>
    <row r="871" spans="1:48" s="75" customFormat="1" ht="15.6" x14ac:dyDescent="0.3">
      <c r="A871" s="88"/>
      <c r="B871" s="88" t="str">
        <f>IF(ISNA(VLOOKUP(A871,LISTE!B864:U906,20,0)),"",VLOOKUP(A871,LISTE!B864:U906,20,0))</f>
        <v/>
      </c>
      <c r="C871" s="88"/>
      <c r="D871" s="88" t="e">
        <f t="array" ref="D871">INDEX(LISTE!$D$4:$O$45,MATCH(A871,LISTE!$B$4:$B$45,0),MATCH(C871,LISTE!$D$3:$O$3,0))</f>
        <v>#N/A</v>
      </c>
      <c r="E871" s="88" t="str">
        <f>IF(ISBLANK(C871),"",VLOOKUP(C871,Typologie!B$3:C$15,2,0))</f>
        <v/>
      </c>
      <c r="F871" s="88" t="str">
        <f>IF(E871="","",COUNTIF(E$10:$E871, E871))</f>
        <v/>
      </c>
      <c r="G871" s="88" t="str">
        <f t="shared" si="44"/>
        <v/>
      </c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90"/>
      <c r="T871" s="90"/>
      <c r="U871" s="90"/>
      <c r="V871" s="90"/>
      <c r="W871" s="88"/>
      <c r="X871" s="91"/>
      <c r="Y871" s="89"/>
      <c r="Z871" s="89"/>
      <c r="AA871" s="89"/>
      <c r="AB871" s="89"/>
      <c r="AC871" s="89"/>
      <c r="AD871" s="89"/>
      <c r="AE871" s="91"/>
      <c r="AF871" s="88"/>
      <c r="AG871" s="89"/>
      <c r="AH871" s="89"/>
      <c r="AI871" s="89"/>
      <c r="AJ871" s="91"/>
      <c r="AK871" s="88"/>
      <c r="AL871" s="89"/>
      <c r="AM871" s="89"/>
      <c r="AN871" s="89"/>
      <c r="AO871" s="91"/>
      <c r="AP871" s="88" t="str">
        <f t="shared" ca="1" si="42"/>
        <v/>
      </c>
      <c r="AQ871" s="91"/>
      <c r="AR871" s="89"/>
      <c r="AS871" s="88"/>
      <c r="AT871" s="88" t="str">
        <f t="shared" si="43"/>
        <v/>
      </c>
      <c r="AU871" s="92"/>
      <c r="AV871" s="88"/>
    </row>
    <row r="872" spans="1:48" s="75" customFormat="1" ht="15.6" x14ac:dyDescent="0.3">
      <c r="A872" s="88"/>
      <c r="B872" s="88" t="str">
        <f>IF(ISNA(VLOOKUP(A872,LISTE!B865:U907,20,0)),"",VLOOKUP(A872,LISTE!B865:U907,20,0))</f>
        <v/>
      </c>
      <c r="C872" s="88"/>
      <c r="D872" s="88" t="e">
        <f t="array" ref="D872">INDEX(LISTE!$D$4:$O$45,MATCH(A872,LISTE!$B$4:$B$45,0),MATCH(C872,LISTE!$D$3:$O$3,0))</f>
        <v>#N/A</v>
      </c>
      <c r="E872" s="88" t="str">
        <f>IF(ISBLANK(C872),"",VLOOKUP(C872,Typologie!B$3:C$15,2,0))</f>
        <v/>
      </c>
      <c r="F872" s="88" t="str">
        <f>IF(E872="","",COUNTIF(E$10:$E872, E872))</f>
        <v/>
      </c>
      <c r="G872" s="88" t="str">
        <f t="shared" si="44"/>
        <v/>
      </c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90"/>
      <c r="T872" s="90"/>
      <c r="U872" s="90"/>
      <c r="V872" s="90"/>
      <c r="W872" s="88"/>
      <c r="X872" s="91"/>
      <c r="Y872" s="89"/>
      <c r="Z872" s="89"/>
      <c r="AA872" s="89"/>
      <c r="AB872" s="89"/>
      <c r="AC872" s="89"/>
      <c r="AD872" s="89"/>
      <c r="AE872" s="91"/>
      <c r="AF872" s="88"/>
      <c r="AG872" s="89"/>
      <c r="AH872" s="89"/>
      <c r="AI872" s="89"/>
      <c r="AJ872" s="91"/>
      <c r="AK872" s="88"/>
      <c r="AL872" s="89"/>
      <c r="AM872" s="89"/>
      <c r="AN872" s="89"/>
      <c r="AO872" s="91"/>
      <c r="AP872" s="88" t="str">
        <f t="shared" ca="1" si="42"/>
        <v/>
      </c>
      <c r="AQ872" s="91"/>
      <c r="AR872" s="89"/>
      <c r="AS872" s="88"/>
      <c r="AT872" s="88" t="str">
        <f t="shared" si="43"/>
        <v/>
      </c>
      <c r="AU872" s="92"/>
      <c r="AV872" s="88"/>
    </row>
    <row r="873" spans="1:48" s="75" customFormat="1" ht="15.6" x14ac:dyDescent="0.3">
      <c r="A873" s="88"/>
      <c r="B873" s="88" t="str">
        <f>IF(ISNA(VLOOKUP(A873,LISTE!B866:U908,20,0)),"",VLOOKUP(A873,LISTE!B866:U908,20,0))</f>
        <v/>
      </c>
      <c r="C873" s="88"/>
      <c r="D873" s="88" t="e">
        <f t="array" ref="D873">INDEX(LISTE!$D$4:$O$45,MATCH(A873,LISTE!$B$4:$B$45,0),MATCH(C873,LISTE!$D$3:$O$3,0))</f>
        <v>#N/A</v>
      </c>
      <c r="E873" s="88" t="str">
        <f>IF(ISBLANK(C873),"",VLOOKUP(C873,Typologie!B$3:C$15,2,0))</f>
        <v/>
      </c>
      <c r="F873" s="88" t="str">
        <f>IF(E873="","",COUNTIF(E$10:$E873, E873))</f>
        <v/>
      </c>
      <c r="G873" s="88" t="str">
        <f t="shared" si="44"/>
        <v/>
      </c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90"/>
      <c r="T873" s="90"/>
      <c r="U873" s="90"/>
      <c r="V873" s="90"/>
      <c r="W873" s="88"/>
      <c r="X873" s="91"/>
      <c r="Y873" s="89"/>
      <c r="Z873" s="89"/>
      <c r="AA873" s="89"/>
      <c r="AB873" s="89"/>
      <c r="AC873" s="89"/>
      <c r="AD873" s="89"/>
      <c r="AE873" s="91"/>
      <c r="AF873" s="88"/>
      <c r="AG873" s="89"/>
      <c r="AH873" s="89"/>
      <c r="AI873" s="89"/>
      <c r="AJ873" s="91"/>
      <c r="AK873" s="88"/>
      <c r="AL873" s="89"/>
      <c r="AM873" s="89"/>
      <c r="AN873" s="89"/>
      <c r="AO873" s="91"/>
      <c r="AP873" s="88" t="str">
        <f t="shared" ca="1" si="42"/>
        <v/>
      </c>
      <c r="AQ873" s="91"/>
      <c r="AR873" s="89"/>
      <c r="AS873" s="88"/>
      <c r="AT873" s="88" t="str">
        <f t="shared" si="43"/>
        <v/>
      </c>
      <c r="AU873" s="92"/>
      <c r="AV873" s="88"/>
    </row>
    <row r="874" spans="1:48" s="75" customFormat="1" ht="15.6" x14ac:dyDescent="0.3">
      <c r="A874" s="88"/>
      <c r="B874" s="88" t="str">
        <f>IF(ISNA(VLOOKUP(A874,LISTE!B867:U909,20,0)),"",VLOOKUP(A874,LISTE!B867:U909,20,0))</f>
        <v/>
      </c>
      <c r="C874" s="88"/>
      <c r="D874" s="88" t="e">
        <f t="array" ref="D874">INDEX(LISTE!$D$4:$O$45,MATCH(A874,LISTE!$B$4:$B$45,0),MATCH(C874,LISTE!$D$3:$O$3,0))</f>
        <v>#N/A</v>
      </c>
      <c r="E874" s="88" t="str">
        <f>IF(ISBLANK(C874),"",VLOOKUP(C874,Typologie!B$3:C$15,2,0))</f>
        <v/>
      </c>
      <c r="F874" s="88" t="str">
        <f>IF(E874="","",COUNTIF(E$10:$E874, E874))</f>
        <v/>
      </c>
      <c r="G874" s="88" t="str">
        <f t="shared" si="44"/>
        <v/>
      </c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90"/>
      <c r="T874" s="90"/>
      <c r="U874" s="90"/>
      <c r="V874" s="90"/>
      <c r="W874" s="88"/>
      <c r="X874" s="91"/>
      <c r="Y874" s="89"/>
      <c r="Z874" s="89"/>
      <c r="AA874" s="89"/>
      <c r="AB874" s="89"/>
      <c r="AC874" s="89"/>
      <c r="AD874" s="89"/>
      <c r="AE874" s="91"/>
      <c r="AF874" s="88"/>
      <c r="AG874" s="89"/>
      <c r="AH874" s="89"/>
      <c r="AI874" s="89"/>
      <c r="AJ874" s="91"/>
      <c r="AK874" s="88"/>
      <c r="AL874" s="89"/>
      <c r="AM874" s="89"/>
      <c r="AN874" s="89"/>
      <c r="AO874" s="91"/>
      <c r="AP874" s="88" t="str">
        <f t="shared" ca="1" si="42"/>
        <v/>
      </c>
      <c r="AQ874" s="91"/>
      <c r="AR874" s="89"/>
      <c r="AS874" s="88"/>
      <c r="AT874" s="88" t="str">
        <f t="shared" si="43"/>
        <v/>
      </c>
      <c r="AU874" s="92"/>
      <c r="AV874" s="88"/>
    </row>
    <row r="875" spans="1:48" s="75" customFormat="1" ht="15.6" x14ac:dyDescent="0.3">
      <c r="A875" s="88"/>
      <c r="B875" s="88" t="str">
        <f>IF(ISNA(VLOOKUP(A875,LISTE!B868:U910,20,0)),"",VLOOKUP(A875,LISTE!B868:U910,20,0))</f>
        <v/>
      </c>
      <c r="C875" s="88"/>
      <c r="D875" s="88" t="e">
        <f t="array" ref="D875">INDEX(LISTE!$D$4:$O$45,MATCH(A875,LISTE!$B$4:$B$45,0),MATCH(C875,LISTE!$D$3:$O$3,0))</f>
        <v>#N/A</v>
      </c>
      <c r="E875" s="88" t="str">
        <f>IF(ISBLANK(C875),"",VLOOKUP(C875,Typologie!B$3:C$15,2,0))</f>
        <v/>
      </c>
      <c r="F875" s="88" t="str">
        <f>IF(E875="","",COUNTIF(E$10:$E875, E875))</f>
        <v/>
      </c>
      <c r="G875" s="88" t="str">
        <f t="shared" si="44"/>
        <v/>
      </c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90"/>
      <c r="T875" s="90"/>
      <c r="U875" s="90"/>
      <c r="V875" s="90"/>
      <c r="W875" s="88"/>
      <c r="X875" s="91"/>
      <c r="Y875" s="89"/>
      <c r="Z875" s="89"/>
      <c r="AA875" s="89"/>
      <c r="AB875" s="89"/>
      <c r="AC875" s="89"/>
      <c r="AD875" s="89"/>
      <c r="AE875" s="91"/>
      <c r="AF875" s="88"/>
      <c r="AG875" s="89"/>
      <c r="AH875" s="89"/>
      <c r="AI875" s="89"/>
      <c r="AJ875" s="91"/>
      <c r="AK875" s="88"/>
      <c r="AL875" s="89"/>
      <c r="AM875" s="89"/>
      <c r="AN875" s="89"/>
      <c r="AO875" s="91"/>
      <c r="AP875" s="88" t="str">
        <f t="shared" ca="1" si="42"/>
        <v/>
      </c>
      <c r="AQ875" s="91"/>
      <c r="AR875" s="89"/>
      <c r="AS875" s="88"/>
      <c r="AT875" s="88" t="str">
        <f t="shared" si="43"/>
        <v/>
      </c>
      <c r="AU875" s="92"/>
      <c r="AV875" s="88"/>
    </row>
    <row r="876" spans="1:48" s="75" customFormat="1" ht="15.6" x14ac:dyDescent="0.3">
      <c r="A876" s="88"/>
      <c r="B876" s="88" t="str">
        <f>IF(ISNA(VLOOKUP(A876,LISTE!B869:U911,20,0)),"",VLOOKUP(A876,LISTE!B869:U911,20,0))</f>
        <v/>
      </c>
      <c r="C876" s="88"/>
      <c r="D876" s="88" t="e">
        <f t="array" ref="D876">INDEX(LISTE!$D$4:$O$45,MATCH(A876,LISTE!$B$4:$B$45,0),MATCH(C876,LISTE!$D$3:$O$3,0))</f>
        <v>#N/A</v>
      </c>
      <c r="E876" s="88" t="str">
        <f>IF(ISBLANK(C876),"",VLOOKUP(C876,Typologie!B$3:C$15,2,0))</f>
        <v/>
      </c>
      <c r="F876" s="88" t="str">
        <f>IF(E876="","",COUNTIF(E$10:$E876, E876))</f>
        <v/>
      </c>
      <c r="G876" s="88" t="str">
        <f t="shared" si="44"/>
        <v/>
      </c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90"/>
      <c r="T876" s="90"/>
      <c r="U876" s="90"/>
      <c r="V876" s="90"/>
      <c r="W876" s="88"/>
      <c r="X876" s="91"/>
      <c r="Y876" s="89"/>
      <c r="Z876" s="89"/>
      <c r="AA876" s="89"/>
      <c r="AB876" s="89"/>
      <c r="AC876" s="89"/>
      <c r="AD876" s="89"/>
      <c r="AE876" s="91"/>
      <c r="AF876" s="88"/>
      <c r="AG876" s="89"/>
      <c r="AH876" s="89"/>
      <c r="AI876" s="89"/>
      <c r="AJ876" s="91"/>
      <c r="AK876" s="88"/>
      <c r="AL876" s="89"/>
      <c r="AM876" s="89"/>
      <c r="AN876" s="89"/>
      <c r="AO876" s="91"/>
      <c r="AP876" s="88" t="str">
        <f t="shared" ca="1" si="42"/>
        <v/>
      </c>
      <c r="AQ876" s="91"/>
      <c r="AR876" s="89"/>
      <c r="AS876" s="88"/>
      <c r="AT876" s="88" t="str">
        <f t="shared" si="43"/>
        <v/>
      </c>
      <c r="AU876" s="92"/>
      <c r="AV876" s="88"/>
    </row>
    <row r="877" spans="1:48" s="75" customFormat="1" ht="15.6" x14ac:dyDescent="0.3">
      <c r="A877" s="88"/>
      <c r="B877" s="88" t="str">
        <f>IF(ISNA(VLOOKUP(A877,LISTE!B870:U912,20,0)),"",VLOOKUP(A877,LISTE!B870:U912,20,0))</f>
        <v/>
      </c>
      <c r="C877" s="88"/>
      <c r="D877" s="88" t="e">
        <f t="array" ref="D877">INDEX(LISTE!$D$4:$O$45,MATCH(A877,LISTE!$B$4:$B$45,0),MATCH(C877,LISTE!$D$3:$O$3,0))</f>
        <v>#N/A</v>
      </c>
      <c r="E877" s="88" t="str">
        <f>IF(ISBLANK(C877),"",VLOOKUP(C877,Typologie!B$3:C$15,2,0))</f>
        <v/>
      </c>
      <c r="F877" s="88" t="str">
        <f>IF(E877="","",COUNTIF(E$10:$E877, E877))</f>
        <v/>
      </c>
      <c r="G877" s="88" t="str">
        <f t="shared" si="44"/>
        <v/>
      </c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90"/>
      <c r="T877" s="90"/>
      <c r="U877" s="90"/>
      <c r="V877" s="90"/>
      <c r="W877" s="88"/>
      <c r="X877" s="91"/>
      <c r="Y877" s="89"/>
      <c r="Z877" s="89"/>
      <c r="AA877" s="89"/>
      <c r="AB877" s="89"/>
      <c r="AC877" s="89"/>
      <c r="AD877" s="89"/>
      <c r="AE877" s="91"/>
      <c r="AF877" s="88"/>
      <c r="AG877" s="89"/>
      <c r="AH877" s="89"/>
      <c r="AI877" s="89"/>
      <c r="AJ877" s="91"/>
      <c r="AK877" s="88"/>
      <c r="AL877" s="89"/>
      <c r="AM877" s="89"/>
      <c r="AN877" s="89"/>
      <c r="AO877" s="91"/>
      <c r="AP877" s="88" t="str">
        <f t="shared" ca="1" si="42"/>
        <v/>
      </c>
      <c r="AQ877" s="91"/>
      <c r="AR877" s="89"/>
      <c r="AS877" s="88"/>
      <c r="AT877" s="88" t="str">
        <f t="shared" si="43"/>
        <v/>
      </c>
      <c r="AU877" s="92"/>
      <c r="AV877" s="88"/>
    </row>
    <row r="878" spans="1:48" s="75" customFormat="1" ht="15.6" x14ac:dyDescent="0.3">
      <c r="A878" s="88"/>
      <c r="B878" s="88" t="str">
        <f>IF(ISNA(VLOOKUP(A878,LISTE!B871:U913,20,0)),"",VLOOKUP(A878,LISTE!B871:U913,20,0))</f>
        <v/>
      </c>
      <c r="C878" s="88"/>
      <c r="D878" s="88" t="e">
        <f t="array" ref="D878">INDEX(LISTE!$D$4:$O$45,MATCH(A878,LISTE!$B$4:$B$45,0),MATCH(C878,LISTE!$D$3:$O$3,0))</f>
        <v>#N/A</v>
      </c>
      <c r="E878" s="88" t="str">
        <f>IF(ISBLANK(C878),"",VLOOKUP(C878,Typologie!B$3:C$15,2,0))</f>
        <v/>
      </c>
      <c r="F878" s="88" t="str">
        <f>IF(E878="","",COUNTIF(E$10:$E878, E878))</f>
        <v/>
      </c>
      <c r="G878" s="88" t="str">
        <f t="shared" si="44"/>
        <v/>
      </c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90"/>
      <c r="T878" s="90"/>
      <c r="U878" s="90"/>
      <c r="V878" s="90"/>
      <c r="W878" s="88"/>
      <c r="X878" s="91"/>
      <c r="Y878" s="89"/>
      <c r="Z878" s="89"/>
      <c r="AA878" s="89"/>
      <c r="AB878" s="89"/>
      <c r="AC878" s="89"/>
      <c r="AD878" s="89"/>
      <c r="AE878" s="91"/>
      <c r="AF878" s="88"/>
      <c r="AG878" s="89"/>
      <c r="AH878" s="89"/>
      <c r="AI878" s="89"/>
      <c r="AJ878" s="91"/>
      <c r="AK878" s="88"/>
      <c r="AL878" s="89"/>
      <c r="AM878" s="89"/>
      <c r="AN878" s="89"/>
      <c r="AO878" s="91"/>
      <c r="AP878" s="88" t="str">
        <f t="shared" ca="1" si="42"/>
        <v/>
      </c>
      <c r="AQ878" s="91"/>
      <c r="AR878" s="89"/>
      <c r="AS878" s="88"/>
      <c r="AT878" s="88" t="str">
        <f t="shared" si="43"/>
        <v/>
      </c>
      <c r="AU878" s="92"/>
      <c r="AV878" s="88"/>
    </row>
    <row r="879" spans="1:48" s="75" customFormat="1" ht="15.6" x14ac:dyDescent="0.3">
      <c r="A879" s="88"/>
      <c r="B879" s="88" t="str">
        <f>IF(ISNA(VLOOKUP(A879,LISTE!B872:U914,20,0)),"",VLOOKUP(A879,LISTE!B872:U914,20,0))</f>
        <v/>
      </c>
      <c r="C879" s="88"/>
      <c r="D879" s="88" t="e">
        <f t="array" ref="D879">INDEX(LISTE!$D$4:$O$45,MATCH(A879,LISTE!$B$4:$B$45,0),MATCH(C879,LISTE!$D$3:$O$3,0))</f>
        <v>#N/A</v>
      </c>
      <c r="E879" s="88" t="str">
        <f>IF(ISBLANK(C879),"",VLOOKUP(C879,Typologie!B$3:C$15,2,0))</f>
        <v/>
      </c>
      <c r="F879" s="88" t="str">
        <f>IF(E879="","",COUNTIF(E$10:$E879, E879))</f>
        <v/>
      </c>
      <c r="G879" s="88" t="str">
        <f t="shared" si="44"/>
        <v/>
      </c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90"/>
      <c r="T879" s="90"/>
      <c r="U879" s="90"/>
      <c r="V879" s="90"/>
      <c r="W879" s="88"/>
      <c r="X879" s="91"/>
      <c r="Y879" s="89"/>
      <c r="Z879" s="89"/>
      <c r="AA879" s="89"/>
      <c r="AB879" s="89"/>
      <c r="AC879" s="89"/>
      <c r="AD879" s="89"/>
      <c r="AE879" s="91"/>
      <c r="AF879" s="88"/>
      <c r="AG879" s="89"/>
      <c r="AH879" s="89"/>
      <c r="AI879" s="89"/>
      <c r="AJ879" s="91"/>
      <c r="AK879" s="88"/>
      <c r="AL879" s="89"/>
      <c r="AM879" s="89"/>
      <c r="AN879" s="89"/>
      <c r="AO879" s="91"/>
      <c r="AP879" s="88" t="str">
        <f t="shared" ca="1" si="42"/>
        <v/>
      </c>
      <c r="AQ879" s="91"/>
      <c r="AR879" s="89"/>
      <c r="AS879" s="88"/>
      <c r="AT879" s="88" t="str">
        <f t="shared" si="43"/>
        <v/>
      </c>
      <c r="AU879" s="92"/>
      <c r="AV879" s="88"/>
    </row>
    <row r="880" spans="1:48" s="75" customFormat="1" ht="15.6" x14ac:dyDescent="0.3">
      <c r="A880" s="88"/>
      <c r="B880" s="88" t="str">
        <f>IF(ISNA(VLOOKUP(A880,LISTE!B873:U915,20,0)),"",VLOOKUP(A880,LISTE!B873:U915,20,0))</f>
        <v/>
      </c>
      <c r="C880" s="88"/>
      <c r="D880" s="88" t="e">
        <f t="array" ref="D880">INDEX(LISTE!$D$4:$O$45,MATCH(A880,LISTE!$B$4:$B$45,0),MATCH(C880,LISTE!$D$3:$O$3,0))</f>
        <v>#N/A</v>
      </c>
      <c r="E880" s="88" t="str">
        <f>IF(ISBLANK(C880),"",VLOOKUP(C880,Typologie!B$3:C$15,2,0))</f>
        <v/>
      </c>
      <c r="F880" s="88" t="str">
        <f>IF(E880="","",COUNTIF(E$10:$E880, E880))</f>
        <v/>
      </c>
      <c r="G880" s="88" t="str">
        <f t="shared" si="44"/>
        <v/>
      </c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90"/>
      <c r="T880" s="90"/>
      <c r="U880" s="90"/>
      <c r="V880" s="90"/>
      <c r="W880" s="88"/>
      <c r="X880" s="91"/>
      <c r="Y880" s="89"/>
      <c r="Z880" s="89"/>
      <c r="AA880" s="89"/>
      <c r="AB880" s="89"/>
      <c r="AC880" s="89"/>
      <c r="AD880" s="89"/>
      <c r="AE880" s="91"/>
      <c r="AF880" s="88"/>
      <c r="AG880" s="89"/>
      <c r="AH880" s="89"/>
      <c r="AI880" s="89"/>
      <c r="AJ880" s="91"/>
      <c r="AK880" s="88"/>
      <c r="AL880" s="89"/>
      <c r="AM880" s="89"/>
      <c r="AN880" s="89"/>
      <c r="AO880" s="91"/>
      <c r="AP880" s="88" t="str">
        <f t="shared" ca="1" si="42"/>
        <v/>
      </c>
      <c r="AQ880" s="91"/>
      <c r="AR880" s="89"/>
      <c r="AS880" s="88"/>
      <c r="AT880" s="88" t="str">
        <f t="shared" si="43"/>
        <v/>
      </c>
      <c r="AU880" s="92"/>
      <c r="AV880" s="88"/>
    </row>
    <row r="881" spans="1:48" s="75" customFormat="1" ht="15.6" x14ac:dyDescent="0.3">
      <c r="A881" s="88"/>
      <c r="B881" s="88" t="str">
        <f>IF(ISNA(VLOOKUP(A881,LISTE!B874:U916,20,0)),"",VLOOKUP(A881,LISTE!B874:U916,20,0))</f>
        <v/>
      </c>
      <c r="C881" s="88"/>
      <c r="D881" s="88" t="e">
        <f t="array" ref="D881">INDEX(LISTE!$D$4:$O$45,MATCH(A881,LISTE!$B$4:$B$45,0),MATCH(C881,LISTE!$D$3:$O$3,0))</f>
        <v>#N/A</v>
      </c>
      <c r="E881" s="88" t="str">
        <f>IF(ISBLANK(C881),"",VLOOKUP(C881,Typologie!B$3:C$15,2,0))</f>
        <v/>
      </c>
      <c r="F881" s="88" t="str">
        <f>IF(E881="","",COUNTIF(E$10:$E881, E881))</f>
        <v/>
      </c>
      <c r="G881" s="88" t="str">
        <f t="shared" si="44"/>
        <v/>
      </c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90"/>
      <c r="T881" s="90"/>
      <c r="U881" s="90"/>
      <c r="V881" s="90"/>
      <c r="W881" s="88"/>
      <c r="X881" s="91"/>
      <c r="Y881" s="89"/>
      <c r="Z881" s="89"/>
      <c r="AA881" s="89"/>
      <c r="AB881" s="89"/>
      <c r="AC881" s="89"/>
      <c r="AD881" s="89"/>
      <c r="AE881" s="91"/>
      <c r="AF881" s="88"/>
      <c r="AG881" s="89"/>
      <c r="AH881" s="89"/>
      <c r="AI881" s="89"/>
      <c r="AJ881" s="91"/>
      <c r="AK881" s="88"/>
      <c r="AL881" s="89"/>
      <c r="AM881" s="89"/>
      <c r="AN881" s="89"/>
      <c r="AO881" s="91"/>
      <c r="AP881" s="88" t="str">
        <f t="shared" ca="1" si="42"/>
        <v/>
      </c>
      <c r="AQ881" s="91"/>
      <c r="AR881" s="89"/>
      <c r="AS881" s="88"/>
      <c r="AT881" s="88" t="str">
        <f t="shared" si="43"/>
        <v/>
      </c>
      <c r="AU881" s="92"/>
      <c r="AV881" s="88"/>
    </row>
    <row r="882" spans="1:48" s="75" customFormat="1" ht="15.6" x14ac:dyDescent="0.3">
      <c r="A882" s="88"/>
      <c r="B882" s="88" t="str">
        <f>IF(ISNA(VLOOKUP(A882,LISTE!B875:U917,20,0)),"",VLOOKUP(A882,LISTE!B875:U917,20,0))</f>
        <v/>
      </c>
      <c r="C882" s="88"/>
      <c r="D882" s="88" t="e">
        <f t="array" ref="D882">INDEX(LISTE!$D$4:$O$45,MATCH(A882,LISTE!$B$4:$B$45,0),MATCH(C882,LISTE!$D$3:$O$3,0))</f>
        <v>#N/A</v>
      </c>
      <c r="E882" s="88" t="str">
        <f>IF(ISBLANK(C882),"",VLOOKUP(C882,Typologie!B$3:C$15,2,0))</f>
        <v/>
      </c>
      <c r="F882" s="88" t="str">
        <f>IF(E882="","",COUNTIF(E$10:$E882, E882))</f>
        <v/>
      </c>
      <c r="G882" s="88" t="str">
        <f t="shared" si="44"/>
        <v/>
      </c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90"/>
      <c r="T882" s="90"/>
      <c r="U882" s="90"/>
      <c r="V882" s="90"/>
      <c r="W882" s="88"/>
      <c r="X882" s="91"/>
      <c r="Y882" s="89"/>
      <c r="Z882" s="89"/>
      <c r="AA882" s="89"/>
      <c r="AB882" s="89"/>
      <c r="AC882" s="89"/>
      <c r="AD882" s="89"/>
      <c r="AE882" s="91"/>
      <c r="AF882" s="88"/>
      <c r="AG882" s="89"/>
      <c r="AH882" s="89"/>
      <c r="AI882" s="89"/>
      <c r="AJ882" s="91"/>
      <c r="AK882" s="88"/>
      <c r="AL882" s="89"/>
      <c r="AM882" s="89"/>
      <c r="AN882" s="89"/>
      <c r="AO882" s="91"/>
      <c r="AP882" s="88" t="str">
        <f t="shared" ca="1" si="42"/>
        <v/>
      </c>
      <c r="AQ882" s="91"/>
      <c r="AR882" s="89"/>
      <c r="AS882" s="88"/>
      <c r="AT882" s="88" t="str">
        <f t="shared" si="43"/>
        <v/>
      </c>
      <c r="AU882" s="92"/>
      <c r="AV882" s="88"/>
    </row>
    <row r="883" spans="1:48" s="75" customFormat="1" ht="15.6" x14ac:dyDescent="0.3">
      <c r="A883" s="88"/>
      <c r="B883" s="88" t="str">
        <f>IF(ISNA(VLOOKUP(A883,LISTE!B876:U918,20,0)),"",VLOOKUP(A883,LISTE!B876:U918,20,0))</f>
        <v/>
      </c>
      <c r="C883" s="88"/>
      <c r="D883" s="88" t="e">
        <f t="array" ref="D883">INDEX(LISTE!$D$4:$O$45,MATCH(A883,LISTE!$B$4:$B$45,0),MATCH(C883,LISTE!$D$3:$O$3,0))</f>
        <v>#N/A</v>
      </c>
      <c r="E883" s="88" t="str">
        <f>IF(ISBLANK(C883),"",VLOOKUP(C883,Typologie!B$3:C$15,2,0))</f>
        <v/>
      </c>
      <c r="F883" s="88" t="str">
        <f>IF(E883="","",COUNTIF(E$10:$E883, E883))</f>
        <v/>
      </c>
      <c r="G883" s="88" t="str">
        <f t="shared" si="44"/>
        <v/>
      </c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90"/>
      <c r="T883" s="90"/>
      <c r="U883" s="90"/>
      <c r="V883" s="90"/>
      <c r="W883" s="88"/>
      <c r="X883" s="91"/>
      <c r="Y883" s="89"/>
      <c r="Z883" s="89"/>
      <c r="AA883" s="89"/>
      <c r="AB883" s="89"/>
      <c r="AC883" s="89"/>
      <c r="AD883" s="89"/>
      <c r="AE883" s="91"/>
      <c r="AF883" s="88"/>
      <c r="AG883" s="89"/>
      <c r="AH883" s="89"/>
      <c r="AI883" s="89"/>
      <c r="AJ883" s="91"/>
      <c r="AK883" s="88"/>
      <c r="AL883" s="89"/>
      <c r="AM883" s="89"/>
      <c r="AN883" s="89"/>
      <c r="AO883" s="91"/>
      <c r="AP883" s="88" t="str">
        <f t="shared" ca="1" si="42"/>
        <v/>
      </c>
      <c r="AQ883" s="91"/>
      <c r="AR883" s="89"/>
      <c r="AS883" s="88"/>
      <c r="AT883" s="88" t="str">
        <f t="shared" si="43"/>
        <v/>
      </c>
      <c r="AU883" s="92"/>
      <c r="AV883" s="88"/>
    </row>
    <row r="884" spans="1:48" s="75" customFormat="1" ht="15.6" x14ac:dyDescent="0.3">
      <c r="A884" s="88"/>
      <c r="B884" s="88" t="str">
        <f>IF(ISNA(VLOOKUP(A884,LISTE!B877:U919,20,0)),"",VLOOKUP(A884,LISTE!B877:U919,20,0))</f>
        <v/>
      </c>
      <c r="C884" s="88"/>
      <c r="D884" s="88" t="e">
        <f t="array" ref="D884">INDEX(LISTE!$D$4:$O$45,MATCH(A884,LISTE!$B$4:$B$45,0),MATCH(C884,LISTE!$D$3:$O$3,0))</f>
        <v>#N/A</v>
      </c>
      <c r="E884" s="88" t="str">
        <f>IF(ISBLANK(C884),"",VLOOKUP(C884,Typologie!B$3:C$15,2,0))</f>
        <v/>
      </c>
      <c r="F884" s="88" t="str">
        <f>IF(E884="","",COUNTIF(E$10:$E884, E884))</f>
        <v/>
      </c>
      <c r="G884" s="88" t="str">
        <f t="shared" si="44"/>
        <v/>
      </c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90"/>
      <c r="T884" s="90"/>
      <c r="U884" s="90"/>
      <c r="V884" s="90"/>
      <c r="W884" s="88"/>
      <c r="X884" s="91"/>
      <c r="Y884" s="89"/>
      <c r="Z884" s="89"/>
      <c r="AA884" s="89"/>
      <c r="AB884" s="89"/>
      <c r="AC884" s="89"/>
      <c r="AD884" s="89"/>
      <c r="AE884" s="91"/>
      <c r="AF884" s="88"/>
      <c r="AG884" s="89"/>
      <c r="AH884" s="89"/>
      <c r="AI884" s="89"/>
      <c r="AJ884" s="91"/>
      <c r="AK884" s="88"/>
      <c r="AL884" s="89"/>
      <c r="AM884" s="89"/>
      <c r="AN884" s="89"/>
      <c r="AO884" s="91"/>
      <c r="AP884" s="88" t="str">
        <f t="shared" ca="1" si="42"/>
        <v/>
      </c>
      <c r="AQ884" s="91"/>
      <c r="AR884" s="89"/>
      <c r="AS884" s="88"/>
      <c r="AT884" s="88" t="str">
        <f t="shared" si="43"/>
        <v/>
      </c>
      <c r="AU884" s="92"/>
      <c r="AV884" s="88"/>
    </row>
    <row r="885" spans="1:48" s="75" customFormat="1" ht="15.6" x14ac:dyDescent="0.3">
      <c r="A885" s="88"/>
      <c r="B885" s="88" t="str">
        <f>IF(ISNA(VLOOKUP(A885,LISTE!B878:U920,20,0)),"",VLOOKUP(A885,LISTE!B878:U920,20,0))</f>
        <v/>
      </c>
      <c r="C885" s="88"/>
      <c r="D885" s="88" t="e">
        <f t="array" ref="D885">INDEX(LISTE!$D$4:$O$45,MATCH(A885,LISTE!$B$4:$B$45,0),MATCH(C885,LISTE!$D$3:$O$3,0))</f>
        <v>#N/A</v>
      </c>
      <c r="E885" s="88" t="str">
        <f>IF(ISBLANK(C885),"",VLOOKUP(C885,Typologie!B$3:C$15,2,0))</f>
        <v/>
      </c>
      <c r="F885" s="88" t="str">
        <f>IF(E885="","",COUNTIF(E$10:$E885, E885))</f>
        <v/>
      </c>
      <c r="G885" s="88" t="str">
        <f t="shared" si="44"/>
        <v/>
      </c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90"/>
      <c r="T885" s="90"/>
      <c r="U885" s="90"/>
      <c r="V885" s="90"/>
      <c r="W885" s="88"/>
      <c r="X885" s="91"/>
      <c r="Y885" s="89"/>
      <c r="Z885" s="89"/>
      <c r="AA885" s="89"/>
      <c r="AB885" s="89"/>
      <c r="AC885" s="89"/>
      <c r="AD885" s="89"/>
      <c r="AE885" s="91"/>
      <c r="AF885" s="88"/>
      <c r="AG885" s="89"/>
      <c r="AH885" s="89"/>
      <c r="AI885" s="89"/>
      <c r="AJ885" s="91"/>
      <c r="AK885" s="88"/>
      <c r="AL885" s="89"/>
      <c r="AM885" s="89"/>
      <c r="AN885" s="89"/>
      <c r="AO885" s="91"/>
      <c r="AP885" s="88" t="str">
        <f t="shared" ca="1" si="42"/>
        <v/>
      </c>
      <c r="AQ885" s="91"/>
      <c r="AR885" s="89"/>
      <c r="AS885" s="88"/>
      <c r="AT885" s="88" t="str">
        <f t="shared" si="43"/>
        <v/>
      </c>
      <c r="AU885" s="92"/>
      <c r="AV885" s="88"/>
    </row>
    <row r="886" spans="1:48" s="75" customFormat="1" ht="15.6" x14ac:dyDescent="0.3">
      <c r="A886" s="88"/>
      <c r="B886" s="88" t="str">
        <f>IF(ISNA(VLOOKUP(A886,LISTE!B879:U921,20,0)),"",VLOOKUP(A886,LISTE!B879:U921,20,0))</f>
        <v/>
      </c>
      <c r="C886" s="88"/>
      <c r="D886" s="88" t="e">
        <f t="array" ref="D886">INDEX(LISTE!$D$4:$O$45,MATCH(A886,LISTE!$B$4:$B$45,0),MATCH(C886,LISTE!$D$3:$O$3,0))</f>
        <v>#N/A</v>
      </c>
      <c r="E886" s="88" t="str">
        <f>IF(ISBLANK(C886),"",VLOOKUP(C886,Typologie!B$3:C$15,2,0))</f>
        <v/>
      </c>
      <c r="F886" s="88" t="str">
        <f>IF(E886="","",COUNTIF(E$10:$E886, E886))</f>
        <v/>
      </c>
      <c r="G886" s="88" t="str">
        <f t="shared" si="44"/>
        <v/>
      </c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90"/>
      <c r="T886" s="90"/>
      <c r="U886" s="90"/>
      <c r="V886" s="90"/>
      <c r="W886" s="88"/>
      <c r="X886" s="91"/>
      <c r="Y886" s="89"/>
      <c r="Z886" s="89"/>
      <c r="AA886" s="89"/>
      <c r="AB886" s="89"/>
      <c r="AC886" s="89"/>
      <c r="AD886" s="89"/>
      <c r="AE886" s="91"/>
      <c r="AF886" s="88"/>
      <c r="AG886" s="89"/>
      <c r="AH886" s="89"/>
      <c r="AI886" s="89"/>
      <c r="AJ886" s="91"/>
      <c r="AK886" s="88"/>
      <c r="AL886" s="89"/>
      <c r="AM886" s="89"/>
      <c r="AN886" s="89"/>
      <c r="AO886" s="91"/>
      <c r="AP886" s="88" t="str">
        <f t="shared" ca="1" si="42"/>
        <v/>
      </c>
      <c r="AQ886" s="91"/>
      <c r="AR886" s="89"/>
      <c r="AS886" s="88"/>
      <c r="AT886" s="88" t="str">
        <f t="shared" si="43"/>
        <v/>
      </c>
      <c r="AU886" s="92"/>
      <c r="AV886" s="88"/>
    </row>
    <row r="887" spans="1:48" s="75" customFormat="1" ht="15.6" x14ac:dyDescent="0.3">
      <c r="A887" s="88"/>
      <c r="B887" s="88" t="str">
        <f>IF(ISNA(VLOOKUP(A887,LISTE!B880:U922,20,0)),"",VLOOKUP(A887,LISTE!B880:U922,20,0))</f>
        <v/>
      </c>
      <c r="C887" s="88"/>
      <c r="D887" s="88" t="e">
        <f t="array" ref="D887">INDEX(LISTE!$D$4:$O$45,MATCH(A887,LISTE!$B$4:$B$45,0),MATCH(C887,LISTE!$D$3:$O$3,0))</f>
        <v>#N/A</v>
      </c>
      <c r="E887" s="88" t="str">
        <f>IF(ISBLANK(C887),"",VLOOKUP(C887,Typologie!B$3:C$15,2,0))</f>
        <v/>
      </c>
      <c r="F887" s="88" t="str">
        <f>IF(E887="","",COUNTIF(E$10:$E887, E887))</f>
        <v/>
      </c>
      <c r="G887" s="88" t="str">
        <f t="shared" si="44"/>
        <v/>
      </c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90"/>
      <c r="T887" s="90"/>
      <c r="U887" s="90"/>
      <c r="V887" s="90"/>
      <c r="W887" s="88"/>
      <c r="X887" s="91"/>
      <c r="Y887" s="89"/>
      <c r="Z887" s="89"/>
      <c r="AA887" s="89"/>
      <c r="AB887" s="89"/>
      <c r="AC887" s="89"/>
      <c r="AD887" s="89"/>
      <c r="AE887" s="91"/>
      <c r="AF887" s="88"/>
      <c r="AG887" s="89"/>
      <c r="AH887" s="89"/>
      <c r="AI887" s="89"/>
      <c r="AJ887" s="91"/>
      <c r="AK887" s="88"/>
      <c r="AL887" s="89"/>
      <c r="AM887" s="89"/>
      <c r="AN887" s="89"/>
      <c r="AO887" s="91"/>
      <c r="AP887" s="88" t="str">
        <f t="shared" ca="1" si="42"/>
        <v/>
      </c>
      <c r="AQ887" s="91"/>
      <c r="AR887" s="89"/>
      <c r="AS887" s="88"/>
      <c r="AT887" s="88" t="str">
        <f t="shared" si="43"/>
        <v/>
      </c>
      <c r="AU887" s="92"/>
      <c r="AV887" s="88"/>
    </row>
    <row r="888" spans="1:48" s="75" customFormat="1" ht="15.6" x14ac:dyDescent="0.3">
      <c r="A888" s="88"/>
      <c r="B888" s="88" t="str">
        <f>IF(ISNA(VLOOKUP(A888,LISTE!B881:U923,20,0)),"",VLOOKUP(A888,LISTE!B881:U923,20,0))</f>
        <v/>
      </c>
      <c r="C888" s="88"/>
      <c r="D888" s="88" t="e">
        <f t="array" ref="D888">INDEX(LISTE!$D$4:$O$45,MATCH(A888,LISTE!$B$4:$B$45,0),MATCH(C888,LISTE!$D$3:$O$3,0))</f>
        <v>#N/A</v>
      </c>
      <c r="E888" s="88" t="str">
        <f>IF(ISBLANK(C888),"",VLOOKUP(C888,Typologie!B$3:C$15,2,0))</f>
        <v/>
      </c>
      <c r="F888" s="88" t="str">
        <f>IF(E888="","",COUNTIF(E$10:$E888, E888))</f>
        <v/>
      </c>
      <c r="G888" s="88" t="str">
        <f t="shared" si="44"/>
        <v/>
      </c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90"/>
      <c r="T888" s="90"/>
      <c r="U888" s="90"/>
      <c r="V888" s="90"/>
      <c r="W888" s="88"/>
      <c r="X888" s="91"/>
      <c r="Y888" s="89"/>
      <c r="Z888" s="89"/>
      <c r="AA888" s="89"/>
      <c r="AB888" s="89"/>
      <c r="AC888" s="89"/>
      <c r="AD888" s="89"/>
      <c r="AE888" s="91"/>
      <c r="AF888" s="88"/>
      <c r="AG888" s="89"/>
      <c r="AH888" s="89"/>
      <c r="AI888" s="89"/>
      <c r="AJ888" s="91"/>
      <c r="AK888" s="88"/>
      <c r="AL888" s="89"/>
      <c r="AM888" s="89"/>
      <c r="AN888" s="89"/>
      <c r="AO888" s="91"/>
      <c r="AP888" s="88" t="str">
        <f t="shared" ca="1" si="42"/>
        <v/>
      </c>
      <c r="AQ888" s="91"/>
      <c r="AR888" s="89"/>
      <c r="AS888" s="88"/>
      <c r="AT888" s="88" t="str">
        <f t="shared" si="43"/>
        <v/>
      </c>
      <c r="AU888" s="92"/>
      <c r="AV888" s="88"/>
    </row>
    <row r="889" spans="1:48" s="75" customFormat="1" ht="15.6" x14ac:dyDescent="0.3">
      <c r="A889" s="88"/>
      <c r="B889" s="88" t="str">
        <f>IF(ISNA(VLOOKUP(A889,LISTE!B882:U924,20,0)),"",VLOOKUP(A889,LISTE!B882:U924,20,0))</f>
        <v/>
      </c>
      <c r="C889" s="88"/>
      <c r="D889" s="88" t="e">
        <f t="array" ref="D889">INDEX(LISTE!$D$4:$O$45,MATCH(A889,LISTE!$B$4:$B$45,0),MATCH(C889,LISTE!$D$3:$O$3,0))</f>
        <v>#N/A</v>
      </c>
      <c r="E889" s="88" t="str">
        <f>IF(ISBLANK(C889),"",VLOOKUP(C889,Typologie!B$3:C$15,2,0))</f>
        <v/>
      </c>
      <c r="F889" s="88" t="str">
        <f>IF(E889="","",COUNTIF(E$10:$E889, E889))</f>
        <v/>
      </c>
      <c r="G889" s="88" t="str">
        <f t="shared" si="44"/>
        <v/>
      </c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90"/>
      <c r="T889" s="90"/>
      <c r="U889" s="90"/>
      <c r="V889" s="90"/>
      <c r="W889" s="88"/>
      <c r="X889" s="91"/>
      <c r="Y889" s="89"/>
      <c r="Z889" s="89"/>
      <c r="AA889" s="89"/>
      <c r="AB889" s="89"/>
      <c r="AC889" s="89"/>
      <c r="AD889" s="89"/>
      <c r="AE889" s="91"/>
      <c r="AF889" s="88"/>
      <c r="AG889" s="89"/>
      <c r="AH889" s="89"/>
      <c r="AI889" s="89"/>
      <c r="AJ889" s="91"/>
      <c r="AK889" s="88"/>
      <c r="AL889" s="89"/>
      <c r="AM889" s="89"/>
      <c r="AN889" s="89"/>
      <c r="AO889" s="91"/>
      <c r="AP889" s="88" t="str">
        <f t="shared" ca="1" si="42"/>
        <v/>
      </c>
      <c r="AQ889" s="91"/>
      <c r="AR889" s="89"/>
      <c r="AS889" s="88"/>
      <c r="AT889" s="88" t="str">
        <f t="shared" si="43"/>
        <v/>
      </c>
      <c r="AU889" s="92"/>
      <c r="AV889" s="88"/>
    </row>
    <row r="890" spans="1:48" s="75" customFormat="1" ht="15.6" x14ac:dyDescent="0.3">
      <c r="A890" s="88"/>
      <c r="B890" s="88" t="str">
        <f>IF(ISNA(VLOOKUP(A890,LISTE!B883:U925,20,0)),"",VLOOKUP(A890,LISTE!B883:U925,20,0))</f>
        <v/>
      </c>
      <c r="C890" s="88"/>
      <c r="D890" s="88" t="e">
        <f t="array" ref="D890">INDEX(LISTE!$D$4:$O$45,MATCH(A890,LISTE!$B$4:$B$45,0),MATCH(C890,LISTE!$D$3:$O$3,0))</f>
        <v>#N/A</v>
      </c>
      <c r="E890" s="88" t="str">
        <f>IF(ISBLANK(C890),"",VLOOKUP(C890,Typologie!B$3:C$15,2,0))</f>
        <v/>
      </c>
      <c r="F890" s="88" t="str">
        <f>IF(E890="","",COUNTIF(E$10:$E890, E890))</f>
        <v/>
      </c>
      <c r="G890" s="88" t="str">
        <f t="shared" si="44"/>
        <v/>
      </c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90"/>
      <c r="T890" s="90"/>
      <c r="U890" s="90"/>
      <c r="V890" s="90"/>
      <c r="W890" s="88"/>
      <c r="X890" s="91"/>
      <c r="Y890" s="89"/>
      <c r="Z890" s="89"/>
      <c r="AA890" s="89"/>
      <c r="AB890" s="89"/>
      <c r="AC890" s="89"/>
      <c r="AD890" s="89"/>
      <c r="AE890" s="91"/>
      <c r="AF890" s="88"/>
      <c r="AG890" s="89"/>
      <c r="AH890" s="89"/>
      <c r="AI890" s="89"/>
      <c r="AJ890" s="91"/>
      <c r="AK890" s="88"/>
      <c r="AL890" s="89"/>
      <c r="AM890" s="89"/>
      <c r="AN890" s="89"/>
      <c r="AO890" s="91"/>
      <c r="AP890" s="88" t="str">
        <f t="shared" ca="1" si="42"/>
        <v/>
      </c>
      <c r="AQ890" s="91"/>
      <c r="AR890" s="89"/>
      <c r="AS890" s="88"/>
      <c r="AT890" s="88" t="str">
        <f t="shared" si="43"/>
        <v/>
      </c>
      <c r="AU890" s="92"/>
      <c r="AV890" s="88"/>
    </row>
    <row r="891" spans="1:48" s="75" customFormat="1" ht="15.6" x14ac:dyDescent="0.3">
      <c r="A891" s="88"/>
      <c r="B891" s="88" t="str">
        <f>IF(ISNA(VLOOKUP(A891,LISTE!B884:U926,20,0)),"",VLOOKUP(A891,LISTE!B884:U926,20,0))</f>
        <v/>
      </c>
      <c r="C891" s="88"/>
      <c r="D891" s="88" t="e">
        <f t="array" ref="D891">INDEX(LISTE!$D$4:$O$45,MATCH(A891,LISTE!$B$4:$B$45,0),MATCH(C891,LISTE!$D$3:$O$3,0))</f>
        <v>#N/A</v>
      </c>
      <c r="E891" s="88" t="str">
        <f>IF(ISBLANK(C891),"",VLOOKUP(C891,Typologie!B$3:C$15,2,0))</f>
        <v/>
      </c>
      <c r="F891" s="88" t="str">
        <f>IF(E891="","",COUNTIF(E$10:$E891, E891))</f>
        <v/>
      </c>
      <c r="G891" s="88" t="str">
        <f t="shared" si="44"/>
        <v/>
      </c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90"/>
      <c r="T891" s="90"/>
      <c r="U891" s="90"/>
      <c r="V891" s="90"/>
      <c r="W891" s="88"/>
      <c r="X891" s="91"/>
      <c r="Y891" s="89"/>
      <c r="Z891" s="89"/>
      <c r="AA891" s="89"/>
      <c r="AB891" s="89"/>
      <c r="AC891" s="89"/>
      <c r="AD891" s="89"/>
      <c r="AE891" s="91"/>
      <c r="AF891" s="88"/>
      <c r="AG891" s="89"/>
      <c r="AH891" s="89"/>
      <c r="AI891" s="89"/>
      <c r="AJ891" s="91"/>
      <c r="AK891" s="88"/>
      <c r="AL891" s="89"/>
      <c r="AM891" s="89"/>
      <c r="AN891" s="89"/>
      <c r="AO891" s="91"/>
      <c r="AP891" s="88" t="str">
        <f t="shared" ca="1" si="42"/>
        <v/>
      </c>
      <c r="AQ891" s="91"/>
      <c r="AR891" s="89"/>
      <c r="AS891" s="88"/>
      <c r="AT891" s="88" t="str">
        <f t="shared" si="43"/>
        <v/>
      </c>
      <c r="AU891" s="92"/>
      <c r="AV891" s="88"/>
    </row>
    <row r="892" spans="1:48" s="75" customFormat="1" ht="15.6" x14ac:dyDescent="0.3">
      <c r="A892" s="88"/>
      <c r="B892" s="88" t="str">
        <f>IF(ISNA(VLOOKUP(A892,LISTE!B885:U927,20,0)),"",VLOOKUP(A892,LISTE!B885:U927,20,0))</f>
        <v/>
      </c>
      <c r="C892" s="88"/>
      <c r="D892" s="88" t="e">
        <f t="array" ref="D892">INDEX(LISTE!$D$4:$O$45,MATCH(A892,LISTE!$B$4:$B$45,0),MATCH(C892,LISTE!$D$3:$O$3,0))</f>
        <v>#N/A</v>
      </c>
      <c r="E892" s="88" t="str">
        <f>IF(ISBLANK(C892),"",VLOOKUP(C892,Typologie!B$3:C$15,2,0))</f>
        <v/>
      </c>
      <c r="F892" s="88" t="str">
        <f>IF(E892="","",COUNTIF(E$10:$E892, E892))</f>
        <v/>
      </c>
      <c r="G892" s="88" t="str">
        <f t="shared" si="44"/>
        <v/>
      </c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90"/>
      <c r="T892" s="90"/>
      <c r="U892" s="90"/>
      <c r="V892" s="90"/>
      <c r="W892" s="88"/>
      <c r="X892" s="91"/>
      <c r="Y892" s="89"/>
      <c r="Z892" s="89"/>
      <c r="AA892" s="89"/>
      <c r="AB892" s="89"/>
      <c r="AC892" s="89"/>
      <c r="AD892" s="89"/>
      <c r="AE892" s="91"/>
      <c r="AF892" s="88"/>
      <c r="AG892" s="89"/>
      <c r="AH892" s="89"/>
      <c r="AI892" s="89"/>
      <c r="AJ892" s="91"/>
      <c r="AK892" s="88"/>
      <c r="AL892" s="89"/>
      <c r="AM892" s="89"/>
      <c r="AN892" s="89"/>
      <c r="AO892" s="91"/>
      <c r="AP892" s="88" t="str">
        <f t="shared" ca="1" si="42"/>
        <v/>
      </c>
      <c r="AQ892" s="91"/>
      <c r="AR892" s="89"/>
      <c r="AS892" s="88"/>
      <c r="AT892" s="88" t="str">
        <f t="shared" si="43"/>
        <v/>
      </c>
      <c r="AU892" s="92"/>
      <c r="AV892" s="88"/>
    </row>
    <row r="893" spans="1:48" s="75" customFormat="1" ht="15.6" x14ac:dyDescent="0.3">
      <c r="A893" s="88"/>
      <c r="B893" s="88" t="str">
        <f>IF(ISNA(VLOOKUP(A893,LISTE!B886:U928,20,0)),"",VLOOKUP(A893,LISTE!B886:U928,20,0))</f>
        <v/>
      </c>
      <c r="C893" s="88"/>
      <c r="D893" s="88" t="e">
        <f t="array" ref="D893">INDEX(LISTE!$D$4:$O$45,MATCH(A893,LISTE!$B$4:$B$45,0),MATCH(C893,LISTE!$D$3:$O$3,0))</f>
        <v>#N/A</v>
      </c>
      <c r="E893" s="88" t="str">
        <f>IF(ISBLANK(C893),"",VLOOKUP(C893,Typologie!B$3:C$15,2,0))</f>
        <v/>
      </c>
      <c r="F893" s="88" t="str">
        <f>IF(E893="","",COUNTIF(E$10:$E893, E893))</f>
        <v/>
      </c>
      <c r="G893" s="88" t="str">
        <f t="shared" si="44"/>
        <v/>
      </c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90"/>
      <c r="T893" s="90"/>
      <c r="U893" s="90"/>
      <c r="V893" s="90"/>
      <c r="W893" s="88"/>
      <c r="X893" s="91"/>
      <c r="Y893" s="89"/>
      <c r="Z893" s="89"/>
      <c r="AA893" s="89"/>
      <c r="AB893" s="89"/>
      <c r="AC893" s="89"/>
      <c r="AD893" s="89"/>
      <c r="AE893" s="91"/>
      <c r="AF893" s="88"/>
      <c r="AG893" s="89"/>
      <c r="AH893" s="89"/>
      <c r="AI893" s="89"/>
      <c r="AJ893" s="91"/>
      <c r="AK893" s="88"/>
      <c r="AL893" s="89"/>
      <c r="AM893" s="89"/>
      <c r="AN893" s="89"/>
      <c r="AO893" s="91"/>
      <c r="AP893" s="88" t="str">
        <f t="shared" ca="1" si="42"/>
        <v/>
      </c>
      <c r="AQ893" s="91"/>
      <c r="AR893" s="89"/>
      <c r="AS893" s="88"/>
      <c r="AT893" s="88" t="str">
        <f t="shared" si="43"/>
        <v/>
      </c>
      <c r="AU893" s="92"/>
      <c r="AV893" s="88"/>
    </row>
    <row r="894" spans="1:48" s="75" customFormat="1" ht="15.6" x14ac:dyDescent="0.3">
      <c r="A894" s="88"/>
      <c r="B894" s="88" t="str">
        <f>IF(ISNA(VLOOKUP(A894,LISTE!B887:U929,20,0)),"",VLOOKUP(A894,LISTE!B887:U929,20,0))</f>
        <v/>
      </c>
      <c r="C894" s="88"/>
      <c r="D894" s="88" t="e">
        <f t="array" ref="D894">INDEX(LISTE!$D$4:$O$45,MATCH(A894,LISTE!$B$4:$B$45,0),MATCH(C894,LISTE!$D$3:$O$3,0))</f>
        <v>#N/A</v>
      </c>
      <c r="E894" s="88" t="str">
        <f>IF(ISBLANK(C894),"",VLOOKUP(C894,Typologie!B$3:C$15,2,0))</f>
        <v/>
      </c>
      <c r="F894" s="88" t="str">
        <f>IF(E894="","",COUNTIF(E$10:$E894, E894))</f>
        <v/>
      </c>
      <c r="G894" s="88" t="str">
        <f t="shared" si="44"/>
        <v/>
      </c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90"/>
      <c r="T894" s="90"/>
      <c r="U894" s="90"/>
      <c r="V894" s="90"/>
      <c r="W894" s="88"/>
      <c r="X894" s="91"/>
      <c r="Y894" s="89"/>
      <c r="Z894" s="89"/>
      <c r="AA894" s="89"/>
      <c r="AB894" s="89"/>
      <c r="AC894" s="89"/>
      <c r="AD894" s="89"/>
      <c r="AE894" s="91"/>
      <c r="AF894" s="88"/>
      <c r="AG894" s="89"/>
      <c r="AH894" s="89"/>
      <c r="AI894" s="89"/>
      <c r="AJ894" s="91"/>
      <c r="AK894" s="88"/>
      <c r="AL894" s="89"/>
      <c r="AM894" s="89"/>
      <c r="AN894" s="89"/>
      <c r="AO894" s="91"/>
      <c r="AP894" s="88" t="str">
        <f t="shared" ca="1" si="42"/>
        <v/>
      </c>
      <c r="AQ894" s="91"/>
      <c r="AR894" s="89"/>
      <c r="AS894" s="88"/>
      <c r="AT894" s="88" t="str">
        <f t="shared" si="43"/>
        <v/>
      </c>
      <c r="AU894" s="92"/>
      <c r="AV894" s="88"/>
    </row>
    <row r="895" spans="1:48" s="75" customFormat="1" ht="15.6" x14ac:dyDescent="0.3">
      <c r="A895" s="88"/>
      <c r="B895" s="88" t="str">
        <f>IF(ISNA(VLOOKUP(A895,LISTE!B888:U930,20,0)),"",VLOOKUP(A895,LISTE!B888:U930,20,0))</f>
        <v/>
      </c>
      <c r="C895" s="88"/>
      <c r="D895" s="88" t="e">
        <f t="array" ref="D895">INDEX(LISTE!$D$4:$O$45,MATCH(A895,LISTE!$B$4:$B$45,0),MATCH(C895,LISTE!$D$3:$O$3,0))</f>
        <v>#N/A</v>
      </c>
      <c r="E895" s="88" t="str">
        <f>IF(ISBLANK(C895),"",VLOOKUP(C895,Typologie!B$3:C$15,2,0))</f>
        <v/>
      </c>
      <c r="F895" s="88" t="str">
        <f>IF(E895="","",COUNTIF(E$10:$E895, E895))</f>
        <v/>
      </c>
      <c r="G895" s="88" t="str">
        <f t="shared" si="44"/>
        <v/>
      </c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90"/>
      <c r="T895" s="90"/>
      <c r="U895" s="90"/>
      <c r="V895" s="90"/>
      <c r="W895" s="88"/>
      <c r="X895" s="91"/>
      <c r="Y895" s="89"/>
      <c r="Z895" s="89"/>
      <c r="AA895" s="89"/>
      <c r="AB895" s="89"/>
      <c r="AC895" s="89"/>
      <c r="AD895" s="89"/>
      <c r="AE895" s="91"/>
      <c r="AF895" s="88"/>
      <c r="AG895" s="89"/>
      <c r="AH895" s="89"/>
      <c r="AI895" s="89"/>
      <c r="AJ895" s="91"/>
      <c r="AK895" s="88"/>
      <c r="AL895" s="89"/>
      <c r="AM895" s="89"/>
      <c r="AN895" s="89"/>
      <c r="AO895" s="91"/>
      <c r="AP895" s="88" t="str">
        <f t="shared" ca="1" si="42"/>
        <v/>
      </c>
      <c r="AQ895" s="91"/>
      <c r="AR895" s="89"/>
      <c r="AS895" s="88"/>
      <c r="AT895" s="88" t="str">
        <f t="shared" si="43"/>
        <v/>
      </c>
      <c r="AU895" s="92"/>
      <c r="AV895" s="88"/>
    </row>
    <row r="896" spans="1:48" s="75" customFormat="1" ht="15.6" x14ac:dyDescent="0.3">
      <c r="A896" s="88"/>
      <c r="B896" s="88" t="str">
        <f>IF(ISNA(VLOOKUP(A896,LISTE!B889:U931,20,0)),"",VLOOKUP(A896,LISTE!B889:U931,20,0))</f>
        <v/>
      </c>
      <c r="C896" s="88"/>
      <c r="D896" s="88" t="e">
        <f t="array" ref="D896">INDEX(LISTE!$D$4:$O$45,MATCH(A896,LISTE!$B$4:$B$45,0),MATCH(C896,LISTE!$D$3:$O$3,0))</f>
        <v>#N/A</v>
      </c>
      <c r="E896" s="88" t="str">
        <f>IF(ISBLANK(C896),"",VLOOKUP(C896,Typologie!B$3:C$15,2,0))</f>
        <v/>
      </c>
      <c r="F896" s="88" t="str">
        <f>IF(E896="","",COUNTIF(E$10:$E896, E896))</f>
        <v/>
      </c>
      <c r="G896" s="88" t="str">
        <f t="shared" si="44"/>
        <v/>
      </c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90"/>
      <c r="T896" s="90"/>
      <c r="U896" s="90"/>
      <c r="V896" s="90"/>
      <c r="W896" s="88"/>
      <c r="X896" s="91"/>
      <c r="Y896" s="89"/>
      <c r="Z896" s="89"/>
      <c r="AA896" s="89"/>
      <c r="AB896" s="89"/>
      <c r="AC896" s="89"/>
      <c r="AD896" s="89"/>
      <c r="AE896" s="91"/>
      <c r="AF896" s="88"/>
      <c r="AG896" s="89"/>
      <c r="AH896" s="89"/>
      <c r="AI896" s="89"/>
      <c r="AJ896" s="91"/>
      <c r="AK896" s="88"/>
      <c r="AL896" s="89"/>
      <c r="AM896" s="89"/>
      <c r="AN896" s="89"/>
      <c r="AO896" s="91"/>
      <c r="AP896" s="88" t="str">
        <f t="shared" ca="1" si="42"/>
        <v/>
      </c>
      <c r="AQ896" s="91"/>
      <c r="AR896" s="89"/>
      <c r="AS896" s="88"/>
      <c r="AT896" s="88" t="str">
        <f t="shared" si="43"/>
        <v/>
      </c>
      <c r="AU896" s="92"/>
      <c r="AV896" s="88"/>
    </row>
    <row r="897" spans="1:48" s="75" customFormat="1" ht="15.6" x14ac:dyDescent="0.3">
      <c r="A897" s="88"/>
      <c r="B897" s="88" t="str">
        <f>IF(ISNA(VLOOKUP(A897,LISTE!B890:U932,20,0)),"",VLOOKUP(A897,LISTE!B890:U932,20,0))</f>
        <v/>
      </c>
      <c r="C897" s="88"/>
      <c r="D897" s="88" t="e">
        <f t="array" ref="D897">INDEX(LISTE!$D$4:$O$45,MATCH(A897,LISTE!$B$4:$B$45,0),MATCH(C897,LISTE!$D$3:$O$3,0))</f>
        <v>#N/A</v>
      </c>
      <c r="E897" s="88" t="str">
        <f>IF(ISBLANK(C897),"",VLOOKUP(C897,Typologie!B$3:C$15,2,0))</f>
        <v/>
      </c>
      <c r="F897" s="88" t="str">
        <f>IF(E897="","",COUNTIF(E$10:$E897, E897))</f>
        <v/>
      </c>
      <c r="G897" s="88" t="str">
        <f t="shared" si="44"/>
        <v/>
      </c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90"/>
      <c r="T897" s="90"/>
      <c r="U897" s="90"/>
      <c r="V897" s="90"/>
      <c r="W897" s="88"/>
      <c r="X897" s="91"/>
      <c r="Y897" s="89"/>
      <c r="Z897" s="89"/>
      <c r="AA897" s="89"/>
      <c r="AB897" s="89"/>
      <c r="AC897" s="89"/>
      <c r="AD897" s="89"/>
      <c r="AE897" s="91"/>
      <c r="AF897" s="88"/>
      <c r="AG897" s="89"/>
      <c r="AH897" s="89"/>
      <c r="AI897" s="89"/>
      <c r="AJ897" s="91"/>
      <c r="AK897" s="88"/>
      <c r="AL897" s="89"/>
      <c r="AM897" s="89"/>
      <c r="AN897" s="89"/>
      <c r="AO897" s="91"/>
      <c r="AP897" s="88" t="str">
        <f t="shared" ca="1" si="42"/>
        <v/>
      </c>
      <c r="AQ897" s="91"/>
      <c r="AR897" s="89"/>
      <c r="AS897" s="88"/>
      <c r="AT897" s="88" t="str">
        <f t="shared" si="43"/>
        <v/>
      </c>
      <c r="AU897" s="92"/>
      <c r="AV897" s="88"/>
    </row>
    <row r="898" spans="1:48" s="75" customFormat="1" ht="15.6" x14ac:dyDescent="0.3">
      <c r="A898" s="88"/>
      <c r="B898" s="88" t="str">
        <f>IF(ISNA(VLOOKUP(A898,LISTE!B891:U933,20,0)),"",VLOOKUP(A898,LISTE!B891:U933,20,0))</f>
        <v/>
      </c>
      <c r="C898" s="88"/>
      <c r="D898" s="88" t="e">
        <f t="array" ref="D898">INDEX(LISTE!$D$4:$O$45,MATCH(A898,LISTE!$B$4:$B$45,0),MATCH(C898,LISTE!$D$3:$O$3,0))</f>
        <v>#N/A</v>
      </c>
      <c r="E898" s="88" t="str">
        <f>IF(ISBLANK(C898),"",VLOOKUP(C898,Typologie!B$3:C$15,2,0))</f>
        <v/>
      </c>
      <c r="F898" s="88" t="str">
        <f>IF(E898="","",COUNTIF(E$10:$E898, E898))</f>
        <v/>
      </c>
      <c r="G898" s="88" t="str">
        <f t="shared" si="44"/>
        <v/>
      </c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90"/>
      <c r="T898" s="90"/>
      <c r="U898" s="90"/>
      <c r="V898" s="90"/>
      <c r="W898" s="88"/>
      <c r="X898" s="91"/>
      <c r="Y898" s="89"/>
      <c r="Z898" s="89"/>
      <c r="AA898" s="89"/>
      <c r="AB898" s="89"/>
      <c r="AC898" s="89"/>
      <c r="AD898" s="89"/>
      <c r="AE898" s="91"/>
      <c r="AF898" s="88"/>
      <c r="AG898" s="89"/>
      <c r="AH898" s="89"/>
      <c r="AI898" s="89"/>
      <c r="AJ898" s="91"/>
      <c r="AK898" s="88"/>
      <c r="AL898" s="89"/>
      <c r="AM898" s="89"/>
      <c r="AN898" s="89"/>
      <c r="AO898" s="91"/>
      <c r="AP898" s="88" t="str">
        <f t="shared" ca="1" si="42"/>
        <v/>
      </c>
      <c r="AQ898" s="91"/>
      <c r="AR898" s="89"/>
      <c r="AS898" s="88"/>
      <c r="AT898" s="88" t="str">
        <f t="shared" si="43"/>
        <v/>
      </c>
      <c r="AU898" s="92"/>
      <c r="AV898" s="88"/>
    </row>
    <row r="899" spans="1:48" s="75" customFormat="1" ht="15.6" x14ac:dyDescent="0.3">
      <c r="A899" s="88"/>
      <c r="B899" s="88" t="str">
        <f>IF(ISNA(VLOOKUP(A899,LISTE!B892:U934,20,0)),"",VLOOKUP(A899,LISTE!B892:U934,20,0))</f>
        <v/>
      </c>
      <c r="C899" s="88"/>
      <c r="D899" s="88" t="e">
        <f t="array" ref="D899">INDEX(LISTE!$D$4:$O$45,MATCH(A899,LISTE!$B$4:$B$45,0),MATCH(C899,LISTE!$D$3:$O$3,0))</f>
        <v>#N/A</v>
      </c>
      <c r="E899" s="88" t="str">
        <f>IF(ISBLANK(C899),"",VLOOKUP(C899,Typologie!B$3:C$15,2,0))</f>
        <v/>
      </c>
      <c r="F899" s="88" t="str">
        <f>IF(E899="","",COUNTIF(E$10:$E899, E899))</f>
        <v/>
      </c>
      <c r="G899" s="88" t="str">
        <f t="shared" si="44"/>
        <v/>
      </c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90"/>
      <c r="T899" s="90"/>
      <c r="U899" s="90"/>
      <c r="V899" s="90"/>
      <c r="W899" s="88"/>
      <c r="X899" s="91"/>
      <c r="Y899" s="89"/>
      <c r="Z899" s="89"/>
      <c r="AA899" s="89"/>
      <c r="AB899" s="89"/>
      <c r="AC899" s="89"/>
      <c r="AD899" s="89"/>
      <c r="AE899" s="91"/>
      <c r="AF899" s="88"/>
      <c r="AG899" s="89"/>
      <c r="AH899" s="89"/>
      <c r="AI899" s="89"/>
      <c r="AJ899" s="91"/>
      <c r="AK899" s="88"/>
      <c r="AL899" s="89"/>
      <c r="AM899" s="89"/>
      <c r="AN899" s="89"/>
      <c r="AO899" s="91"/>
      <c r="AP899" s="88" t="str">
        <f t="shared" ca="1" si="42"/>
        <v/>
      </c>
      <c r="AQ899" s="91"/>
      <c r="AR899" s="89"/>
      <c r="AS899" s="88"/>
      <c r="AT899" s="88" t="str">
        <f t="shared" si="43"/>
        <v/>
      </c>
      <c r="AU899" s="92"/>
      <c r="AV899" s="88"/>
    </row>
    <row r="900" spans="1:48" s="75" customFormat="1" ht="15.6" x14ac:dyDescent="0.3">
      <c r="A900" s="88"/>
      <c r="B900" s="88" t="str">
        <f>IF(ISNA(VLOOKUP(A900,LISTE!B893:U935,20,0)),"",VLOOKUP(A900,LISTE!B893:U935,20,0))</f>
        <v/>
      </c>
      <c r="C900" s="88"/>
      <c r="D900" s="88" t="e">
        <f t="array" ref="D900">INDEX(LISTE!$D$4:$O$45,MATCH(A900,LISTE!$B$4:$B$45,0),MATCH(C900,LISTE!$D$3:$O$3,0))</f>
        <v>#N/A</v>
      </c>
      <c r="E900" s="88" t="str">
        <f>IF(ISBLANK(C900),"",VLOOKUP(C900,Typologie!B$3:C$15,2,0))</f>
        <v/>
      </c>
      <c r="F900" s="88" t="str">
        <f>IF(E900="","",COUNTIF(E$10:$E900, E900))</f>
        <v/>
      </c>
      <c r="G900" s="88" t="str">
        <f t="shared" si="44"/>
        <v/>
      </c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90"/>
      <c r="T900" s="90"/>
      <c r="U900" s="90"/>
      <c r="V900" s="90"/>
      <c r="W900" s="88"/>
      <c r="X900" s="91"/>
      <c r="Y900" s="89"/>
      <c r="Z900" s="89"/>
      <c r="AA900" s="89"/>
      <c r="AB900" s="89"/>
      <c r="AC900" s="89"/>
      <c r="AD900" s="89"/>
      <c r="AE900" s="91"/>
      <c r="AF900" s="88"/>
      <c r="AG900" s="89"/>
      <c r="AH900" s="89"/>
      <c r="AI900" s="89"/>
      <c r="AJ900" s="91"/>
      <c r="AK900" s="88"/>
      <c r="AL900" s="89"/>
      <c r="AM900" s="89"/>
      <c r="AN900" s="89"/>
      <c r="AO900" s="91"/>
      <c r="AP900" s="88" t="str">
        <f t="shared" ca="1" si="42"/>
        <v/>
      </c>
      <c r="AQ900" s="91"/>
      <c r="AR900" s="89"/>
      <c r="AS900" s="88"/>
      <c r="AT900" s="88" t="str">
        <f t="shared" si="43"/>
        <v/>
      </c>
      <c r="AU900" s="92"/>
      <c r="AV900" s="88"/>
    </row>
    <row r="901" spans="1:48" s="75" customFormat="1" ht="15.6" x14ac:dyDescent="0.3">
      <c r="A901" s="88"/>
      <c r="B901" s="88" t="str">
        <f>IF(ISNA(VLOOKUP(A901,LISTE!B894:U936,20,0)),"",VLOOKUP(A901,LISTE!B894:U936,20,0))</f>
        <v/>
      </c>
      <c r="C901" s="88"/>
      <c r="D901" s="88" t="e">
        <f t="array" ref="D901">INDEX(LISTE!$D$4:$O$45,MATCH(A901,LISTE!$B$4:$B$45,0),MATCH(C901,LISTE!$D$3:$O$3,0))</f>
        <v>#N/A</v>
      </c>
      <c r="E901" s="88" t="str">
        <f>IF(ISBLANK(C901),"",VLOOKUP(C901,Typologie!B$3:C$15,2,0))</f>
        <v/>
      </c>
      <c r="F901" s="88" t="str">
        <f>IF(E901="","",COUNTIF(E$10:$E901, E901))</f>
        <v/>
      </c>
      <c r="G901" s="88" t="str">
        <f t="shared" si="44"/>
        <v/>
      </c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90"/>
      <c r="T901" s="90"/>
      <c r="U901" s="90"/>
      <c r="V901" s="90"/>
      <c r="W901" s="88"/>
      <c r="X901" s="91"/>
      <c r="Y901" s="89"/>
      <c r="Z901" s="89"/>
      <c r="AA901" s="89"/>
      <c r="AB901" s="89"/>
      <c r="AC901" s="89"/>
      <c r="AD901" s="89"/>
      <c r="AE901" s="91"/>
      <c r="AF901" s="88"/>
      <c r="AG901" s="89"/>
      <c r="AH901" s="89"/>
      <c r="AI901" s="89"/>
      <c r="AJ901" s="91"/>
      <c r="AK901" s="88"/>
      <c r="AL901" s="89"/>
      <c r="AM901" s="89"/>
      <c r="AN901" s="89"/>
      <c r="AO901" s="91"/>
      <c r="AP901" s="88" t="str">
        <f t="shared" ca="1" si="42"/>
        <v/>
      </c>
      <c r="AQ901" s="91"/>
      <c r="AR901" s="89"/>
      <c r="AS901" s="88"/>
      <c r="AT901" s="88" t="str">
        <f t="shared" si="43"/>
        <v/>
      </c>
      <c r="AU901" s="92"/>
      <c r="AV901" s="88"/>
    </row>
    <row r="902" spans="1:48" s="75" customFormat="1" ht="15.6" x14ac:dyDescent="0.3">
      <c r="A902" s="88"/>
      <c r="B902" s="88" t="str">
        <f>IF(ISNA(VLOOKUP(A902,LISTE!B895:U937,20,0)),"",VLOOKUP(A902,LISTE!B895:U937,20,0))</f>
        <v/>
      </c>
      <c r="C902" s="88"/>
      <c r="D902" s="88" t="e">
        <f t="array" ref="D902">INDEX(LISTE!$D$4:$O$45,MATCH(A902,LISTE!$B$4:$B$45,0),MATCH(C902,LISTE!$D$3:$O$3,0))</f>
        <v>#N/A</v>
      </c>
      <c r="E902" s="88" t="str">
        <f>IF(ISBLANK(C902),"",VLOOKUP(C902,Typologie!B$3:C$15,2,0))</f>
        <v/>
      </c>
      <c r="F902" s="88" t="str">
        <f>IF(E902="","",COUNTIF(E$10:$E902, E902))</f>
        <v/>
      </c>
      <c r="G902" s="88" t="str">
        <f t="shared" si="44"/>
        <v/>
      </c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90"/>
      <c r="T902" s="90"/>
      <c r="U902" s="90"/>
      <c r="V902" s="90"/>
      <c r="W902" s="88"/>
      <c r="X902" s="91"/>
      <c r="Y902" s="89"/>
      <c r="Z902" s="89"/>
      <c r="AA902" s="89"/>
      <c r="AB902" s="89"/>
      <c r="AC902" s="89"/>
      <c r="AD902" s="89"/>
      <c r="AE902" s="91"/>
      <c r="AF902" s="88"/>
      <c r="AG902" s="89"/>
      <c r="AH902" s="89"/>
      <c r="AI902" s="89"/>
      <c r="AJ902" s="91"/>
      <c r="AK902" s="88"/>
      <c r="AL902" s="89"/>
      <c r="AM902" s="89"/>
      <c r="AN902" s="89"/>
      <c r="AO902" s="91"/>
      <c r="AP902" s="88" t="str">
        <f t="shared" ca="1" si="42"/>
        <v/>
      </c>
      <c r="AQ902" s="91"/>
      <c r="AR902" s="89"/>
      <c r="AS902" s="88"/>
      <c r="AT902" s="88" t="str">
        <f t="shared" si="43"/>
        <v/>
      </c>
      <c r="AU902" s="92"/>
      <c r="AV902" s="88"/>
    </row>
  </sheetData>
  <dataConsolidate/>
  <mergeCells count="5">
    <mergeCell ref="AV7:AV8"/>
    <mergeCell ref="A7:W8"/>
    <mergeCell ref="Y7:AD8"/>
    <mergeCell ref="AP7:AT8"/>
    <mergeCell ref="AF7:AN8"/>
  </mergeCells>
  <conditionalFormatting sqref="B10:B902">
    <cfRule type="expression" dxfId="33" priority="2">
      <formula>B10&lt;&gt;""</formula>
    </cfRule>
    <cfRule type="containsErrors" priority="51">
      <formula>ISERROR(B10)</formula>
    </cfRule>
  </conditionalFormatting>
  <conditionalFormatting sqref="A10:A902">
    <cfRule type="expression" dxfId="32" priority="44">
      <formula>A10&lt;&gt;""</formula>
    </cfRule>
  </conditionalFormatting>
  <conditionalFormatting sqref="C10:C902">
    <cfRule type="expression" dxfId="31" priority="43">
      <formula>C10&lt;&gt;""</formula>
    </cfRule>
  </conditionalFormatting>
  <conditionalFormatting sqref="D10:D902">
    <cfRule type="expression" dxfId="30" priority="41">
      <formula>D10&lt;&gt;""</formula>
    </cfRule>
  </conditionalFormatting>
  <conditionalFormatting sqref="F10:F902">
    <cfRule type="expression" dxfId="29" priority="40">
      <formula>F10&lt;&gt;""</formula>
    </cfRule>
  </conditionalFormatting>
  <conditionalFormatting sqref="G10:G902">
    <cfRule type="expression" dxfId="28" priority="39">
      <formula>G10&lt;&gt;""</formula>
    </cfRule>
  </conditionalFormatting>
  <conditionalFormatting sqref="H10:H902">
    <cfRule type="expression" dxfId="27" priority="38">
      <formula>H10&lt;&gt;""</formula>
    </cfRule>
  </conditionalFormatting>
  <conditionalFormatting sqref="I10:I902">
    <cfRule type="expression" dxfId="26" priority="37">
      <formula>I10&lt;&gt;""</formula>
    </cfRule>
  </conditionalFormatting>
  <conditionalFormatting sqref="J10:Q902">
    <cfRule type="expression" dxfId="25" priority="36">
      <formula>J10&lt;&gt;""</formula>
    </cfRule>
  </conditionalFormatting>
  <conditionalFormatting sqref="R10:R902">
    <cfRule type="expression" dxfId="24" priority="35">
      <formula>R10&lt;&gt;""</formula>
    </cfRule>
  </conditionalFormatting>
  <conditionalFormatting sqref="S10:V902">
    <cfRule type="expression" dxfId="23" priority="33">
      <formula>S10&lt;&gt;""</formula>
    </cfRule>
  </conditionalFormatting>
  <conditionalFormatting sqref="W10:W902">
    <cfRule type="expression" dxfId="22" priority="32">
      <formula>W10&lt;&gt;""</formula>
    </cfRule>
  </conditionalFormatting>
  <conditionalFormatting sqref="Y10:Y902">
    <cfRule type="expression" dxfId="21" priority="31">
      <formula>Y10&lt;&gt;""</formula>
    </cfRule>
  </conditionalFormatting>
  <conditionalFormatting sqref="Z10:Z902">
    <cfRule type="expression" dxfId="20" priority="29">
      <formula>Z10&lt;&gt;""</formula>
    </cfRule>
    <cfRule type="expression" dxfId="19" priority="30">
      <formula>Z10&lt;&gt;""</formula>
    </cfRule>
  </conditionalFormatting>
  <conditionalFormatting sqref="AA10:AA902">
    <cfRule type="expression" dxfId="18" priority="28">
      <formula>AA10&lt;&gt;""</formula>
    </cfRule>
  </conditionalFormatting>
  <conditionalFormatting sqref="AB10:AB902">
    <cfRule type="expression" dxfId="17" priority="27">
      <formula>AB10&lt;&gt;""</formula>
    </cfRule>
  </conditionalFormatting>
  <conditionalFormatting sqref="Y10:AC902">
    <cfRule type="expression" dxfId="16" priority="26">
      <formula>Y10&lt;&gt;""</formula>
    </cfRule>
  </conditionalFormatting>
  <conditionalFormatting sqref="AD10:AD902">
    <cfRule type="expression" dxfId="15" priority="24">
      <formula>AD10&lt;&gt;""</formula>
    </cfRule>
  </conditionalFormatting>
  <conditionalFormatting sqref="AG10:AH902">
    <cfRule type="expression" dxfId="14" priority="21">
      <formula>AG10&lt;&gt;""</formula>
    </cfRule>
  </conditionalFormatting>
  <conditionalFormatting sqref="AI10:AI902">
    <cfRule type="expression" dxfId="13" priority="19">
      <formula>AI10&lt;&gt;""</formula>
    </cfRule>
  </conditionalFormatting>
  <conditionalFormatting sqref="AL10:AM902">
    <cfRule type="expression" dxfId="12" priority="17">
      <formula>AL10&lt;&gt;""</formula>
    </cfRule>
  </conditionalFormatting>
  <conditionalFormatting sqref="AN10:AN902">
    <cfRule type="expression" dxfId="11" priority="13">
      <formula>AN10&lt;&gt;""</formula>
    </cfRule>
  </conditionalFormatting>
  <conditionalFormatting sqref="AP10:AP902">
    <cfRule type="containsText" dxfId="10" priority="9" operator="containsText" text="ATTENTION">
      <formula>NOT(ISERROR(SEARCH("ATTENTION",AP10)))</formula>
    </cfRule>
    <cfRule type="containsText" dxfId="9" priority="11" operator="containsText" text="OK">
      <formula>NOT(ISERROR(SEARCH("OK",AP10)))</formula>
    </cfRule>
  </conditionalFormatting>
  <conditionalFormatting sqref="AR10:AR902">
    <cfRule type="expression" dxfId="8" priority="8">
      <formula>AR10&lt;&gt;""</formula>
    </cfRule>
  </conditionalFormatting>
  <conditionalFormatting sqref="AV10:AV902">
    <cfRule type="containsText" dxfId="7" priority="4" operator="containsText" text="EN COURS">
      <formula>NOT(ISERROR(SEARCH("EN COURS",AV10)))</formula>
    </cfRule>
  </conditionalFormatting>
  <conditionalFormatting sqref="E10:E902">
    <cfRule type="expression" dxfId="6" priority="3">
      <formula>E10&lt;&gt;""</formula>
    </cfRule>
  </conditionalFormatting>
  <conditionalFormatting sqref="AF10:AF902">
    <cfRule type="expression" dxfId="5" priority="52">
      <formula>IF(S10="","",IF(AND(S10&lt;12000,C10="Maintenance"),TRUE))</formula>
    </cfRule>
    <cfRule type="expression" dxfId="4" priority="53">
      <formula>IF(S10="","",IF(AND(S10&gt;12000,C10="Maintenance"),TRUE))</formula>
    </cfRule>
  </conditionalFormatting>
  <conditionalFormatting sqref="AK10:AK902">
    <cfRule type="expression" dxfId="3" priority="54">
      <formula>IF(S10="","",IF(AND(S10&lt;12000,C10="Maintenance"),TRUE))</formula>
    </cfRule>
    <cfRule type="expression" dxfId="2" priority="55">
      <formula>IF(S10="","",IF(AND(S10&gt;12000,C10="Maintenance"),TRUE))</formula>
    </cfRule>
  </conditionalFormatting>
  <conditionalFormatting sqref="A10:AV902">
    <cfRule type="expression" dxfId="1" priority="56">
      <formula>$J10="RESILIATION"</formula>
    </cfRule>
    <cfRule type="expression" dxfId="0" priority="57">
      <formula>$AV10="COMPLET"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0</xdr:col>
                <xdr:colOff>1242060</xdr:colOff>
                <xdr:row>0</xdr:row>
                <xdr:rowOff>129540</xdr:rowOff>
              </from>
              <to>
                <xdr:col>0</xdr:col>
                <xdr:colOff>2133600</xdr:colOff>
                <xdr:row>0</xdr:row>
                <xdr:rowOff>441960</xdr:rowOff>
              </to>
            </anchor>
          </controlPr>
        </control>
      </mc:Choice>
      <mc:Fallback>
        <control shapeId="307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LISTE!$S$4:$S$15</xm:f>
          </x14:formula1>
          <xm:sqref>C10:C902</xm:sqref>
        </x14:dataValidation>
        <x14:dataValidation type="list" allowBlank="1" showInputMessage="1" showErrorMessage="1">
          <x14:formula1>
            <xm:f>LISTE!$Q$4:$Q$8</xm:f>
          </x14:formula1>
          <xm:sqref>J11:J902 K23:K902</xm:sqref>
        </x14:dataValidation>
        <x14:dataValidation type="list" allowBlank="1" showInputMessage="1" showErrorMessage="1">
          <x14:formula1>
            <xm:f>LISTE!$W$4:$W$7</xm:f>
          </x14:formula1>
          <xm:sqref>AV10:AV902</xm:sqref>
        </x14:dataValidation>
        <x14:dataValidation type="list" allowBlank="1" showInputMessage="1" showErrorMessage="1">
          <x14:formula1>
            <xm:f>LISTE!$B$4:$B$45</xm:f>
          </x14:formula1>
          <xm:sqref>A10:A902</xm:sqref>
        </x14:dataValidation>
        <x14:dataValidation type="list" allowBlank="1" showInputMessage="1" showErrorMessage="1">
          <x14:formula1>
            <xm:f>LISTE!$Q$4:$Q$22</xm:f>
          </x14:formula1>
          <xm:sqref>J10</xm:sqref>
        </x14:dataValidation>
        <x14:dataValidation type="list" allowBlank="1" showInputMessage="1" showErrorMessage="1">
          <x14:formula1>
            <xm:f>LISTE!$Y$4:$Y$1503</xm:f>
          </x14:formula1>
          <xm:sqref>K10:K22</xm:sqref>
        </x14:dataValidation>
        <x14:dataValidation type="list" allowBlank="1" showInputMessage="1" showErrorMessage="1">
          <x14:formula1>
            <xm:f>LISTE!$AA$4:$AA$36</xm:f>
          </x14:formula1>
          <xm:sqref>Q10:Q902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503"/>
  <sheetViews>
    <sheetView topLeftCell="L11" zoomScale="85" zoomScaleNormal="85" workbookViewId="0">
      <selection activeCell="AA8" sqref="AA8"/>
    </sheetView>
  </sheetViews>
  <sheetFormatPr baseColWidth="10" defaultColWidth="0" defaultRowHeight="14.4" x14ac:dyDescent="0.3"/>
  <cols>
    <col min="1" max="1" width="2.77734375" customWidth="1"/>
    <col min="2" max="2" width="41" customWidth="1"/>
    <col min="3" max="3" width="13.88671875" customWidth="1"/>
    <col min="4" max="13" width="11.5546875" customWidth="1"/>
    <col min="14" max="14" width="20.109375" customWidth="1"/>
    <col min="15" max="15" width="11.5546875" customWidth="1"/>
    <col min="16" max="16" width="7.109375" customWidth="1"/>
    <col min="17" max="17" width="19.33203125" customWidth="1"/>
    <col min="18" max="18" width="11.5546875" customWidth="1"/>
    <col min="19" max="19" width="16.77734375" customWidth="1"/>
    <col min="20" max="20" width="11.5546875" customWidth="1"/>
    <col min="21" max="21" width="27.33203125" customWidth="1"/>
    <col min="22" max="22" width="11.5546875" customWidth="1"/>
    <col min="23" max="23" width="39.77734375" customWidth="1"/>
    <col min="24" max="26" width="11.5546875" customWidth="1"/>
    <col min="27" max="27" width="110.33203125" bestFit="1" customWidth="1"/>
    <col min="28" max="16381" width="11.5546875" customWidth="1"/>
    <col min="16382" max="16382" width="46.5546875" customWidth="1"/>
    <col min="16383" max="16383" width="118.21875" customWidth="1"/>
    <col min="16384" max="16384" width="128.21875" customWidth="1"/>
  </cols>
  <sheetData>
    <row r="1" spans="1:27" ht="15" thickBot="1" x14ac:dyDescent="0.35">
      <c r="A1">
        <v>0</v>
      </c>
      <c r="B1">
        <f>A1+1</f>
        <v>1</v>
      </c>
      <c r="C1">
        <f t="shared" ref="C1:U1" si="0">B1+1</f>
        <v>2</v>
      </c>
      <c r="D1">
        <f t="shared" si="0"/>
        <v>3</v>
      </c>
      <c r="E1">
        <f t="shared" si="0"/>
        <v>4</v>
      </c>
      <c r="F1">
        <f t="shared" si="0"/>
        <v>5</v>
      </c>
      <c r="G1">
        <f t="shared" si="0"/>
        <v>6</v>
      </c>
      <c r="H1">
        <f t="shared" si="0"/>
        <v>7</v>
      </c>
      <c r="I1">
        <f t="shared" si="0"/>
        <v>8</v>
      </c>
      <c r="J1">
        <f t="shared" si="0"/>
        <v>9</v>
      </c>
      <c r="K1">
        <f t="shared" si="0"/>
        <v>10</v>
      </c>
      <c r="L1">
        <f t="shared" si="0"/>
        <v>11</v>
      </c>
      <c r="M1">
        <f t="shared" si="0"/>
        <v>12</v>
      </c>
      <c r="N1">
        <f t="shared" si="0"/>
        <v>13</v>
      </c>
      <c r="O1">
        <f t="shared" si="0"/>
        <v>14</v>
      </c>
      <c r="P1">
        <f t="shared" si="0"/>
        <v>15</v>
      </c>
      <c r="Q1">
        <f t="shared" si="0"/>
        <v>16</v>
      </c>
      <c r="R1">
        <f t="shared" si="0"/>
        <v>17</v>
      </c>
      <c r="S1">
        <f t="shared" si="0"/>
        <v>18</v>
      </c>
      <c r="T1">
        <f t="shared" si="0"/>
        <v>19</v>
      </c>
      <c r="U1">
        <f t="shared" si="0"/>
        <v>20</v>
      </c>
    </row>
    <row r="2" spans="1:27" ht="46.2" customHeight="1" thickBot="1" x14ac:dyDescent="0.35">
      <c r="A2">
        <v>0</v>
      </c>
      <c r="D2" s="111" t="s">
        <v>61</v>
      </c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7" ht="125.4" thickBot="1" x14ac:dyDescent="0.35">
      <c r="A3">
        <f>A2+1</f>
        <v>1</v>
      </c>
      <c r="B3" s="11" t="s">
        <v>0</v>
      </c>
      <c r="C3" s="12"/>
      <c r="D3" s="13" t="s">
        <v>48</v>
      </c>
      <c r="E3" s="14" t="s">
        <v>49</v>
      </c>
      <c r="F3" s="15" t="s">
        <v>50</v>
      </c>
      <c r="G3" s="15" t="s">
        <v>51</v>
      </c>
      <c r="H3" s="16" t="s">
        <v>52</v>
      </c>
      <c r="I3" s="16" t="s">
        <v>53</v>
      </c>
      <c r="J3" s="16" t="s">
        <v>54</v>
      </c>
      <c r="K3" s="16" t="s">
        <v>55</v>
      </c>
      <c r="L3" s="16" t="s">
        <v>56</v>
      </c>
      <c r="M3" s="46" t="s">
        <v>58</v>
      </c>
      <c r="N3" s="46" t="s">
        <v>59</v>
      </c>
      <c r="O3" s="47" t="s">
        <v>60</v>
      </c>
      <c r="Q3" s="72" t="s">
        <v>3</v>
      </c>
      <c r="R3" s="53"/>
      <c r="S3" s="72" t="s">
        <v>1</v>
      </c>
      <c r="T3" s="53"/>
      <c r="U3" s="72" t="s">
        <v>88</v>
      </c>
      <c r="V3" s="53"/>
      <c r="W3" s="72" t="s">
        <v>128</v>
      </c>
      <c r="Y3" s="72" t="s">
        <v>140</v>
      </c>
      <c r="AA3" s="72" t="s">
        <v>1646</v>
      </c>
    </row>
    <row r="4" spans="1:27" ht="16.2" thickBot="1" x14ac:dyDescent="0.35">
      <c r="A4">
        <f t="shared" ref="A4:A45" si="1">A3+1</f>
        <v>2</v>
      </c>
      <c r="B4" s="1" t="s">
        <v>6</v>
      </c>
      <c r="C4" s="17"/>
      <c r="D4" s="18">
        <v>606002</v>
      </c>
      <c r="E4" s="18">
        <v>606003</v>
      </c>
      <c r="F4" s="18">
        <v>606004</v>
      </c>
      <c r="G4" s="18">
        <v>606005</v>
      </c>
      <c r="H4" s="19" t="s">
        <v>57</v>
      </c>
      <c r="I4" s="19" t="s">
        <v>57</v>
      </c>
      <c r="J4" s="19" t="s">
        <v>57</v>
      </c>
      <c r="K4" s="18">
        <v>606015</v>
      </c>
      <c r="L4" s="20" t="s">
        <v>57</v>
      </c>
      <c r="M4" s="44" t="s">
        <v>57</v>
      </c>
      <c r="N4" s="48">
        <v>606001</v>
      </c>
      <c r="O4" s="49" t="s">
        <v>57</v>
      </c>
      <c r="Q4" s="54" t="s">
        <v>139</v>
      </c>
      <c r="R4" s="53"/>
      <c r="S4" s="73" t="s">
        <v>48</v>
      </c>
      <c r="T4" s="53"/>
      <c r="U4" s="73" t="s">
        <v>90</v>
      </c>
      <c r="V4" s="53"/>
      <c r="W4" s="53" t="s">
        <v>127</v>
      </c>
      <c r="Y4" t="s">
        <v>141</v>
      </c>
      <c r="AA4" s="93" t="s">
        <v>1647</v>
      </c>
    </row>
    <row r="5" spans="1:27" ht="16.2" thickBot="1" x14ac:dyDescent="0.35">
      <c r="A5">
        <f t="shared" si="1"/>
        <v>3</v>
      </c>
      <c r="B5" s="2" t="s">
        <v>7</v>
      </c>
      <c r="C5" s="21"/>
      <c r="D5" s="22">
        <v>350002</v>
      </c>
      <c r="E5" s="23" t="s">
        <v>57</v>
      </c>
      <c r="F5" s="23" t="s">
        <v>57</v>
      </c>
      <c r="G5" s="22">
        <v>580509</v>
      </c>
      <c r="H5" s="23" t="s">
        <v>57</v>
      </c>
      <c r="I5" s="23" t="s">
        <v>57</v>
      </c>
      <c r="J5" s="23" t="s">
        <v>57</v>
      </c>
      <c r="K5" s="23" t="s">
        <v>57</v>
      </c>
      <c r="L5" s="24" t="s">
        <v>57</v>
      </c>
      <c r="M5" s="38" t="s">
        <v>57</v>
      </c>
      <c r="N5" s="50">
        <v>350004</v>
      </c>
      <c r="O5" s="49" t="s">
        <v>57</v>
      </c>
      <c r="Q5" s="54" t="s">
        <v>138</v>
      </c>
      <c r="R5" s="53"/>
      <c r="S5" s="73" t="s">
        <v>49</v>
      </c>
      <c r="T5" s="53"/>
      <c r="U5" s="73" t="s">
        <v>91</v>
      </c>
      <c r="V5" s="53"/>
      <c r="W5" s="53" t="s">
        <v>132</v>
      </c>
      <c r="Y5" t="s">
        <v>142</v>
      </c>
      <c r="AA5" s="94" t="s">
        <v>1648</v>
      </c>
    </row>
    <row r="6" spans="1:27" ht="16.2" thickBot="1" x14ac:dyDescent="0.35">
      <c r="A6">
        <f t="shared" si="1"/>
        <v>4</v>
      </c>
      <c r="B6" s="2" t="s">
        <v>12</v>
      </c>
      <c r="C6" s="21"/>
      <c r="D6" s="22">
        <v>838302</v>
      </c>
      <c r="E6" s="22">
        <v>838303</v>
      </c>
      <c r="F6" s="22">
        <v>838304</v>
      </c>
      <c r="G6" s="23" t="s">
        <v>57</v>
      </c>
      <c r="H6" s="23" t="s">
        <v>57</v>
      </c>
      <c r="I6" s="23" t="s">
        <v>57</v>
      </c>
      <c r="J6" s="23" t="s">
        <v>57</v>
      </c>
      <c r="K6" s="23" t="s">
        <v>57</v>
      </c>
      <c r="L6" s="24" t="s">
        <v>57</v>
      </c>
      <c r="M6" s="38" t="s">
        <v>57</v>
      </c>
      <c r="N6" s="50">
        <v>838301</v>
      </c>
      <c r="O6" s="49" t="s">
        <v>57</v>
      </c>
      <c r="Q6" s="54" t="s">
        <v>1641</v>
      </c>
      <c r="R6" s="53"/>
      <c r="S6" s="73" t="s">
        <v>50</v>
      </c>
      <c r="T6" s="53"/>
      <c r="U6" s="73" t="s">
        <v>89</v>
      </c>
      <c r="V6" s="53"/>
      <c r="W6" s="53"/>
      <c r="Y6" t="s">
        <v>143</v>
      </c>
      <c r="AA6" s="94" t="s">
        <v>1649</v>
      </c>
    </row>
    <row r="7" spans="1:27" ht="94.2" thickBot="1" x14ac:dyDescent="0.35">
      <c r="A7">
        <f t="shared" si="1"/>
        <v>5</v>
      </c>
      <c r="B7" s="2" t="s">
        <v>13</v>
      </c>
      <c r="C7" s="21"/>
      <c r="D7" s="22">
        <v>848402</v>
      </c>
      <c r="E7" s="23" t="s">
        <v>57</v>
      </c>
      <c r="F7" s="23" t="s">
        <v>57</v>
      </c>
      <c r="G7" s="23" t="s">
        <v>57</v>
      </c>
      <c r="H7" s="23" t="s">
        <v>57</v>
      </c>
      <c r="I7" s="23" t="s">
        <v>57</v>
      </c>
      <c r="J7" s="23" t="s">
        <v>57</v>
      </c>
      <c r="K7" s="23" t="s">
        <v>57</v>
      </c>
      <c r="L7" s="24" t="s">
        <v>57</v>
      </c>
      <c r="M7" s="38" t="s">
        <v>57</v>
      </c>
      <c r="N7" s="50">
        <v>848401</v>
      </c>
      <c r="O7" s="49" t="s">
        <v>57</v>
      </c>
      <c r="Q7" s="54" t="s">
        <v>1642</v>
      </c>
      <c r="R7" s="53"/>
      <c r="S7" s="73" t="s">
        <v>51</v>
      </c>
      <c r="T7" s="53"/>
      <c r="U7" s="73" t="s">
        <v>92</v>
      </c>
      <c r="V7" s="53"/>
      <c r="W7" s="53"/>
      <c r="Y7" t="s">
        <v>144</v>
      </c>
      <c r="AA7" s="94" t="s">
        <v>1650</v>
      </c>
    </row>
    <row r="8" spans="1:27" ht="93.6" x14ac:dyDescent="0.3">
      <c r="A8">
        <f t="shared" si="1"/>
        <v>6</v>
      </c>
      <c r="B8" s="5" t="s">
        <v>14</v>
      </c>
      <c r="C8" s="35"/>
      <c r="D8" s="28">
        <v>717102</v>
      </c>
      <c r="E8" s="28">
        <v>717103</v>
      </c>
      <c r="F8" s="28">
        <v>717104</v>
      </c>
      <c r="G8" s="28">
        <v>717105</v>
      </c>
      <c r="H8" s="29" t="s">
        <v>57</v>
      </c>
      <c r="I8" s="29" t="s">
        <v>57</v>
      </c>
      <c r="J8" s="29" t="s">
        <v>57</v>
      </c>
      <c r="K8" s="28">
        <v>717115</v>
      </c>
      <c r="L8" s="30" t="s">
        <v>57</v>
      </c>
      <c r="M8" s="38" t="s">
        <v>57</v>
      </c>
      <c r="N8" s="50">
        <v>717101</v>
      </c>
      <c r="O8" s="38" t="s">
        <v>57</v>
      </c>
      <c r="Q8" s="54" t="s">
        <v>1643</v>
      </c>
      <c r="R8" s="53"/>
      <c r="S8" s="72" t="s">
        <v>52</v>
      </c>
      <c r="T8" s="53"/>
      <c r="U8" s="73" t="s">
        <v>14</v>
      </c>
      <c r="V8" s="53"/>
      <c r="W8" s="53"/>
      <c r="Y8" t="s">
        <v>145</v>
      </c>
      <c r="AA8" s="94" t="s">
        <v>1651</v>
      </c>
    </row>
    <row r="9" spans="1:27" ht="78.599999999999994" thickBot="1" x14ac:dyDescent="0.35">
      <c r="A9">
        <f t="shared" si="1"/>
        <v>7</v>
      </c>
      <c r="B9" s="7" t="s">
        <v>16</v>
      </c>
      <c r="C9" s="40"/>
      <c r="D9" s="32">
        <v>858502</v>
      </c>
      <c r="E9" s="32">
        <v>858503</v>
      </c>
      <c r="F9" s="32">
        <v>858504</v>
      </c>
      <c r="G9" s="32">
        <v>858515</v>
      </c>
      <c r="H9" s="33" t="s">
        <v>57</v>
      </c>
      <c r="I9" s="33" t="s">
        <v>57</v>
      </c>
      <c r="J9" s="33" t="s">
        <v>57</v>
      </c>
      <c r="K9" s="33" t="s">
        <v>57</v>
      </c>
      <c r="L9" s="34" t="s">
        <v>57</v>
      </c>
      <c r="M9" s="50">
        <v>858599</v>
      </c>
      <c r="N9" s="50">
        <v>858501</v>
      </c>
      <c r="O9" s="38" t="s">
        <v>57</v>
      </c>
      <c r="Q9" s="54" t="s">
        <v>1644</v>
      </c>
      <c r="R9" s="53"/>
      <c r="S9" s="72" t="s">
        <v>53</v>
      </c>
      <c r="T9" s="53"/>
      <c r="U9" s="73" t="s">
        <v>93</v>
      </c>
      <c r="V9" s="53"/>
      <c r="W9" s="53"/>
      <c r="Y9" t="s">
        <v>146</v>
      </c>
      <c r="AA9" s="94" t="s">
        <v>1652</v>
      </c>
    </row>
    <row r="10" spans="1:27" ht="78.599999999999994" thickBot="1" x14ac:dyDescent="0.35">
      <c r="A10">
        <f t="shared" si="1"/>
        <v>8</v>
      </c>
      <c r="B10" s="2" t="s">
        <v>17</v>
      </c>
      <c r="C10" s="21"/>
      <c r="D10" s="22">
        <v>858502</v>
      </c>
      <c r="E10" s="22">
        <v>858503</v>
      </c>
      <c r="F10" s="22">
        <v>858504</v>
      </c>
      <c r="G10" s="22">
        <v>858525</v>
      </c>
      <c r="H10" s="23" t="s">
        <v>57</v>
      </c>
      <c r="I10" s="23" t="s">
        <v>57</v>
      </c>
      <c r="J10" s="23" t="s">
        <v>57</v>
      </c>
      <c r="K10" s="23" t="s">
        <v>57</v>
      </c>
      <c r="L10" s="24" t="s">
        <v>57</v>
      </c>
      <c r="M10" s="50">
        <v>858599</v>
      </c>
      <c r="N10" s="50">
        <v>858501</v>
      </c>
      <c r="O10" s="38" t="s">
        <v>57</v>
      </c>
      <c r="Q10" s="54" t="s">
        <v>1645</v>
      </c>
      <c r="R10" s="53"/>
      <c r="S10" s="72" t="s">
        <v>54</v>
      </c>
      <c r="T10" s="53"/>
      <c r="U10" s="73" t="s">
        <v>94</v>
      </c>
      <c r="V10" s="53"/>
      <c r="W10" s="53"/>
      <c r="Y10" t="s">
        <v>147</v>
      </c>
      <c r="AA10" s="94" t="s">
        <v>1653</v>
      </c>
    </row>
    <row r="11" spans="1:27" ht="47.4" thickBot="1" x14ac:dyDescent="0.35">
      <c r="A11">
        <f t="shared" si="1"/>
        <v>9</v>
      </c>
      <c r="B11" s="2" t="s">
        <v>18</v>
      </c>
      <c r="C11" s="21"/>
      <c r="D11" s="22">
        <v>858502</v>
      </c>
      <c r="E11" s="22">
        <v>858503</v>
      </c>
      <c r="F11" s="22">
        <v>858504</v>
      </c>
      <c r="G11" s="22">
        <v>858505</v>
      </c>
      <c r="H11" s="23" t="s">
        <v>57</v>
      </c>
      <c r="I11" s="23" t="s">
        <v>57</v>
      </c>
      <c r="J11" s="23" t="s">
        <v>57</v>
      </c>
      <c r="K11" s="23" t="s">
        <v>57</v>
      </c>
      <c r="L11" s="24" t="s">
        <v>57</v>
      </c>
      <c r="M11" s="50">
        <v>858599</v>
      </c>
      <c r="N11" s="50">
        <v>858501</v>
      </c>
      <c r="O11" s="38" t="s">
        <v>57</v>
      </c>
      <c r="Q11" s="54"/>
      <c r="R11" s="53"/>
      <c r="S11" s="72" t="s">
        <v>55</v>
      </c>
      <c r="T11" s="53"/>
      <c r="U11" s="73" t="s">
        <v>95</v>
      </c>
      <c r="V11" s="53"/>
      <c r="W11" s="53"/>
      <c r="Y11" t="s">
        <v>148</v>
      </c>
      <c r="AA11" s="94" t="s">
        <v>1648</v>
      </c>
    </row>
    <row r="12" spans="1:27" ht="31.2" x14ac:dyDescent="0.3">
      <c r="A12">
        <f t="shared" si="1"/>
        <v>10</v>
      </c>
      <c r="B12" s="5" t="s">
        <v>19</v>
      </c>
      <c r="C12" s="35"/>
      <c r="D12" s="28">
        <v>878702</v>
      </c>
      <c r="E12" s="57" t="s">
        <v>57</v>
      </c>
      <c r="F12" s="57">
        <v>878704</v>
      </c>
      <c r="G12" s="29" t="s">
        <v>57</v>
      </c>
      <c r="H12" s="29" t="s">
        <v>57</v>
      </c>
      <c r="I12" s="29" t="s">
        <v>57</v>
      </c>
      <c r="J12" s="29" t="s">
        <v>57</v>
      </c>
      <c r="K12" s="29" t="s">
        <v>57</v>
      </c>
      <c r="L12" s="30" t="s">
        <v>57</v>
      </c>
      <c r="M12" s="38" t="s">
        <v>57</v>
      </c>
      <c r="N12" s="50">
        <v>878701</v>
      </c>
      <c r="O12" s="38" t="s">
        <v>57</v>
      </c>
      <c r="Q12" s="54"/>
      <c r="R12" s="53"/>
      <c r="S12" s="72" t="s">
        <v>56</v>
      </c>
      <c r="T12" s="53"/>
      <c r="U12" s="73" t="s">
        <v>19</v>
      </c>
      <c r="V12" s="53"/>
      <c r="W12" s="53"/>
      <c r="Y12" t="s">
        <v>149</v>
      </c>
      <c r="AA12" s="94" t="s">
        <v>1654</v>
      </c>
    </row>
    <row r="13" spans="1:27" ht="15.6" x14ac:dyDescent="0.3">
      <c r="A13">
        <f t="shared" si="1"/>
        <v>11</v>
      </c>
      <c r="B13" s="6" t="s">
        <v>20</v>
      </c>
      <c r="C13" s="36"/>
      <c r="D13" s="37">
        <v>808002</v>
      </c>
      <c r="E13" s="37">
        <v>808003</v>
      </c>
      <c r="F13" s="37">
        <v>808004</v>
      </c>
      <c r="G13" s="37">
        <v>808005</v>
      </c>
      <c r="H13" s="38" t="s">
        <v>57</v>
      </c>
      <c r="I13" s="38" t="s">
        <v>57</v>
      </c>
      <c r="J13" s="38" t="s">
        <v>57</v>
      </c>
      <c r="K13" s="38" t="s">
        <v>57</v>
      </c>
      <c r="L13" s="39" t="s">
        <v>57</v>
      </c>
      <c r="M13" s="38" t="s">
        <v>57</v>
      </c>
      <c r="N13" s="50">
        <v>808011</v>
      </c>
      <c r="O13" s="38" t="s">
        <v>57</v>
      </c>
      <c r="Q13" s="54"/>
      <c r="R13" s="53"/>
      <c r="S13" s="72" t="s">
        <v>58</v>
      </c>
      <c r="T13" s="53"/>
      <c r="U13" s="73" t="s">
        <v>96</v>
      </c>
      <c r="V13" s="53"/>
      <c r="W13" s="53"/>
      <c r="Y13" t="s">
        <v>150</v>
      </c>
      <c r="AA13" s="94" t="s">
        <v>1655</v>
      </c>
    </row>
    <row r="14" spans="1:27" ht="16.2" thickBot="1" x14ac:dyDescent="0.35">
      <c r="A14">
        <f t="shared" si="1"/>
        <v>12</v>
      </c>
      <c r="B14" s="7" t="s">
        <v>21</v>
      </c>
      <c r="C14" s="40"/>
      <c r="D14" s="32">
        <v>737302</v>
      </c>
      <c r="E14" s="33" t="s">
        <v>57</v>
      </c>
      <c r="F14" s="32">
        <v>737304</v>
      </c>
      <c r="G14" s="32">
        <v>737305</v>
      </c>
      <c r="H14" s="32">
        <v>737309</v>
      </c>
      <c r="I14" s="33" t="s">
        <v>57</v>
      </c>
      <c r="J14" s="33" t="s">
        <v>57</v>
      </c>
      <c r="K14" s="33" t="s">
        <v>57</v>
      </c>
      <c r="L14" s="34" t="s">
        <v>57</v>
      </c>
      <c r="M14" s="38" t="s">
        <v>57</v>
      </c>
      <c r="N14" s="51">
        <v>737301</v>
      </c>
      <c r="O14" s="38" t="s">
        <v>57</v>
      </c>
      <c r="Q14" s="54"/>
      <c r="R14" s="53"/>
      <c r="S14" s="72" t="s">
        <v>59</v>
      </c>
      <c r="T14" s="53"/>
      <c r="U14" s="73" t="s">
        <v>97</v>
      </c>
      <c r="V14" s="53"/>
      <c r="W14" s="53"/>
      <c r="Y14" t="s">
        <v>151</v>
      </c>
      <c r="AA14" s="94" t="s">
        <v>1656</v>
      </c>
    </row>
    <row r="15" spans="1:27" ht="31.2" x14ac:dyDescent="0.3">
      <c r="A15">
        <f t="shared" si="1"/>
        <v>13</v>
      </c>
      <c r="B15" s="5" t="s">
        <v>22</v>
      </c>
      <c r="C15" s="27"/>
      <c r="D15" s="28">
        <v>737302</v>
      </c>
      <c r="E15" s="29" t="s">
        <v>57</v>
      </c>
      <c r="F15" s="28">
        <v>737304</v>
      </c>
      <c r="G15" s="28">
        <v>737305</v>
      </c>
      <c r="H15" s="28">
        <v>737309</v>
      </c>
      <c r="I15" s="29" t="s">
        <v>57</v>
      </c>
      <c r="J15" s="29" t="s">
        <v>57</v>
      </c>
      <c r="K15" s="29" t="s">
        <v>57</v>
      </c>
      <c r="L15" s="30" t="s">
        <v>57</v>
      </c>
      <c r="M15" s="38" t="s">
        <v>57</v>
      </c>
      <c r="N15" s="51">
        <v>737301</v>
      </c>
      <c r="O15" s="38" t="s">
        <v>57</v>
      </c>
      <c r="Q15" s="54"/>
      <c r="R15" s="53"/>
      <c r="S15" s="72" t="s">
        <v>60</v>
      </c>
      <c r="T15" s="53"/>
      <c r="U15" s="73" t="s">
        <v>98</v>
      </c>
      <c r="V15" s="53"/>
      <c r="W15" s="53"/>
      <c r="Y15" t="s">
        <v>152</v>
      </c>
      <c r="AA15" s="94" t="s">
        <v>1657</v>
      </c>
    </row>
    <row r="16" spans="1:27" ht="16.2" thickBot="1" x14ac:dyDescent="0.35">
      <c r="A16">
        <f t="shared" si="1"/>
        <v>14</v>
      </c>
      <c r="B16" s="7" t="s">
        <v>23</v>
      </c>
      <c r="C16" s="40"/>
      <c r="D16" s="32">
        <v>737302</v>
      </c>
      <c r="E16" s="33" t="s">
        <v>57</v>
      </c>
      <c r="F16" s="32">
        <v>737304</v>
      </c>
      <c r="G16" s="32">
        <v>737305</v>
      </c>
      <c r="H16" s="32">
        <v>737309</v>
      </c>
      <c r="I16" s="33" t="s">
        <v>57</v>
      </c>
      <c r="J16" s="33" t="s">
        <v>57</v>
      </c>
      <c r="K16" s="33" t="s">
        <v>57</v>
      </c>
      <c r="L16" s="34" t="s">
        <v>57</v>
      </c>
      <c r="M16" s="38" t="s">
        <v>57</v>
      </c>
      <c r="N16" s="51">
        <v>737301</v>
      </c>
      <c r="O16" s="38" t="s">
        <v>57</v>
      </c>
      <c r="Q16" s="54"/>
      <c r="R16" s="53"/>
      <c r="S16" s="53"/>
      <c r="T16" s="53"/>
      <c r="U16" s="73" t="s">
        <v>99</v>
      </c>
      <c r="V16" s="53"/>
      <c r="W16" s="53"/>
      <c r="Y16" t="s">
        <v>153</v>
      </c>
      <c r="AA16" s="94" t="s">
        <v>1658</v>
      </c>
    </row>
    <row r="17" spans="1:27" ht="16.2" thickBot="1" x14ac:dyDescent="0.35">
      <c r="A17">
        <f t="shared" si="1"/>
        <v>15</v>
      </c>
      <c r="B17" s="2" t="s">
        <v>24</v>
      </c>
      <c r="C17" s="21"/>
      <c r="D17" s="22">
        <v>737302</v>
      </c>
      <c r="E17" s="23" t="s">
        <v>57</v>
      </c>
      <c r="F17" s="22">
        <v>737304</v>
      </c>
      <c r="G17" s="22">
        <v>737305</v>
      </c>
      <c r="H17" s="22">
        <v>737309</v>
      </c>
      <c r="I17" s="23" t="s">
        <v>57</v>
      </c>
      <c r="J17" s="23" t="s">
        <v>57</v>
      </c>
      <c r="K17" s="23" t="s">
        <v>57</v>
      </c>
      <c r="L17" s="24" t="s">
        <v>57</v>
      </c>
      <c r="M17" s="38" t="s">
        <v>57</v>
      </c>
      <c r="N17" s="51">
        <v>737301</v>
      </c>
      <c r="O17" s="38" t="s">
        <v>57</v>
      </c>
      <c r="Q17" s="54"/>
      <c r="R17" s="53"/>
      <c r="S17" s="53"/>
      <c r="T17" s="53"/>
      <c r="U17" s="73" t="s">
        <v>24</v>
      </c>
      <c r="V17" s="53"/>
      <c r="W17" s="53"/>
      <c r="Y17" t="s">
        <v>154</v>
      </c>
      <c r="AA17" s="94" t="s">
        <v>1659</v>
      </c>
    </row>
    <row r="18" spans="1:27" ht="40.200000000000003" thickBot="1" x14ac:dyDescent="0.35">
      <c r="A18">
        <f t="shared" si="1"/>
        <v>16</v>
      </c>
      <c r="B18" s="2" t="s">
        <v>25</v>
      </c>
      <c r="C18" s="21"/>
      <c r="D18" s="22">
        <v>737302</v>
      </c>
      <c r="E18" s="23" t="s">
        <v>57</v>
      </c>
      <c r="F18" s="22">
        <v>737304</v>
      </c>
      <c r="G18" s="22">
        <v>737305</v>
      </c>
      <c r="H18" s="22">
        <v>737309</v>
      </c>
      <c r="I18" s="23" t="s">
        <v>57</v>
      </c>
      <c r="J18" s="23" t="s">
        <v>57</v>
      </c>
      <c r="K18" s="23" t="s">
        <v>57</v>
      </c>
      <c r="L18" s="24" t="s">
        <v>57</v>
      </c>
      <c r="M18" s="38" t="s">
        <v>57</v>
      </c>
      <c r="N18" s="50">
        <v>737301</v>
      </c>
      <c r="O18" s="38" t="s">
        <v>57</v>
      </c>
      <c r="Q18" s="54"/>
      <c r="R18" s="53"/>
      <c r="S18" s="53"/>
      <c r="T18" s="53"/>
      <c r="U18" s="73" t="s">
        <v>100</v>
      </c>
      <c r="V18" s="53"/>
      <c r="W18" s="53"/>
      <c r="Y18" t="s">
        <v>155</v>
      </c>
      <c r="AA18" s="94" t="s">
        <v>1660</v>
      </c>
    </row>
    <row r="19" spans="1:27" ht="16.2" thickBot="1" x14ac:dyDescent="0.35">
      <c r="A19">
        <f t="shared" si="1"/>
        <v>17</v>
      </c>
      <c r="B19" s="9" t="s">
        <v>26</v>
      </c>
      <c r="C19" s="26"/>
      <c r="D19" s="22">
        <v>747402</v>
      </c>
      <c r="E19" s="23" t="s">
        <v>57</v>
      </c>
      <c r="F19" s="22">
        <v>747404</v>
      </c>
      <c r="G19" s="22">
        <v>747405</v>
      </c>
      <c r="H19" s="22">
        <v>747409</v>
      </c>
      <c r="I19" s="23" t="s">
        <v>57</v>
      </c>
      <c r="J19" s="23" t="s">
        <v>57</v>
      </c>
      <c r="K19" s="23" t="s">
        <v>57</v>
      </c>
      <c r="L19" s="24" t="s">
        <v>57</v>
      </c>
      <c r="M19" s="38" t="s">
        <v>57</v>
      </c>
      <c r="N19" s="50">
        <v>747401</v>
      </c>
      <c r="O19" s="38" t="s">
        <v>57</v>
      </c>
      <c r="Q19" s="54"/>
      <c r="R19" s="53"/>
      <c r="S19" s="53"/>
      <c r="T19" s="53"/>
      <c r="U19" s="74" t="s">
        <v>101</v>
      </c>
      <c r="V19" s="53"/>
      <c r="W19" s="53"/>
      <c r="Y19" t="s">
        <v>156</v>
      </c>
      <c r="AA19" s="94" t="s">
        <v>1661</v>
      </c>
    </row>
    <row r="20" spans="1:27" ht="15.6" x14ac:dyDescent="0.3">
      <c r="A20">
        <f t="shared" si="1"/>
        <v>18</v>
      </c>
      <c r="B20" s="3" t="s">
        <v>27</v>
      </c>
      <c r="C20" s="27"/>
      <c r="D20" s="28">
        <v>747402</v>
      </c>
      <c r="E20" s="29" t="s">
        <v>57</v>
      </c>
      <c r="F20" s="28">
        <v>747404</v>
      </c>
      <c r="G20" s="28">
        <v>747405</v>
      </c>
      <c r="H20" s="28">
        <v>747409</v>
      </c>
      <c r="I20" s="29" t="s">
        <v>57</v>
      </c>
      <c r="J20" s="29" t="s">
        <v>57</v>
      </c>
      <c r="K20" s="29" t="s">
        <v>57</v>
      </c>
      <c r="L20" s="30" t="s">
        <v>57</v>
      </c>
      <c r="M20" s="38" t="s">
        <v>57</v>
      </c>
      <c r="N20" s="50">
        <v>747401</v>
      </c>
      <c r="O20" s="38" t="s">
        <v>57</v>
      </c>
      <c r="Q20" s="54"/>
      <c r="R20" s="53"/>
      <c r="S20" s="53"/>
      <c r="T20" s="53"/>
      <c r="U20" s="74" t="s">
        <v>102</v>
      </c>
      <c r="V20" s="53"/>
      <c r="W20" s="53"/>
      <c r="Y20" t="s">
        <v>157</v>
      </c>
      <c r="AA20" s="94" t="s">
        <v>1662</v>
      </c>
    </row>
    <row r="21" spans="1:27" ht="15.6" x14ac:dyDescent="0.3">
      <c r="A21">
        <f t="shared" si="1"/>
        <v>19</v>
      </c>
      <c r="B21" s="8" t="s">
        <v>28</v>
      </c>
      <c r="C21" s="41"/>
      <c r="D21" s="37">
        <v>747402</v>
      </c>
      <c r="E21" s="38" t="s">
        <v>57</v>
      </c>
      <c r="F21" s="37">
        <v>747404</v>
      </c>
      <c r="G21" s="37">
        <v>747405</v>
      </c>
      <c r="H21" s="37">
        <v>747409</v>
      </c>
      <c r="I21" s="38" t="s">
        <v>57</v>
      </c>
      <c r="J21" s="38" t="s">
        <v>57</v>
      </c>
      <c r="K21" s="38" t="s">
        <v>57</v>
      </c>
      <c r="L21" s="39" t="s">
        <v>57</v>
      </c>
      <c r="M21" s="38" t="s">
        <v>57</v>
      </c>
      <c r="N21" s="50">
        <v>747401</v>
      </c>
      <c r="O21" s="38" t="s">
        <v>57</v>
      </c>
      <c r="Q21" s="54"/>
      <c r="R21" s="53"/>
      <c r="S21" s="53"/>
      <c r="T21" s="53"/>
      <c r="U21" s="74" t="s">
        <v>103</v>
      </c>
      <c r="V21" s="53"/>
      <c r="W21" s="53"/>
      <c r="Y21" t="s">
        <v>158</v>
      </c>
      <c r="AA21" s="94" t="s">
        <v>1663</v>
      </c>
    </row>
    <row r="22" spans="1:27" ht="15.6" x14ac:dyDescent="0.3">
      <c r="A22">
        <f t="shared" si="1"/>
        <v>20</v>
      </c>
      <c r="B22" s="8" t="s">
        <v>29</v>
      </c>
      <c r="C22" s="41"/>
      <c r="D22" s="37">
        <v>747402</v>
      </c>
      <c r="E22" s="38" t="s">
        <v>57</v>
      </c>
      <c r="F22" s="37">
        <v>747404</v>
      </c>
      <c r="G22" s="37">
        <v>747405</v>
      </c>
      <c r="H22" s="37">
        <v>747409</v>
      </c>
      <c r="I22" s="38" t="s">
        <v>57</v>
      </c>
      <c r="J22" s="38" t="s">
        <v>57</v>
      </c>
      <c r="K22" s="38" t="s">
        <v>57</v>
      </c>
      <c r="L22" s="39" t="s">
        <v>57</v>
      </c>
      <c r="M22" s="38" t="s">
        <v>57</v>
      </c>
      <c r="N22" s="50">
        <v>747401</v>
      </c>
      <c r="O22" s="38" t="s">
        <v>57</v>
      </c>
      <c r="Q22" s="54"/>
      <c r="R22" s="53"/>
      <c r="S22" s="53"/>
      <c r="T22" s="53"/>
      <c r="U22" s="74" t="s">
        <v>104</v>
      </c>
      <c r="V22" s="53"/>
      <c r="W22" s="53"/>
      <c r="Y22" t="s">
        <v>159</v>
      </c>
      <c r="AA22" s="94" t="s">
        <v>1664</v>
      </c>
    </row>
    <row r="23" spans="1:27" ht="39.6" x14ac:dyDescent="0.3">
      <c r="A23">
        <f t="shared" si="1"/>
        <v>21</v>
      </c>
      <c r="B23" s="6" t="s">
        <v>30</v>
      </c>
      <c r="C23" s="36"/>
      <c r="D23" s="37">
        <v>747402</v>
      </c>
      <c r="E23" s="38" t="s">
        <v>57</v>
      </c>
      <c r="F23" s="37">
        <v>747404</v>
      </c>
      <c r="G23" s="37">
        <v>747405</v>
      </c>
      <c r="H23" s="37">
        <v>747409</v>
      </c>
      <c r="I23" s="38" t="s">
        <v>57</v>
      </c>
      <c r="J23" s="38" t="s">
        <v>57</v>
      </c>
      <c r="K23" s="38" t="s">
        <v>57</v>
      </c>
      <c r="L23" s="39" t="s">
        <v>57</v>
      </c>
      <c r="M23" s="38" t="s">
        <v>57</v>
      </c>
      <c r="N23" s="50">
        <v>747401</v>
      </c>
      <c r="O23" s="38" t="s">
        <v>57</v>
      </c>
      <c r="Q23" s="53"/>
      <c r="R23" s="53"/>
      <c r="S23" s="53"/>
      <c r="T23" s="53"/>
      <c r="U23" s="73" t="s">
        <v>105</v>
      </c>
      <c r="V23" s="53"/>
      <c r="W23" s="53"/>
      <c r="Y23" t="s">
        <v>160</v>
      </c>
      <c r="AA23" s="94" t="s">
        <v>1665</v>
      </c>
    </row>
    <row r="24" spans="1:27" ht="16.2" thickBot="1" x14ac:dyDescent="0.35">
      <c r="A24">
        <f t="shared" si="1"/>
        <v>22</v>
      </c>
      <c r="B24" s="7" t="s">
        <v>31</v>
      </c>
      <c r="C24" s="40"/>
      <c r="D24" s="32">
        <v>727202</v>
      </c>
      <c r="E24" s="32">
        <v>727203</v>
      </c>
      <c r="F24" s="32">
        <v>727204</v>
      </c>
      <c r="G24" s="32">
        <v>727205</v>
      </c>
      <c r="H24" s="33" t="s">
        <v>57</v>
      </c>
      <c r="I24" s="33" t="s">
        <v>57</v>
      </c>
      <c r="J24" s="33" t="s">
        <v>57</v>
      </c>
      <c r="K24" s="33" t="s">
        <v>57</v>
      </c>
      <c r="L24" s="34" t="s">
        <v>57</v>
      </c>
      <c r="M24" s="38" t="s">
        <v>57</v>
      </c>
      <c r="N24" s="50">
        <v>727201</v>
      </c>
      <c r="O24" s="38" t="s">
        <v>57</v>
      </c>
      <c r="Q24" s="53"/>
      <c r="R24" s="53"/>
      <c r="S24" s="53"/>
      <c r="T24" s="53"/>
      <c r="U24" s="73" t="s">
        <v>106</v>
      </c>
      <c r="V24" s="53"/>
      <c r="W24" s="53"/>
      <c r="Y24" t="s">
        <v>161</v>
      </c>
      <c r="AA24" s="94" t="s">
        <v>1666</v>
      </c>
    </row>
    <row r="25" spans="1:27" ht="15.6" x14ac:dyDescent="0.3">
      <c r="A25">
        <f t="shared" si="1"/>
        <v>23</v>
      </c>
      <c r="B25" s="5" t="s">
        <v>32</v>
      </c>
      <c r="C25" s="35"/>
      <c r="D25" s="28">
        <v>868602</v>
      </c>
      <c r="E25" s="28" t="s">
        <v>57</v>
      </c>
      <c r="F25" s="28">
        <v>868604</v>
      </c>
      <c r="G25" s="29" t="s">
        <v>57</v>
      </c>
      <c r="H25" s="29" t="s">
        <v>57</v>
      </c>
      <c r="I25" s="29" t="s">
        <v>57</v>
      </c>
      <c r="J25" s="29" t="s">
        <v>57</v>
      </c>
      <c r="K25" s="29" t="s">
        <v>57</v>
      </c>
      <c r="L25" s="30" t="s">
        <v>57</v>
      </c>
      <c r="M25" s="38" t="s">
        <v>57</v>
      </c>
      <c r="N25" s="50">
        <v>868601</v>
      </c>
      <c r="O25" s="38" t="s">
        <v>57</v>
      </c>
      <c r="Q25" s="53"/>
      <c r="R25" s="53"/>
      <c r="S25" s="53"/>
      <c r="T25" s="53"/>
      <c r="U25" s="73" t="s">
        <v>32</v>
      </c>
      <c r="V25" s="53"/>
      <c r="W25" s="53"/>
      <c r="Y25" t="s">
        <v>162</v>
      </c>
      <c r="AA25" s="94" t="s">
        <v>1667</v>
      </c>
    </row>
    <row r="26" spans="1:27" ht="15.6" x14ac:dyDescent="0.3">
      <c r="A26">
        <f t="shared" si="1"/>
        <v>24</v>
      </c>
      <c r="B26" s="6" t="s">
        <v>33</v>
      </c>
      <c r="C26" s="36"/>
      <c r="D26" s="37">
        <v>818102</v>
      </c>
      <c r="E26" s="37">
        <v>818103</v>
      </c>
      <c r="F26" s="37">
        <v>818104</v>
      </c>
      <c r="G26" s="37">
        <v>818105</v>
      </c>
      <c r="H26" s="38" t="s">
        <v>57</v>
      </c>
      <c r="I26" s="38" t="s">
        <v>57</v>
      </c>
      <c r="J26" s="38" t="s">
        <v>57</v>
      </c>
      <c r="K26" s="38" t="s">
        <v>57</v>
      </c>
      <c r="L26" s="39" t="s">
        <v>57</v>
      </c>
      <c r="M26" s="38" t="s">
        <v>57</v>
      </c>
      <c r="N26" s="50">
        <v>818101</v>
      </c>
      <c r="O26" s="38" t="s">
        <v>57</v>
      </c>
      <c r="Q26" s="53"/>
      <c r="R26" s="53"/>
      <c r="S26" s="53"/>
      <c r="T26" s="53"/>
      <c r="U26" s="73" t="s">
        <v>107</v>
      </c>
      <c r="V26" s="53"/>
      <c r="W26" s="53"/>
      <c r="Y26" t="s">
        <v>163</v>
      </c>
      <c r="AA26" s="94" t="s">
        <v>1668</v>
      </c>
    </row>
    <row r="27" spans="1:27" ht="15.6" x14ac:dyDescent="0.3">
      <c r="A27">
        <f t="shared" si="1"/>
        <v>25</v>
      </c>
      <c r="B27" s="8" t="s">
        <v>41</v>
      </c>
      <c r="C27" s="41"/>
      <c r="D27" s="37">
        <v>767602</v>
      </c>
      <c r="E27" s="38" t="s">
        <v>57</v>
      </c>
      <c r="F27" s="37">
        <v>767604</v>
      </c>
      <c r="G27" s="37">
        <v>767605</v>
      </c>
      <c r="H27" s="38" t="s">
        <v>57</v>
      </c>
      <c r="I27" s="37">
        <v>767603</v>
      </c>
      <c r="J27" s="38" t="s">
        <v>57</v>
      </c>
      <c r="K27" s="38" t="s">
        <v>57</v>
      </c>
      <c r="L27" s="56">
        <v>767608</v>
      </c>
      <c r="M27" s="38" t="s">
        <v>57</v>
      </c>
      <c r="N27" s="50">
        <v>767601</v>
      </c>
      <c r="O27" s="38" t="s">
        <v>57</v>
      </c>
      <c r="Q27" s="53"/>
      <c r="R27" s="53"/>
      <c r="S27" s="53"/>
      <c r="T27" s="53"/>
      <c r="U27" s="74" t="s">
        <v>110</v>
      </c>
      <c r="V27" s="53"/>
      <c r="W27" s="53"/>
      <c r="Y27" t="s">
        <v>164</v>
      </c>
      <c r="AA27" s="94" t="s">
        <v>1669</v>
      </c>
    </row>
    <row r="28" spans="1:27" ht="15.6" x14ac:dyDescent="0.3">
      <c r="A28">
        <f t="shared" si="1"/>
        <v>26</v>
      </c>
      <c r="B28" s="8" t="s">
        <v>42</v>
      </c>
      <c r="C28" s="41"/>
      <c r="D28" s="37">
        <v>767602</v>
      </c>
      <c r="E28" s="38" t="s">
        <v>57</v>
      </c>
      <c r="F28" s="37">
        <v>767604</v>
      </c>
      <c r="G28" s="37">
        <v>767625</v>
      </c>
      <c r="H28" s="38" t="s">
        <v>57</v>
      </c>
      <c r="I28" s="37">
        <v>767623</v>
      </c>
      <c r="J28" s="38" t="s">
        <v>57</v>
      </c>
      <c r="K28" s="38" t="s">
        <v>57</v>
      </c>
      <c r="L28" s="56">
        <v>767628</v>
      </c>
      <c r="M28" s="38" t="s">
        <v>57</v>
      </c>
      <c r="N28" s="50">
        <v>767601</v>
      </c>
      <c r="O28" s="38" t="s">
        <v>57</v>
      </c>
      <c r="Q28" s="53"/>
      <c r="R28" s="53"/>
      <c r="S28" s="53"/>
      <c r="T28" s="53"/>
      <c r="U28" s="74" t="s">
        <v>108</v>
      </c>
      <c r="V28" s="53"/>
      <c r="W28" s="53"/>
      <c r="Y28" t="s">
        <v>165</v>
      </c>
      <c r="AA28" s="94" t="s">
        <v>1670</v>
      </c>
    </row>
    <row r="29" spans="1:27" ht="16.2" thickBot="1" x14ac:dyDescent="0.35">
      <c r="A29">
        <f t="shared" si="1"/>
        <v>27</v>
      </c>
      <c r="B29" s="4" t="s">
        <v>43</v>
      </c>
      <c r="C29" s="31"/>
      <c r="D29" s="32">
        <v>767602</v>
      </c>
      <c r="E29" s="33" t="s">
        <v>57</v>
      </c>
      <c r="F29" s="32">
        <v>767604</v>
      </c>
      <c r="G29" s="32">
        <v>767615</v>
      </c>
      <c r="H29" s="33" t="s">
        <v>57</v>
      </c>
      <c r="I29" s="32">
        <v>767613</v>
      </c>
      <c r="J29" s="33" t="s">
        <v>57</v>
      </c>
      <c r="K29" s="33" t="s">
        <v>57</v>
      </c>
      <c r="L29" s="58">
        <v>767618</v>
      </c>
      <c r="M29" s="38" t="s">
        <v>57</v>
      </c>
      <c r="N29" s="50">
        <v>767601</v>
      </c>
      <c r="O29" s="38" t="s">
        <v>57</v>
      </c>
      <c r="Q29" s="53"/>
      <c r="R29" s="53"/>
      <c r="S29" s="53"/>
      <c r="T29" s="53"/>
      <c r="U29" s="74" t="s">
        <v>109</v>
      </c>
      <c r="V29" s="53"/>
      <c r="W29" s="53"/>
      <c r="Y29" t="s">
        <v>166</v>
      </c>
      <c r="AA29" s="94" t="s">
        <v>1671</v>
      </c>
    </row>
    <row r="30" spans="1:27" ht="16.2" thickBot="1" x14ac:dyDescent="0.35">
      <c r="A30">
        <f t="shared" si="1"/>
        <v>28</v>
      </c>
      <c r="B30" s="2" t="s">
        <v>44</v>
      </c>
      <c r="C30" s="21"/>
      <c r="D30" s="22">
        <v>787802</v>
      </c>
      <c r="E30" s="23" t="s">
        <v>57</v>
      </c>
      <c r="F30" s="22">
        <v>787804</v>
      </c>
      <c r="G30" s="22">
        <v>787815</v>
      </c>
      <c r="H30" s="23" t="s">
        <v>57</v>
      </c>
      <c r="I30" s="22">
        <v>787813</v>
      </c>
      <c r="J30" s="23" t="s">
        <v>57</v>
      </c>
      <c r="K30" s="23" t="s">
        <v>57</v>
      </c>
      <c r="L30" s="24" t="s">
        <v>57</v>
      </c>
      <c r="M30" s="38" t="s">
        <v>57</v>
      </c>
      <c r="N30" s="50">
        <v>787801</v>
      </c>
      <c r="O30" s="38" t="s">
        <v>57</v>
      </c>
      <c r="Q30" s="53"/>
      <c r="R30" s="53"/>
      <c r="S30" s="53"/>
      <c r="T30" s="53"/>
      <c r="U30" s="73" t="s">
        <v>111</v>
      </c>
      <c r="V30" s="53"/>
      <c r="W30" s="53"/>
      <c r="Y30" t="s">
        <v>167</v>
      </c>
      <c r="AA30" s="94" t="s">
        <v>1672</v>
      </c>
    </row>
    <row r="31" spans="1:27" ht="15.6" x14ac:dyDescent="0.3">
      <c r="A31">
        <f t="shared" si="1"/>
        <v>29</v>
      </c>
      <c r="B31" s="5" t="s">
        <v>45</v>
      </c>
      <c r="C31" s="35"/>
      <c r="D31" s="28">
        <v>787802</v>
      </c>
      <c r="E31" s="29" t="s">
        <v>57</v>
      </c>
      <c r="F31" s="28">
        <v>787804</v>
      </c>
      <c r="G31" s="28">
        <v>787805</v>
      </c>
      <c r="H31" s="29" t="s">
        <v>57</v>
      </c>
      <c r="I31" s="28">
        <v>787803</v>
      </c>
      <c r="J31" s="29" t="s">
        <v>57</v>
      </c>
      <c r="K31" s="29" t="s">
        <v>57</v>
      </c>
      <c r="L31" s="30" t="s">
        <v>57</v>
      </c>
      <c r="M31" s="38" t="s">
        <v>57</v>
      </c>
      <c r="N31" s="50">
        <v>787801</v>
      </c>
      <c r="O31" s="38" t="s">
        <v>57</v>
      </c>
      <c r="Q31" s="53"/>
      <c r="R31" s="53"/>
      <c r="S31" s="53"/>
      <c r="T31" s="53"/>
      <c r="U31" s="73" t="s">
        <v>112</v>
      </c>
      <c r="V31" s="53"/>
      <c r="W31" s="53"/>
      <c r="Y31" t="s">
        <v>168</v>
      </c>
      <c r="AA31" s="94" t="s">
        <v>1673</v>
      </c>
    </row>
    <row r="32" spans="1:27" ht="15.6" x14ac:dyDescent="0.3">
      <c r="A32">
        <f t="shared" si="1"/>
        <v>30</v>
      </c>
      <c r="B32" s="6" t="s">
        <v>46</v>
      </c>
      <c r="C32" s="36"/>
      <c r="D32" s="37">
        <v>797902</v>
      </c>
      <c r="E32" s="38" t="s">
        <v>57</v>
      </c>
      <c r="F32" s="37">
        <v>797904</v>
      </c>
      <c r="G32" s="37">
        <v>797905</v>
      </c>
      <c r="H32" s="38" t="s">
        <v>57</v>
      </c>
      <c r="I32" s="37">
        <v>797903</v>
      </c>
      <c r="J32" s="38" t="s">
        <v>57</v>
      </c>
      <c r="K32" s="38" t="s">
        <v>57</v>
      </c>
      <c r="L32" s="39" t="s">
        <v>57</v>
      </c>
      <c r="M32" s="38" t="s">
        <v>57</v>
      </c>
      <c r="N32" s="50">
        <v>797901</v>
      </c>
      <c r="O32" s="38" t="s">
        <v>57</v>
      </c>
      <c r="Q32" s="53"/>
      <c r="R32" s="53"/>
      <c r="S32" s="53"/>
      <c r="T32" s="53"/>
      <c r="U32" s="73" t="s">
        <v>113</v>
      </c>
      <c r="V32" s="53"/>
      <c r="W32" s="53"/>
      <c r="Y32" t="s">
        <v>169</v>
      </c>
      <c r="AA32" s="94" t="s">
        <v>1674</v>
      </c>
    </row>
    <row r="33" spans="1:27" ht="31.8" thickBot="1" x14ac:dyDescent="0.35">
      <c r="A33">
        <f t="shared" si="1"/>
        <v>31</v>
      </c>
      <c r="B33" s="7" t="s">
        <v>47</v>
      </c>
      <c r="C33" s="40"/>
      <c r="D33" s="32">
        <v>797902</v>
      </c>
      <c r="E33" s="33" t="s">
        <v>57</v>
      </c>
      <c r="F33" s="32">
        <v>797904</v>
      </c>
      <c r="G33" s="32">
        <v>797915</v>
      </c>
      <c r="H33" s="33" t="s">
        <v>57</v>
      </c>
      <c r="I33" s="32">
        <v>797913</v>
      </c>
      <c r="J33" s="33" t="s">
        <v>57</v>
      </c>
      <c r="K33" s="33" t="s">
        <v>57</v>
      </c>
      <c r="L33" s="34" t="s">
        <v>57</v>
      </c>
      <c r="M33" s="38" t="s">
        <v>57</v>
      </c>
      <c r="N33" s="50">
        <v>797901</v>
      </c>
      <c r="O33" s="38" t="s">
        <v>57</v>
      </c>
      <c r="Q33" s="53"/>
      <c r="R33" s="53"/>
      <c r="S33" s="53"/>
      <c r="T33" s="53"/>
      <c r="U33" s="73" t="s">
        <v>114</v>
      </c>
      <c r="V33" s="53"/>
      <c r="W33" s="53"/>
      <c r="Y33" t="s">
        <v>170</v>
      </c>
      <c r="AA33" s="94" t="s">
        <v>1675</v>
      </c>
    </row>
    <row r="34" spans="1:27" ht="15.6" x14ac:dyDescent="0.3">
      <c r="A34">
        <f t="shared" si="1"/>
        <v>32</v>
      </c>
      <c r="B34" s="5" t="s">
        <v>8</v>
      </c>
      <c r="C34" s="35"/>
      <c r="D34" s="28">
        <v>626202</v>
      </c>
      <c r="E34" s="28">
        <v>626203</v>
      </c>
      <c r="F34" s="28">
        <v>626204</v>
      </c>
      <c r="G34" s="28">
        <v>626205</v>
      </c>
      <c r="H34" s="29" t="s">
        <v>57</v>
      </c>
      <c r="I34" s="29" t="s">
        <v>57</v>
      </c>
      <c r="J34" s="29" t="s">
        <v>57</v>
      </c>
      <c r="K34" s="55">
        <v>626215</v>
      </c>
      <c r="L34" s="30" t="s">
        <v>57</v>
      </c>
      <c r="M34" s="38" t="s">
        <v>57</v>
      </c>
      <c r="N34" s="51">
        <v>626201</v>
      </c>
      <c r="O34" s="52">
        <v>626207</v>
      </c>
      <c r="Q34" s="53"/>
      <c r="R34" s="53"/>
      <c r="S34" s="53"/>
      <c r="T34" s="53"/>
      <c r="U34" s="73" t="s">
        <v>8</v>
      </c>
      <c r="V34" s="53"/>
      <c r="W34" s="53"/>
      <c r="Y34" t="s">
        <v>171</v>
      </c>
      <c r="AA34" s="94" t="s">
        <v>1676</v>
      </c>
    </row>
    <row r="35" spans="1:27" ht="47.4" thickBot="1" x14ac:dyDescent="0.35">
      <c r="A35">
        <f t="shared" si="1"/>
        <v>33</v>
      </c>
      <c r="B35" s="7" t="s">
        <v>9</v>
      </c>
      <c r="C35" s="31"/>
      <c r="D35" s="32">
        <v>828202</v>
      </c>
      <c r="E35" s="33" t="s">
        <v>57</v>
      </c>
      <c r="F35" s="32">
        <v>828204</v>
      </c>
      <c r="G35" s="32">
        <v>828205</v>
      </c>
      <c r="H35" s="33" t="s">
        <v>57</v>
      </c>
      <c r="I35" s="32">
        <v>828203</v>
      </c>
      <c r="J35" s="32">
        <v>828208</v>
      </c>
      <c r="K35" s="33" t="s">
        <v>57</v>
      </c>
      <c r="L35" s="34" t="s">
        <v>57</v>
      </c>
      <c r="M35" s="38" t="s">
        <v>57</v>
      </c>
      <c r="N35" s="50">
        <v>828201</v>
      </c>
      <c r="O35" s="38" t="s">
        <v>57</v>
      </c>
      <c r="Q35" s="53"/>
      <c r="R35" s="53"/>
      <c r="S35" s="53"/>
      <c r="T35" s="53"/>
      <c r="U35" s="73" t="s">
        <v>115</v>
      </c>
      <c r="V35" s="53"/>
      <c r="W35" s="53"/>
      <c r="Y35" t="s">
        <v>172</v>
      </c>
      <c r="AA35" s="94" t="s">
        <v>1677</v>
      </c>
    </row>
    <row r="36" spans="1:27" ht="15.6" x14ac:dyDescent="0.3">
      <c r="A36">
        <f t="shared" si="1"/>
        <v>34</v>
      </c>
      <c r="B36" s="3" t="s">
        <v>10</v>
      </c>
      <c r="C36" s="27"/>
      <c r="D36" s="28">
        <v>828202</v>
      </c>
      <c r="E36" s="29" t="s">
        <v>57</v>
      </c>
      <c r="F36" s="28">
        <v>828204</v>
      </c>
      <c r="G36" s="28">
        <v>828225</v>
      </c>
      <c r="H36" s="29" t="s">
        <v>57</v>
      </c>
      <c r="I36" s="28">
        <v>828223</v>
      </c>
      <c r="J36" s="28">
        <v>828228</v>
      </c>
      <c r="K36" s="29" t="s">
        <v>57</v>
      </c>
      <c r="L36" s="30" t="s">
        <v>57</v>
      </c>
      <c r="M36" s="38" t="s">
        <v>57</v>
      </c>
      <c r="N36" s="50">
        <v>828201</v>
      </c>
      <c r="O36" s="38" t="s">
        <v>57</v>
      </c>
      <c r="Q36" s="53"/>
      <c r="R36" s="53"/>
      <c r="S36" s="53"/>
      <c r="T36" s="53"/>
      <c r="U36" s="74" t="s">
        <v>116</v>
      </c>
      <c r="V36" s="53"/>
      <c r="W36" s="53"/>
      <c r="Y36" t="s">
        <v>173</v>
      </c>
      <c r="AA36" s="94" t="s">
        <v>1678</v>
      </c>
    </row>
    <row r="37" spans="1:27" ht="16.2" thickBot="1" x14ac:dyDescent="0.35">
      <c r="A37">
        <f t="shared" si="1"/>
        <v>35</v>
      </c>
      <c r="B37" s="4" t="s">
        <v>11</v>
      </c>
      <c r="C37" s="31"/>
      <c r="D37" s="32">
        <v>828202</v>
      </c>
      <c r="E37" s="33" t="s">
        <v>57</v>
      </c>
      <c r="F37" s="32">
        <v>828204</v>
      </c>
      <c r="G37" s="32">
        <v>828215</v>
      </c>
      <c r="H37" s="33" t="s">
        <v>57</v>
      </c>
      <c r="I37" s="32">
        <v>828213</v>
      </c>
      <c r="J37" s="32">
        <v>828218</v>
      </c>
      <c r="K37" s="33" t="s">
        <v>57</v>
      </c>
      <c r="L37" s="34" t="s">
        <v>57</v>
      </c>
      <c r="M37" s="38" t="s">
        <v>57</v>
      </c>
      <c r="N37" s="50">
        <v>828201</v>
      </c>
      <c r="O37" s="38" t="s">
        <v>57</v>
      </c>
      <c r="Q37" s="53"/>
      <c r="R37" s="53"/>
      <c r="S37" s="53"/>
      <c r="T37" s="53"/>
      <c r="U37" s="74" t="s">
        <v>117</v>
      </c>
      <c r="V37" s="53"/>
      <c r="W37" s="53"/>
      <c r="Y37" t="s">
        <v>174</v>
      </c>
    </row>
    <row r="38" spans="1:27" ht="16.2" thickBot="1" x14ac:dyDescent="0.35">
      <c r="A38">
        <f t="shared" si="1"/>
        <v>36</v>
      </c>
      <c r="B38" s="2" t="s">
        <v>15</v>
      </c>
      <c r="C38" s="21"/>
      <c r="D38" s="22">
        <v>626222</v>
      </c>
      <c r="E38" s="22">
        <v>626223</v>
      </c>
      <c r="F38" s="22">
        <v>626224</v>
      </c>
      <c r="G38" s="22">
        <v>626225</v>
      </c>
      <c r="H38" s="23" t="s">
        <v>57</v>
      </c>
      <c r="I38" s="23" t="s">
        <v>57</v>
      </c>
      <c r="J38" s="23" t="s">
        <v>57</v>
      </c>
      <c r="K38" s="25">
        <v>626235</v>
      </c>
      <c r="L38" s="24" t="s">
        <v>57</v>
      </c>
      <c r="M38" s="38" t="s">
        <v>57</v>
      </c>
      <c r="N38" s="50">
        <v>626221</v>
      </c>
      <c r="O38" s="50">
        <v>626227</v>
      </c>
      <c r="Q38" s="53"/>
      <c r="R38" s="53"/>
      <c r="S38" s="53"/>
      <c r="T38" s="53"/>
      <c r="U38" s="73" t="s">
        <v>15</v>
      </c>
      <c r="V38" s="53"/>
      <c r="W38" s="53"/>
      <c r="Y38" t="s">
        <v>175</v>
      </c>
    </row>
    <row r="39" spans="1:27" ht="16.2" thickBot="1" x14ac:dyDescent="0.35">
      <c r="A39">
        <f t="shared" si="1"/>
        <v>37</v>
      </c>
      <c r="B39" s="2" t="s">
        <v>34</v>
      </c>
      <c r="C39" s="21"/>
      <c r="D39" s="22">
        <v>535302</v>
      </c>
      <c r="E39" s="22">
        <v>535303</v>
      </c>
      <c r="F39" s="22">
        <v>535304</v>
      </c>
      <c r="G39" s="22">
        <v>535305</v>
      </c>
      <c r="H39" s="23" t="s">
        <v>57</v>
      </c>
      <c r="I39" s="23" t="s">
        <v>57</v>
      </c>
      <c r="J39" s="23" t="s">
        <v>57</v>
      </c>
      <c r="K39" s="23" t="s">
        <v>57</v>
      </c>
      <c r="L39" s="24" t="s">
        <v>57</v>
      </c>
      <c r="M39" s="38" t="s">
        <v>57</v>
      </c>
      <c r="N39" s="51">
        <v>535301</v>
      </c>
      <c r="O39" s="52">
        <v>535307</v>
      </c>
      <c r="Q39" s="53"/>
      <c r="R39" s="53"/>
      <c r="S39" s="53"/>
      <c r="T39" s="53"/>
      <c r="U39" s="73" t="s">
        <v>118</v>
      </c>
      <c r="V39" s="53"/>
      <c r="W39" s="53"/>
      <c r="Y39" t="s">
        <v>176</v>
      </c>
    </row>
    <row r="40" spans="1:27" ht="16.2" thickBot="1" x14ac:dyDescent="0.35">
      <c r="A40">
        <f t="shared" si="1"/>
        <v>38</v>
      </c>
      <c r="B40" s="2" t="s">
        <v>35</v>
      </c>
      <c r="C40" s="21"/>
      <c r="D40" s="22">
        <v>515102</v>
      </c>
      <c r="E40" s="22">
        <v>515103</v>
      </c>
      <c r="F40" s="22">
        <v>515104</v>
      </c>
      <c r="G40" s="22">
        <v>515105</v>
      </c>
      <c r="H40" s="23" t="s">
        <v>57</v>
      </c>
      <c r="I40" s="23" t="s">
        <v>57</v>
      </c>
      <c r="J40" s="23" t="s">
        <v>57</v>
      </c>
      <c r="K40" s="23" t="s">
        <v>57</v>
      </c>
      <c r="L40" s="24" t="s">
        <v>57</v>
      </c>
      <c r="M40" s="38" t="s">
        <v>57</v>
      </c>
      <c r="N40" s="50">
        <v>515101</v>
      </c>
      <c r="O40" s="50">
        <v>515107</v>
      </c>
      <c r="Q40" s="53"/>
      <c r="R40" s="53"/>
      <c r="S40" s="53"/>
      <c r="T40" s="53"/>
      <c r="U40" s="73" t="s">
        <v>119</v>
      </c>
      <c r="V40" s="53"/>
      <c r="W40" s="53"/>
      <c r="Y40" t="s">
        <v>177</v>
      </c>
    </row>
    <row r="41" spans="1:27" ht="15.6" x14ac:dyDescent="0.3">
      <c r="A41">
        <f t="shared" si="1"/>
        <v>39</v>
      </c>
      <c r="B41" s="5" t="s">
        <v>36</v>
      </c>
      <c r="C41" s="35"/>
      <c r="D41" s="28">
        <v>525202</v>
      </c>
      <c r="E41" s="28">
        <v>525203</v>
      </c>
      <c r="F41" s="28">
        <v>525204</v>
      </c>
      <c r="G41" s="28">
        <v>525205</v>
      </c>
      <c r="H41" s="29" t="s">
        <v>57</v>
      </c>
      <c r="I41" s="29" t="s">
        <v>57</v>
      </c>
      <c r="J41" s="29" t="s">
        <v>57</v>
      </c>
      <c r="K41" s="29" t="s">
        <v>57</v>
      </c>
      <c r="L41" s="30" t="s">
        <v>57</v>
      </c>
      <c r="M41" s="38" t="s">
        <v>57</v>
      </c>
      <c r="N41" s="50">
        <v>525201</v>
      </c>
      <c r="O41" s="50">
        <v>525207</v>
      </c>
      <c r="Q41" s="53"/>
      <c r="R41" s="53"/>
      <c r="S41" s="53"/>
      <c r="T41" s="53"/>
      <c r="U41" s="73" t="s">
        <v>123</v>
      </c>
      <c r="V41" s="53"/>
      <c r="W41" s="53"/>
      <c r="Y41" t="s">
        <v>178</v>
      </c>
    </row>
    <row r="42" spans="1:27" ht="15.6" x14ac:dyDescent="0.3">
      <c r="A42">
        <f t="shared" si="1"/>
        <v>40</v>
      </c>
      <c r="B42" s="6" t="s">
        <v>37</v>
      </c>
      <c r="C42" s="36"/>
      <c r="D42" s="37">
        <v>505002</v>
      </c>
      <c r="E42" s="37">
        <v>505003</v>
      </c>
      <c r="F42" s="37">
        <v>505004</v>
      </c>
      <c r="G42" s="37">
        <v>505005</v>
      </c>
      <c r="H42" s="38" t="s">
        <v>57</v>
      </c>
      <c r="I42" s="38" t="s">
        <v>57</v>
      </c>
      <c r="J42" s="38" t="s">
        <v>57</v>
      </c>
      <c r="K42" s="38" t="s">
        <v>57</v>
      </c>
      <c r="L42" s="39" t="s">
        <v>57</v>
      </c>
      <c r="M42" s="38" t="s">
        <v>57</v>
      </c>
      <c r="N42" s="50">
        <v>505001</v>
      </c>
      <c r="O42" s="50">
        <v>505007</v>
      </c>
      <c r="Q42" s="53"/>
      <c r="R42" s="53"/>
      <c r="S42" s="53"/>
      <c r="T42" s="53"/>
      <c r="U42" s="73" t="s">
        <v>120</v>
      </c>
      <c r="V42" s="53"/>
      <c r="W42" s="53"/>
      <c r="Y42" t="s">
        <v>179</v>
      </c>
    </row>
    <row r="43" spans="1:27" ht="16.2" thickBot="1" x14ac:dyDescent="0.35">
      <c r="A43">
        <f t="shared" si="1"/>
        <v>41</v>
      </c>
      <c r="B43" s="7" t="s">
        <v>38</v>
      </c>
      <c r="C43" s="40"/>
      <c r="D43" s="32">
        <v>636302</v>
      </c>
      <c r="E43" s="32">
        <v>636303</v>
      </c>
      <c r="F43" s="32">
        <v>636304</v>
      </c>
      <c r="G43" s="32">
        <v>636305</v>
      </c>
      <c r="H43" s="33" t="s">
        <v>57</v>
      </c>
      <c r="I43" s="33" t="s">
        <v>57</v>
      </c>
      <c r="J43" s="33" t="s">
        <v>57</v>
      </c>
      <c r="K43" s="33" t="s">
        <v>57</v>
      </c>
      <c r="L43" s="34" t="s">
        <v>57</v>
      </c>
      <c r="M43" s="38" t="s">
        <v>57</v>
      </c>
      <c r="N43" s="50">
        <v>636301</v>
      </c>
      <c r="O43" s="38" t="s">
        <v>57</v>
      </c>
      <c r="Q43" s="53"/>
      <c r="R43" s="53"/>
      <c r="S43" s="53"/>
      <c r="T43" s="53"/>
      <c r="U43" s="73" t="s">
        <v>38</v>
      </c>
      <c r="V43" s="53"/>
      <c r="W43" s="53"/>
      <c r="Y43" t="s">
        <v>180</v>
      </c>
    </row>
    <row r="44" spans="1:27" ht="16.2" thickBot="1" x14ac:dyDescent="0.35">
      <c r="A44">
        <f t="shared" si="1"/>
        <v>42</v>
      </c>
      <c r="B44" s="2" t="s">
        <v>39</v>
      </c>
      <c r="C44" s="21"/>
      <c r="D44" s="22">
        <v>777702</v>
      </c>
      <c r="E44" s="22">
        <v>777703</v>
      </c>
      <c r="F44" s="22">
        <v>777704</v>
      </c>
      <c r="G44" s="22">
        <v>777705</v>
      </c>
      <c r="H44" s="23" t="s">
        <v>57</v>
      </c>
      <c r="I44" s="23" t="s">
        <v>57</v>
      </c>
      <c r="J44" s="23" t="s">
        <v>57</v>
      </c>
      <c r="K44" s="23" t="s">
        <v>57</v>
      </c>
      <c r="L44" s="24" t="s">
        <v>57</v>
      </c>
      <c r="M44" s="38" t="s">
        <v>57</v>
      </c>
      <c r="N44" s="50">
        <v>777701</v>
      </c>
      <c r="O44" s="38" t="s">
        <v>57</v>
      </c>
      <c r="Q44" s="53"/>
      <c r="R44" s="53"/>
      <c r="S44" s="53"/>
      <c r="T44" s="53"/>
      <c r="U44" s="73" t="s">
        <v>122</v>
      </c>
      <c r="V44" s="53"/>
      <c r="W44" s="53"/>
      <c r="Y44" t="s">
        <v>181</v>
      </c>
    </row>
    <row r="45" spans="1:27" ht="15.6" x14ac:dyDescent="0.3">
      <c r="A45">
        <f t="shared" si="1"/>
        <v>43</v>
      </c>
      <c r="B45" s="10" t="s">
        <v>40</v>
      </c>
      <c r="C45" s="42"/>
      <c r="D45" s="43">
        <v>757502</v>
      </c>
      <c r="E45" s="43">
        <v>757503</v>
      </c>
      <c r="F45" s="43">
        <v>757504</v>
      </c>
      <c r="G45" s="43">
        <v>757505</v>
      </c>
      <c r="H45" s="44" t="s">
        <v>57</v>
      </c>
      <c r="I45" s="44" t="s">
        <v>57</v>
      </c>
      <c r="J45" s="44" t="s">
        <v>57</v>
      </c>
      <c r="K45" s="44" t="s">
        <v>57</v>
      </c>
      <c r="L45" s="45" t="s">
        <v>57</v>
      </c>
      <c r="M45" s="38" t="s">
        <v>57</v>
      </c>
      <c r="N45" s="50">
        <v>757501</v>
      </c>
      <c r="O45" s="38" t="s">
        <v>57</v>
      </c>
      <c r="Q45" s="53"/>
      <c r="R45" s="53"/>
      <c r="S45" s="53"/>
      <c r="T45" s="53"/>
      <c r="U45" s="73" t="s">
        <v>121</v>
      </c>
      <c r="V45" s="53"/>
      <c r="W45" s="53"/>
      <c r="Y45" t="s">
        <v>182</v>
      </c>
    </row>
    <row r="46" spans="1:27" x14ac:dyDescent="0.3">
      <c r="Y46" t="s">
        <v>183</v>
      </c>
    </row>
    <row r="47" spans="1:27" x14ac:dyDescent="0.3">
      <c r="Y47" t="s">
        <v>184</v>
      </c>
    </row>
    <row r="48" spans="1:27" x14ac:dyDescent="0.3">
      <c r="Y48" t="s">
        <v>185</v>
      </c>
    </row>
    <row r="49" spans="25:25" x14ac:dyDescent="0.3">
      <c r="Y49" t="s">
        <v>186</v>
      </c>
    </row>
    <row r="50" spans="25:25" x14ac:dyDescent="0.3">
      <c r="Y50" t="s">
        <v>187</v>
      </c>
    </row>
    <row r="51" spans="25:25" x14ac:dyDescent="0.3">
      <c r="Y51" t="s">
        <v>188</v>
      </c>
    </row>
    <row r="52" spans="25:25" x14ac:dyDescent="0.3">
      <c r="Y52" t="s">
        <v>189</v>
      </c>
    </row>
    <row r="53" spans="25:25" x14ac:dyDescent="0.3">
      <c r="Y53" t="s">
        <v>190</v>
      </c>
    </row>
    <row r="54" spans="25:25" x14ac:dyDescent="0.3">
      <c r="Y54" t="s">
        <v>191</v>
      </c>
    </row>
    <row r="55" spans="25:25" x14ac:dyDescent="0.3">
      <c r="Y55" t="s">
        <v>192</v>
      </c>
    </row>
    <row r="56" spans="25:25" x14ac:dyDescent="0.3">
      <c r="Y56" t="s">
        <v>193</v>
      </c>
    </row>
    <row r="57" spans="25:25" x14ac:dyDescent="0.3">
      <c r="Y57" t="s">
        <v>194</v>
      </c>
    </row>
    <row r="58" spans="25:25" x14ac:dyDescent="0.3">
      <c r="Y58" t="s">
        <v>195</v>
      </c>
    </row>
    <row r="59" spans="25:25" x14ac:dyDescent="0.3">
      <c r="Y59" t="s">
        <v>196</v>
      </c>
    </row>
    <row r="60" spans="25:25" x14ac:dyDescent="0.3">
      <c r="Y60" t="s">
        <v>197</v>
      </c>
    </row>
    <row r="61" spans="25:25" x14ac:dyDescent="0.3">
      <c r="Y61" t="s">
        <v>198</v>
      </c>
    </row>
    <row r="62" spans="25:25" x14ac:dyDescent="0.3">
      <c r="Y62" t="s">
        <v>199</v>
      </c>
    </row>
    <row r="63" spans="25:25" x14ac:dyDescent="0.3">
      <c r="Y63" t="s">
        <v>200</v>
      </c>
    </row>
    <row r="64" spans="25:25" x14ac:dyDescent="0.3">
      <c r="Y64" t="s">
        <v>201</v>
      </c>
    </row>
    <row r="65" spans="25:25" x14ac:dyDescent="0.3">
      <c r="Y65" t="s">
        <v>202</v>
      </c>
    </row>
    <row r="66" spans="25:25" x14ac:dyDescent="0.3">
      <c r="Y66" t="s">
        <v>203</v>
      </c>
    </row>
    <row r="67" spans="25:25" x14ac:dyDescent="0.3">
      <c r="Y67" t="s">
        <v>204</v>
      </c>
    </row>
    <row r="68" spans="25:25" x14ac:dyDescent="0.3">
      <c r="Y68" t="s">
        <v>205</v>
      </c>
    </row>
    <row r="69" spans="25:25" x14ac:dyDescent="0.3">
      <c r="Y69" t="s">
        <v>206</v>
      </c>
    </row>
    <row r="70" spans="25:25" x14ac:dyDescent="0.3">
      <c r="Y70" t="s">
        <v>207</v>
      </c>
    </row>
    <row r="71" spans="25:25" x14ac:dyDescent="0.3">
      <c r="Y71" t="s">
        <v>208</v>
      </c>
    </row>
    <row r="72" spans="25:25" x14ac:dyDescent="0.3">
      <c r="Y72" t="s">
        <v>209</v>
      </c>
    </row>
    <row r="73" spans="25:25" x14ac:dyDescent="0.3">
      <c r="Y73" t="s">
        <v>210</v>
      </c>
    </row>
    <row r="74" spans="25:25" x14ac:dyDescent="0.3">
      <c r="Y74" t="s">
        <v>211</v>
      </c>
    </row>
    <row r="75" spans="25:25" x14ac:dyDescent="0.3">
      <c r="Y75" t="s">
        <v>212</v>
      </c>
    </row>
    <row r="76" spans="25:25" x14ac:dyDescent="0.3">
      <c r="Y76" t="s">
        <v>213</v>
      </c>
    </row>
    <row r="77" spans="25:25" x14ac:dyDescent="0.3">
      <c r="Y77" t="s">
        <v>214</v>
      </c>
    </row>
    <row r="78" spans="25:25" x14ac:dyDescent="0.3">
      <c r="Y78" t="s">
        <v>215</v>
      </c>
    </row>
    <row r="79" spans="25:25" x14ac:dyDescent="0.3">
      <c r="Y79" t="s">
        <v>216</v>
      </c>
    </row>
    <row r="80" spans="25:25" x14ac:dyDescent="0.3">
      <c r="Y80" t="s">
        <v>217</v>
      </c>
    </row>
    <row r="81" spans="25:25" x14ac:dyDescent="0.3">
      <c r="Y81" t="s">
        <v>218</v>
      </c>
    </row>
    <row r="82" spans="25:25" x14ac:dyDescent="0.3">
      <c r="Y82" t="s">
        <v>219</v>
      </c>
    </row>
    <row r="83" spans="25:25" x14ac:dyDescent="0.3">
      <c r="Y83" t="s">
        <v>220</v>
      </c>
    </row>
    <row r="84" spans="25:25" x14ac:dyDescent="0.3">
      <c r="Y84" t="s">
        <v>221</v>
      </c>
    </row>
    <row r="85" spans="25:25" x14ac:dyDescent="0.3">
      <c r="Y85" t="s">
        <v>222</v>
      </c>
    </row>
    <row r="86" spans="25:25" x14ac:dyDescent="0.3">
      <c r="Y86" t="s">
        <v>223</v>
      </c>
    </row>
    <row r="87" spans="25:25" x14ac:dyDescent="0.3">
      <c r="Y87" t="s">
        <v>224</v>
      </c>
    </row>
    <row r="88" spans="25:25" x14ac:dyDescent="0.3">
      <c r="Y88" t="s">
        <v>225</v>
      </c>
    </row>
    <row r="89" spans="25:25" x14ac:dyDescent="0.3">
      <c r="Y89" t="s">
        <v>226</v>
      </c>
    </row>
    <row r="90" spans="25:25" x14ac:dyDescent="0.3">
      <c r="Y90" t="s">
        <v>227</v>
      </c>
    </row>
    <row r="91" spans="25:25" x14ac:dyDescent="0.3">
      <c r="Y91" t="s">
        <v>228</v>
      </c>
    </row>
    <row r="92" spans="25:25" x14ac:dyDescent="0.3">
      <c r="Y92" t="s">
        <v>229</v>
      </c>
    </row>
    <row r="93" spans="25:25" x14ac:dyDescent="0.3">
      <c r="Y93" t="s">
        <v>230</v>
      </c>
    </row>
    <row r="94" spans="25:25" x14ac:dyDescent="0.3">
      <c r="Y94" t="s">
        <v>231</v>
      </c>
    </row>
    <row r="95" spans="25:25" x14ac:dyDescent="0.3">
      <c r="Y95" t="s">
        <v>232</v>
      </c>
    </row>
    <row r="96" spans="25:25" x14ac:dyDescent="0.3">
      <c r="Y96" t="s">
        <v>233</v>
      </c>
    </row>
    <row r="97" spans="25:25" x14ac:dyDescent="0.3">
      <c r="Y97" t="s">
        <v>234</v>
      </c>
    </row>
    <row r="98" spans="25:25" x14ac:dyDescent="0.3">
      <c r="Y98" t="s">
        <v>235</v>
      </c>
    </row>
    <row r="99" spans="25:25" x14ac:dyDescent="0.3">
      <c r="Y99" t="s">
        <v>236</v>
      </c>
    </row>
    <row r="100" spans="25:25" x14ac:dyDescent="0.3">
      <c r="Y100" t="s">
        <v>237</v>
      </c>
    </row>
    <row r="101" spans="25:25" x14ac:dyDescent="0.3">
      <c r="Y101" t="s">
        <v>238</v>
      </c>
    </row>
    <row r="102" spans="25:25" x14ac:dyDescent="0.3">
      <c r="Y102" t="s">
        <v>239</v>
      </c>
    </row>
    <row r="103" spans="25:25" x14ac:dyDescent="0.3">
      <c r="Y103" t="s">
        <v>240</v>
      </c>
    </row>
    <row r="104" spans="25:25" x14ac:dyDescent="0.3">
      <c r="Y104" t="s">
        <v>241</v>
      </c>
    </row>
    <row r="105" spans="25:25" x14ac:dyDescent="0.3">
      <c r="Y105" t="s">
        <v>242</v>
      </c>
    </row>
    <row r="106" spans="25:25" x14ac:dyDescent="0.3">
      <c r="Y106" t="s">
        <v>243</v>
      </c>
    </row>
    <row r="107" spans="25:25" x14ac:dyDescent="0.3">
      <c r="Y107" t="s">
        <v>244</v>
      </c>
    </row>
    <row r="108" spans="25:25" x14ac:dyDescent="0.3">
      <c r="Y108" t="s">
        <v>245</v>
      </c>
    </row>
    <row r="109" spans="25:25" x14ac:dyDescent="0.3">
      <c r="Y109" t="s">
        <v>246</v>
      </c>
    </row>
    <row r="110" spans="25:25" x14ac:dyDescent="0.3">
      <c r="Y110" t="s">
        <v>247</v>
      </c>
    </row>
    <row r="111" spans="25:25" x14ac:dyDescent="0.3">
      <c r="Y111" t="s">
        <v>248</v>
      </c>
    </row>
    <row r="112" spans="25:25" x14ac:dyDescent="0.3">
      <c r="Y112" t="s">
        <v>249</v>
      </c>
    </row>
    <row r="113" spans="25:25" x14ac:dyDescent="0.3">
      <c r="Y113" t="s">
        <v>250</v>
      </c>
    </row>
    <row r="114" spans="25:25" x14ac:dyDescent="0.3">
      <c r="Y114" t="s">
        <v>251</v>
      </c>
    </row>
    <row r="115" spans="25:25" x14ac:dyDescent="0.3">
      <c r="Y115" t="s">
        <v>252</v>
      </c>
    </row>
    <row r="116" spans="25:25" x14ac:dyDescent="0.3">
      <c r="Y116" t="s">
        <v>253</v>
      </c>
    </row>
    <row r="117" spans="25:25" x14ac:dyDescent="0.3">
      <c r="Y117" t="s">
        <v>254</v>
      </c>
    </row>
    <row r="118" spans="25:25" x14ac:dyDescent="0.3">
      <c r="Y118" t="s">
        <v>255</v>
      </c>
    </row>
    <row r="119" spans="25:25" x14ac:dyDescent="0.3">
      <c r="Y119" t="s">
        <v>256</v>
      </c>
    </row>
    <row r="120" spans="25:25" x14ac:dyDescent="0.3">
      <c r="Y120" t="s">
        <v>257</v>
      </c>
    </row>
    <row r="121" spans="25:25" x14ac:dyDescent="0.3">
      <c r="Y121" t="s">
        <v>258</v>
      </c>
    </row>
    <row r="122" spans="25:25" x14ac:dyDescent="0.3">
      <c r="Y122" t="s">
        <v>259</v>
      </c>
    </row>
    <row r="123" spans="25:25" x14ac:dyDescent="0.3">
      <c r="Y123" t="s">
        <v>260</v>
      </c>
    </row>
    <row r="124" spans="25:25" x14ac:dyDescent="0.3">
      <c r="Y124" t="s">
        <v>261</v>
      </c>
    </row>
    <row r="125" spans="25:25" x14ac:dyDescent="0.3">
      <c r="Y125" t="s">
        <v>262</v>
      </c>
    </row>
    <row r="126" spans="25:25" x14ac:dyDescent="0.3">
      <c r="Y126" t="s">
        <v>263</v>
      </c>
    </row>
    <row r="127" spans="25:25" x14ac:dyDescent="0.3">
      <c r="Y127" t="s">
        <v>264</v>
      </c>
    </row>
    <row r="128" spans="25:25" x14ac:dyDescent="0.3">
      <c r="Y128" t="s">
        <v>265</v>
      </c>
    </row>
    <row r="129" spans="25:25" x14ac:dyDescent="0.3">
      <c r="Y129" t="s">
        <v>266</v>
      </c>
    </row>
    <row r="130" spans="25:25" x14ac:dyDescent="0.3">
      <c r="Y130" t="s">
        <v>267</v>
      </c>
    </row>
    <row r="131" spans="25:25" x14ac:dyDescent="0.3">
      <c r="Y131" t="s">
        <v>268</v>
      </c>
    </row>
    <row r="132" spans="25:25" x14ac:dyDescent="0.3">
      <c r="Y132" t="s">
        <v>269</v>
      </c>
    </row>
    <row r="133" spans="25:25" x14ac:dyDescent="0.3">
      <c r="Y133" t="s">
        <v>270</v>
      </c>
    </row>
    <row r="134" spans="25:25" x14ac:dyDescent="0.3">
      <c r="Y134" t="s">
        <v>271</v>
      </c>
    </row>
    <row r="135" spans="25:25" x14ac:dyDescent="0.3">
      <c r="Y135" t="s">
        <v>272</v>
      </c>
    </row>
    <row r="136" spans="25:25" x14ac:dyDescent="0.3">
      <c r="Y136" t="s">
        <v>273</v>
      </c>
    </row>
    <row r="137" spans="25:25" x14ac:dyDescent="0.3">
      <c r="Y137" t="s">
        <v>274</v>
      </c>
    </row>
    <row r="138" spans="25:25" x14ac:dyDescent="0.3">
      <c r="Y138" t="s">
        <v>275</v>
      </c>
    </row>
    <row r="139" spans="25:25" x14ac:dyDescent="0.3">
      <c r="Y139" t="s">
        <v>276</v>
      </c>
    </row>
    <row r="140" spans="25:25" x14ac:dyDescent="0.3">
      <c r="Y140" t="s">
        <v>277</v>
      </c>
    </row>
    <row r="141" spans="25:25" x14ac:dyDescent="0.3">
      <c r="Y141" t="s">
        <v>278</v>
      </c>
    </row>
    <row r="142" spans="25:25" x14ac:dyDescent="0.3">
      <c r="Y142" t="s">
        <v>279</v>
      </c>
    </row>
    <row r="143" spans="25:25" x14ac:dyDescent="0.3">
      <c r="Y143" t="s">
        <v>280</v>
      </c>
    </row>
    <row r="144" spans="25:25" x14ac:dyDescent="0.3">
      <c r="Y144" t="s">
        <v>281</v>
      </c>
    </row>
    <row r="145" spans="25:25" x14ac:dyDescent="0.3">
      <c r="Y145" t="s">
        <v>282</v>
      </c>
    </row>
    <row r="146" spans="25:25" x14ac:dyDescent="0.3">
      <c r="Y146" t="s">
        <v>283</v>
      </c>
    </row>
    <row r="147" spans="25:25" x14ac:dyDescent="0.3">
      <c r="Y147" t="s">
        <v>284</v>
      </c>
    </row>
    <row r="148" spans="25:25" x14ac:dyDescent="0.3">
      <c r="Y148" t="s">
        <v>285</v>
      </c>
    </row>
    <row r="149" spans="25:25" x14ac:dyDescent="0.3">
      <c r="Y149" t="s">
        <v>286</v>
      </c>
    </row>
    <row r="150" spans="25:25" x14ac:dyDescent="0.3">
      <c r="Y150" t="s">
        <v>287</v>
      </c>
    </row>
    <row r="151" spans="25:25" x14ac:dyDescent="0.3">
      <c r="Y151" t="s">
        <v>288</v>
      </c>
    </row>
    <row r="152" spans="25:25" x14ac:dyDescent="0.3">
      <c r="Y152" t="s">
        <v>289</v>
      </c>
    </row>
    <row r="153" spans="25:25" x14ac:dyDescent="0.3">
      <c r="Y153" t="s">
        <v>290</v>
      </c>
    </row>
    <row r="154" spans="25:25" x14ac:dyDescent="0.3">
      <c r="Y154" t="s">
        <v>291</v>
      </c>
    </row>
    <row r="155" spans="25:25" x14ac:dyDescent="0.3">
      <c r="Y155" t="s">
        <v>292</v>
      </c>
    </row>
    <row r="156" spans="25:25" x14ac:dyDescent="0.3">
      <c r="Y156" t="s">
        <v>293</v>
      </c>
    </row>
    <row r="157" spans="25:25" x14ac:dyDescent="0.3">
      <c r="Y157" t="s">
        <v>294</v>
      </c>
    </row>
    <row r="158" spans="25:25" x14ac:dyDescent="0.3">
      <c r="Y158" t="s">
        <v>295</v>
      </c>
    </row>
    <row r="159" spans="25:25" x14ac:dyDescent="0.3">
      <c r="Y159" t="s">
        <v>296</v>
      </c>
    </row>
    <row r="160" spans="25:25" x14ac:dyDescent="0.3">
      <c r="Y160" t="s">
        <v>297</v>
      </c>
    </row>
    <row r="161" spans="25:25" x14ac:dyDescent="0.3">
      <c r="Y161" t="s">
        <v>298</v>
      </c>
    </row>
    <row r="162" spans="25:25" x14ac:dyDescent="0.3">
      <c r="Y162" t="s">
        <v>299</v>
      </c>
    </row>
    <row r="163" spans="25:25" x14ac:dyDescent="0.3">
      <c r="Y163" t="s">
        <v>300</v>
      </c>
    </row>
    <row r="164" spans="25:25" x14ac:dyDescent="0.3">
      <c r="Y164" t="s">
        <v>301</v>
      </c>
    </row>
    <row r="165" spans="25:25" x14ac:dyDescent="0.3">
      <c r="Y165" t="s">
        <v>302</v>
      </c>
    </row>
    <row r="166" spans="25:25" x14ac:dyDescent="0.3">
      <c r="Y166" t="s">
        <v>303</v>
      </c>
    </row>
    <row r="167" spans="25:25" x14ac:dyDescent="0.3">
      <c r="Y167" t="s">
        <v>304</v>
      </c>
    </row>
    <row r="168" spans="25:25" x14ac:dyDescent="0.3">
      <c r="Y168" t="s">
        <v>305</v>
      </c>
    </row>
    <row r="169" spans="25:25" x14ac:dyDescent="0.3">
      <c r="Y169" t="s">
        <v>306</v>
      </c>
    </row>
    <row r="170" spans="25:25" x14ac:dyDescent="0.3">
      <c r="Y170" t="s">
        <v>307</v>
      </c>
    </row>
    <row r="171" spans="25:25" x14ac:dyDescent="0.3">
      <c r="Y171" t="s">
        <v>308</v>
      </c>
    </row>
    <row r="172" spans="25:25" x14ac:dyDescent="0.3">
      <c r="Y172" t="s">
        <v>309</v>
      </c>
    </row>
    <row r="173" spans="25:25" x14ac:dyDescent="0.3">
      <c r="Y173" t="s">
        <v>310</v>
      </c>
    </row>
    <row r="174" spans="25:25" x14ac:dyDescent="0.3">
      <c r="Y174" t="s">
        <v>311</v>
      </c>
    </row>
    <row r="175" spans="25:25" x14ac:dyDescent="0.3">
      <c r="Y175" t="s">
        <v>312</v>
      </c>
    </row>
    <row r="176" spans="25:25" x14ac:dyDescent="0.3">
      <c r="Y176" t="s">
        <v>313</v>
      </c>
    </row>
    <row r="177" spans="25:25" x14ac:dyDescent="0.3">
      <c r="Y177" t="s">
        <v>314</v>
      </c>
    </row>
    <row r="178" spans="25:25" x14ac:dyDescent="0.3">
      <c r="Y178" t="s">
        <v>315</v>
      </c>
    </row>
    <row r="179" spans="25:25" x14ac:dyDescent="0.3">
      <c r="Y179" t="s">
        <v>316</v>
      </c>
    </row>
    <row r="180" spans="25:25" x14ac:dyDescent="0.3">
      <c r="Y180" t="s">
        <v>317</v>
      </c>
    </row>
    <row r="181" spans="25:25" x14ac:dyDescent="0.3">
      <c r="Y181" t="s">
        <v>318</v>
      </c>
    </row>
    <row r="182" spans="25:25" x14ac:dyDescent="0.3">
      <c r="Y182" t="s">
        <v>319</v>
      </c>
    </row>
    <row r="183" spans="25:25" x14ac:dyDescent="0.3">
      <c r="Y183" t="s">
        <v>320</v>
      </c>
    </row>
    <row r="184" spans="25:25" x14ac:dyDescent="0.3">
      <c r="Y184" t="s">
        <v>321</v>
      </c>
    </row>
    <row r="185" spans="25:25" x14ac:dyDescent="0.3">
      <c r="Y185" t="s">
        <v>322</v>
      </c>
    </row>
    <row r="186" spans="25:25" x14ac:dyDescent="0.3">
      <c r="Y186" t="s">
        <v>323</v>
      </c>
    </row>
    <row r="187" spans="25:25" x14ac:dyDescent="0.3">
      <c r="Y187" t="s">
        <v>324</v>
      </c>
    </row>
    <row r="188" spans="25:25" x14ac:dyDescent="0.3">
      <c r="Y188" t="s">
        <v>325</v>
      </c>
    </row>
    <row r="189" spans="25:25" x14ac:dyDescent="0.3">
      <c r="Y189" t="s">
        <v>326</v>
      </c>
    </row>
    <row r="190" spans="25:25" x14ac:dyDescent="0.3">
      <c r="Y190" t="s">
        <v>327</v>
      </c>
    </row>
    <row r="191" spans="25:25" x14ac:dyDescent="0.3">
      <c r="Y191" t="s">
        <v>328</v>
      </c>
    </row>
    <row r="192" spans="25:25" x14ac:dyDescent="0.3">
      <c r="Y192" t="s">
        <v>329</v>
      </c>
    </row>
    <row r="193" spans="25:25" x14ac:dyDescent="0.3">
      <c r="Y193" t="s">
        <v>330</v>
      </c>
    </row>
    <row r="194" spans="25:25" x14ac:dyDescent="0.3">
      <c r="Y194" t="s">
        <v>331</v>
      </c>
    </row>
    <row r="195" spans="25:25" x14ac:dyDescent="0.3">
      <c r="Y195" t="s">
        <v>332</v>
      </c>
    </row>
    <row r="196" spans="25:25" x14ac:dyDescent="0.3">
      <c r="Y196" t="s">
        <v>333</v>
      </c>
    </row>
    <row r="197" spans="25:25" x14ac:dyDescent="0.3">
      <c r="Y197" t="s">
        <v>334</v>
      </c>
    </row>
    <row r="198" spans="25:25" x14ac:dyDescent="0.3">
      <c r="Y198" t="s">
        <v>335</v>
      </c>
    </row>
    <row r="199" spans="25:25" x14ac:dyDescent="0.3">
      <c r="Y199" t="s">
        <v>336</v>
      </c>
    </row>
    <row r="200" spans="25:25" x14ac:dyDescent="0.3">
      <c r="Y200" t="s">
        <v>337</v>
      </c>
    </row>
    <row r="201" spans="25:25" x14ac:dyDescent="0.3">
      <c r="Y201" t="s">
        <v>338</v>
      </c>
    </row>
    <row r="202" spans="25:25" x14ac:dyDescent="0.3">
      <c r="Y202" t="s">
        <v>339</v>
      </c>
    </row>
    <row r="203" spans="25:25" x14ac:dyDescent="0.3">
      <c r="Y203" t="s">
        <v>340</v>
      </c>
    </row>
    <row r="204" spans="25:25" x14ac:dyDescent="0.3">
      <c r="Y204" t="s">
        <v>341</v>
      </c>
    </row>
    <row r="205" spans="25:25" x14ac:dyDescent="0.3">
      <c r="Y205" t="s">
        <v>342</v>
      </c>
    </row>
    <row r="206" spans="25:25" x14ac:dyDescent="0.3">
      <c r="Y206" t="s">
        <v>343</v>
      </c>
    </row>
    <row r="207" spans="25:25" x14ac:dyDescent="0.3">
      <c r="Y207" t="s">
        <v>344</v>
      </c>
    </row>
    <row r="208" spans="25:25" x14ac:dyDescent="0.3">
      <c r="Y208" t="s">
        <v>345</v>
      </c>
    </row>
    <row r="209" spans="25:25" x14ac:dyDescent="0.3">
      <c r="Y209" t="s">
        <v>346</v>
      </c>
    </row>
    <row r="210" spans="25:25" x14ac:dyDescent="0.3">
      <c r="Y210" t="s">
        <v>347</v>
      </c>
    </row>
    <row r="211" spans="25:25" x14ac:dyDescent="0.3">
      <c r="Y211" t="s">
        <v>348</v>
      </c>
    </row>
    <row r="212" spans="25:25" x14ac:dyDescent="0.3">
      <c r="Y212" t="s">
        <v>349</v>
      </c>
    </row>
    <row r="213" spans="25:25" x14ac:dyDescent="0.3">
      <c r="Y213" t="s">
        <v>350</v>
      </c>
    </row>
    <row r="214" spans="25:25" x14ac:dyDescent="0.3">
      <c r="Y214" t="s">
        <v>351</v>
      </c>
    </row>
    <row r="215" spans="25:25" x14ac:dyDescent="0.3">
      <c r="Y215" t="s">
        <v>352</v>
      </c>
    </row>
    <row r="216" spans="25:25" x14ac:dyDescent="0.3">
      <c r="Y216" t="s">
        <v>353</v>
      </c>
    </row>
    <row r="217" spans="25:25" x14ac:dyDescent="0.3">
      <c r="Y217" t="s">
        <v>354</v>
      </c>
    </row>
    <row r="218" spans="25:25" x14ac:dyDescent="0.3">
      <c r="Y218" t="s">
        <v>355</v>
      </c>
    </row>
    <row r="219" spans="25:25" x14ac:dyDescent="0.3">
      <c r="Y219" t="s">
        <v>356</v>
      </c>
    </row>
    <row r="220" spans="25:25" x14ac:dyDescent="0.3">
      <c r="Y220" t="s">
        <v>357</v>
      </c>
    </row>
    <row r="221" spans="25:25" x14ac:dyDescent="0.3">
      <c r="Y221" t="s">
        <v>358</v>
      </c>
    </row>
    <row r="222" spans="25:25" x14ac:dyDescent="0.3">
      <c r="Y222" t="s">
        <v>359</v>
      </c>
    </row>
    <row r="223" spans="25:25" x14ac:dyDescent="0.3">
      <c r="Y223" t="s">
        <v>360</v>
      </c>
    </row>
    <row r="224" spans="25:25" x14ac:dyDescent="0.3">
      <c r="Y224" t="s">
        <v>361</v>
      </c>
    </row>
    <row r="225" spans="25:25" x14ac:dyDescent="0.3">
      <c r="Y225" t="s">
        <v>362</v>
      </c>
    </row>
    <row r="226" spans="25:25" x14ac:dyDescent="0.3">
      <c r="Y226" t="s">
        <v>363</v>
      </c>
    </row>
    <row r="227" spans="25:25" x14ac:dyDescent="0.3">
      <c r="Y227" t="s">
        <v>364</v>
      </c>
    </row>
    <row r="228" spans="25:25" x14ac:dyDescent="0.3">
      <c r="Y228" t="s">
        <v>365</v>
      </c>
    </row>
    <row r="229" spans="25:25" x14ac:dyDescent="0.3">
      <c r="Y229" t="s">
        <v>366</v>
      </c>
    </row>
    <row r="230" spans="25:25" x14ac:dyDescent="0.3">
      <c r="Y230" t="s">
        <v>367</v>
      </c>
    </row>
    <row r="231" spans="25:25" x14ac:dyDescent="0.3">
      <c r="Y231" t="s">
        <v>368</v>
      </c>
    </row>
    <row r="232" spans="25:25" x14ac:dyDescent="0.3">
      <c r="Y232" t="s">
        <v>369</v>
      </c>
    </row>
    <row r="233" spans="25:25" x14ac:dyDescent="0.3">
      <c r="Y233" t="s">
        <v>370</v>
      </c>
    </row>
    <row r="234" spans="25:25" x14ac:dyDescent="0.3">
      <c r="Y234" t="s">
        <v>371</v>
      </c>
    </row>
    <row r="235" spans="25:25" x14ac:dyDescent="0.3">
      <c r="Y235" t="s">
        <v>372</v>
      </c>
    </row>
    <row r="236" spans="25:25" x14ac:dyDescent="0.3">
      <c r="Y236" t="s">
        <v>373</v>
      </c>
    </row>
    <row r="237" spans="25:25" x14ac:dyDescent="0.3">
      <c r="Y237" t="s">
        <v>374</v>
      </c>
    </row>
    <row r="238" spans="25:25" x14ac:dyDescent="0.3">
      <c r="Y238" t="s">
        <v>375</v>
      </c>
    </row>
    <row r="239" spans="25:25" x14ac:dyDescent="0.3">
      <c r="Y239" t="s">
        <v>376</v>
      </c>
    </row>
    <row r="240" spans="25:25" x14ac:dyDescent="0.3">
      <c r="Y240" t="s">
        <v>377</v>
      </c>
    </row>
    <row r="241" spans="25:25" x14ac:dyDescent="0.3">
      <c r="Y241" t="s">
        <v>378</v>
      </c>
    </row>
    <row r="242" spans="25:25" x14ac:dyDescent="0.3">
      <c r="Y242" t="s">
        <v>379</v>
      </c>
    </row>
    <row r="243" spans="25:25" x14ac:dyDescent="0.3">
      <c r="Y243" t="s">
        <v>380</v>
      </c>
    </row>
    <row r="244" spans="25:25" x14ac:dyDescent="0.3">
      <c r="Y244" t="s">
        <v>381</v>
      </c>
    </row>
    <row r="245" spans="25:25" x14ac:dyDescent="0.3">
      <c r="Y245" t="s">
        <v>382</v>
      </c>
    </row>
    <row r="246" spans="25:25" x14ac:dyDescent="0.3">
      <c r="Y246" t="s">
        <v>383</v>
      </c>
    </row>
    <row r="247" spans="25:25" x14ac:dyDescent="0.3">
      <c r="Y247" t="s">
        <v>384</v>
      </c>
    </row>
    <row r="248" spans="25:25" x14ac:dyDescent="0.3">
      <c r="Y248" t="s">
        <v>385</v>
      </c>
    </row>
    <row r="249" spans="25:25" x14ac:dyDescent="0.3">
      <c r="Y249" t="s">
        <v>386</v>
      </c>
    </row>
    <row r="250" spans="25:25" x14ac:dyDescent="0.3">
      <c r="Y250" t="s">
        <v>387</v>
      </c>
    </row>
    <row r="251" spans="25:25" x14ac:dyDescent="0.3">
      <c r="Y251" t="s">
        <v>388</v>
      </c>
    </row>
    <row r="252" spans="25:25" x14ac:dyDescent="0.3">
      <c r="Y252" t="s">
        <v>389</v>
      </c>
    </row>
    <row r="253" spans="25:25" x14ac:dyDescent="0.3">
      <c r="Y253" t="s">
        <v>390</v>
      </c>
    </row>
    <row r="254" spans="25:25" x14ac:dyDescent="0.3">
      <c r="Y254" t="s">
        <v>391</v>
      </c>
    </row>
    <row r="255" spans="25:25" x14ac:dyDescent="0.3">
      <c r="Y255" t="s">
        <v>392</v>
      </c>
    </row>
    <row r="256" spans="25:25" x14ac:dyDescent="0.3">
      <c r="Y256" t="s">
        <v>393</v>
      </c>
    </row>
    <row r="257" spans="25:25" x14ac:dyDescent="0.3">
      <c r="Y257" t="s">
        <v>394</v>
      </c>
    </row>
    <row r="258" spans="25:25" x14ac:dyDescent="0.3">
      <c r="Y258" t="s">
        <v>395</v>
      </c>
    </row>
    <row r="259" spans="25:25" x14ac:dyDescent="0.3">
      <c r="Y259" t="s">
        <v>396</v>
      </c>
    </row>
    <row r="260" spans="25:25" x14ac:dyDescent="0.3">
      <c r="Y260" t="s">
        <v>397</v>
      </c>
    </row>
    <row r="261" spans="25:25" x14ac:dyDescent="0.3">
      <c r="Y261" t="s">
        <v>398</v>
      </c>
    </row>
    <row r="262" spans="25:25" x14ac:dyDescent="0.3">
      <c r="Y262" t="s">
        <v>399</v>
      </c>
    </row>
    <row r="263" spans="25:25" x14ac:dyDescent="0.3">
      <c r="Y263" t="s">
        <v>400</v>
      </c>
    </row>
    <row r="264" spans="25:25" x14ac:dyDescent="0.3">
      <c r="Y264" t="s">
        <v>401</v>
      </c>
    </row>
    <row r="265" spans="25:25" x14ac:dyDescent="0.3">
      <c r="Y265" t="s">
        <v>402</v>
      </c>
    </row>
    <row r="266" spans="25:25" x14ac:dyDescent="0.3">
      <c r="Y266" t="s">
        <v>403</v>
      </c>
    </row>
    <row r="267" spans="25:25" x14ac:dyDescent="0.3">
      <c r="Y267" t="s">
        <v>404</v>
      </c>
    </row>
    <row r="268" spans="25:25" x14ac:dyDescent="0.3">
      <c r="Y268" t="s">
        <v>405</v>
      </c>
    </row>
    <row r="269" spans="25:25" x14ac:dyDescent="0.3">
      <c r="Y269" t="s">
        <v>406</v>
      </c>
    </row>
    <row r="270" spans="25:25" x14ac:dyDescent="0.3">
      <c r="Y270" t="s">
        <v>407</v>
      </c>
    </row>
    <row r="271" spans="25:25" x14ac:dyDescent="0.3">
      <c r="Y271" t="s">
        <v>408</v>
      </c>
    </row>
    <row r="272" spans="25:25" x14ac:dyDescent="0.3">
      <c r="Y272" t="s">
        <v>409</v>
      </c>
    </row>
    <row r="273" spans="25:25" x14ac:dyDescent="0.3">
      <c r="Y273" t="s">
        <v>410</v>
      </c>
    </row>
    <row r="274" spans="25:25" x14ac:dyDescent="0.3">
      <c r="Y274" t="s">
        <v>411</v>
      </c>
    </row>
    <row r="275" spans="25:25" x14ac:dyDescent="0.3">
      <c r="Y275" t="s">
        <v>412</v>
      </c>
    </row>
    <row r="276" spans="25:25" x14ac:dyDescent="0.3">
      <c r="Y276" t="s">
        <v>413</v>
      </c>
    </row>
    <row r="277" spans="25:25" x14ac:dyDescent="0.3">
      <c r="Y277" t="s">
        <v>414</v>
      </c>
    </row>
    <row r="278" spans="25:25" x14ac:dyDescent="0.3">
      <c r="Y278" t="s">
        <v>415</v>
      </c>
    </row>
    <row r="279" spans="25:25" x14ac:dyDescent="0.3">
      <c r="Y279" t="s">
        <v>416</v>
      </c>
    </row>
    <row r="280" spans="25:25" x14ac:dyDescent="0.3">
      <c r="Y280" t="s">
        <v>417</v>
      </c>
    </row>
    <row r="281" spans="25:25" x14ac:dyDescent="0.3">
      <c r="Y281" t="s">
        <v>418</v>
      </c>
    </row>
    <row r="282" spans="25:25" x14ac:dyDescent="0.3">
      <c r="Y282" t="s">
        <v>419</v>
      </c>
    </row>
    <row r="283" spans="25:25" x14ac:dyDescent="0.3">
      <c r="Y283" t="s">
        <v>420</v>
      </c>
    </row>
    <row r="284" spans="25:25" x14ac:dyDescent="0.3">
      <c r="Y284" t="s">
        <v>421</v>
      </c>
    </row>
    <row r="285" spans="25:25" x14ac:dyDescent="0.3">
      <c r="Y285" t="s">
        <v>422</v>
      </c>
    </row>
    <row r="286" spans="25:25" x14ac:dyDescent="0.3">
      <c r="Y286" t="s">
        <v>423</v>
      </c>
    </row>
    <row r="287" spans="25:25" x14ac:dyDescent="0.3">
      <c r="Y287" t="s">
        <v>424</v>
      </c>
    </row>
    <row r="288" spans="25:25" x14ac:dyDescent="0.3">
      <c r="Y288" t="s">
        <v>425</v>
      </c>
    </row>
    <row r="289" spans="25:25" x14ac:dyDescent="0.3">
      <c r="Y289" t="s">
        <v>426</v>
      </c>
    </row>
    <row r="290" spans="25:25" x14ac:dyDescent="0.3">
      <c r="Y290" t="s">
        <v>427</v>
      </c>
    </row>
    <row r="291" spans="25:25" x14ac:dyDescent="0.3">
      <c r="Y291" t="s">
        <v>428</v>
      </c>
    </row>
    <row r="292" spans="25:25" x14ac:dyDescent="0.3">
      <c r="Y292" t="s">
        <v>429</v>
      </c>
    </row>
    <row r="293" spans="25:25" x14ac:dyDescent="0.3">
      <c r="Y293" t="s">
        <v>430</v>
      </c>
    </row>
    <row r="294" spans="25:25" x14ac:dyDescent="0.3">
      <c r="Y294" t="s">
        <v>431</v>
      </c>
    </row>
    <row r="295" spans="25:25" x14ac:dyDescent="0.3">
      <c r="Y295" t="s">
        <v>432</v>
      </c>
    </row>
    <row r="296" spans="25:25" x14ac:dyDescent="0.3">
      <c r="Y296" t="s">
        <v>433</v>
      </c>
    </row>
    <row r="297" spans="25:25" x14ac:dyDescent="0.3">
      <c r="Y297" t="s">
        <v>434</v>
      </c>
    </row>
    <row r="298" spans="25:25" x14ac:dyDescent="0.3">
      <c r="Y298" t="s">
        <v>435</v>
      </c>
    </row>
    <row r="299" spans="25:25" x14ac:dyDescent="0.3">
      <c r="Y299" t="s">
        <v>436</v>
      </c>
    </row>
    <row r="300" spans="25:25" x14ac:dyDescent="0.3">
      <c r="Y300" t="s">
        <v>437</v>
      </c>
    </row>
    <row r="301" spans="25:25" x14ac:dyDescent="0.3">
      <c r="Y301" t="s">
        <v>438</v>
      </c>
    </row>
    <row r="302" spans="25:25" x14ac:dyDescent="0.3">
      <c r="Y302" t="s">
        <v>439</v>
      </c>
    </row>
    <row r="303" spans="25:25" x14ac:dyDescent="0.3">
      <c r="Y303" t="s">
        <v>440</v>
      </c>
    </row>
    <row r="304" spans="25:25" x14ac:dyDescent="0.3">
      <c r="Y304" t="s">
        <v>441</v>
      </c>
    </row>
    <row r="305" spans="25:25" x14ac:dyDescent="0.3">
      <c r="Y305" t="s">
        <v>442</v>
      </c>
    </row>
    <row r="306" spans="25:25" x14ac:dyDescent="0.3">
      <c r="Y306" t="s">
        <v>443</v>
      </c>
    </row>
    <row r="307" spans="25:25" x14ac:dyDescent="0.3">
      <c r="Y307" t="s">
        <v>444</v>
      </c>
    </row>
    <row r="308" spans="25:25" x14ac:dyDescent="0.3">
      <c r="Y308" t="s">
        <v>445</v>
      </c>
    </row>
    <row r="309" spans="25:25" x14ac:dyDescent="0.3">
      <c r="Y309" t="s">
        <v>446</v>
      </c>
    </row>
    <row r="310" spans="25:25" x14ac:dyDescent="0.3">
      <c r="Y310" t="s">
        <v>447</v>
      </c>
    </row>
    <row r="311" spans="25:25" x14ac:dyDescent="0.3">
      <c r="Y311" t="s">
        <v>448</v>
      </c>
    </row>
    <row r="312" spans="25:25" x14ac:dyDescent="0.3">
      <c r="Y312" t="s">
        <v>449</v>
      </c>
    </row>
    <row r="313" spans="25:25" x14ac:dyDescent="0.3">
      <c r="Y313" t="s">
        <v>450</v>
      </c>
    </row>
    <row r="314" spans="25:25" x14ac:dyDescent="0.3">
      <c r="Y314" t="s">
        <v>451</v>
      </c>
    </row>
    <row r="315" spans="25:25" x14ac:dyDescent="0.3">
      <c r="Y315" t="s">
        <v>452</v>
      </c>
    </row>
    <row r="316" spans="25:25" x14ac:dyDescent="0.3">
      <c r="Y316" t="s">
        <v>453</v>
      </c>
    </row>
    <row r="317" spans="25:25" x14ac:dyDescent="0.3">
      <c r="Y317" t="s">
        <v>454</v>
      </c>
    </row>
    <row r="318" spans="25:25" x14ac:dyDescent="0.3">
      <c r="Y318" t="s">
        <v>455</v>
      </c>
    </row>
    <row r="319" spans="25:25" x14ac:dyDescent="0.3">
      <c r="Y319" t="s">
        <v>456</v>
      </c>
    </row>
    <row r="320" spans="25:25" x14ac:dyDescent="0.3">
      <c r="Y320" t="s">
        <v>457</v>
      </c>
    </row>
    <row r="321" spans="25:25" x14ac:dyDescent="0.3">
      <c r="Y321" t="s">
        <v>458</v>
      </c>
    </row>
    <row r="322" spans="25:25" x14ac:dyDescent="0.3">
      <c r="Y322" t="s">
        <v>459</v>
      </c>
    </row>
    <row r="323" spans="25:25" x14ac:dyDescent="0.3">
      <c r="Y323" t="s">
        <v>460</v>
      </c>
    </row>
    <row r="324" spans="25:25" x14ac:dyDescent="0.3">
      <c r="Y324" t="s">
        <v>461</v>
      </c>
    </row>
    <row r="325" spans="25:25" x14ac:dyDescent="0.3">
      <c r="Y325" t="s">
        <v>462</v>
      </c>
    </row>
    <row r="326" spans="25:25" x14ac:dyDescent="0.3">
      <c r="Y326" t="s">
        <v>463</v>
      </c>
    </row>
    <row r="327" spans="25:25" x14ac:dyDescent="0.3">
      <c r="Y327" t="s">
        <v>464</v>
      </c>
    </row>
    <row r="328" spans="25:25" x14ac:dyDescent="0.3">
      <c r="Y328" t="s">
        <v>465</v>
      </c>
    </row>
    <row r="329" spans="25:25" x14ac:dyDescent="0.3">
      <c r="Y329" t="s">
        <v>466</v>
      </c>
    </row>
    <row r="330" spans="25:25" x14ac:dyDescent="0.3">
      <c r="Y330" t="s">
        <v>467</v>
      </c>
    </row>
    <row r="331" spans="25:25" x14ac:dyDescent="0.3">
      <c r="Y331" t="s">
        <v>468</v>
      </c>
    </row>
    <row r="332" spans="25:25" x14ac:dyDescent="0.3">
      <c r="Y332" t="s">
        <v>469</v>
      </c>
    </row>
    <row r="333" spans="25:25" x14ac:dyDescent="0.3">
      <c r="Y333" t="s">
        <v>470</v>
      </c>
    </row>
    <row r="334" spans="25:25" x14ac:dyDescent="0.3">
      <c r="Y334" t="s">
        <v>471</v>
      </c>
    </row>
    <row r="335" spans="25:25" x14ac:dyDescent="0.3">
      <c r="Y335" t="s">
        <v>472</v>
      </c>
    </row>
    <row r="336" spans="25:25" x14ac:dyDescent="0.3">
      <c r="Y336" t="s">
        <v>473</v>
      </c>
    </row>
    <row r="337" spans="25:25" x14ac:dyDescent="0.3">
      <c r="Y337" t="s">
        <v>474</v>
      </c>
    </row>
    <row r="338" spans="25:25" x14ac:dyDescent="0.3">
      <c r="Y338" t="s">
        <v>475</v>
      </c>
    </row>
    <row r="339" spans="25:25" x14ac:dyDescent="0.3">
      <c r="Y339" t="s">
        <v>476</v>
      </c>
    </row>
    <row r="340" spans="25:25" x14ac:dyDescent="0.3">
      <c r="Y340" t="s">
        <v>477</v>
      </c>
    </row>
    <row r="341" spans="25:25" x14ac:dyDescent="0.3">
      <c r="Y341" t="s">
        <v>478</v>
      </c>
    </row>
    <row r="342" spans="25:25" x14ac:dyDescent="0.3">
      <c r="Y342" t="s">
        <v>479</v>
      </c>
    </row>
    <row r="343" spans="25:25" x14ac:dyDescent="0.3">
      <c r="Y343" t="s">
        <v>480</v>
      </c>
    </row>
    <row r="344" spans="25:25" x14ac:dyDescent="0.3">
      <c r="Y344" t="s">
        <v>481</v>
      </c>
    </row>
    <row r="345" spans="25:25" x14ac:dyDescent="0.3">
      <c r="Y345" t="s">
        <v>482</v>
      </c>
    </row>
    <row r="346" spans="25:25" x14ac:dyDescent="0.3">
      <c r="Y346" t="s">
        <v>483</v>
      </c>
    </row>
    <row r="347" spans="25:25" x14ac:dyDescent="0.3">
      <c r="Y347" t="s">
        <v>484</v>
      </c>
    </row>
    <row r="348" spans="25:25" x14ac:dyDescent="0.3">
      <c r="Y348" t="s">
        <v>485</v>
      </c>
    </row>
    <row r="349" spans="25:25" x14ac:dyDescent="0.3">
      <c r="Y349" t="s">
        <v>486</v>
      </c>
    </row>
    <row r="350" spans="25:25" x14ac:dyDescent="0.3">
      <c r="Y350" t="s">
        <v>487</v>
      </c>
    </row>
    <row r="351" spans="25:25" x14ac:dyDescent="0.3">
      <c r="Y351" t="s">
        <v>488</v>
      </c>
    </row>
    <row r="352" spans="25:25" x14ac:dyDescent="0.3">
      <c r="Y352" t="s">
        <v>489</v>
      </c>
    </row>
    <row r="353" spans="25:25" x14ac:dyDescent="0.3">
      <c r="Y353" t="s">
        <v>490</v>
      </c>
    </row>
    <row r="354" spans="25:25" x14ac:dyDescent="0.3">
      <c r="Y354" t="s">
        <v>491</v>
      </c>
    </row>
    <row r="355" spans="25:25" x14ac:dyDescent="0.3">
      <c r="Y355" t="s">
        <v>492</v>
      </c>
    </row>
    <row r="356" spans="25:25" x14ac:dyDescent="0.3">
      <c r="Y356" t="s">
        <v>493</v>
      </c>
    </row>
    <row r="357" spans="25:25" x14ac:dyDescent="0.3">
      <c r="Y357" t="s">
        <v>494</v>
      </c>
    </row>
    <row r="358" spans="25:25" x14ac:dyDescent="0.3">
      <c r="Y358" t="s">
        <v>495</v>
      </c>
    </row>
    <row r="359" spans="25:25" x14ac:dyDescent="0.3">
      <c r="Y359" t="s">
        <v>496</v>
      </c>
    </row>
    <row r="360" spans="25:25" x14ac:dyDescent="0.3">
      <c r="Y360" t="s">
        <v>497</v>
      </c>
    </row>
    <row r="361" spans="25:25" x14ac:dyDescent="0.3">
      <c r="Y361" t="s">
        <v>498</v>
      </c>
    </row>
    <row r="362" spans="25:25" x14ac:dyDescent="0.3">
      <c r="Y362" t="s">
        <v>499</v>
      </c>
    </row>
    <row r="363" spans="25:25" x14ac:dyDescent="0.3">
      <c r="Y363" t="s">
        <v>500</v>
      </c>
    </row>
    <row r="364" spans="25:25" x14ac:dyDescent="0.3">
      <c r="Y364" t="s">
        <v>501</v>
      </c>
    </row>
    <row r="365" spans="25:25" x14ac:dyDescent="0.3">
      <c r="Y365" t="s">
        <v>502</v>
      </c>
    </row>
    <row r="366" spans="25:25" x14ac:dyDescent="0.3">
      <c r="Y366" t="s">
        <v>503</v>
      </c>
    </row>
    <row r="367" spans="25:25" x14ac:dyDescent="0.3">
      <c r="Y367" t="s">
        <v>504</v>
      </c>
    </row>
    <row r="368" spans="25:25" x14ac:dyDescent="0.3">
      <c r="Y368" t="s">
        <v>505</v>
      </c>
    </row>
    <row r="369" spans="25:25" x14ac:dyDescent="0.3">
      <c r="Y369" t="s">
        <v>506</v>
      </c>
    </row>
    <row r="370" spans="25:25" x14ac:dyDescent="0.3">
      <c r="Y370" t="s">
        <v>507</v>
      </c>
    </row>
    <row r="371" spans="25:25" x14ac:dyDescent="0.3">
      <c r="Y371" t="s">
        <v>508</v>
      </c>
    </row>
    <row r="372" spans="25:25" x14ac:dyDescent="0.3">
      <c r="Y372" t="s">
        <v>509</v>
      </c>
    </row>
    <row r="373" spans="25:25" x14ac:dyDescent="0.3">
      <c r="Y373" t="s">
        <v>510</v>
      </c>
    </row>
    <row r="374" spans="25:25" x14ac:dyDescent="0.3">
      <c r="Y374" t="s">
        <v>511</v>
      </c>
    </row>
    <row r="375" spans="25:25" x14ac:dyDescent="0.3">
      <c r="Y375" t="s">
        <v>512</v>
      </c>
    </row>
    <row r="376" spans="25:25" x14ac:dyDescent="0.3">
      <c r="Y376" t="s">
        <v>513</v>
      </c>
    </row>
    <row r="377" spans="25:25" x14ac:dyDescent="0.3">
      <c r="Y377" t="s">
        <v>514</v>
      </c>
    </row>
    <row r="378" spans="25:25" x14ac:dyDescent="0.3">
      <c r="Y378" t="s">
        <v>515</v>
      </c>
    </row>
    <row r="379" spans="25:25" x14ac:dyDescent="0.3">
      <c r="Y379" t="s">
        <v>516</v>
      </c>
    </row>
    <row r="380" spans="25:25" x14ac:dyDescent="0.3">
      <c r="Y380" t="s">
        <v>517</v>
      </c>
    </row>
    <row r="381" spans="25:25" x14ac:dyDescent="0.3">
      <c r="Y381" t="s">
        <v>518</v>
      </c>
    </row>
    <row r="382" spans="25:25" x14ac:dyDescent="0.3">
      <c r="Y382" t="s">
        <v>519</v>
      </c>
    </row>
    <row r="383" spans="25:25" x14ac:dyDescent="0.3">
      <c r="Y383" t="s">
        <v>520</v>
      </c>
    </row>
    <row r="384" spans="25:25" x14ac:dyDescent="0.3">
      <c r="Y384" t="s">
        <v>521</v>
      </c>
    </row>
    <row r="385" spans="25:25" x14ac:dyDescent="0.3">
      <c r="Y385" t="s">
        <v>522</v>
      </c>
    </row>
    <row r="386" spans="25:25" x14ac:dyDescent="0.3">
      <c r="Y386" t="s">
        <v>523</v>
      </c>
    </row>
    <row r="387" spans="25:25" x14ac:dyDescent="0.3">
      <c r="Y387" t="s">
        <v>524</v>
      </c>
    </row>
    <row r="388" spans="25:25" x14ac:dyDescent="0.3">
      <c r="Y388" t="s">
        <v>525</v>
      </c>
    </row>
    <row r="389" spans="25:25" x14ac:dyDescent="0.3">
      <c r="Y389" t="s">
        <v>526</v>
      </c>
    </row>
    <row r="390" spans="25:25" x14ac:dyDescent="0.3">
      <c r="Y390" t="s">
        <v>527</v>
      </c>
    </row>
    <row r="391" spans="25:25" x14ac:dyDescent="0.3">
      <c r="Y391" t="s">
        <v>528</v>
      </c>
    </row>
    <row r="392" spans="25:25" x14ac:dyDescent="0.3">
      <c r="Y392" t="s">
        <v>529</v>
      </c>
    </row>
    <row r="393" spans="25:25" x14ac:dyDescent="0.3">
      <c r="Y393" t="s">
        <v>530</v>
      </c>
    </row>
    <row r="394" spans="25:25" x14ac:dyDescent="0.3">
      <c r="Y394" t="s">
        <v>531</v>
      </c>
    </row>
    <row r="395" spans="25:25" x14ac:dyDescent="0.3">
      <c r="Y395" t="s">
        <v>532</v>
      </c>
    </row>
    <row r="396" spans="25:25" x14ac:dyDescent="0.3">
      <c r="Y396" t="s">
        <v>533</v>
      </c>
    </row>
    <row r="397" spans="25:25" x14ac:dyDescent="0.3">
      <c r="Y397" t="s">
        <v>534</v>
      </c>
    </row>
    <row r="398" spans="25:25" x14ac:dyDescent="0.3">
      <c r="Y398" t="s">
        <v>535</v>
      </c>
    </row>
    <row r="399" spans="25:25" x14ac:dyDescent="0.3">
      <c r="Y399" t="s">
        <v>536</v>
      </c>
    </row>
    <row r="400" spans="25:25" x14ac:dyDescent="0.3">
      <c r="Y400" t="s">
        <v>537</v>
      </c>
    </row>
    <row r="401" spans="25:25" x14ac:dyDescent="0.3">
      <c r="Y401" t="s">
        <v>538</v>
      </c>
    </row>
    <row r="402" spans="25:25" x14ac:dyDescent="0.3">
      <c r="Y402" t="s">
        <v>539</v>
      </c>
    </row>
    <row r="403" spans="25:25" x14ac:dyDescent="0.3">
      <c r="Y403" t="s">
        <v>540</v>
      </c>
    </row>
    <row r="404" spans="25:25" x14ac:dyDescent="0.3">
      <c r="Y404" t="s">
        <v>541</v>
      </c>
    </row>
    <row r="405" spans="25:25" x14ac:dyDescent="0.3">
      <c r="Y405" t="s">
        <v>542</v>
      </c>
    </row>
    <row r="406" spans="25:25" x14ac:dyDescent="0.3">
      <c r="Y406" t="s">
        <v>543</v>
      </c>
    </row>
    <row r="407" spans="25:25" x14ac:dyDescent="0.3">
      <c r="Y407" t="s">
        <v>544</v>
      </c>
    </row>
    <row r="408" spans="25:25" x14ac:dyDescent="0.3">
      <c r="Y408" t="s">
        <v>545</v>
      </c>
    </row>
    <row r="409" spans="25:25" x14ac:dyDescent="0.3">
      <c r="Y409" t="s">
        <v>546</v>
      </c>
    </row>
    <row r="410" spans="25:25" x14ac:dyDescent="0.3">
      <c r="Y410" t="s">
        <v>547</v>
      </c>
    </row>
    <row r="411" spans="25:25" x14ac:dyDescent="0.3">
      <c r="Y411" t="s">
        <v>548</v>
      </c>
    </row>
    <row r="412" spans="25:25" x14ac:dyDescent="0.3">
      <c r="Y412" t="s">
        <v>549</v>
      </c>
    </row>
    <row r="413" spans="25:25" x14ac:dyDescent="0.3">
      <c r="Y413" t="s">
        <v>550</v>
      </c>
    </row>
    <row r="414" spans="25:25" x14ac:dyDescent="0.3">
      <c r="Y414" t="s">
        <v>551</v>
      </c>
    </row>
    <row r="415" spans="25:25" x14ac:dyDescent="0.3">
      <c r="Y415" t="s">
        <v>552</v>
      </c>
    </row>
    <row r="416" spans="25:25" x14ac:dyDescent="0.3">
      <c r="Y416" t="s">
        <v>553</v>
      </c>
    </row>
    <row r="417" spans="25:25" x14ac:dyDescent="0.3">
      <c r="Y417" t="s">
        <v>554</v>
      </c>
    </row>
    <row r="418" spans="25:25" x14ac:dyDescent="0.3">
      <c r="Y418" t="s">
        <v>555</v>
      </c>
    </row>
    <row r="419" spans="25:25" x14ac:dyDescent="0.3">
      <c r="Y419" t="s">
        <v>556</v>
      </c>
    </row>
    <row r="420" spans="25:25" x14ac:dyDescent="0.3">
      <c r="Y420" t="s">
        <v>557</v>
      </c>
    </row>
    <row r="421" spans="25:25" x14ac:dyDescent="0.3">
      <c r="Y421" t="s">
        <v>558</v>
      </c>
    </row>
    <row r="422" spans="25:25" x14ac:dyDescent="0.3">
      <c r="Y422" t="s">
        <v>559</v>
      </c>
    </row>
    <row r="423" spans="25:25" x14ac:dyDescent="0.3">
      <c r="Y423" t="s">
        <v>560</v>
      </c>
    </row>
    <row r="424" spans="25:25" x14ac:dyDescent="0.3">
      <c r="Y424" t="s">
        <v>561</v>
      </c>
    </row>
    <row r="425" spans="25:25" x14ac:dyDescent="0.3">
      <c r="Y425" t="s">
        <v>562</v>
      </c>
    </row>
    <row r="426" spans="25:25" x14ac:dyDescent="0.3">
      <c r="Y426" t="s">
        <v>563</v>
      </c>
    </row>
    <row r="427" spans="25:25" x14ac:dyDescent="0.3">
      <c r="Y427" t="s">
        <v>564</v>
      </c>
    </row>
    <row r="428" spans="25:25" x14ac:dyDescent="0.3">
      <c r="Y428" t="s">
        <v>565</v>
      </c>
    </row>
    <row r="429" spans="25:25" x14ac:dyDescent="0.3">
      <c r="Y429" t="s">
        <v>566</v>
      </c>
    </row>
    <row r="430" spans="25:25" x14ac:dyDescent="0.3">
      <c r="Y430" t="s">
        <v>567</v>
      </c>
    </row>
    <row r="431" spans="25:25" x14ac:dyDescent="0.3">
      <c r="Y431" t="s">
        <v>568</v>
      </c>
    </row>
    <row r="432" spans="25:25" x14ac:dyDescent="0.3">
      <c r="Y432" t="s">
        <v>569</v>
      </c>
    </row>
    <row r="433" spans="25:25" x14ac:dyDescent="0.3">
      <c r="Y433" t="s">
        <v>570</v>
      </c>
    </row>
    <row r="434" spans="25:25" x14ac:dyDescent="0.3">
      <c r="Y434" t="s">
        <v>571</v>
      </c>
    </row>
    <row r="435" spans="25:25" x14ac:dyDescent="0.3">
      <c r="Y435" t="s">
        <v>572</v>
      </c>
    </row>
    <row r="436" spans="25:25" x14ac:dyDescent="0.3">
      <c r="Y436" t="s">
        <v>573</v>
      </c>
    </row>
    <row r="437" spans="25:25" x14ac:dyDescent="0.3">
      <c r="Y437" t="s">
        <v>574</v>
      </c>
    </row>
    <row r="438" spans="25:25" x14ac:dyDescent="0.3">
      <c r="Y438" t="s">
        <v>575</v>
      </c>
    </row>
    <row r="439" spans="25:25" x14ac:dyDescent="0.3">
      <c r="Y439" t="s">
        <v>576</v>
      </c>
    </row>
    <row r="440" spans="25:25" x14ac:dyDescent="0.3">
      <c r="Y440" t="s">
        <v>577</v>
      </c>
    </row>
    <row r="441" spans="25:25" x14ac:dyDescent="0.3">
      <c r="Y441" t="s">
        <v>578</v>
      </c>
    </row>
    <row r="442" spans="25:25" x14ac:dyDescent="0.3">
      <c r="Y442" t="s">
        <v>579</v>
      </c>
    </row>
    <row r="443" spans="25:25" x14ac:dyDescent="0.3">
      <c r="Y443" t="s">
        <v>580</v>
      </c>
    </row>
    <row r="444" spans="25:25" x14ac:dyDescent="0.3">
      <c r="Y444" t="s">
        <v>581</v>
      </c>
    </row>
    <row r="445" spans="25:25" x14ac:dyDescent="0.3">
      <c r="Y445" t="s">
        <v>582</v>
      </c>
    </row>
    <row r="446" spans="25:25" x14ac:dyDescent="0.3">
      <c r="Y446" t="s">
        <v>583</v>
      </c>
    </row>
    <row r="447" spans="25:25" x14ac:dyDescent="0.3">
      <c r="Y447" t="s">
        <v>584</v>
      </c>
    </row>
    <row r="448" spans="25:25" x14ac:dyDescent="0.3">
      <c r="Y448" t="s">
        <v>585</v>
      </c>
    </row>
    <row r="449" spans="25:25" x14ac:dyDescent="0.3">
      <c r="Y449" t="s">
        <v>586</v>
      </c>
    </row>
    <row r="450" spans="25:25" x14ac:dyDescent="0.3">
      <c r="Y450" t="s">
        <v>587</v>
      </c>
    </row>
    <row r="451" spans="25:25" x14ac:dyDescent="0.3">
      <c r="Y451" t="s">
        <v>588</v>
      </c>
    </row>
    <row r="452" spans="25:25" x14ac:dyDescent="0.3">
      <c r="Y452" t="s">
        <v>589</v>
      </c>
    </row>
    <row r="453" spans="25:25" x14ac:dyDescent="0.3">
      <c r="Y453" t="s">
        <v>590</v>
      </c>
    </row>
    <row r="454" spans="25:25" x14ac:dyDescent="0.3">
      <c r="Y454" t="s">
        <v>591</v>
      </c>
    </row>
    <row r="455" spans="25:25" x14ac:dyDescent="0.3">
      <c r="Y455" t="s">
        <v>592</v>
      </c>
    </row>
    <row r="456" spans="25:25" x14ac:dyDescent="0.3">
      <c r="Y456" t="s">
        <v>593</v>
      </c>
    </row>
    <row r="457" spans="25:25" x14ac:dyDescent="0.3">
      <c r="Y457" t="s">
        <v>594</v>
      </c>
    </row>
    <row r="458" spans="25:25" x14ac:dyDescent="0.3">
      <c r="Y458" t="s">
        <v>595</v>
      </c>
    </row>
    <row r="459" spans="25:25" x14ac:dyDescent="0.3">
      <c r="Y459" t="s">
        <v>596</v>
      </c>
    </row>
    <row r="460" spans="25:25" x14ac:dyDescent="0.3">
      <c r="Y460" t="s">
        <v>597</v>
      </c>
    </row>
    <row r="461" spans="25:25" x14ac:dyDescent="0.3">
      <c r="Y461" t="s">
        <v>598</v>
      </c>
    </row>
    <row r="462" spans="25:25" x14ac:dyDescent="0.3">
      <c r="Y462" t="s">
        <v>599</v>
      </c>
    </row>
    <row r="463" spans="25:25" x14ac:dyDescent="0.3">
      <c r="Y463" t="s">
        <v>600</v>
      </c>
    </row>
    <row r="464" spans="25:25" x14ac:dyDescent="0.3">
      <c r="Y464" t="s">
        <v>601</v>
      </c>
    </row>
    <row r="465" spans="25:25" x14ac:dyDescent="0.3">
      <c r="Y465" t="s">
        <v>602</v>
      </c>
    </row>
    <row r="466" spans="25:25" x14ac:dyDescent="0.3">
      <c r="Y466" t="s">
        <v>603</v>
      </c>
    </row>
    <row r="467" spans="25:25" x14ac:dyDescent="0.3">
      <c r="Y467" t="s">
        <v>604</v>
      </c>
    </row>
    <row r="468" spans="25:25" x14ac:dyDescent="0.3">
      <c r="Y468" t="s">
        <v>605</v>
      </c>
    </row>
    <row r="469" spans="25:25" x14ac:dyDescent="0.3">
      <c r="Y469" t="s">
        <v>606</v>
      </c>
    </row>
    <row r="470" spans="25:25" x14ac:dyDescent="0.3">
      <c r="Y470" t="s">
        <v>607</v>
      </c>
    </row>
    <row r="471" spans="25:25" x14ac:dyDescent="0.3">
      <c r="Y471" t="s">
        <v>608</v>
      </c>
    </row>
    <row r="472" spans="25:25" x14ac:dyDescent="0.3">
      <c r="Y472" t="s">
        <v>609</v>
      </c>
    </row>
    <row r="473" spans="25:25" x14ac:dyDescent="0.3">
      <c r="Y473" t="s">
        <v>610</v>
      </c>
    </row>
    <row r="474" spans="25:25" x14ac:dyDescent="0.3">
      <c r="Y474" t="s">
        <v>611</v>
      </c>
    </row>
    <row r="475" spans="25:25" x14ac:dyDescent="0.3">
      <c r="Y475" t="s">
        <v>612</v>
      </c>
    </row>
    <row r="476" spans="25:25" x14ac:dyDescent="0.3">
      <c r="Y476" t="s">
        <v>613</v>
      </c>
    </row>
    <row r="477" spans="25:25" x14ac:dyDescent="0.3">
      <c r="Y477" t="s">
        <v>614</v>
      </c>
    </row>
    <row r="478" spans="25:25" x14ac:dyDescent="0.3">
      <c r="Y478" t="s">
        <v>615</v>
      </c>
    </row>
    <row r="479" spans="25:25" x14ac:dyDescent="0.3">
      <c r="Y479" t="s">
        <v>616</v>
      </c>
    </row>
    <row r="480" spans="25:25" x14ac:dyDescent="0.3">
      <c r="Y480" t="s">
        <v>617</v>
      </c>
    </row>
    <row r="481" spans="25:25" x14ac:dyDescent="0.3">
      <c r="Y481" t="s">
        <v>618</v>
      </c>
    </row>
    <row r="482" spans="25:25" x14ac:dyDescent="0.3">
      <c r="Y482" t="s">
        <v>619</v>
      </c>
    </row>
    <row r="483" spans="25:25" x14ac:dyDescent="0.3">
      <c r="Y483" t="s">
        <v>620</v>
      </c>
    </row>
    <row r="484" spans="25:25" x14ac:dyDescent="0.3">
      <c r="Y484" t="s">
        <v>621</v>
      </c>
    </row>
    <row r="485" spans="25:25" x14ac:dyDescent="0.3">
      <c r="Y485" t="s">
        <v>622</v>
      </c>
    </row>
    <row r="486" spans="25:25" x14ac:dyDescent="0.3">
      <c r="Y486" t="s">
        <v>623</v>
      </c>
    </row>
    <row r="487" spans="25:25" x14ac:dyDescent="0.3">
      <c r="Y487" t="s">
        <v>624</v>
      </c>
    </row>
    <row r="488" spans="25:25" x14ac:dyDescent="0.3">
      <c r="Y488" t="s">
        <v>625</v>
      </c>
    </row>
    <row r="489" spans="25:25" x14ac:dyDescent="0.3">
      <c r="Y489" t="s">
        <v>626</v>
      </c>
    </row>
    <row r="490" spans="25:25" x14ac:dyDescent="0.3">
      <c r="Y490" t="s">
        <v>627</v>
      </c>
    </row>
    <row r="491" spans="25:25" x14ac:dyDescent="0.3">
      <c r="Y491" t="s">
        <v>628</v>
      </c>
    </row>
    <row r="492" spans="25:25" x14ac:dyDescent="0.3">
      <c r="Y492" t="s">
        <v>629</v>
      </c>
    </row>
    <row r="493" spans="25:25" x14ac:dyDescent="0.3">
      <c r="Y493" t="s">
        <v>630</v>
      </c>
    </row>
    <row r="494" spans="25:25" x14ac:dyDescent="0.3">
      <c r="Y494" t="s">
        <v>631</v>
      </c>
    </row>
    <row r="495" spans="25:25" x14ac:dyDescent="0.3">
      <c r="Y495" t="s">
        <v>632</v>
      </c>
    </row>
    <row r="496" spans="25:25" x14ac:dyDescent="0.3">
      <c r="Y496" t="s">
        <v>633</v>
      </c>
    </row>
    <row r="497" spans="25:25" x14ac:dyDescent="0.3">
      <c r="Y497" t="s">
        <v>634</v>
      </c>
    </row>
    <row r="498" spans="25:25" x14ac:dyDescent="0.3">
      <c r="Y498" t="s">
        <v>635</v>
      </c>
    </row>
    <row r="499" spans="25:25" x14ac:dyDescent="0.3">
      <c r="Y499" t="s">
        <v>636</v>
      </c>
    </row>
    <row r="500" spans="25:25" x14ac:dyDescent="0.3">
      <c r="Y500" t="s">
        <v>637</v>
      </c>
    </row>
    <row r="501" spans="25:25" x14ac:dyDescent="0.3">
      <c r="Y501" t="s">
        <v>638</v>
      </c>
    </row>
    <row r="502" spans="25:25" x14ac:dyDescent="0.3">
      <c r="Y502" t="s">
        <v>639</v>
      </c>
    </row>
    <row r="503" spans="25:25" x14ac:dyDescent="0.3">
      <c r="Y503" t="s">
        <v>640</v>
      </c>
    </row>
    <row r="504" spans="25:25" x14ac:dyDescent="0.3">
      <c r="Y504" t="s">
        <v>641</v>
      </c>
    </row>
    <row r="505" spans="25:25" x14ac:dyDescent="0.3">
      <c r="Y505" t="s">
        <v>642</v>
      </c>
    </row>
    <row r="506" spans="25:25" x14ac:dyDescent="0.3">
      <c r="Y506" t="s">
        <v>643</v>
      </c>
    </row>
    <row r="507" spans="25:25" x14ac:dyDescent="0.3">
      <c r="Y507" t="s">
        <v>644</v>
      </c>
    </row>
    <row r="508" spans="25:25" x14ac:dyDescent="0.3">
      <c r="Y508" t="s">
        <v>645</v>
      </c>
    </row>
    <row r="509" spans="25:25" x14ac:dyDescent="0.3">
      <c r="Y509" t="s">
        <v>646</v>
      </c>
    </row>
    <row r="510" spans="25:25" x14ac:dyDescent="0.3">
      <c r="Y510" t="s">
        <v>647</v>
      </c>
    </row>
    <row r="511" spans="25:25" x14ac:dyDescent="0.3">
      <c r="Y511" t="s">
        <v>648</v>
      </c>
    </row>
    <row r="512" spans="25:25" x14ac:dyDescent="0.3">
      <c r="Y512" t="s">
        <v>649</v>
      </c>
    </row>
    <row r="513" spans="25:25" x14ac:dyDescent="0.3">
      <c r="Y513" t="s">
        <v>650</v>
      </c>
    </row>
    <row r="514" spans="25:25" x14ac:dyDescent="0.3">
      <c r="Y514" t="s">
        <v>651</v>
      </c>
    </row>
    <row r="515" spans="25:25" x14ac:dyDescent="0.3">
      <c r="Y515" t="s">
        <v>652</v>
      </c>
    </row>
    <row r="516" spans="25:25" x14ac:dyDescent="0.3">
      <c r="Y516" t="s">
        <v>653</v>
      </c>
    </row>
    <row r="517" spans="25:25" x14ac:dyDescent="0.3">
      <c r="Y517" t="s">
        <v>654</v>
      </c>
    </row>
    <row r="518" spans="25:25" x14ac:dyDescent="0.3">
      <c r="Y518" t="s">
        <v>655</v>
      </c>
    </row>
    <row r="519" spans="25:25" x14ac:dyDescent="0.3">
      <c r="Y519" t="s">
        <v>656</v>
      </c>
    </row>
    <row r="520" spans="25:25" x14ac:dyDescent="0.3">
      <c r="Y520" t="s">
        <v>657</v>
      </c>
    </row>
    <row r="521" spans="25:25" x14ac:dyDescent="0.3">
      <c r="Y521" t="s">
        <v>658</v>
      </c>
    </row>
    <row r="522" spans="25:25" x14ac:dyDescent="0.3">
      <c r="Y522" t="s">
        <v>659</v>
      </c>
    </row>
    <row r="523" spans="25:25" x14ac:dyDescent="0.3">
      <c r="Y523" t="s">
        <v>660</v>
      </c>
    </row>
    <row r="524" spans="25:25" x14ac:dyDescent="0.3">
      <c r="Y524" t="s">
        <v>661</v>
      </c>
    </row>
    <row r="525" spans="25:25" x14ac:dyDescent="0.3">
      <c r="Y525" t="s">
        <v>662</v>
      </c>
    </row>
    <row r="526" spans="25:25" x14ac:dyDescent="0.3">
      <c r="Y526" t="s">
        <v>663</v>
      </c>
    </row>
    <row r="527" spans="25:25" x14ac:dyDescent="0.3">
      <c r="Y527" t="s">
        <v>664</v>
      </c>
    </row>
    <row r="528" spans="25:25" x14ac:dyDescent="0.3">
      <c r="Y528" t="s">
        <v>665</v>
      </c>
    </row>
    <row r="529" spans="25:25" x14ac:dyDescent="0.3">
      <c r="Y529" t="s">
        <v>666</v>
      </c>
    </row>
    <row r="530" spans="25:25" x14ac:dyDescent="0.3">
      <c r="Y530" t="s">
        <v>667</v>
      </c>
    </row>
    <row r="531" spans="25:25" x14ac:dyDescent="0.3">
      <c r="Y531" t="s">
        <v>668</v>
      </c>
    </row>
    <row r="532" spans="25:25" x14ac:dyDescent="0.3">
      <c r="Y532" t="s">
        <v>669</v>
      </c>
    </row>
    <row r="533" spans="25:25" x14ac:dyDescent="0.3">
      <c r="Y533" t="s">
        <v>670</v>
      </c>
    </row>
    <row r="534" spans="25:25" x14ac:dyDescent="0.3">
      <c r="Y534" t="s">
        <v>671</v>
      </c>
    </row>
    <row r="535" spans="25:25" x14ac:dyDescent="0.3">
      <c r="Y535" t="s">
        <v>672</v>
      </c>
    </row>
    <row r="536" spans="25:25" x14ac:dyDescent="0.3">
      <c r="Y536" t="s">
        <v>673</v>
      </c>
    </row>
    <row r="537" spans="25:25" x14ac:dyDescent="0.3">
      <c r="Y537" t="s">
        <v>674</v>
      </c>
    </row>
    <row r="538" spans="25:25" x14ac:dyDescent="0.3">
      <c r="Y538" t="s">
        <v>675</v>
      </c>
    </row>
    <row r="539" spans="25:25" x14ac:dyDescent="0.3">
      <c r="Y539" t="s">
        <v>676</v>
      </c>
    </row>
    <row r="540" spans="25:25" x14ac:dyDescent="0.3">
      <c r="Y540" t="s">
        <v>677</v>
      </c>
    </row>
    <row r="541" spans="25:25" x14ac:dyDescent="0.3">
      <c r="Y541" t="s">
        <v>678</v>
      </c>
    </row>
    <row r="542" spans="25:25" x14ac:dyDescent="0.3">
      <c r="Y542" t="s">
        <v>679</v>
      </c>
    </row>
    <row r="543" spans="25:25" x14ac:dyDescent="0.3">
      <c r="Y543" t="s">
        <v>680</v>
      </c>
    </row>
    <row r="544" spans="25:25" x14ac:dyDescent="0.3">
      <c r="Y544" t="s">
        <v>681</v>
      </c>
    </row>
    <row r="545" spans="25:25" x14ac:dyDescent="0.3">
      <c r="Y545" t="s">
        <v>682</v>
      </c>
    </row>
    <row r="546" spans="25:25" x14ac:dyDescent="0.3">
      <c r="Y546" t="s">
        <v>683</v>
      </c>
    </row>
    <row r="547" spans="25:25" x14ac:dyDescent="0.3">
      <c r="Y547" t="s">
        <v>684</v>
      </c>
    </row>
    <row r="548" spans="25:25" x14ac:dyDescent="0.3">
      <c r="Y548" t="s">
        <v>685</v>
      </c>
    </row>
    <row r="549" spans="25:25" x14ac:dyDescent="0.3">
      <c r="Y549" t="s">
        <v>686</v>
      </c>
    </row>
    <row r="550" spans="25:25" x14ac:dyDescent="0.3">
      <c r="Y550" t="s">
        <v>687</v>
      </c>
    </row>
    <row r="551" spans="25:25" x14ac:dyDescent="0.3">
      <c r="Y551" t="s">
        <v>688</v>
      </c>
    </row>
    <row r="552" spans="25:25" x14ac:dyDescent="0.3">
      <c r="Y552" t="s">
        <v>689</v>
      </c>
    </row>
    <row r="553" spans="25:25" x14ac:dyDescent="0.3">
      <c r="Y553" t="s">
        <v>690</v>
      </c>
    </row>
    <row r="554" spans="25:25" x14ac:dyDescent="0.3">
      <c r="Y554" t="s">
        <v>691</v>
      </c>
    </row>
    <row r="555" spans="25:25" x14ac:dyDescent="0.3">
      <c r="Y555" t="s">
        <v>692</v>
      </c>
    </row>
    <row r="556" spans="25:25" x14ac:dyDescent="0.3">
      <c r="Y556" t="s">
        <v>693</v>
      </c>
    </row>
    <row r="557" spans="25:25" x14ac:dyDescent="0.3">
      <c r="Y557" t="s">
        <v>694</v>
      </c>
    </row>
    <row r="558" spans="25:25" x14ac:dyDescent="0.3">
      <c r="Y558" t="s">
        <v>695</v>
      </c>
    </row>
    <row r="559" spans="25:25" x14ac:dyDescent="0.3">
      <c r="Y559" t="s">
        <v>696</v>
      </c>
    </row>
    <row r="560" spans="25:25" x14ac:dyDescent="0.3">
      <c r="Y560" t="s">
        <v>697</v>
      </c>
    </row>
    <row r="561" spans="25:25" x14ac:dyDescent="0.3">
      <c r="Y561" t="s">
        <v>698</v>
      </c>
    </row>
    <row r="562" spans="25:25" x14ac:dyDescent="0.3">
      <c r="Y562" t="s">
        <v>699</v>
      </c>
    </row>
    <row r="563" spans="25:25" x14ac:dyDescent="0.3">
      <c r="Y563" t="s">
        <v>700</v>
      </c>
    </row>
    <row r="564" spans="25:25" x14ac:dyDescent="0.3">
      <c r="Y564" t="s">
        <v>701</v>
      </c>
    </row>
    <row r="565" spans="25:25" x14ac:dyDescent="0.3">
      <c r="Y565" t="s">
        <v>702</v>
      </c>
    </row>
    <row r="566" spans="25:25" x14ac:dyDescent="0.3">
      <c r="Y566" t="s">
        <v>703</v>
      </c>
    </row>
    <row r="567" spans="25:25" x14ac:dyDescent="0.3">
      <c r="Y567" t="s">
        <v>704</v>
      </c>
    </row>
    <row r="568" spans="25:25" x14ac:dyDescent="0.3">
      <c r="Y568" t="s">
        <v>705</v>
      </c>
    </row>
    <row r="569" spans="25:25" x14ac:dyDescent="0.3">
      <c r="Y569" t="s">
        <v>706</v>
      </c>
    </row>
    <row r="570" spans="25:25" x14ac:dyDescent="0.3">
      <c r="Y570" t="s">
        <v>707</v>
      </c>
    </row>
    <row r="571" spans="25:25" x14ac:dyDescent="0.3">
      <c r="Y571" t="s">
        <v>708</v>
      </c>
    </row>
    <row r="572" spans="25:25" x14ac:dyDescent="0.3">
      <c r="Y572" t="s">
        <v>709</v>
      </c>
    </row>
    <row r="573" spans="25:25" x14ac:dyDescent="0.3">
      <c r="Y573" t="s">
        <v>710</v>
      </c>
    </row>
    <row r="574" spans="25:25" x14ac:dyDescent="0.3">
      <c r="Y574" t="s">
        <v>711</v>
      </c>
    </row>
    <row r="575" spans="25:25" x14ac:dyDescent="0.3">
      <c r="Y575" t="s">
        <v>712</v>
      </c>
    </row>
    <row r="576" spans="25:25" x14ac:dyDescent="0.3">
      <c r="Y576" t="s">
        <v>713</v>
      </c>
    </row>
    <row r="577" spans="25:25" x14ac:dyDescent="0.3">
      <c r="Y577" t="s">
        <v>714</v>
      </c>
    </row>
    <row r="578" spans="25:25" x14ac:dyDescent="0.3">
      <c r="Y578" t="s">
        <v>715</v>
      </c>
    </row>
    <row r="579" spans="25:25" x14ac:dyDescent="0.3">
      <c r="Y579" t="s">
        <v>716</v>
      </c>
    </row>
    <row r="580" spans="25:25" x14ac:dyDescent="0.3">
      <c r="Y580" t="s">
        <v>717</v>
      </c>
    </row>
    <row r="581" spans="25:25" x14ac:dyDescent="0.3">
      <c r="Y581" t="s">
        <v>718</v>
      </c>
    </row>
    <row r="582" spans="25:25" x14ac:dyDescent="0.3">
      <c r="Y582" t="s">
        <v>719</v>
      </c>
    </row>
    <row r="583" spans="25:25" x14ac:dyDescent="0.3">
      <c r="Y583" t="s">
        <v>720</v>
      </c>
    </row>
    <row r="584" spans="25:25" x14ac:dyDescent="0.3">
      <c r="Y584" t="s">
        <v>721</v>
      </c>
    </row>
    <row r="585" spans="25:25" x14ac:dyDescent="0.3">
      <c r="Y585" t="s">
        <v>722</v>
      </c>
    </row>
    <row r="586" spans="25:25" x14ac:dyDescent="0.3">
      <c r="Y586" t="s">
        <v>723</v>
      </c>
    </row>
    <row r="587" spans="25:25" x14ac:dyDescent="0.3">
      <c r="Y587" t="s">
        <v>724</v>
      </c>
    </row>
    <row r="588" spans="25:25" x14ac:dyDescent="0.3">
      <c r="Y588" t="s">
        <v>725</v>
      </c>
    </row>
    <row r="589" spans="25:25" x14ac:dyDescent="0.3">
      <c r="Y589" t="s">
        <v>726</v>
      </c>
    </row>
    <row r="590" spans="25:25" x14ac:dyDescent="0.3">
      <c r="Y590" t="s">
        <v>727</v>
      </c>
    </row>
    <row r="591" spans="25:25" x14ac:dyDescent="0.3">
      <c r="Y591" t="s">
        <v>728</v>
      </c>
    </row>
    <row r="592" spans="25:25" x14ac:dyDescent="0.3">
      <c r="Y592" t="s">
        <v>729</v>
      </c>
    </row>
    <row r="593" spans="25:25" x14ac:dyDescent="0.3">
      <c r="Y593" t="s">
        <v>730</v>
      </c>
    </row>
    <row r="594" spans="25:25" x14ac:dyDescent="0.3">
      <c r="Y594" t="s">
        <v>731</v>
      </c>
    </row>
    <row r="595" spans="25:25" x14ac:dyDescent="0.3">
      <c r="Y595" t="s">
        <v>732</v>
      </c>
    </row>
    <row r="596" spans="25:25" x14ac:dyDescent="0.3">
      <c r="Y596" t="s">
        <v>733</v>
      </c>
    </row>
    <row r="597" spans="25:25" x14ac:dyDescent="0.3">
      <c r="Y597" t="s">
        <v>734</v>
      </c>
    </row>
    <row r="598" spans="25:25" x14ac:dyDescent="0.3">
      <c r="Y598" t="s">
        <v>735</v>
      </c>
    </row>
    <row r="599" spans="25:25" x14ac:dyDescent="0.3">
      <c r="Y599" t="s">
        <v>736</v>
      </c>
    </row>
    <row r="600" spans="25:25" x14ac:dyDescent="0.3">
      <c r="Y600" t="s">
        <v>737</v>
      </c>
    </row>
    <row r="601" spans="25:25" x14ac:dyDescent="0.3">
      <c r="Y601" t="s">
        <v>738</v>
      </c>
    </row>
    <row r="602" spans="25:25" x14ac:dyDescent="0.3">
      <c r="Y602" t="s">
        <v>739</v>
      </c>
    </row>
    <row r="603" spans="25:25" x14ac:dyDescent="0.3">
      <c r="Y603" t="s">
        <v>740</v>
      </c>
    </row>
    <row r="604" spans="25:25" x14ac:dyDescent="0.3">
      <c r="Y604" t="s">
        <v>741</v>
      </c>
    </row>
    <row r="605" spans="25:25" x14ac:dyDescent="0.3">
      <c r="Y605" t="s">
        <v>742</v>
      </c>
    </row>
    <row r="606" spans="25:25" x14ac:dyDescent="0.3">
      <c r="Y606" t="s">
        <v>743</v>
      </c>
    </row>
    <row r="607" spans="25:25" x14ac:dyDescent="0.3">
      <c r="Y607" t="s">
        <v>744</v>
      </c>
    </row>
    <row r="608" spans="25:25" x14ac:dyDescent="0.3">
      <c r="Y608" t="s">
        <v>745</v>
      </c>
    </row>
    <row r="609" spans="25:25" x14ac:dyDescent="0.3">
      <c r="Y609" t="s">
        <v>746</v>
      </c>
    </row>
    <row r="610" spans="25:25" x14ac:dyDescent="0.3">
      <c r="Y610" t="s">
        <v>747</v>
      </c>
    </row>
    <row r="611" spans="25:25" x14ac:dyDescent="0.3">
      <c r="Y611" t="s">
        <v>748</v>
      </c>
    </row>
    <row r="612" spans="25:25" x14ac:dyDescent="0.3">
      <c r="Y612" t="s">
        <v>749</v>
      </c>
    </row>
    <row r="613" spans="25:25" x14ac:dyDescent="0.3">
      <c r="Y613" t="s">
        <v>750</v>
      </c>
    </row>
    <row r="614" spans="25:25" x14ac:dyDescent="0.3">
      <c r="Y614" t="s">
        <v>751</v>
      </c>
    </row>
    <row r="615" spans="25:25" x14ac:dyDescent="0.3">
      <c r="Y615" t="s">
        <v>752</v>
      </c>
    </row>
    <row r="616" spans="25:25" x14ac:dyDescent="0.3">
      <c r="Y616" t="s">
        <v>753</v>
      </c>
    </row>
    <row r="617" spans="25:25" x14ac:dyDescent="0.3">
      <c r="Y617" t="s">
        <v>754</v>
      </c>
    </row>
    <row r="618" spans="25:25" x14ac:dyDescent="0.3">
      <c r="Y618" t="s">
        <v>755</v>
      </c>
    </row>
    <row r="619" spans="25:25" x14ac:dyDescent="0.3">
      <c r="Y619" t="s">
        <v>756</v>
      </c>
    </row>
    <row r="620" spans="25:25" x14ac:dyDescent="0.3">
      <c r="Y620" t="s">
        <v>757</v>
      </c>
    </row>
    <row r="621" spans="25:25" x14ac:dyDescent="0.3">
      <c r="Y621" t="s">
        <v>758</v>
      </c>
    </row>
    <row r="622" spans="25:25" x14ac:dyDescent="0.3">
      <c r="Y622" t="s">
        <v>759</v>
      </c>
    </row>
    <row r="623" spans="25:25" x14ac:dyDescent="0.3">
      <c r="Y623" t="s">
        <v>760</v>
      </c>
    </row>
    <row r="624" spans="25:25" x14ac:dyDescent="0.3">
      <c r="Y624" t="s">
        <v>761</v>
      </c>
    </row>
    <row r="625" spans="25:25" x14ac:dyDescent="0.3">
      <c r="Y625" t="s">
        <v>762</v>
      </c>
    </row>
    <row r="626" spans="25:25" x14ac:dyDescent="0.3">
      <c r="Y626" t="s">
        <v>763</v>
      </c>
    </row>
    <row r="627" spans="25:25" x14ac:dyDescent="0.3">
      <c r="Y627" t="s">
        <v>764</v>
      </c>
    </row>
    <row r="628" spans="25:25" x14ac:dyDescent="0.3">
      <c r="Y628" t="s">
        <v>765</v>
      </c>
    </row>
    <row r="629" spans="25:25" x14ac:dyDescent="0.3">
      <c r="Y629" t="s">
        <v>766</v>
      </c>
    </row>
    <row r="630" spans="25:25" x14ac:dyDescent="0.3">
      <c r="Y630" t="s">
        <v>767</v>
      </c>
    </row>
    <row r="631" spans="25:25" x14ac:dyDescent="0.3">
      <c r="Y631" t="s">
        <v>768</v>
      </c>
    </row>
    <row r="632" spans="25:25" x14ac:dyDescent="0.3">
      <c r="Y632" t="s">
        <v>769</v>
      </c>
    </row>
    <row r="633" spans="25:25" x14ac:dyDescent="0.3">
      <c r="Y633" t="s">
        <v>770</v>
      </c>
    </row>
    <row r="634" spans="25:25" x14ac:dyDescent="0.3">
      <c r="Y634" t="s">
        <v>771</v>
      </c>
    </row>
    <row r="635" spans="25:25" x14ac:dyDescent="0.3">
      <c r="Y635" t="s">
        <v>772</v>
      </c>
    </row>
    <row r="636" spans="25:25" x14ac:dyDescent="0.3">
      <c r="Y636" t="s">
        <v>773</v>
      </c>
    </row>
    <row r="637" spans="25:25" x14ac:dyDescent="0.3">
      <c r="Y637" t="s">
        <v>774</v>
      </c>
    </row>
    <row r="638" spans="25:25" x14ac:dyDescent="0.3">
      <c r="Y638" t="s">
        <v>775</v>
      </c>
    </row>
    <row r="639" spans="25:25" x14ac:dyDescent="0.3">
      <c r="Y639" t="s">
        <v>776</v>
      </c>
    </row>
    <row r="640" spans="25:25" x14ac:dyDescent="0.3">
      <c r="Y640" t="s">
        <v>777</v>
      </c>
    </row>
    <row r="641" spans="25:25" x14ac:dyDescent="0.3">
      <c r="Y641" t="s">
        <v>778</v>
      </c>
    </row>
    <row r="642" spans="25:25" x14ac:dyDescent="0.3">
      <c r="Y642" t="s">
        <v>779</v>
      </c>
    </row>
    <row r="643" spans="25:25" x14ac:dyDescent="0.3">
      <c r="Y643" t="s">
        <v>780</v>
      </c>
    </row>
    <row r="644" spans="25:25" x14ac:dyDescent="0.3">
      <c r="Y644" t="s">
        <v>781</v>
      </c>
    </row>
    <row r="645" spans="25:25" x14ac:dyDescent="0.3">
      <c r="Y645" t="s">
        <v>782</v>
      </c>
    </row>
    <row r="646" spans="25:25" x14ac:dyDescent="0.3">
      <c r="Y646" t="s">
        <v>783</v>
      </c>
    </row>
    <row r="647" spans="25:25" x14ac:dyDescent="0.3">
      <c r="Y647" t="s">
        <v>784</v>
      </c>
    </row>
    <row r="648" spans="25:25" x14ac:dyDescent="0.3">
      <c r="Y648" t="s">
        <v>785</v>
      </c>
    </row>
    <row r="649" spans="25:25" x14ac:dyDescent="0.3">
      <c r="Y649" t="s">
        <v>786</v>
      </c>
    </row>
    <row r="650" spans="25:25" x14ac:dyDescent="0.3">
      <c r="Y650" t="s">
        <v>787</v>
      </c>
    </row>
    <row r="651" spans="25:25" x14ac:dyDescent="0.3">
      <c r="Y651" t="s">
        <v>788</v>
      </c>
    </row>
    <row r="652" spans="25:25" x14ac:dyDescent="0.3">
      <c r="Y652" t="s">
        <v>789</v>
      </c>
    </row>
    <row r="653" spans="25:25" x14ac:dyDescent="0.3">
      <c r="Y653" t="s">
        <v>790</v>
      </c>
    </row>
    <row r="654" spans="25:25" x14ac:dyDescent="0.3">
      <c r="Y654" t="s">
        <v>791</v>
      </c>
    </row>
    <row r="655" spans="25:25" x14ac:dyDescent="0.3">
      <c r="Y655" t="s">
        <v>792</v>
      </c>
    </row>
    <row r="656" spans="25:25" x14ac:dyDescent="0.3">
      <c r="Y656" t="s">
        <v>793</v>
      </c>
    </row>
    <row r="657" spans="25:25" x14ac:dyDescent="0.3">
      <c r="Y657" t="s">
        <v>794</v>
      </c>
    </row>
    <row r="658" spans="25:25" x14ac:dyDescent="0.3">
      <c r="Y658" t="s">
        <v>795</v>
      </c>
    </row>
    <row r="659" spans="25:25" x14ac:dyDescent="0.3">
      <c r="Y659" t="s">
        <v>796</v>
      </c>
    </row>
    <row r="660" spans="25:25" x14ac:dyDescent="0.3">
      <c r="Y660" t="s">
        <v>797</v>
      </c>
    </row>
    <row r="661" spans="25:25" x14ac:dyDescent="0.3">
      <c r="Y661" t="s">
        <v>798</v>
      </c>
    </row>
    <row r="662" spans="25:25" x14ac:dyDescent="0.3">
      <c r="Y662" t="s">
        <v>799</v>
      </c>
    </row>
    <row r="663" spans="25:25" x14ac:dyDescent="0.3">
      <c r="Y663" t="s">
        <v>800</v>
      </c>
    </row>
    <row r="664" spans="25:25" x14ac:dyDescent="0.3">
      <c r="Y664" t="s">
        <v>801</v>
      </c>
    </row>
    <row r="665" spans="25:25" x14ac:dyDescent="0.3">
      <c r="Y665" t="s">
        <v>802</v>
      </c>
    </row>
    <row r="666" spans="25:25" x14ac:dyDescent="0.3">
      <c r="Y666" t="s">
        <v>803</v>
      </c>
    </row>
    <row r="667" spans="25:25" x14ac:dyDescent="0.3">
      <c r="Y667" t="s">
        <v>804</v>
      </c>
    </row>
    <row r="668" spans="25:25" x14ac:dyDescent="0.3">
      <c r="Y668" t="s">
        <v>805</v>
      </c>
    </row>
    <row r="669" spans="25:25" x14ac:dyDescent="0.3">
      <c r="Y669" t="s">
        <v>806</v>
      </c>
    </row>
    <row r="670" spans="25:25" x14ac:dyDescent="0.3">
      <c r="Y670" t="s">
        <v>807</v>
      </c>
    </row>
    <row r="671" spans="25:25" x14ac:dyDescent="0.3">
      <c r="Y671" t="s">
        <v>808</v>
      </c>
    </row>
    <row r="672" spans="25:25" x14ac:dyDescent="0.3">
      <c r="Y672" t="s">
        <v>809</v>
      </c>
    </row>
    <row r="673" spans="25:25" x14ac:dyDescent="0.3">
      <c r="Y673" t="s">
        <v>810</v>
      </c>
    </row>
    <row r="674" spans="25:25" x14ac:dyDescent="0.3">
      <c r="Y674" t="s">
        <v>811</v>
      </c>
    </row>
    <row r="675" spans="25:25" x14ac:dyDescent="0.3">
      <c r="Y675" t="s">
        <v>812</v>
      </c>
    </row>
    <row r="676" spans="25:25" x14ac:dyDescent="0.3">
      <c r="Y676" t="s">
        <v>813</v>
      </c>
    </row>
    <row r="677" spans="25:25" x14ac:dyDescent="0.3">
      <c r="Y677" t="s">
        <v>814</v>
      </c>
    </row>
    <row r="678" spans="25:25" x14ac:dyDescent="0.3">
      <c r="Y678" t="s">
        <v>815</v>
      </c>
    </row>
    <row r="679" spans="25:25" x14ac:dyDescent="0.3">
      <c r="Y679" t="s">
        <v>816</v>
      </c>
    </row>
    <row r="680" spans="25:25" x14ac:dyDescent="0.3">
      <c r="Y680" t="s">
        <v>817</v>
      </c>
    </row>
    <row r="681" spans="25:25" x14ac:dyDescent="0.3">
      <c r="Y681" t="s">
        <v>818</v>
      </c>
    </row>
    <row r="682" spans="25:25" x14ac:dyDescent="0.3">
      <c r="Y682" t="s">
        <v>819</v>
      </c>
    </row>
    <row r="683" spans="25:25" x14ac:dyDescent="0.3">
      <c r="Y683" t="s">
        <v>820</v>
      </c>
    </row>
    <row r="684" spans="25:25" x14ac:dyDescent="0.3">
      <c r="Y684" t="s">
        <v>821</v>
      </c>
    </row>
    <row r="685" spans="25:25" x14ac:dyDescent="0.3">
      <c r="Y685" t="s">
        <v>822</v>
      </c>
    </row>
    <row r="686" spans="25:25" x14ac:dyDescent="0.3">
      <c r="Y686" t="s">
        <v>823</v>
      </c>
    </row>
    <row r="687" spans="25:25" x14ac:dyDescent="0.3">
      <c r="Y687" t="s">
        <v>824</v>
      </c>
    </row>
    <row r="688" spans="25:25" x14ac:dyDescent="0.3">
      <c r="Y688" t="s">
        <v>825</v>
      </c>
    </row>
    <row r="689" spans="25:25" x14ac:dyDescent="0.3">
      <c r="Y689" t="s">
        <v>826</v>
      </c>
    </row>
    <row r="690" spans="25:25" x14ac:dyDescent="0.3">
      <c r="Y690" t="s">
        <v>827</v>
      </c>
    </row>
    <row r="691" spans="25:25" x14ac:dyDescent="0.3">
      <c r="Y691" t="s">
        <v>828</v>
      </c>
    </row>
    <row r="692" spans="25:25" x14ac:dyDescent="0.3">
      <c r="Y692" t="s">
        <v>829</v>
      </c>
    </row>
    <row r="693" spans="25:25" x14ac:dyDescent="0.3">
      <c r="Y693" t="s">
        <v>830</v>
      </c>
    </row>
    <row r="694" spans="25:25" x14ac:dyDescent="0.3">
      <c r="Y694" t="s">
        <v>831</v>
      </c>
    </row>
    <row r="695" spans="25:25" x14ac:dyDescent="0.3">
      <c r="Y695" t="s">
        <v>832</v>
      </c>
    </row>
    <row r="696" spans="25:25" x14ac:dyDescent="0.3">
      <c r="Y696" t="s">
        <v>833</v>
      </c>
    </row>
    <row r="697" spans="25:25" x14ac:dyDescent="0.3">
      <c r="Y697" t="s">
        <v>834</v>
      </c>
    </row>
    <row r="698" spans="25:25" x14ac:dyDescent="0.3">
      <c r="Y698" t="s">
        <v>835</v>
      </c>
    </row>
    <row r="699" spans="25:25" x14ac:dyDescent="0.3">
      <c r="Y699" t="s">
        <v>836</v>
      </c>
    </row>
    <row r="700" spans="25:25" x14ac:dyDescent="0.3">
      <c r="Y700" t="s">
        <v>837</v>
      </c>
    </row>
    <row r="701" spans="25:25" x14ac:dyDescent="0.3">
      <c r="Y701" t="s">
        <v>838</v>
      </c>
    </row>
    <row r="702" spans="25:25" x14ac:dyDescent="0.3">
      <c r="Y702" t="s">
        <v>839</v>
      </c>
    </row>
    <row r="703" spans="25:25" x14ac:dyDescent="0.3">
      <c r="Y703" t="s">
        <v>840</v>
      </c>
    </row>
    <row r="704" spans="25:25" x14ac:dyDescent="0.3">
      <c r="Y704" t="s">
        <v>841</v>
      </c>
    </row>
    <row r="705" spans="25:25" x14ac:dyDescent="0.3">
      <c r="Y705" t="s">
        <v>842</v>
      </c>
    </row>
    <row r="706" spans="25:25" x14ac:dyDescent="0.3">
      <c r="Y706" t="s">
        <v>843</v>
      </c>
    </row>
    <row r="707" spans="25:25" x14ac:dyDescent="0.3">
      <c r="Y707" t="s">
        <v>844</v>
      </c>
    </row>
    <row r="708" spans="25:25" x14ac:dyDescent="0.3">
      <c r="Y708" t="s">
        <v>845</v>
      </c>
    </row>
    <row r="709" spans="25:25" x14ac:dyDescent="0.3">
      <c r="Y709" t="s">
        <v>846</v>
      </c>
    </row>
    <row r="710" spans="25:25" x14ac:dyDescent="0.3">
      <c r="Y710" t="s">
        <v>847</v>
      </c>
    </row>
    <row r="711" spans="25:25" x14ac:dyDescent="0.3">
      <c r="Y711" t="s">
        <v>848</v>
      </c>
    </row>
    <row r="712" spans="25:25" x14ac:dyDescent="0.3">
      <c r="Y712" t="s">
        <v>849</v>
      </c>
    </row>
    <row r="713" spans="25:25" x14ac:dyDescent="0.3">
      <c r="Y713" t="s">
        <v>850</v>
      </c>
    </row>
    <row r="714" spans="25:25" x14ac:dyDescent="0.3">
      <c r="Y714" t="s">
        <v>851</v>
      </c>
    </row>
    <row r="715" spans="25:25" x14ac:dyDescent="0.3">
      <c r="Y715" t="s">
        <v>852</v>
      </c>
    </row>
    <row r="716" spans="25:25" x14ac:dyDescent="0.3">
      <c r="Y716" t="s">
        <v>853</v>
      </c>
    </row>
    <row r="717" spans="25:25" x14ac:dyDescent="0.3">
      <c r="Y717" t="s">
        <v>854</v>
      </c>
    </row>
    <row r="718" spans="25:25" x14ac:dyDescent="0.3">
      <c r="Y718" t="s">
        <v>855</v>
      </c>
    </row>
    <row r="719" spans="25:25" x14ac:dyDescent="0.3">
      <c r="Y719" t="s">
        <v>856</v>
      </c>
    </row>
    <row r="720" spans="25:25" x14ac:dyDescent="0.3">
      <c r="Y720" t="s">
        <v>857</v>
      </c>
    </row>
    <row r="721" spans="25:25" x14ac:dyDescent="0.3">
      <c r="Y721" t="s">
        <v>858</v>
      </c>
    </row>
    <row r="722" spans="25:25" x14ac:dyDescent="0.3">
      <c r="Y722" t="s">
        <v>859</v>
      </c>
    </row>
    <row r="723" spans="25:25" x14ac:dyDescent="0.3">
      <c r="Y723" t="s">
        <v>860</v>
      </c>
    </row>
    <row r="724" spans="25:25" x14ac:dyDescent="0.3">
      <c r="Y724" t="s">
        <v>861</v>
      </c>
    </row>
    <row r="725" spans="25:25" x14ac:dyDescent="0.3">
      <c r="Y725" t="s">
        <v>862</v>
      </c>
    </row>
    <row r="726" spans="25:25" x14ac:dyDescent="0.3">
      <c r="Y726" t="s">
        <v>863</v>
      </c>
    </row>
    <row r="727" spans="25:25" x14ac:dyDescent="0.3">
      <c r="Y727" t="s">
        <v>864</v>
      </c>
    </row>
    <row r="728" spans="25:25" x14ac:dyDescent="0.3">
      <c r="Y728" t="s">
        <v>865</v>
      </c>
    </row>
    <row r="729" spans="25:25" x14ac:dyDescent="0.3">
      <c r="Y729" t="s">
        <v>866</v>
      </c>
    </row>
    <row r="730" spans="25:25" x14ac:dyDescent="0.3">
      <c r="Y730" t="s">
        <v>867</v>
      </c>
    </row>
    <row r="731" spans="25:25" x14ac:dyDescent="0.3">
      <c r="Y731" t="s">
        <v>868</v>
      </c>
    </row>
    <row r="732" spans="25:25" x14ac:dyDescent="0.3">
      <c r="Y732" t="s">
        <v>869</v>
      </c>
    </row>
    <row r="733" spans="25:25" x14ac:dyDescent="0.3">
      <c r="Y733" t="s">
        <v>870</v>
      </c>
    </row>
    <row r="734" spans="25:25" x14ac:dyDescent="0.3">
      <c r="Y734" t="s">
        <v>871</v>
      </c>
    </row>
    <row r="735" spans="25:25" x14ac:dyDescent="0.3">
      <c r="Y735" t="s">
        <v>872</v>
      </c>
    </row>
    <row r="736" spans="25:25" x14ac:dyDescent="0.3">
      <c r="Y736" t="s">
        <v>873</v>
      </c>
    </row>
    <row r="737" spans="25:25" x14ac:dyDescent="0.3">
      <c r="Y737" t="s">
        <v>874</v>
      </c>
    </row>
    <row r="738" spans="25:25" x14ac:dyDescent="0.3">
      <c r="Y738" t="s">
        <v>875</v>
      </c>
    </row>
    <row r="739" spans="25:25" x14ac:dyDescent="0.3">
      <c r="Y739" t="s">
        <v>876</v>
      </c>
    </row>
    <row r="740" spans="25:25" x14ac:dyDescent="0.3">
      <c r="Y740" t="s">
        <v>877</v>
      </c>
    </row>
    <row r="741" spans="25:25" x14ac:dyDescent="0.3">
      <c r="Y741" t="s">
        <v>878</v>
      </c>
    </row>
    <row r="742" spans="25:25" x14ac:dyDescent="0.3">
      <c r="Y742" t="s">
        <v>879</v>
      </c>
    </row>
    <row r="743" spans="25:25" x14ac:dyDescent="0.3">
      <c r="Y743" t="s">
        <v>880</v>
      </c>
    </row>
    <row r="744" spans="25:25" x14ac:dyDescent="0.3">
      <c r="Y744" t="s">
        <v>881</v>
      </c>
    </row>
    <row r="745" spans="25:25" x14ac:dyDescent="0.3">
      <c r="Y745" t="s">
        <v>882</v>
      </c>
    </row>
    <row r="746" spans="25:25" x14ac:dyDescent="0.3">
      <c r="Y746" t="s">
        <v>883</v>
      </c>
    </row>
    <row r="747" spans="25:25" x14ac:dyDescent="0.3">
      <c r="Y747" t="s">
        <v>884</v>
      </c>
    </row>
    <row r="748" spans="25:25" x14ac:dyDescent="0.3">
      <c r="Y748" t="s">
        <v>885</v>
      </c>
    </row>
    <row r="749" spans="25:25" x14ac:dyDescent="0.3">
      <c r="Y749" t="s">
        <v>886</v>
      </c>
    </row>
    <row r="750" spans="25:25" x14ac:dyDescent="0.3">
      <c r="Y750" t="s">
        <v>887</v>
      </c>
    </row>
    <row r="751" spans="25:25" x14ac:dyDescent="0.3">
      <c r="Y751" t="s">
        <v>888</v>
      </c>
    </row>
    <row r="752" spans="25:25" x14ac:dyDescent="0.3">
      <c r="Y752" t="s">
        <v>889</v>
      </c>
    </row>
    <row r="753" spans="25:25" x14ac:dyDescent="0.3">
      <c r="Y753" t="s">
        <v>890</v>
      </c>
    </row>
    <row r="754" spans="25:25" x14ac:dyDescent="0.3">
      <c r="Y754" t="s">
        <v>891</v>
      </c>
    </row>
    <row r="755" spans="25:25" x14ac:dyDescent="0.3">
      <c r="Y755" t="s">
        <v>892</v>
      </c>
    </row>
    <row r="756" spans="25:25" x14ac:dyDescent="0.3">
      <c r="Y756" t="s">
        <v>893</v>
      </c>
    </row>
    <row r="757" spans="25:25" x14ac:dyDescent="0.3">
      <c r="Y757" t="s">
        <v>894</v>
      </c>
    </row>
    <row r="758" spans="25:25" x14ac:dyDescent="0.3">
      <c r="Y758" t="s">
        <v>895</v>
      </c>
    </row>
    <row r="759" spans="25:25" x14ac:dyDescent="0.3">
      <c r="Y759" t="s">
        <v>896</v>
      </c>
    </row>
    <row r="760" spans="25:25" x14ac:dyDescent="0.3">
      <c r="Y760" t="s">
        <v>897</v>
      </c>
    </row>
    <row r="761" spans="25:25" x14ac:dyDescent="0.3">
      <c r="Y761" t="s">
        <v>898</v>
      </c>
    </row>
    <row r="762" spans="25:25" x14ac:dyDescent="0.3">
      <c r="Y762" t="s">
        <v>899</v>
      </c>
    </row>
    <row r="763" spans="25:25" x14ac:dyDescent="0.3">
      <c r="Y763" t="s">
        <v>900</v>
      </c>
    </row>
    <row r="764" spans="25:25" x14ac:dyDescent="0.3">
      <c r="Y764" t="s">
        <v>901</v>
      </c>
    </row>
    <row r="765" spans="25:25" x14ac:dyDescent="0.3">
      <c r="Y765" t="s">
        <v>902</v>
      </c>
    </row>
    <row r="766" spans="25:25" x14ac:dyDescent="0.3">
      <c r="Y766" t="s">
        <v>903</v>
      </c>
    </row>
    <row r="767" spans="25:25" x14ac:dyDescent="0.3">
      <c r="Y767" t="s">
        <v>904</v>
      </c>
    </row>
    <row r="768" spans="25:25" x14ac:dyDescent="0.3">
      <c r="Y768" t="s">
        <v>905</v>
      </c>
    </row>
    <row r="769" spans="25:25" x14ac:dyDescent="0.3">
      <c r="Y769" t="s">
        <v>906</v>
      </c>
    </row>
    <row r="770" spans="25:25" x14ac:dyDescent="0.3">
      <c r="Y770" t="s">
        <v>907</v>
      </c>
    </row>
    <row r="771" spans="25:25" x14ac:dyDescent="0.3">
      <c r="Y771" t="s">
        <v>908</v>
      </c>
    </row>
    <row r="772" spans="25:25" x14ac:dyDescent="0.3">
      <c r="Y772" t="s">
        <v>909</v>
      </c>
    </row>
    <row r="773" spans="25:25" x14ac:dyDescent="0.3">
      <c r="Y773" t="s">
        <v>910</v>
      </c>
    </row>
    <row r="774" spans="25:25" x14ac:dyDescent="0.3">
      <c r="Y774" t="s">
        <v>911</v>
      </c>
    </row>
    <row r="775" spans="25:25" x14ac:dyDescent="0.3">
      <c r="Y775" t="s">
        <v>912</v>
      </c>
    </row>
    <row r="776" spans="25:25" x14ac:dyDescent="0.3">
      <c r="Y776" t="s">
        <v>913</v>
      </c>
    </row>
    <row r="777" spans="25:25" x14ac:dyDescent="0.3">
      <c r="Y777" t="s">
        <v>914</v>
      </c>
    </row>
    <row r="778" spans="25:25" x14ac:dyDescent="0.3">
      <c r="Y778" t="s">
        <v>915</v>
      </c>
    </row>
    <row r="779" spans="25:25" x14ac:dyDescent="0.3">
      <c r="Y779" t="s">
        <v>916</v>
      </c>
    </row>
    <row r="780" spans="25:25" x14ac:dyDescent="0.3">
      <c r="Y780" t="s">
        <v>917</v>
      </c>
    </row>
    <row r="781" spans="25:25" x14ac:dyDescent="0.3">
      <c r="Y781" t="s">
        <v>918</v>
      </c>
    </row>
    <row r="782" spans="25:25" x14ac:dyDescent="0.3">
      <c r="Y782" t="s">
        <v>919</v>
      </c>
    </row>
    <row r="783" spans="25:25" x14ac:dyDescent="0.3">
      <c r="Y783" t="s">
        <v>920</v>
      </c>
    </row>
    <row r="784" spans="25:25" x14ac:dyDescent="0.3">
      <c r="Y784" t="s">
        <v>921</v>
      </c>
    </row>
    <row r="785" spans="25:25" x14ac:dyDescent="0.3">
      <c r="Y785" t="s">
        <v>922</v>
      </c>
    </row>
    <row r="786" spans="25:25" x14ac:dyDescent="0.3">
      <c r="Y786" t="s">
        <v>923</v>
      </c>
    </row>
    <row r="787" spans="25:25" x14ac:dyDescent="0.3">
      <c r="Y787" t="s">
        <v>924</v>
      </c>
    </row>
    <row r="788" spans="25:25" x14ac:dyDescent="0.3">
      <c r="Y788" t="s">
        <v>925</v>
      </c>
    </row>
    <row r="789" spans="25:25" x14ac:dyDescent="0.3">
      <c r="Y789" t="s">
        <v>926</v>
      </c>
    </row>
    <row r="790" spans="25:25" x14ac:dyDescent="0.3">
      <c r="Y790" t="s">
        <v>927</v>
      </c>
    </row>
    <row r="791" spans="25:25" x14ac:dyDescent="0.3">
      <c r="Y791" t="s">
        <v>928</v>
      </c>
    </row>
    <row r="792" spans="25:25" x14ac:dyDescent="0.3">
      <c r="Y792" t="s">
        <v>929</v>
      </c>
    </row>
    <row r="793" spans="25:25" x14ac:dyDescent="0.3">
      <c r="Y793" t="s">
        <v>930</v>
      </c>
    </row>
    <row r="794" spans="25:25" x14ac:dyDescent="0.3">
      <c r="Y794" t="s">
        <v>931</v>
      </c>
    </row>
    <row r="795" spans="25:25" x14ac:dyDescent="0.3">
      <c r="Y795" t="s">
        <v>932</v>
      </c>
    </row>
    <row r="796" spans="25:25" x14ac:dyDescent="0.3">
      <c r="Y796" t="s">
        <v>933</v>
      </c>
    </row>
    <row r="797" spans="25:25" x14ac:dyDescent="0.3">
      <c r="Y797" t="s">
        <v>934</v>
      </c>
    </row>
    <row r="798" spans="25:25" x14ac:dyDescent="0.3">
      <c r="Y798" t="s">
        <v>935</v>
      </c>
    </row>
    <row r="799" spans="25:25" x14ac:dyDescent="0.3">
      <c r="Y799" t="s">
        <v>936</v>
      </c>
    </row>
    <row r="800" spans="25:25" x14ac:dyDescent="0.3">
      <c r="Y800" t="s">
        <v>937</v>
      </c>
    </row>
    <row r="801" spans="25:25" x14ac:dyDescent="0.3">
      <c r="Y801" t="s">
        <v>938</v>
      </c>
    </row>
    <row r="802" spans="25:25" x14ac:dyDescent="0.3">
      <c r="Y802" t="s">
        <v>939</v>
      </c>
    </row>
    <row r="803" spans="25:25" x14ac:dyDescent="0.3">
      <c r="Y803" t="s">
        <v>940</v>
      </c>
    </row>
    <row r="804" spans="25:25" x14ac:dyDescent="0.3">
      <c r="Y804" t="s">
        <v>941</v>
      </c>
    </row>
    <row r="805" spans="25:25" x14ac:dyDescent="0.3">
      <c r="Y805" t="s">
        <v>942</v>
      </c>
    </row>
    <row r="806" spans="25:25" x14ac:dyDescent="0.3">
      <c r="Y806" t="s">
        <v>943</v>
      </c>
    </row>
    <row r="807" spans="25:25" x14ac:dyDescent="0.3">
      <c r="Y807" t="s">
        <v>944</v>
      </c>
    </row>
    <row r="808" spans="25:25" x14ac:dyDescent="0.3">
      <c r="Y808" t="s">
        <v>945</v>
      </c>
    </row>
    <row r="809" spans="25:25" x14ac:dyDescent="0.3">
      <c r="Y809" t="s">
        <v>946</v>
      </c>
    </row>
    <row r="810" spans="25:25" x14ac:dyDescent="0.3">
      <c r="Y810" t="s">
        <v>947</v>
      </c>
    </row>
    <row r="811" spans="25:25" x14ac:dyDescent="0.3">
      <c r="Y811" t="s">
        <v>948</v>
      </c>
    </row>
    <row r="812" spans="25:25" x14ac:dyDescent="0.3">
      <c r="Y812" t="s">
        <v>949</v>
      </c>
    </row>
    <row r="813" spans="25:25" x14ac:dyDescent="0.3">
      <c r="Y813" t="s">
        <v>950</v>
      </c>
    </row>
    <row r="814" spans="25:25" x14ac:dyDescent="0.3">
      <c r="Y814" t="s">
        <v>951</v>
      </c>
    </row>
    <row r="815" spans="25:25" x14ac:dyDescent="0.3">
      <c r="Y815" t="s">
        <v>952</v>
      </c>
    </row>
    <row r="816" spans="25:25" x14ac:dyDescent="0.3">
      <c r="Y816" t="s">
        <v>953</v>
      </c>
    </row>
    <row r="817" spans="25:25" x14ac:dyDescent="0.3">
      <c r="Y817" t="s">
        <v>954</v>
      </c>
    </row>
    <row r="818" spans="25:25" x14ac:dyDescent="0.3">
      <c r="Y818" t="s">
        <v>955</v>
      </c>
    </row>
    <row r="819" spans="25:25" x14ac:dyDescent="0.3">
      <c r="Y819" t="s">
        <v>956</v>
      </c>
    </row>
    <row r="820" spans="25:25" x14ac:dyDescent="0.3">
      <c r="Y820" t="s">
        <v>957</v>
      </c>
    </row>
    <row r="821" spans="25:25" x14ac:dyDescent="0.3">
      <c r="Y821" t="s">
        <v>958</v>
      </c>
    </row>
    <row r="822" spans="25:25" x14ac:dyDescent="0.3">
      <c r="Y822" t="s">
        <v>959</v>
      </c>
    </row>
    <row r="823" spans="25:25" x14ac:dyDescent="0.3">
      <c r="Y823" t="s">
        <v>960</v>
      </c>
    </row>
    <row r="824" spans="25:25" x14ac:dyDescent="0.3">
      <c r="Y824" t="s">
        <v>961</v>
      </c>
    </row>
    <row r="825" spans="25:25" x14ac:dyDescent="0.3">
      <c r="Y825" t="s">
        <v>962</v>
      </c>
    </row>
    <row r="826" spans="25:25" x14ac:dyDescent="0.3">
      <c r="Y826" t="s">
        <v>963</v>
      </c>
    </row>
    <row r="827" spans="25:25" x14ac:dyDescent="0.3">
      <c r="Y827" t="s">
        <v>964</v>
      </c>
    </row>
    <row r="828" spans="25:25" x14ac:dyDescent="0.3">
      <c r="Y828" t="s">
        <v>965</v>
      </c>
    </row>
    <row r="829" spans="25:25" x14ac:dyDescent="0.3">
      <c r="Y829" t="s">
        <v>966</v>
      </c>
    </row>
    <row r="830" spans="25:25" x14ac:dyDescent="0.3">
      <c r="Y830" t="s">
        <v>967</v>
      </c>
    </row>
    <row r="831" spans="25:25" x14ac:dyDescent="0.3">
      <c r="Y831" t="s">
        <v>968</v>
      </c>
    </row>
    <row r="832" spans="25:25" x14ac:dyDescent="0.3">
      <c r="Y832" t="s">
        <v>969</v>
      </c>
    </row>
    <row r="833" spans="25:25" x14ac:dyDescent="0.3">
      <c r="Y833" t="s">
        <v>970</v>
      </c>
    </row>
    <row r="834" spans="25:25" x14ac:dyDescent="0.3">
      <c r="Y834" t="s">
        <v>971</v>
      </c>
    </row>
    <row r="835" spans="25:25" x14ac:dyDescent="0.3">
      <c r="Y835" t="s">
        <v>972</v>
      </c>
    </row>
    <row r="836" spans="25:25" x14ac:dyDescent="0.3">
      <c r="Y836" t="s">
        <v>973</v>
      </c>
    </row>
    <row r="837" spans="25:25" x14ac:dyDescent="0.3">
      <c r="Y837" t="s">
        <v>974</v>
      </c>
    </row>
    <row r="838" spans="25:25" x14ac:dyDescent="0.3">
      <c r="Y838" t="s">
        <v>975</v>
      </c>
    </row>
    <row r="839" spans="25:25" x14ac:dyDescent="0.3">
      <c r="Y839" t="s">
        <v>976</v>
      </c>
    </row>
    <row r="840" spans="25:25" x14ac:dyDescent="0.3">
      <c r="Y840" t="s">
        <v>977</v>
      </c>
    </row>
    <row r="841" spans="25:25" x14ac:dyDescent="0.3">
      <c r="Y841" t="s">
        <v>978</v>
      </c>
    </row>
    <row r="842" spans="25:25" x14ac:dyDescent="0.3">
      <c r="Y842" t="s">
        <v>979</v>
      </c>
    </row>
    <row r="843" spans="25:25" x14ac:dyDescent="0.3">
      <c r="Y843" t="s">
        <v>980</v>
      </c>
    </row>
    <row r="844" spans="25:25" x14ac:dyDescent="0.3">
      <c r="Y844" t="s">
        <v>981</v>
      </c>
    </row>
    <row r="845" spans="25:25" x14ac:dyDescent="0.3">
      <c r="Y845" t="s">
        <v>982</v>
      </c>
    </row>
    <row r="846" spans="25:25" x14ac:dyDescent="0.3">
      <c r="Y846" t="s">
        <v>983</v>
      </c>
    </row>
    <row r="847" spans="25:25" x14ac:dyDescent="0.3">
      <c r="Y847" t="s">
        <v>984</v>
      </c>
    </row>
    <row r="848" spans="25:25" x14ac:dyDescent="0.3">
      <c r="Y848" t="s">
        <v>985</v>
      </c>
    </row>
    <row r="849" spans="25:25" x14ac:dyDescent="0.3">
      <c r="Y849" t="s">
        <v>986</v>
      </c>
    </row>
    <row r="850" spans="25:25" x14ac:dyDescent="0.3">
      <c r="Y850" t="s">
        <v>987</v>
      </c>
    </row>
    <row r="851" spans="25:25" x14ac:dyDescent="0.3">
      <c r="Y851" t="s">
        <v>988</v>
      </c>
    </row>
    <row r="852" spans="25:25" x14ac:dyDescent="0.3">
      <c r="Y852" t="s">
        <v>989</v>
      </c>
    </row>
    <row r="853" spans="25:25" x14ac:dyDescent="0.3">
      <c r="Y853" t="s">
        <v>990</v>
      </c>
    </row>
    <row r="854" spans="25:25" x14ac:dyDescent="0.3">
      <c r="Y854" t="s">
        <v>991</v>
      </c>
    </row>
    <row r="855" spans="25:25" x14ac:dyDescent="0.3">
      <c r="Y855" t="s">
        <v>992</v>
      </c>
    </row>
    <row r="856" spans="25:25" x14ac:dyDescent="0.3">
      <c r="Y856" t="s">
        <v>993</v>
      </c>
    </row>
    <row r="857" spans="25:25" x14ac:dyDescent="0.3">
      <c r="Y857" t="s">
        <v>994</v>
      </c>
    </row>
    <row r="858" spans="25:25" x14ac:dyDescent="0.3">
      <c r="Y858" t="s">
        <v>995</v>
      </c>
    </row>
    <row r="859" spans="25:25" x14ac:dyDescent="0.3">
      <c r="Y859" t="s">
        <v>996</v>
      </c>
    </row>
    <row r="860" spans="25:25" x14ac:dyDescent="0.3">
      <c r="Y860" t="s">
        <v>997</v>
      </c>
    </row>
    <row r="861" spans="25:25" x14ac:dyDescent="0.3">
      <c r="Y861" t="s">
        <v>998</v>
      </c>
    </row>
    <row r="862" spans="25:25" x14ac:dyDescent="0.3">
      <c r="Y862" t="s">
        <v>999</v>
      </c>
    </row>
    <row r="863" spans="25:25" x14ac:dyDescent="0.3">
      <c r="Y863" t="s">
        <v>1000</v>
      </c>
    </row>
    <row r="864" spans="25:25" x14ac:dyDescent="0.3">
      <c r="Y864" t="s">
        <v>1001</v>
      </c>
    </row>
    <row r="865" spans="25:25" x14ac:dyDescent="0.3">
      <c r="Y865" t="s">
        <v>1002</v>
      </c>
    </row>
    <row r="866" spans="25:25" x14ac:dyDescent="0.3">
      <c r="Y866" t="s">
        <v>1003</v>
      </c>
    </row>
    <row r="867" spans="25:25" x14ac:dyDescent="0.3">
      <c r="Y867" t="s">
        <v>1004</v>
      </c>
    </row>
    <row r="868" spans="25:25" x14ac:dyDescent="0.3">
      <c r="Y868" t="s">
        <v>1005</v>
      </c>
    </row>
    <row r="869" spans="25:25" x14ac:dyDescent="0.3">
      <c r="Y869" t="s">
        <v>1006</v>
      </c>
    </row>
    <row r="870" spans="25:25" x14ac:dyDescent="0.3">
      <c r="Y870" t="s">
        <v>1007</v>
      </c>
    </row>
    <row r="871" spans="25:25" x14ac:dyDescent="0.3">
      <c r="Y871" t="s">
        <v>1008</v>
      </c>
    </row>
    <row r="872" spans="25:25" x14ac:dyDescent="0.3">
      <c r="Y872" t="s">
        <v>1009</v>
      </c>
    </row>
    <row r="873" spans="25:25" x14ac:dyDescent="0.3">
      <c r="Y873" t="s">
        <v>1010</v>
      </c>
    </row>
    <row r="874" spans="25:25" x14ac:dyDescent="0.3">
      <c r="Y874" t="s">
        <v>1011</v>
      </c>
    </row>
    <row r="875" spans="25:25" x14ac:dyDescent="0.3">
      <c r="Y875" t="s">
        <v>1012</v>
      </c>
    </row>
    <row r="876" spans="25:25" x14ac:dyDescent="0.3">
      <c r="Y876" t="s">
        <v>1013</v>
      </c>
    </row>
    <row r="877" spans="25:25" x14ac:dyDescent="0.3">
      <c r="Y877" t="s">
        <v>1014</v>
      </c>
    </row>
    <row r="878" spans="25:25" x14ac:dyDescent="0.3">
      <c r="Y878" t="s">
        <v>1015</v>
      </c>
    </row>
    <row r="879" spans="25:25" x14ac:dyDescent="0.3">
      <c r="Y879" t="s">
        <v>1016</v>
      </c>
    </row>
    <row r="880" spans="25:25" x14ac:dyDescent="0.3">
      <c r="Y880" t="s">
        <v>1017</v>
      </c>
    </row>
    <row r="881" spans="25:25" x14ac:dyDescent="0.3">
      <c r="Y881" t="s">
        <v>1018</v>
      </c>
    </row>
    <row r="882" spans="25:25" x14ac:dyDescent="0.3">
      <c r="Y882" t="s">
        <v>1019</v>
      </c>
    </row>
    <row r="883" spans="25:25" x14ac:dyDescent="0.3">
      <c r="Y883" t="s">
        <v>1020</v>
      </c>
    </row>
    <row r="884" spans="25:25" x14ac:dyDescent="0.3">
      <c r="Y884" t="s">
        <v>1021</v>
      </c>
    </row>
    <row r="885" spans="25:25" x14ac:dyDescent="0.3">
      <c r="Y885" t="s">
        <v>1022</v>
      </c>
    </row>
    <row r="886" spans="25:25" x14ac:dyDescent="0.3">
      <c r="Y886" t="s">
        <v>1023</v>
      </c>
    </row>
    <row r="887" spans="25:25" x14ac:dyDescent="0.3">
      <c r="Y887" t="s">
        <v>1024</v>
      </c>
    </row>
    <row r="888" spans="25:25" x14ac:dyDescent="0.3">
      <c r="Y888" t="s">
        <v>1025</v>
      </c>
    </row>
    <row r="889" spans="25:25" x14ac:dyDescent="0.3">
      <c r="Y889" t="s">
        <v>1026</v>
      </c>
    </row>
    <row r="890" spans="25:25" x14ac:dyDescent="0.3">
      <c r="Y890" t="s">
        <v>1027</v>
      </c>
    </row>
    <row r="891" spans="25:25" x14ac:dyDescent="0.3">
      <c r="Y891" t="s">
        <v>1028</v>
      </c>
    </row>
    <row r="892" spans="25:25" x14ac:dyDescent="0.3">
      <c r="Y892" t="s">
        <v>1029</v>
      </c>
    </row>
    <row r="893" spans="25:25" x14ac:dyDescent="0.3">
      <c r="Y893" t="s">
        <v>1030</v>
      </c>
    </row>
    <row r="894" spans="25:25" x14ac:dyDescent="0.3">
      <c r="Y894" t="s">
        <v>1031</v>
      </c>
    </row>
    <row r="895" spans="25:25" x14ac:dyDescent="0.3">
      <c r="Y895" t="s">
        <v>1032</v>
      </c>
    </row>
    <row r="896" spans="25:25" x14ac:dyDescent="0.3">
      <c r="Y896" t="s">
        <v>1033</v>
      </c>
    </row>
    <row r="897" spans="25:25" x14ac:dyDescent="0.3">
      <c r="Y897" t="s">
        <v>1034</v>
      </c>
    </row>
    <row r="898" spans="25:25" x14ac:dyDescent="0.3">
      <c r="Y898" t="s">
        <v>1035</v>
      </c>
    </row>
    <row r="899" spans="25:25" x14ac:dyDescent="0.3">
      <c r="Y899" t="s">
        <v>1036</v>
      </c>
    </row>
    <row r="900" spans="25:25" x14ac:dyDescent="0.3">
      <c r="Y900" t="s">
        <v>1037</v>
      </c>
    </row>
    <row r="901" spans="25:25" x14ac:dyDescent="0.3">
      <c r="Y901" t="s">
        <v>1038</v>
      </c>
    </row>
    <row r="902" spans="25:25" x14ac:dyDescent="0.3">
      <c r="Y902" t="s">
        <v>1039</v>
      </c>
    </row>
    <row r="903" spans="25:25" x14ac:dyDescent="0.3">
      <c r="Y903" t="s">
        <v>1040</v>
      </c>
    </row>
    <row r="904" spans="25:25" x14ac:dyDescent="0.3">
      <c r="Y904" t="s">
        <v>1041</v>
      </c>
    </row>
    <row r="905" spans="25:25" x14ac:dyDescent="0.3">
      <c r="Y905" t="s">
        <v>1042</v>
      </c>
    </row>
    <row r="906" spans="25:25" x14ac:dyDescent="0.3">
      <c r="Y906" t="s">
        <v>1043</v>
      </c>
    </row>
    <row r="907" spans="25:25" x14ac:dyDescent="0.3">
      <c r="Y907" t="s">
        <v>1044</v>
      </c>
    </row>
    <row r="908" spans="25:25" x14ac:dyDescent="0.3">
      <c r="Y908" t="s">
        <v>1045</v>
      </c>
    </row>
    <row r="909" spans="25:25" x14ac:dyDescent="0.3">
      <c r="Y909" t="s">
        <v>1046</v>
      </c>
    </row>
    <row r="910" spans="25:25" x14ac:dyDescent="0.3">
      <c r="Y910" t="s">
        <v>1047</v>
      </c>
    </row>
    <row r="911" spans="25:25" x14ac:dyDescent="0.3">
      <c r="Y911" t="s">
        <v>1048</v>
      </c>
    </row>
    <row r="912" spans="25:25" x14ac:dyDescent="0.3">
      <c r="Y912" t="s">
        <v>1049</v>
      </c>
    </row>
    <row r="913" spans="25:25" x14ac:dyDescent="0.3">
      <c r="Y913" t="s">
        <v>1050</v>
      </c>
    </row>
    <row r="914" spans="25:25" x14ac:dyDescent="0.3">
      <c r="Y914" t="s">
        <v>1051</v>
      </c>
    </row>
    <row r="915" spans="25:25" x14ac:dyDescent="0.3">
      <c r="Y915" t="s">
        <v>1052</v>
      </c>
    </row>
    <row r="916" spans="25:25" x14ac:dyDescent="0.3">
      <c r="Y916" t="s">
        <v>1053</v>
      </c>
    </row>
    <row r="917" spans="25:25" x14ac:dyDescent="0.3">
      <c r="Y917" t="s">
        <v>1054</v>
      </c>
    </row>
    <row r="918" spans="25:25" x14ac:dyDescent="0.3">
      <c r="Y918" t="s">
        <v>1055</v>
      </c>
    </row>
    <row r="919" spans="25:25" x14ac:dyDescent="0.3">
      <c r="Y919" t="s">
        <v>1056</v>
      </c>
    </row>
    <row r="920" spans="25:25" x14ac:dyDescent="0.3">
      <c r="Y920" t="s">
        <v>1057</v>
      </c>
    </row>
    <row r="921" spans="25:25" x14ac:dyDescent="0.3">
      <c r="Y921" t="s">
        <v>1058</v>
      </c>
    </row>
    <row r="922" spans="25:25" x14ac:dyDescent="0.3">
      <c r="Y922" t="s">
        <v>1059</v>
      </c>
    </row>
    <row r="923" spans="25:25" x14ac:dyDescent="0.3">
      <c r="Y923" t="s">
        <v>1060</v>
      </c>
    </row>
    <row r="924" spans="25:25" x14ac:dyDescent="0.3">
      <c r="Y924" t="s">
        <v>1061</v>
      </c>
    </row>
    <row r="925" spans="25:25" x14ac:dyDescent="0.3">
      <c r="Y925" t="s">
        <v>1062</v>
      </c>
    </row>
    <row r="926" spans="25:25" x14ac:dyDescent="0.3">
      <c r="Y926" t="s">
        <v>1063</v>
      </c>
    </row>
    <row r="927" spans="25:25" x14ac:dyDescent="0.3">
      <c r="Y927" t="s">
        <v>1064</v>
      </c>
    </row>
    <row r="928" spans="25:25" x14ac:dyDescent="0.3">
      <c r="Y928" t="s">
        <v>1065</v>
      </c>
    </row>
    <row r="929" spans="25:25" x14ac:dyDescent="0.3">
      <c r="Y929" t="s">
        <v>1066</v>
      </c>
    </row>
    <row r="930" spans="25:25" x14ac:dyDescent="0.3">
      <c r="Y930" t="s">
        <v>1067</v>
      </c>
    </row>
    <row r="931" spans="25:25" x14ac:dyDescent="0.3">
      <c r="Y931" t="s">
        <v>1068</v>
      </c>
    </row>
    <row r="932" spans="25:25" x14ac:dyDescent="0.3">
      <c r="Y932" t="s">
        <v>1069</v>
      </c>
    </row>
    <row r="933" spans="25:25" x14ac:dyDescent="0.3">
      <c r="Y933" t="s">
        <v>1070</v>
      </c>
    </row>
    <row r="934" spans="25:25" x14ac:dyDescent="0.3">
      <c r="Y934" t="s">
        <v>1071</v>
      </c>
    </row>
    <row r="935" spans="25:25" x14ac:dyDescent="0.3">
      <c r="Y935" t="s">
        <v>1072</v>
      </c>
    </row>
    <row r="936" spans="25:25" x14ac:dyDescent="0.3">
      <c r="Y936" t="s">
        <v>1073</v>
      </c>
    </row>
    <row r="937" spans="25:25" x14ac:dyDescent="0.3">
      <c r="Y937" t="s">
        <v>1074</v>
      </c>
    </row>
    <row r="938" spans="25:25" x14ac:dyDescent="0.3">
      <c r="Y938" t="s">
        <v>1075</v>
      </c>
    </row>
    <row r="939" spans="25:25" x14ac:dyDescent="0.3">
      <c r="Y939" t="s">
        <v>1076</v>
      </c>
    </row>
    <row r="940" spans="25:25" x14ac:dyDescent="0.3">
      <c r="Y940" t="s">
        <v>1077</v>
      </c>
    </row>
    <row r="941" spans="25:25" x14ac:dyDescent="0.3">
      <c r="Y941" t="s">
        <v>1078</v>
      </c>
    </row>
    <row r="942" spans="25:25" x14ac:dyDescent="0.3">
      <c r="Y942" t="s">
        <v>1079</v>
      </c>
    </row>
    <row r="943" spans="25:25" x14ac:dyDescent="0.3">
      <c r="Y943" t="s">
        <v>1080</v>
      </c>
    </row>
    <row r="944" spans="25:25" x14ac:dyDescent="0.3">
      <c r="Y944" t="s">
        <v>1081</v>
      </c>
    </row>
    <row r="945" spans="25:25" x14ac:dyDescent="0.3">
      <c r="Y945" t="s">
        <v>1082</v>
      </c>
    </row>
    <row r="946" spans="25:25" x14ac:dyDescent="0.3">
      <c r="Y946" t="s">
        <v>1083</v>
      </c>
    </row>
    <row r="947" spans="25:25" x14ac:dyDescent="0.3">
      <c r="Y947" t="s">
        <v>1084</v>
      </c>
    </row>
    <row r="948" spans="25:25" x14ac:dyDescent="0.3">
      <c r="Y948" t="s">
        <v>1085</v>
      </c>
    </row>
    <row r="949" spans="25:25" x14ac:dyDescent="0.3">
      <c r="Y949" t="s">
        <v>1086</v>
      </c>
    </row>
    <row r="950" spans="25:25" x14ac:dyDescent="0.3">
      <c r="Y950" t="s">
        <v>1087</v>
      </c>
    </row>
    <row r="951" spans="25:25" x14ac:dyDescent="0.3">
      <c r="Y951" t="s">
        <v>1088</v>
      </c>
    </row>
    <row r="952" spans="25:25" x14ac:dyDescent="0.3">
      <c r="Y952" t="s">
        <v>1089</v>
      </c>
    </row>
    <row r="953" spans="25:25" x14ac:dyDescent="0.3">
      <c r="Y953" t="s">
        <v>1090</v>
      </c>
    </row>
    <row r="954" spans="25:25" x14ac:dyDescent="0.3">
      <c r="Y954" t="s">
        <v>1091</v>
      </c>
    </row>
    <row r="955" spans="25:25" x14ac:dyDescent="0.3">
      <c r="Y955" t="s">
        <v>1092</v>
      </c>
    </row>
    <row r="956" spans="25:25" x14ac:dyDescent="0.3">
      <c r="Y956" t="s">
        <v>1093</v>
      </c>
    </row>
    <row r="957" spans="25:25" x14ac:dyDescent="0.3">
      <c r="Y957" t="s">
        <v>1094</v>
      </c>
    </row>
    <row r="958" spans="25:25" x14ac:dyDescent="0.3">
      <c r="Y958" t="s">
        <v>1095</v>
      </c>
    </row>
    <row r="959" spans="25:25" x14ac:dyDescent="0.3">
      <c r="Y959" t="s">
        <v>1096</v>
      </c>
    </row>
    <row r="960" spans="25:25" x14ac:dyDescent="0.3">
      <c r="Y960" t="s">
        <v>1097</v>
      </c>
    </row>
    <row r="961" spans="25:25" x14ac:dyDescent="0.3">
      <c r="Y961" t="s">
        <v>1098</v>
      </c>
    </row>
    <row r="962" spans="25:25" x14ac:dyDescent="0.3">
      <c r="Y962" t="s">
        <v>1099</v>
      </c>
    </row>
    <row r="963" spans="25:25" x14ac:dyDescent="0.3">
      <c r="Y963" t="s">
        <v>1100</v>
      </c>
    </row>
    <row r="964" spans="25:25" x14ac:dyDescent="0.3">
      <c r="Y964" t="s">
        <v>1101</v>
      </c>
    </row>
    <row r="965" spans="25:25" x14ac:dyDescent="0.3">
      <c r="Y965" t="s">
        <v>1102</v>
      </c>
    </row>
    <row r="966" spans="25:25" x14ac:dyDescent="0.3">
      <c r="Y966" t="s">
        <v>1103</v>
      </c>
    </row>
    <row r="967" spans="25:25" x14ac:dyDescent="0.3">
      <c r="Y967" t="s">
        <v>1104</v>
      </c>
    </row>
    <row r="968" spans="25:25" x14ac:dyDescent="0.3">
      <c r="Y968" t="s">
        <v>1105</v>
      </c>
    </row>
    <row r="969" spans="25:25" x14ac:dyDescent="0.3">
      <c r="Y969" t="s">
        <v>1106</v>
      </c>
    </row>
    <row r="970" spans="25:25" x14ac:dyDescent="0.3">
      <c r="Y970" t="s">
        <v>1107</v>
      </c>
    </row>
    <row r="971" spans="25:25" x14ac:dyDescent="0.3">
      <c r="Y971" t="s">
        <v>1108</v>
      </c>
    </row>
    <row r="972" spans="25:25" x14ac:dyDescent="0.3">
      <c r="Y972" t="s">
        <v>1109</v>
      </c>
    </row>
    <row r="973" spans="25:25" x14ac:dyDescent="0.3">
      <c r="Y973" t="s">
        <v>1110</v>
      </c>
    </row>
    <row r="974" spans="25:25" x14ac:dyDescent="0.3">
      <c r="Y974" t="s">
        <v>1111</v>
      </c>
    </row>
    <row r="975" spans="25:25" x14ac:dyDescent="0.3">
      <c r="Y975" t="s">
        <v>1112</v>
      </c>
    </row>
    <row r="976" spans="25:25" x14ac:dyDescent="0.3">
      <c r="Y976" t="s">
        <v>1113</v>
      </c>
    </row>
    <row r="977" spans="25:25" x14ac:dyDescent="0.3">
      <c r="Y977" t="s">
        <v>1114</v>
      </c>
    </row>
    <row r="978" spans="25:25" x14ac:dyDescent="0.3">
      <c r="Y978" t="s">
        <v>1115</v>
      </c>
    </row>
    <row r="979" spans="25:25" x14ac:dyDescent="0.3">
      <c r="Y979" t="s">
        <v>1116</v>
      </c>
    </row>
    <row r="980" spans="25:25" x14ac:dyDescent="0.3">
      <c r="Y980" t="s">
        <v>1117</v>
      </c>
    </row>
    <row r="981" spans="25:25" x14ac:dyDescent="0.3">
      <c r="Y981" t="s">
        <v>1118</v>
      </c>
    </row>
    <row r="982" spans="25:25" x14ac:dyDescent="0.3">
      <c r="Y982" t="s">
        <v>1119</v>
      </c>
    </row>
    <row r="983" spans="25:25" x14ac:dyDescent="0.3">
      <c r="Y983" t="s">
        <v>1120</v>
      </c>
    </row>
    <row r="984" spans="25:25" x14ac:dyDescent="0.3">
      <c r="Y984" t="s">
        <v>1121</v>
      </c>
    </row>
    <row r="985" spans="25:25" x14ac:dyDescent="0.3">
      <c r="Y985" t="s">
        <v>1122</v>
      </c>
    </row>
    <row r="986" spans="25:25" x14ac:dyDescent="0.3">
      <c r="Y986" t="s">
        <v>1123</v>
      </c>
    </row>
    <row r="987" spans="25:25" x14ac:dyDescent="0.3">
      <c r="Y987" t="s">
        <v>1124</v>
      </c>
    </row>
    <row r="988" spans="25:25" x14ac:dyDescent="0.3">
      <c r="Y988" t="s">
        <v>1125</v>
      </c>
    </row>
    <row r="989" spans="25:25" x14ac:dyDescent="0.3">
      <c r="Y989" t="s">
        <v>1126</v>
      </c>
    </row>
    <row r="990" spans="25:25" x14ac:dyDescent="0.3">
      <c r="Y990" t="s">
        <v>1127</v>
      </c>
    </row>
    <row r="991" spans="25:25" x14ac:dyDescent="0.3">
      <c r="Y991" t="s">
        <v>1128</v>
      </c>
    </row>
    <row r="992" spans="25:25" x14ac:dyDescent="0.3">
      <c r="Y992" t="s">
        <v>1129</v>
      </c>
    </row>
    <row r="993" spans="25:25" x14ac:dyDescent="0.3">
      <c r="Y993" t="s">
        <v>1130</v>
      </c>
    </row>
    <row r="994" spans="25:25" x14ac:dyDescent="0.3">
      <c r="Y994" t="s">
        <v>1131</v>
      </c>
    </row>
    <row r="995" spans="25:25" x14ac:dyDescent="0.3">
      <c r="Y995" t="s">
        <v>1132</v>
      </c>
    </row>
    <row r="996" spans="25:25" x14ac:dyDescent="0.3">
      <c r="Y996" t="s">
        <v>1133</v>
      </c>
    </row>
    <row r="997" spans="25:25" x14ac:dyDescent="0.3">
      <c r="Y997" t="s">
        <v>1134</v>
      </c>
    </row>
    <row r="998" spans="25:25" x14ac:dyDescent="0.3">
      <c r="Y998" t="s">
        <v>1135</v>
      </c>
    </row>
    <row r="999" spans="25:25" x14ac:dyDescent="0.3">
      <c r="Y999" t="s">
        <v>1136</v>
      </c>
    </row>
    <row r="1000" spans="25:25" x14ac:dyDescent="0.3">
      <c r="Y1000" t="s">
        <v>1137</v>
      </c>
    </row>
    <row r="1001" spans="25:25" x14ac:dyDescent="0.3">
      <c r="Y1001" t="s">
        <v>1138</v>
      </c>
    </row>
    <row r="1002" spans="25:25" x14ac:dyDescent="0.3">
      <c r="Y1002" t="s">
        <v>1139</v>
      </c>
    </row>
    <row r="1003" spans="25:25" x14ac:dyDescent="0.3">
      <c r="Y1003" t="s">
        <v>1140</v>
      </c>
    </row>
    <row r="1004" spans="25:25" x14ac:dyDescent="0.3">
      <c r="Y1004" t="s">
        <v>1141</v>
      </c>
    </row>
    <row r="1005" spans="25:25" x14ac:dyDescent="0.3">
      <c r="Y1005" t="s">
        <v>1142</v>
      </c>
    </row>
    <row r="1006" spans="25:25" x14ac:dyDescent="0.3">
      <c r="Y1006" t="s">
        <v>1143</v>
      </c>
    </row>
    <row r="1007" spans="25:25" x14ac:dyDescent="0.3">
      <c r="Y1007" t="s">
        <v>1144</v>
      </c>
    </row>
    <row r="1008" spans="25:25" x14ac:dyDescent="0.3">
      <c r="Y1008" t="s">
        <v>1145</v>
      </c>
    </row>
    <row r="1009" spans="25:25" x14ac:dyDescent="0.3">
      <c r="Y1009" t="s">
        <v>1146</v>
      </c>
    </row>
    <row r="1010" spans="25:25" x14ac:dyDescent="0.3">
      <c r="Y1010" t="s">
        <v>1147</v>
      </c>
    </row>
    <row r="1011" spans="25:25" x14ac:dyDescent="0.3">
      <c r="Y1011" t="s">
        <v>1148</v>
      </c>
    </row>
    <row r="1012" spans="25:25" x14ac:dyDescent="0.3">
      <c r="Y1012" t="s">
        <v>1149</v>
      </c>
    </row>
    <row r="1013" spans="25:25" x14ac:dyDescent="0.3">
      <c r="Y1013" t="s">
        <v>1150</v>
      </c>
    </row>
    <row r="1014" spans="25:25" x14ac:dyDescent="0.3">
      <c r="Y1014" t="s">
        <v>1151</v>
      </c>
    </row>
    <row r="1015" spans="25:25" x14ac:dyDescent="0.3">
      <c r="Y1015" t="s">
        <v>1152</v>
      </c>
    </row>
    <row r="1016" spans="25:25" x14ac:dyDescent="0.3">
      <c r="Y1016" t="s">
        <v>1153</v>
      </c>
    </row>
    <row r="1017" spans="25:25" x14ac:dyDescent="0.3">
      <c r="Y1017" t="s">
        <v>1154</v>
      </c>
    </row>
    <row r="1018" spans="25:25" x14ac:dyDescent="0.3">
      <c r="Y1018" t="s">
        <v>1155</v>
      </c>
    </row>
    <row r="1019" spans="25:25" x14ac:dyDescent="0.3">
      <c r="Y1019" t="s">
        <v>1156</v>
      </c>
    </row>
    <row r="1020" spans="25:25" x14ac:dyDescent="0.3">
      <c r="Y1020" t="s">
        <v>1157</v>
      </c>
    </row>
    <row r="1021" spans="25:25" x14ac:dyDescent="0.3">
      <c r="Y1021" t="s">
        <v>1158</v>
      </c>
    </row>
    <row r="1022" spans="25:25" x14ac:dyDescent="0.3">
      <c r="Y1022" t="s">
        <v>1159</v>
      </c>
    </row>
    <row r="1023" spans="25:25" x14ac:dyDescent="0.3">
      <c r="Y1023" t="s">
        <v>1160</v>
      </c>
    </row>
    <row r="1024" spans="25:25" x14ac:dyDescent="0.3">
      <c r="Y1024" t="s">
        <v>1161</v>
      </c>
    </row>
    <row r="1025" spans="25:25" x14ac:dyDescent="0.3">
      <c r="Y1025" t="s">
        <v>1162</v>
      </c>
    </row>
    <row r="1026" spans="25:25" x14ac:dyDescent="0.3">
      <c r="Y1026" t="s">
        <v>1163</v>
      </c>
    </row>
    <row r="1027" spans="25:25" x14ac:dyDescent="0.3">
      <c r="Y1027" t="s">
        <v>1164</v>
      </c>
    </row>
    <row r="1028" spans="25:25" x14ac:dyDescent="0.3">
      <c r="Y1028" t="s">
        <v>1165</v>
      </c>
    </row>
    <row r="1029" spans="25:25" x14ac:dyDescent="0.3">
      <c r="Y1029" t="s">
        <v>1166</v>
      </c>
    </row>
    <row r="1030" spans="25:25" x14ac:dyDescent="0.3">
      <c r="Y1030" t="s">
        <v>1167</v>
      </c>
    </row>
    <row r="1031" spans="25:25" x14ac:dyDescent="0.3">
      <c r="Y1031" t="s">
        <v>1168</v>
      </c>
    </row>
    <row r="1032" spans="25:25" x14ac:dyDescent="0.3">
      <c r="Y1032" t="s">
        <v>1169</v>
      </c>
    </row>
    <row r="1033" spans="25:25" x14ac:dyDescent="0.3">
      <c r="Y1033" t="s">
        <v>1170</v>
      </c>
    </row>
    <row r="1034" spans="25:25" x14ac:dyDescent="0.3">
      <c r="Y1034" t="s">
        <v>1171</v>
      </c>
    </row>
    <row r="1035" spans="25:25" x14ac:dyDescent="0.3">
      <c r="Y1035" t="s">
        <v>1172</v>
      </c>
    </row>
    <row r="1036" spans="25:25" x14ac:dyDescent="0.3">
      <c r="Y1036" t="s">
        <v>1173</v>
      </c>
    </row>
    <row r="1037" spans="25:25" x14ac:dyDescent="0.3">
      <c r="Y1037" t="s">
        <v>1174</v>
      </c>
    </row>
    <row r="1038" spans="25:25" x14ac:dyDescent="0.3">
      <c r="Y1038" t="s">
        <v>1175</v>
      </c>
    </row>
    <row r="1039" spans="25:25" x14ac:dyDescent="0.3">
      <c r="Y1039" t="s">
        <v>1176</v>
      </c>
    </row>
    <row r="1040" spans="25:25" x14ac:dyDescent="0.3">
      <c r="Y1040" t="s">
        <v>1177</v>
      </c>
    </row>
    <row r="1041" spans="25:25" x14ac:dyDescent="0.3">
      <c r="Y1041" t="s">
        <v>1178</v>
      </c>
    </row>
    <row r="1042" spans="25:25" x14ac:dyDescent="0.3">
      <c r="Y1042" t="s">
        <v>1179</v>
      </c>
    </row>
    <row r="1043" spans="25:25" x14ac:dyDescent="0.3">
      <c r="Y1043" t="s">
        <v>1180</v>
      </c>
    </row>
    <row r="1044" spans="25:25" x14ac:dyDescent="0.3">
      <c r="Y1044" t="s">
        <v>1181</v>
      </c>
    </row>
    <row r="1045" spans="25:25" x14ac:dyDescent="0.3">
      <c r="Y1045" t="s">
        <v>1182</v>
      </c>
    </row>
    <row r="1046" spans="25:25" x14ac:dyDescent="0.3">
      <c r="Y1046" t="s">
        <v>1183</v>
      </c>
    </row>
    <row r="1047" spans="25:25" x14ac:dyDescent="0.3">
      <c r="Y1047" t="s">
        <v>1184</v>
      </c>
    </row>
    <row r="1048" spans="25:25" x14ac:dyDescent="0.3">
      <c r="Y1048" t="s">
        <v>1185</v>
      </c>
    </row>
    <row r="1049" spans="25:25" x14ac:dyDescent="0.3">
      <c r="Y1049" t="s">
        <v>1186</v>
      </c>
    </row>
    <row r="1050" spans="25:25" x14ac:dyDescent="0.3">
      <c r="Y1050" t="s">
        <v>1187</v>
      </c>
    </row>
    <row r="1051" spans="25:25" x14ac:dyDescent="0.3">
      <c r="Y1051" t="s">
        <v>1188</v>
      </c>
    </row>
    <row r="1052" spans="25:25" x14ac:dyDescent="0.3">
      <c r="Y1052" t="s">
        <v>1189</v>
      </c>
    </row>
    <row r="1053" spans="25:25" x14ac:dyDescent="0.3">
      <c r="Y1053" t="s">
        <v>1190</v>
      </c>
    </row>
    <row r="1054" spans="25:25" x14ac:dyDescent="0.3">
      <c r="Y1054" t="s">
        <v>1191</v>
      </c>
    </row>
    <row r="1055" spans="25:25" x14ac:dyDescent="0.3">
      <c r="Y1055" t="s">
        <v>1192</v>
      </c>
    </row>
    <row r="1056" spans="25:25" x14ac:dyDescent="0.3">
      <c r="Y1056" t="s">
        <v>1193</v>
      </c>
    </row>
    <row r="1057" spans="25:25" x14ac:dyDescent="0.3">
      <c r="Y1057" t="s">
        <v>1194</v>
      </c>
    </row>
    <row r="1058" spans="25:25" x14ac:dyDescent="0.3">
      <c r="Y1058" t="s">
        <v>1195</v>
      </c>
    </row>
    <row r="1059" spans="25:25" x14ac:dyDescent="0.3">
      <c r="Y1059" t="s">
        <v>1196</v>
      </c>
    </row>
    <row r="1060" spans="25:25" x14ac:dyDescent="0.3">
      <c r="Y1060" t="s">
        <v>1197</v>
      </c>
    </row>
    <row r="1061" spans="25:25" x14ac:dyDescent="0.3">
      <c r="Y1061" t="s">
        <v>1198</v>
      </c>
    </row>
    <row r="1062" spans="25:25" x14ac:dyDescent="0.3">
      <c r="Y1062" t="s">
        <v>1199</v>
      </c>
    </row>
    <row r="1063" spans="25:25" x14ac:dyDescent="0.3">
      <c r="Y1063" t="s">
        <v>1200</v>
      </c>
    </row>
    <row r="1064" spans="25:25" x14ac:dyDescent="0.3">
      <c r="Y1064" t="s">
        <v>1201</v>
      </c>
    </row>
    <row r="1065" spans="25:25" x14ac:dyDescent="0.3">
      <c r="Y1065" t="s">
        <v>1202</v>
      </c>
    </row>
    <row r="1066" spans="25:25" x14ac:dyDescent="0.3">
      <c r="Y1066" t="s">
        <v>1203</v>
      </c>
    </row>
    <row r="1067" spans="25:25" x14ac:dyDescent="0.3">
      <c r="Y1067" t="s">
        <v>1204</v>
      </c>
    </row>
    <row r="1068" spans="25:25" x14ac:dyDescent="0.3">
      <c r="Y1068" t="s">
        <v>1205</v>
      </c>
    </row>
    <row r="1069" spans="25:25" x14ac:dyDescent="0.3">
      <c r="Y1069" t="s">
        <v>1206</v>
      </c>
    </row>
    <row r="1070" spans="25:25" x14ac:dyDescent="0.3">
      <c r="Y1070" t="s">
        <v>1207</v>
      </c>
    </row>
    <row r="1071" spans="25:25" x14ac:dyDescent="0.3">
      <c r="Y1071" t="s">
        <v>1208</v>
      </c>
    </row>
    <row r="1072" spans="25:25" x14ac:dyDescent="0.3">
      <c r="Y1072" t="s">
        <v>1209</v>
      </c>
    </row>
    <row r="1073" spans="25:25" x14ac:dyDescent="0.3">
      <c r="Y1073" t="s">
        <v>1210</v>
      </c>
    </row>
    <row r="1074" spans="25:25" x14ac:dyDescent="0.3">
      <c r="Y1074" t="s">
        <v>1211</v>
      </c>
    </row>
    <row r="1075" spans="25:25" x14ac:dyDescent="0.3">
      <c r="Y1075" t="s">
        <v>1212</v>
      </c>
    </row>
    <row r="1076" spans="25:25" x14ac:dyDescent="0.3">
      <c r="Y1076" t="s">
        <v>1213</v>
      </c>
    </row>
    <row r="1077" spans="25:25" x14ac:dyDescent="0.3">
      <c r="Y1077" t="s">
        <v>1214</v>
      </c>
    </row>
    <row r="1078" spans="25:25" x14ac:dyDescent="0.3">
      <c r="Y1078" t="s">
        <v>1215</v>
      </c>
    </row>
    <row r="1079" spans="25:25" x14ac:dyDescent="0.3">
      <c r="Y1079" t="s">
        <v>1216</v>
      </c>
    </row>
    <row r="1080" spans="25:25" x14ac:dyDescent="0.3">
      <c r="Y1080" t="s">
        <v>1217</v>
      </c>
    </row>
    <row r="1081" spans="25:25" x14ac:dyDescent="0.3">
      <c r="Y1081" t="s">
        <v>1218</v>
      </c>
    </row>
    <row r="1082" spans="25:25" x14ac:dyDescent="0.3">
      <c r="Y1082" t="s">
        <v>1219</v>
      </c>
    </row>
    <row r="1083" spans="25:25" x14ac:dyDescent="0.3">
      <c r="Y1083" t="s">
        <v>1220</v>
      </c>
    </row>
    <row r="1084" spans="25:25" x14ac:dyDescent="0.3">
      <c r="Y1084" t="s">
        <v>1221</v>
      </c>
    </row>
    <row r="1085" spans="25:25" x14ac:dyDescent="0.3">
      <c r="Y1085" t="s">
        <v>1222</v>
      </c>
    </row>
    <row r="1086" spans="25:25" x14ac:dyDescent="0.3">
      <c r="Y1086" t="s">
        <v>1223</v>
      </c>
    </row>
    <row r="1087" spans="25:25" x14ac:dyDescent="0.3">
      <c r="Y1087" t="s">
        <v>1224</v>
      </c>
    </row>
    <row r="1088" spans="25:25" x14ac:dyDescent="0.3">
      <c r="Y1088" t="s">
        <v>1225</v>
      </c>
    </row>
    <row r="1089" spans="25:25" x14ac:dyDescent="0.3">
      <c r="Y1089" t="s">
        <v>1226</v>
      </c>
    </row>
    <row r="1090" spans="25:25" x14ac:dyDescent="0.3">
      <c r="Y1090" t="s">
        <v>1227</v>
      </c>
    </row>
    <row r="1091" spans="25:25" x14ac:dyDescent="0.3">
      <c r="Y1091" t="s">
        <v>1228</v>
      </c>
    </row>
    <row r="1092" spans="25:25" x14ac:dyDescent="0.3">
      <c r="Y1092" t="s">
        <v>1229</v>
      </c>
    </row>
    <row r="1093" spans="25:25" x14ac:dyDescent="0.3">
      <c r="Y1093" t="s">
        <v>1230</v>
      </c>
    </row>
    <row r="1094" spans="25:25" x14ac:dyDescent="0.3">
      <c r="Y1094" t="s">
        <v>1231</v>
      </c>
    </row>
    <row r="1095" spans="25:25" x14ac:dyDescent="0.3">
      <c r="Y1095" t="s">
        <v>1232</v>
      </c>
    </row>
    <row r="1096" spans="25:25" x14ac:dyDescent="0.3">
      <c r="Y1096" t="s">
        <v>1233</v>
      </c>
    </row>
    <row r="1097" spans="25:25" x14ac:dyDescent="0.3">
      <c r="Y1097" t="s">
        <v>1234</v>
      </c>
    </row>
    <row r="1098" spans="25:25" x14ac:dyDescent="0.3">
      <c r="Y1098" t="s">
        <v>1235</v>
      </c>
    </row>
    <row r="1099" spans="25:25" x14ac:dyDescent="0.3">
      <c r="Y1099" t="s">
        <v>1236</v>
      </c>
    </row>
    <row r="1100" spans="25:25" x14ac:dyDescent="0.3">
      <c r="Y1100" t="s">
        <v>1237</v>
      </c>
    </row>
    <row r="1101" spans="25:25" x14ac:dyDescent="0.3">
      <c r="Y1101" t="s">
        <v>1238</v>
      </c>
    </row>
    <row r="1102" spans="25:25" x14ac:dyDescent="0.3">
      <c r="Y1102" t="s">
        <v>1239</v>
      </c>
    </row>
    <row r="1103" spans="25:25" x14ac:dyDescent="0.3">
      <c r="Y1103" t="s">
        <v>1240</v>
      </c>
    </row>
    <row r="1104" spans="25:25" x14ac:dyDescent="0.3">
      <c r="Y1104" t="s">
        <v>1241</v>
      </c>
    </row>
    <row r="1105" spans="25:25" x14ac:dyDescent="0.3">
      <c r="Y1105" t="s">
        <v>1242</v>
      </c>
    </row>
    <row r="1106" spans="25:25" x14ac:dyDescent="0.3">
      <c r="Y1106" t="s">
        <v>1243</v>
      </c>
    </row>
    <row r="1107" spans="25:25" x14ac:dyDescent="0.3">
      <c r="Y1107" t="s">
        <v>1244</v>
      </c>
    </row>
    <row r="1108" spans="25:25" x14ac:dyDescent="0.3">
      <c r="Y1108" t="s">
        <v>1245</v>
      </c>
    </row>
    <row r="1109" spans="25:25" x14ac:dyDescent="0.3">
      <c r="Y1109" t="s">
        <v>1246</v>
      </c>
    </row>
    <row r="1110" spans="25:25" x14ac:dyDescent="0.3">
      <c r="Y1110" t="s">
        <v>1247</v>
      </c>
    </row>
    <row r="1111" spans="25:25" x14ac:dyDescent="0.3">
      <c r="Y1111" t="s">
        <v>1248</v>
      </c>
    </row>
    <row r="1112" spans="25:25" x14ac:dyDescent="0.3">
      <c r="Y1112" t="s">
        <v>1249</v>
      </c>
    </row>
    <row r="1113" spans="25:25" x14ac:dyDescent="0.3">
      <c r="Y1113" t="s">
        <v>1250</v>
      </c>
    </row>
    <row r="1114" spans="25:25" x14ac:dyDescent="0.3">
      <c r="Y1114" t="s">
        <v>1251</v>
      </c>
    </row>
    <row r="1115" spans="25:25" x14ac:dyDescent="0.3">
      <c r="Y1115" t="s">
        <v>1252</v>
      </c>
    </row>
    <row r="1116" spans="25:25" x14ac:dyDescent="0.3">
      <c r="Y1116" t="s">
        <v>1253</v>
      </c>
    </row>
    <row r="1117" spans="25:25" x14ac:dyDescent="0.3">
      <c r="Y1117" t="s">
        <v>1254</v>
      </c>
    </row>
    <row r="1118" spans="25:25" x14ac:dyDescent="0.3">
      <c r="Y1118" t="s">
        <v>1255</v>
      </c>
    </row>
    <row r="1119" spans="25:25" x14ac:dyDescent="0.3">
      <c r="Y1119" t="s">
        <v>1256</v>
      </c>
    </row>
    <row r="1120" spans="25:25" x14ac:dyDescent="0.3">
      <c r="Y1120" t="s">
        <v>1257</v>
      </c>
    </row>
    <row r="1121" spans="25:25" x14ac:dyDescent="0.3">
      <c r="Y1121" t="s">
        <v>1258</v>
      </c>
    </row>
    <row r="1122" spans="25:25" x14ac:dyDescent="0.3">
      <c r="Y1122" t="s">
        <v>1259</v>
      </c>
    </row>
    <row r="1123" spans="25:25" x14ac:dyDescent="0.3">
      <c r="Y1123" t="s">
        <v>1260</v>
      </c>
    </row>
    <row r="1124" spans="25:25" x14ac:dyDescent="0.3">
      <c r="Y1124" t="s">
        <v>1261</v>
      </c>
    </row>
    <row r="1125" spans="25:25" x14ac:dyDescent="0.3">
      <c r="Y1125" t="s">
        <v>1262</v>
      </c>
    </row>
    <row r="1126" spans="25:25" x14ac:dyDescent="0.3">
      <c r="Y1126" t="s">
        <v>1263</v>
      </c>
    </row>
    <row r="1127" spans="25:25" x14ac:dyDescent="0.3">
      <c r="Y1127" t="s">
        <v>1264</v>
      </c>
    </row>
    <row r="1128" spans="25:25" x14ac:dyDescent="0.3">
      <c r="Y1128" t="s">
        <v>1265</v>
      </c>
    </row>
    <row r="1129" spans="25:25" x14ac:dyDescent="0.3">
      <c r="Y1129" t="s">
        <v>1266</v>
      </c>
    </row>
    <row r="1130" spans="25:25" x14ac:dyDescent="0.3">
      <c r="Y1130" t="s">
        <v>1267</v>
      </c>
    </row>
    <row r="1131" spans="25:25" x14ac:dyDescent="0.3">
      <c r="Y1131" t="s">
        <v>1268</v>
      </c>
    </row>
    <row r="1132" spans="25:25" x14ac:dyDescent="0.3">
      <c r="Y1132" t="s">
        <v>1269</v>
      </c>
    </row>
    <row r="1133" spans="25:25" x14ac:dyDescent="0.3">
      <c r="Y1133" t="s">
        <v>1270</v>
      </c>
    </row>
    <row r="1134" spans="25:25" x14ac:dyDescent="0.3">
      <c r="Y1134" t="s">
        <v>1271</v>
      </c>
    </row>
    <row r="1135" spans="25:25" x14ac:dyDescent="0.3">
      <c r="Y1135" t="s">
        <v>1272</v>
      </c>
    </row>
    <row r="1136" spans="25:25" x14ac:dyDescent="0.3">
      <c r="Y1136" t="s">
        <v>1273</v>
      </c>
    </row>
    <row r="1137" spans="25:25" x14ac:dyDescent="0.3">
      <c r="Y1137" t="s">
        <v>1274</v>
      </c>
    </row>
    <row r="1138" spans="25:25" x14ac:dyDescent="0.3">
      <c r="Y1138" t="s">
        <v>1275</v>
      </c>
    </row>
    <row r="1139" spans="25:25" x14ac:dyDescent="0.3">
      <c r="Y1139" t="s">
        <v>1276</v>
      </c>
    </row>
    <row r="1140" spans="25:25" x14ac:dyDescent="0.3">
      <c r="Y1140" t="s">
        <v>1277</v>
      </c>
    </row>
    <row r="1141" spans="25:25" x14ac:dyDescent="0.3">
      <c r="Y1141" t="s">
        <v>1278</v>
      </c>
    </row>
    <row r="1142" spans="25:25" x14ac:dyDescent="0.3">
      <c r="Y1142" t="s">
        <v>1279</v>
      </c>
    </row>
    <row r="1143" spans="25:25" x14ac:dyDescent="0.3">
      <c r="Y1143" t="s">
        <v>1280</v>
      </c>
    </row>
    <row r="1144" spans="25:25" x14ac:dyDescent="0.3">
      <c r="Y1144" t="s">
        <v>1281</v>
      </c>
    </row>
    <row r="1145" spans="25:25" x14ac:dyDescent="0.3">
      <c r="Y1145" t="s">
        <v>1282</v>
      </c>
    </row>
    <row r="1146" spans="25:25" x14ac:dyDescent="0.3">
      <c r="Y1146" t="s">
        <v>1283</v>
      </c>
    </row>
    <row r="1147" spans="25:25" x14ac:dyDescent="0.3">
      <c r="Y1147" t="s">
        <v>1284</v>
      </c>
    </row>
    <row r="1148" spans="25:25" x14ac:dyDescent="0.3">
      <c r="Y1148" t="s">
        <v>1285</v>
      </c>
    </row>
    <row r="1149" spans="25:25" x14ac:dyDescent="0.3">
      <c r="Y1149" t="s">
        <v>1286</v>
      </c>
    </row>
    <row r="1150" spans="25:25" x14ac:dyDescent="0.3">
      <c r="Y1150" t="s">
        <v>1287</v>
      </c>
    </row>
    <row r="1151" spans="25:25" x14ac:dyDescent="0.3">
      <c r="Y1151" t="s">
        <v>1288</v>
      </c>
    </row>
    <row r="1152" spans="25:25" x14ac:dyDescent="0.3">
      <c r="Y1152" t="s">
        <v>1289</v>
      </c>
    </row>
    <row r="1153" spans="25:25" x14ac:dyDescent="0.3">
      <c r="Y1153" t="s">
        <v>1290</v>
      </c>
    </row>
    <row r="1154" spans="25:25" x14ac:dyDescent="0.3">
      <c r="Y1154" t="s">
        <v>1291</v>
      </c>
    </row>
    <row r="1155" spans="25:25" x14ac:dyDescent="0.3">
      <c r="Y1155" t="s">
        <v>1292</v>
      </c>
    </row>
    <row r="1156" spans="25:25" x14ac:dyDescent="0.3">
      <c r="Y1156" t="s">
        <v>1293</v>
      </c>
    </row>
    <row r="1157" spans="25:25" x14ac:dyDescent="0.3">
      <c r="Y1157" t="s">
        <v>1294</v>
      </c>
    </row>
    <row r="1158" spans="25:25" x14ac:dyDescent="0.3">
      <c r="Y1158" t="s">
        <v>1295</v>
      </c>
    </row>
    <row r="1159" spans="25:25" x14ac:dyDescent="0.3">
      <c r="Y1159" t="s">
        <v>1296</v>
      </c>
    </row>
    <row r="1160" spans="25:25" x14ac:dyDescent="0.3">
      <c r="Y1160" t="s">
        <v>1297</v>
      </c>
    </row>
    <row r="1161" spans="25:25" x14ac:dyDescent="0.3">
      <c r="Y1161" t="s">
        <v>1298</v>
      </c>
    </row>
    <row r="1162" spans="25:25" x14ac:dyDescent="0.3">
      <c r="Y1162" t="s">
        <v>1299</v>
      </c>
    </row>
    <row r="1163" spans="25:25" x14ac:dyDescent="0.3">
      <c r="Y1163" t="s">
        <v>1300</v>
      </c>
    </row>
    <row r="1164" spans="25:25" x14ac:dyDescent="0.3">
      <c r="Y1164" t="s">
        <v>1301</v>
      </c>
    </row>
    <row r="1165" spans="25:25" x14ac:dyDescent="0.3">
      <c r="Y1165" t="s">
        <v>1302</v>
      </c>
    </row>
    <row r="1166" spans="25:25" x14ac:dyDescent="0.3">
      <c r="Y1166" t="s">
        <v>1303</v>
      </c>
    </row>
    <row r="1167" spans="25:25" x14ac:dyDescent="0.3">
      <c r="Y1167" t="s">
        <v>1304</v>
      </c>
    </row>
    <row r="1168" spans="25:25" x14ac:dyDescent="0.3">
      <c r="Y1168" t="s">
        <v>1305</v>
      </c>
    </row>
    <row r="1169" spans="25:25" x14ac:dyDescent="0.3">
      <c r="Y1169" t="s">
        <v>1306</v>
      </c>
    </row>
    <row r="1170" spans="25:25" x14ac:dyDescent="0.3">
      <c r="Y1170" t="s">
        <v>1307</v>
      </c>
    </row>
    <row r="1171" spans="25:25" x14ac:dyDescent="0.3">
      <c r="Y1171" t="s">
        <v>1308</v>
      </c>
    </row>
    <row r="1172" spans="25:25" x14ac:dyDescent="0.3">
      <c r="Y1172" t="s">
        <v>1309</v>
      </c>
    </row>
    <row r="1173" spans="25:25" x14ac:dyDescent="0.3">
      <c r="Y1173" t="s">
        <v>1310</v>
      </c>
    </row>
    <row r="1174" spans="25:25" x14ac:dyDescent="0.3">
      <c r="Y1174" t="s">
        <v>1311</v>
      </c>
    </row>
    <row r="1175" spans="25:25" x14ac:dyDescent="0.3">
      <c r="Y1175" t="s">
        <v>1312</v>
      </c>
    </row>
    <row r="1176" spans="25:25" x14ac:dyDescent="0.3">
      <c r="Y1176" t="s">
        <v>1313</v>
      </c>
    </row>
    <row r="1177" spans="25:25" x14ac:dyDescent="0.3">
      <c r="Y1177" t="s">
        <v>1314</v>
      </c>
    </row>
    <row r="1178" spans="25:25" x14ac:dyDescent="0.3">
      <c r="Y1178" t="s">
        <v>1315</v>
      </c>
    </row>
    <row r="1179" spans="25:25" x14ac:dyDescent="0.3">
      <c r="Y1179" t="s">
        <v>1316</v>
      </c>
    </row>
    <row r="1180" spans="25:25" x14ac:dyDescent="0.3">
      <c r="Y1180" t="s">
        <v>1317</v>
      </c>
    </row>
    <row r="1181" spans="25:25" x14ac:dyDescent="0.3">
      <c r="Y1181" t="s">
        <v>1318</v>
      </c>
    </row>
    <row r="1182" spans="25:25" x14ac:dyDescent="0.3">
      <c r="Y1182" t="s">
        <v>1319</v>
      </c>
    </row>
    <row r="1183" spans="25:25" x14ac:dyDescent="0.3">
      <c r="Y1183" t="s">
        <v>1320</v>
      </c>
    </row>
    <row r="1184" spans="25:25" x14ac:dyDescent="0.3">
      <c r="Y1184" t="s">
        <v>1321</v>
      </c>
    </row>
    <row r="1185" spans="25:25" x14ac:dyDescent="0.3">
      <c r="Y1185" t="s">
        <v>1322</v>
      </c>
    </row>
    <row r="1186" spans="25:25" x14ac:dyDescent="0.3">
      <c r="Y1186" t="s">
        <v>1323</v>
      </c>
    </row>
    <row r="1187" spans="25:25" x14ac:dyDescent="0.3">
      <c r="Y1187" t="s">
        <v>1324</v>
      </c>
    </row>
    <row r="1188" spans="25:25" x14ac:dyDescent="0.3">
      <c r="Y1188" t="s">
        <v>1325</v>
      </c>
    </row>
    <row r="1189" spans="25:25" x14ac:dyDescent="0.3">
      <c r="Y1189" t="s">
        <v>1326</v>
      </c>
    </row>
    <row r="1190" spans="25:25" x14ac:dyDescent="0.3">
      <c r="Y1190" t="s">
        <v>1327</v>
      </c>
    </row>
    <row r="1191" spans="25:25" x14ac:dyDescent="0.3">
      <c r="Y1191" t="s">
        <v>1328</v>
      </c>
    </row>
    <row r="1192" spans="25:25" x14ac:dyDescent="0.3">
      <c r="Y1192" t="s">
        <v>1329</v>
      </c>
    </row>
    <row r="1193" spans="25:25" x14ac:dyDescent="0.3">
      <c r="Y1193" t="s">
        <v>1330</v>
      </c>
    </row>
    <row r="1194" spans="25:25" x14ac:dyDescent="0.3">
      <c r="Y1194" t="s">
        <v>1331</v>
      </c>
    </row>
    <row r="1195" spans="25:25" x14ac:dyDescent="0.3">
      <c r="Y1195" t="s">
        <v>1332</v>
      </c>
    </row>
    <row r="1196" spans="25:25" x14ac:dyDescent="0.3">
      <c r="Y1196" t="s">
        <v>1333</v>
      </c>
    </row>
    <row r="1197" spans="25:25" x14ac:dyDescent="0.3">
      <c r="Y1197" t="s">
        <v>1334</v>
      </c>
    </row>
    <row r="1198" spans="25:25" x14ac:dyDescent="0.3">
      <c r="Y1198" t="s">
        <v>1335</v>
      </c>
    </row>
    <row r="1199" spans="25:25" x14ac:dyDescent="0.3">
      <c r="Y1199" t="s">
        <v>1336</v>
      </c>
    </row>
    <row r="1200" spans="25:25" x14ac:dyDescent="0.3">
      <c r="Y1200" t="s">
        <v>1337</v>
      </c>
    </row>
    <row r="1201" spans="25:25" x14ac:dyDescent="0.3">
      <c r="Y1201" t="s">
        <v>1338</v>
      </c>
    </row>
    <row r="1202" spans="25:25" x14ac:dyDescent="0.3">
      <c r="Y1202" t="s">
        <v>1339</v>
      </c>
    </row>
    <row r="1203" spans="25:25" x14ac:dyDescent="0.3">
      <c r="Y1203" t="s">
        <v>1340</v>
      </c>
    </row>
    <row r="1204" spans="25:25" x14ac:dyDescent="0.3">
      <c r="Y1204" t="s">
        <v>1341</v>
      </c>
    </row>
    <row r="1205" spans="25:25" x14ac:dyDescent="0.3">
      <c r="Y1205" t="s">
        <v>1342</v>
      </c>
    </row>
    <row r="1206" spans="25:25" x14ac:dyDescent="0.3">
      <c r="Y1206" t="s">
        <v>1343</v>
      </c>
    </row>
    <row r="1207" spans="25:25" x14ac:dyDescent="0.3">
      <c r="Y1207" t="s">
        <v>1344</v>
      </c>
    </row>
    <row r="1208" spans="25:25" x14ac:dyDescent="0.3">
      <c r="Y1208" t="s">
        <v>1345</v>
      </c>
    </row>
    <row r="1209" spans="25:25" x14ac:dyDescent="0.3">
      <c r="Y1209" t="s">
        <v>1346</v>
      </c>
    </row>
    <row r="1210" spans="25:25" x14ac:dyDescent="0.3">
      <c r="Y1210" t="s">
        <v>1347</v>
      </c>
    </row>
    <row r="1211" spans="25:25" x14ac:dyDescent="0.3">
      <c r="Y1211" t="s">
        <v>1348</v>
      </c>
    </row>
    <row r="1212" spans="25:25" x14ac:dyDescent="0.3">
      <c r="Y1212" t="s">
        <v>1349</v>
      </c>
    </row>
    <row r="1213" spans="25:25" x14ac:dyDescent="0.3">
      <c r="Y1213" t="s">
        <v>1350</v>
      </c>
    </row>
    <row r="1214" spans="25:25" x14ac:dyDescent="0.3">
      <c r="Y1214" t="s">
        <v>1351</v>
      </c>
    </row>
    <row r="1215" spans="25:25" x14ac:dyDescent="0.3">
      <c r="Y1215" t="s">
        <v>1352</v>
      </c>
    </row>
    <row r="1216" spans="25:25" x14ac:dyDescent="0.3">
      <c r="Y1216" t="s">
        <v>1353</v>
      </c>
    </row>
    <row r="1217" spans="25:25" x14ac:dyDescent="0.3">
      <c r="Y1217" t="s">
        <v>1354</v>
      </c>
    </row>
    <row r="1218" spans="25:25" x14ac:dyDescent="0.3">
      <c r="Y1218" t="s">
        <v>1355</v>
      </c>
    </row>
    <row r="1219" spans="25:25" x14ac:dyDescent="0.3">
      <c r="Y1219" t="s">
        <v>1356</v>
      </c>
    </row>
    <row r="1220" spans="25:25" x14ac:dyDescent="0.3">
      <c r="Y1220" t="s">
        <v>1357</v>
      </c>
    </row>
    <row r="1221" spans="25:25" x14ac:dyDescent="0.3">
      <c r="Y1221" t="s">
        <v>1358</v>
      </c>
    </row>
    <row r="1222" spans="25:25" x14ac:dyDescent="0.3">
      <c r="Y1222" t="s">
        <v>1359</v>
      </c>
    </row>
    <row r="1223" spans="25:25" x14ac:dyDescent="0.3">
      <c r="Y1223" t="s">
        <v>1360</v>
      </c>
    </row>
    <row r="1224" spans="25:25" x14ac:dyDescent="0.3">
      <c r="Y1224" t="s">
        <v>1361</v>
      </c>
    </row>
    <row r="1225" spans="25:25" x14ac:dyDescent="0.3">
      <c r="Y1225" t="s">
        <v>1362</v>
      </c>
    </row>
    <row r="1226" spans="25:25" x14ac:dyDescent="0.3">
      <c r="Y1226" t="s">
        <v>1363</v>
      </c>
    </row>
    <row r="1227" spans="25:25" x14ac:dyDescent="0.3">
      <c r="Y1227" t="s">
        <v>1364</v>
      </c>
    </row>
    <row r="1228" spans="25:25" x14ac:dyDescent="0.3">
      <c r="Y1228" t="s">
        <v>1365</v>
      </c>
    </row>
    <row r="1229" spans="25:25" x14ac:dyDescent="0.3">
      <c r="Y1229" t="s">
        <v>1366</v>
      </c>
    </row>
    <row r="1230" spans="25:25" x14ac:dyDescent="0.3">
      <c r="Y1230" t="s">
        <v>1367</v>
      </c>
    </row>
    <row r="1231" spans="25:25" x14ac:dyDescent="0.3">
      <c r="Y1231" t="s">
        <v>1368</v>
      </c>
    </row>
    <row r="1232" spans="25:25" x14ac:dyDescent="0.3">
      <c r="Y1232" t="s">
        <v>1369</v>
      </c>
    </row>
    <row r="1233" spans="25:25" x14ac:dyDescent="0.3">
      <c r="Y1233" t="s">
        <v>1370</v>
      </c>
    </row>
    <row r="1234" spans="25:25" x14ac:dyDescent="0.3">
      <c r="Y1234" t="s">
        <v>1371</v>
      </c>
    </row>
    <row r="1235" spans="25:25" x14ac:dyDescent="0.3">
      <c r="Y1235" t="s">
        <v>1372</v>
      </c>
    </row>
    <row r="1236" spans="25:25" x14ac:dyDescent="0.3">
      <c r="Y1236" t="s">
        <v>1373</v>
      </c>
    </row>
    <row r="1237" spans="25:25" x14ac:dyDescent="0.3">
      <c r="Y1237" t="s">
        <v>1374</v>
      </c>
    </row>
    <row r="1238" spans="25:25" x14ac:dyDescent="0.3">
      <c r="Y1238" t="s">
        <v>1375</v>
      </c>
    </row>
    <row r="1239" spans="25:25" x14ac:dyDescent="0.3">
      <c r="Y1239" t="s">
        <v>1376</v>
      </c>
    </row>
    <row r="1240" spans="25:25" x14ac:dyDescent="0.3">
      <c r="Y1240" t="s">
        <v>1377</v>
      </c>
    </row>
    <row r="1241" spans="25:25" x14ac:dyDescent="0.3">
      <c r="Y1241" t="s">
        <v>1378</v>
      </c>
    </row>
    <row r="1242" spans="25:25" x14ac:dyDescent="0.3">
      <c r="Y1242" t="s">
        <v>1379</v>
      </c>
    </row>
    <row r="1243" spans="25:25" x14ac:dyDescent="0.3">
      <c r="Y1243" t="s">
        <v>1380</v>
      </c>
    </row>
    <row r="1244" spans="25:25" x14ac:dyDescent="0.3">
      <c r="Y1244" t="s">
        <v>1381</v>
      </c>
    </row>
    <row r="1245" spans="25:25" x14ac:dyDescent="0.3">
      <c r="Y1245" t="s">
        <v>1382</v>
      </c>
    </row>
    <row r="1246" spans="25:25" x14ac:dyDescent="0.3">
      <c r="Y1246" t="s">
        <v>1383</v>
      </c>
    </row>
    <row r="1247" spans="25:25" x14ac:dyDescent="0.3">
      <c r="Y1247" t="s">
        <v>1384</v>
      </c>
    </row>
    <row r="1248" spans="25:25" x14ac:dyDescent="0.3">
      <c r="Y1248" t="s">
        <v>1385</v>
      </c>
    </row>
    <row r="1249" spans="25:25" x14ac:dyDescent="0.3">
      <c r="Y1249" t="s">
        <v>1386</v>
      </c>
    </row>
    <row r="1250" spans="25:25" x14ac:dyDescent="0.3">
      <c r="Y1250" t="s">
        <v>1387</v>
      </c>
    </row>
    <row r="1251" spans="25:25" x14ac:dyDescent="0.3">
      <c r="Y1251" t="s">
        <v>1388</v>
      </c>
    </row>
    <row r="1252" spans="25:25" x14ac:dyDescent="0.3">
      <c r="Y1252" t="s">
        <v>1389</v>
      </c>
    </row>
    <row r="1253" spans="25:25" x14ac:dyDescent="0.3">
      <c r="Y1253" t="s">
        <v>1390</v>
      </c>
    </row>
    <row r="1254" spans="25:25" x14ac:dyDescent="0.3">
      <c r="Y1254" t="s">
        <v>1391</v>
      </c>
    </row>
    <row r="1255" spans="25:25" x14ac:dyDescent="0.3">
      <c r="Y1255" t="s">
        <v>1392</v>
      </c>
    </row>
    <row r="1256" spans="25:25" x14ac:dyDescent="0.3">
      <c r="Y1256" t="s">
        <v>1393</v>
      </c>
    </row>
    <row r="1257" spans="25:25" x14ac:dyDescent="0.3">
      <c r="Y1257" t="s">
        <v>1394</v>
      </c>
    </row>
    <row r="1258" spans="25:25" x14ac:dyDescent="0.3">
      <c r="Y1258" t="s">
        <v>1395</v>
      </c>
    </row>
    <row r="1259" spans="25:25" x14ac:dyDescent="0.3">
      <c r="Y1259" t="s">
        <v>1396</v>
      </c>
    </row>
    <row r="1260" spans="25:25" x14ac:dyDescent="0.3">
      <c r="Y1260" t="s">
        <v>1397</v>
      </c>
    </row>
    <row r="1261" spans="25:25" x14ac:dyDescent="0.3">
      <c r="Y1261" t="s">
        <v>1398</v>
      </c>
    </row>
    <row r="1262" spans="25:25" x14ac:dyDescent="0.3">
      <c r="Y1262" t="s">
        <v>1399</v>
      </c>
    </row>
    <row r="1263" spans="25:25" x14ac:dyDescent="0.3">
      <c r="Y1263" t="s">
        <v>1400</v>
      </c>
    </row>
    <row r="1264" spans="25:25" x14ac:dyDescent="0.3">
      <c r="Y1264" t="s">
        <v>1401</v>
      </c>
    </row>
    <row r="1265" spans="25:25" x14ac:dyDescent="0.3">
      <c r="Y1265" t="s">
        <v>1402</v>
      </c>
    </row>
    <row r="1266" spans="25:25" x14ac:dyDescent="0.3">
      <c r="Y1266" t="s">
        <v>1403</v>
      </c>
    </row>
    <row r="1267" spans="25:25" x14ac:dyDescent="0.3">
      <c r="Y1267" t="s">
        <v>1404</v>
      </c>
    </row>
    <row r="1268" spans="25:25" x14ac:dyDescent="0.3">
      <c r="Y1268" t="s">
        <v>1405</v>
      </c>
    </row>
    <row r="1269" spans="25:25" x14ac:dyDescent="0.3">
      <c r="Y1269" t="s">
        <v>1406</v>
      </c>
    </row>
    <row r="1270" spans="25:25" x14ac:dyDescent="0.3">
      <c r="Y1270" t="s">
        <v>1407</v>
      </c>
    </row>
    <row r="1271" spans="25:25" x14ac:dyDescent="0.3">
      <c r="Y1271" t="s">
        <v>1408</v>
      </c>
    </row>
    <row r="1272" spans="25:25" x14ac:dyDescent="0.3">
      <c r="Y1272" t="s">
        <v>1409</v>
      </c>
    </row>
    <row r="1273" spans="25:25" x14ac:dyDescent="0.3">
      <c r="Y1273" t="s">
        <v>1410</v>
      </c>
    </row>
    <row r="1274" spans="25:25" x14ac:dyDescent="0.3">
      <c r="Y1274" t="s">
        <v>1411</v>
      </c>
    </row>
    <row r="1275" spans="25:25" x14ac:dyDescent="0.3">
      <c r="Y1275" t="s">
        <v>1412</v>
      </c>
    </row>
    <row r="1276" spans="25:25" x14ac:dyDescent="0.3">
      <c r="Y1276" t="s">
        <v>1413</v>
      </c>
    </row>
    <row r="1277" spans="25:25" x14ac:dyDescent="0.3">
      <c r="Y1277" t="s">
        <v>1414</v>
      </c>
    </row>
    <row r="1278" spans="25:25" x14ac:dyDescent="0.3">
      <c r="Y1278" t="s">
        <v>1415</v>
      </c>
    </row>
    <row r="1279" spans="25:25" x14ac:dyDescent="0.3">
      <c r="Y1279" t="s">
        <v>1416</v>
      </c>
    </row>
    <row r="1280" spans="25:25" x14ac:dyDescent="0.3">
      <c r="Y1280" t="s">
        <v>1417</v>
      </c>
    </row>
    <row r="1281" spans="25:25" x14ac:dyDescent="0.3">
      <c r="Y1281" t="s">
        <v>1418</v>
      </c>
    </row>
    <row r="1282" spans="25:25" x14ac:dyDescent="0.3">
      <c r="Y1282" t="s">
        <v>1419</v>
      </c>
    </row>
    <row r="1283" spans="25:25" x14ac:dyDescent="0.3">
      <c r="Y1283" t="s">
        <v>1420</v>
      </c>
    </row>
    <row r="1284" spans="25:25" x14ac:dyDescent="0.3">
      <c r="Y1284" t="s">
        <v>1421</v>
      </c>
    </row>
    <row r="1285" spans="25:25" x14ac:dyDescent="0.3">
      <c r="Y1285" t="s">
        <v>1422</v>
      </c>
    </row>
    <row r="1286" spans="25:25" x14ac:dyDescent="0.3">
      <c r="Y1286" t="s">
        <v>1423</v>
      </c>
    </row>
    <row r="1287" spans="25:25" x14ac:dyDescent="0.3">
      <c r="Y1287" t="s">
        <v>1424</v>
      </c>
    </row>
    <row r="1288" spans="25:25" x14ac:dyDescent="0.3">
      <c r="Y1288" t="s">
        <v>1425</v>
      </c>
    </row>
    <row r="1289" spans="25:25" x14ac:dyDescent="0.3">
      <c r="Y1289" t="s">
        <v>1426</v>
      </c>
    </row>
    <row r="1290" spans="25:25" x14ac:dyDescent="0.3">
      <c r="Y1290" t="s">
        <v>1427</v>
      </c>
    </row>
    <row r="1291" spans="25:25" x14ac:dyDescent="0.3">
      <c r="Y1291" t="s">
        <v>1428</v>
      </c>
    </row>
    <row r="1292" spans="25:25" x14ac:dyDescent="0.3">
      <c r="Y1292" t="s">
        <v>1429</v>
      </c>
    </row>
    <row r="1293" spans="25:25" x14ac:dyDescent="0.3">
      <c r="Y1293" t="s">
        <v>1430</v>
      </c>
    </row>
    <row r="1294" spans="25:25" x14ac:dyDescent="0.3">
      <c r="Y1294" t="s">
        <v>1431</v>
      </c>
    </row>
    <row r="1295" spans="25:25" x14ac:dyDescent="0.3">
      <c r="Y1295" t="s">
        <v>1432</v>
      </c>
    </row>
    <row r="1296" spans="25:25" x14ac:dyDescent="0.3">
      <c r="Y1296" t="s">
        <v>1433</v>
      </c>
    </row>
    <row r="1297" spans="25:25" x14ac:dyDescent="0.3">
      <c r="Y1297" t="s">
        <v>1434</v>
      </c>
    </row>
    <row r="1298" spans="25:25" x14ac:dyDescent="0.3">
      <c r="Y1298" t="s">
        <v>1435</v>
      </c>
    </row>
    <row r="1299" spans="25:25" x14ac:dyDescent="0.3">
      <c r="Y1299" t="s">
        <v>1436</v>
      </c>
    </row>
    <row r="1300" spans="25:25" x14ac:dyDescent="0.3">
      <c r="Y1300" t="s">
        <v>1437</v>
      </c>
    </row>
    <row r="1301" spans="25:25" x14ac:dyDescent="0.3">
      <c r="Y1301" t="s">
        <v>1438</v>
      </c>
    </row>
    <row r="1302" spans="25:25" x14ac:dyDescent="0.3">
      <c r="Y1302" t="s">
        <v>1439</v>
      </c>
    </row>
    <row r="1303" spans="25:25" x14ac:dyDescent="0.3">
      <c r="Y1303" t="s">
        <v>1440</v>
      </c>
    </row>
    <row r="1304" spans="25:25" x14ac:dyDescent="0.3">
      <c r="Y1304" t="s">
        <v>1441</v>
      </c>
    </row>
    <row r="1305" spans="25:25" x14ac:dyDescent="0.3">
      <c r="Y1305" t="s">
        <v>1442</v>
      </c>
    </row>
    <row r="1306" spans="25:25" x14ac:dyDescent="0.3">
      <c r="Y1306" t="s">
        <v>1443</v>
      </c>
    </row>
    <row r="1307" spans="25:25" x14ac:dyDescent="0.3">
      <c r="Y1307" t="s">
        <v>1444</v>
      </c>
    </row>
    <row r="1308" spans="25:25" x14ac:dyDescent="0.3">
      <c r="Y1308" t="s">
        <v>1445</v>
      </c>
    </row>
    <row r="1309" spans="25:25" x14ac:dyDescent="0.3">
      <c r="Y1309" t="s">
        <v>1446</v>
      </c>
    </row>
    <row r="1310" spans="25:25" x14ac:dyDescent="0.3">
      <c r="Y1310" t="s">
        <v>1447</v>
      </c>
    </row>
    <row r="1311" spans="25:25" x14ac:dyDescent="0.3">
      <c r="Y1311" t="s">
        <v>1448</v>
      </c>
    </row>
    <row r="1312" spans="25:25" x14ac:dyDescent="0.3">
      <c r="Y1312" t="s">
        <v>1449</v>
      </c>
    </row>
    <row r="1313" spans="25:25" x14ac:dyDescent="0.3">
      <c r="Y1313" t="s">
        <v>1450</v>
      </c>
    </row>
    <row r="1314" spans="25:25" x14ac:dyDescent="0.3">
      <c r="Y1314" t="s">
        <v>1451</v>
      </c>
    </row>
    <row r="1315" spans="25:25" x14ac:dyDescent="0.3">
      <c r="Y1315" t="s">
        <v>1452</v>
      </c>
    </row>
    <row r="1316" spans="25:25" x14ac:dyDescent="0.3">
      <c r="Y1316" t="s">
        <v>1453</v>
      </c>
    </row>
    <row r="1317" spans="25:25" x14ac:dyDescent="0.3">
      <c r="Y1317" t="s">
        <v>1454</v>
      </c>
    </row>
    <row r="1318" spans="25:25" x14ac:dyDescent="0.3">
      <c r="Y1318" t="s">
        <v>1455</v>
      </c>
    </row>
    <row r="1319" spans="25:25" x14ac:dyDescent="0.3">
      <c r="Y1319" t="s">
        <v>1456</v>
      </c>
    </row>
    <row r="1320" spans="25:25" x14ac:dyDescent="0.3">
      <c r="Y1320" t="s">
        <v>1457</v>
      </c>
    </row>
    <row r="1321" spans="25:25" x14ac:dyDescent="0.3">
      <c r="Y1321" t="s">
        <v>1458</v>
      </c>
    </row>
    <row r="1322" spans="25:25" x14ac:dyDescent="0.3">
      <c r="Y1322" t="s">
        <v>1459</v>
      </c>
    </row>
    <row r="1323" spans="25:25" x14ac:dyDescent="0.3">
      <c r="Y1323" t="s">
        <v>1460</v>
      </c>
    </row>
    <row r="1324" spans="25:25" x14ac:dyDescent="0.3">
      <c r="Y1324" t="s">
        <v>1461</v>
      </c>
    </row>
    <row r="1325" spans="25:25" x14ac:dyDescent="0.3">
      <c r="Y1325" t="s">
        <v>1462</v>
      </c>
    </row>
    <row r="1326" spans="25:25" x14ac:dyDescent="0.3">
      <c r="Y1326" t="s">
        <v>1463</v>
      </c>
    </row>
    <row r="1327" spans="25:25" x14ac:dyDescent="0.3">
      <c r="Y1327" t="s">
        <v>1464</v>
      </c>
    </row>
    <row r="1328" spans="25:25" x14ac:dyDescent="0.3">
      <c r="Y1328" t="s">
        <v>1465</v>
      </c>
    </row>
    <row r="1329" spans="25:25" x14ac:dyDescent="0.3">
      <c r="Y1329" t="s">
        <v>1466</v>
      </c>
    </row>
    <row r="1330" spans="25:25" x14ac:dyDescent="0.3">
      <c r="Y1330" t="s">
        <v>1467</v>
      </c>
    </row>
    <row r="1331" spans="25:25" x14ac:dyDescent="0.3">
      <c r="Y1331" t="s">
        <v>1468</v>
      </c>
    </row>
    <row r="1332" spans="25:25" x14ac:dyDescent="0.3">
      <c r="Y1332" t="s">
        <v>1469</v>
      </c>
    </row>
    <row r="1333" spans="25:25" x14ac:dyDescent="0.3">
      <c r="Y1333" t="s">
        <v>1470</v>
      </c>
    </row>
    <row r="1334" spans="25:25" x14ac:dyDescent="0.3">
      <c r="Y1334" t="s">
        <v>1471</v>
      </c>
    </row>
    <row r="1335" spans="25:25" x14ac:dyDescent="0.3">
      <c r="Y1335" t="s">
        <v>1472</v>
      </c>
    </row>
    <row r="1336" spans="25:25" x14ac:dyDescent="0.3">
      <c r="Y1336" t="s">
        <v>1473</v>
      </c>
    </row>
    <row r="1337" spans="25:25" x14ac:dyDescent="0.3">
      <c r="Y1337" t="s">
        <v>1474</v>
      </c>
    </row>
    <row r="1338" spans="25:25" x14ac:dyDescent="0.3">
      <c r="Y1338" t="s">
        <v>1475</v>
      </c>
    </row>
    <row r="1339" spans="25:25" x14ac:dyDescent="0.3">
      <c r="Y1339" t="s">
        <v>1476</v>
      </c>
    </row>
    <row r="1340" spans="25:25" x14ac:dyDescent="0.3">
      <c r="Y1340" t="s">
        <v>1477</v>
      </c>
    </row>
    <row r="1341" spans="25:25" x14ac:dyDescent="0.3">
      <c r="Y1341" t="s">
        <v>1478</v>
      </c>
    </row>
    <row r="1342" spans="25:25" x14ac:dyDescent="0.3">
      <c r="Y1342" t="s">
        <v>1479</v>
      </c>
    </row>
    <row r="1343" spans="25:25" x14ac:dyDescent="0.3">
      <c r="Y1343" t="s">
        <v>1480</v>
      </c>
    </row>
    <row r="1344" spans="25:25" x14ac:dyDescent="0.3">
      <c r="Y1344" t="s">
        <v>1481</v>
      </c>
    </row>
    <row r="1345" spans="25:25" x14ac:dyDescent="0.3">
      <c r="Y1345" t="s">
        <v>1482</v>
      </c>
    </row>
    <row r="1346" spans="25:25" x14ac:dyDescent="0.3">
      <c r="Y1346" t="s">
        <v>1483</v>
      </c>
    </row>
    <row r="1347" spans="25:25" x14ac:dyDescent="0.3">
      <c r="Y1347" t="s">
        <v>1484</v>
      </c>
    </row>
    <row r="1348" spans="25:25" x14ac:dyDescent="0.3">
      <c r="Y1348" t="s">
        <v>1485</v>
      </c>
    </row>
    <row r="1349" spans="25:25" x14ac:dyDescent="0.3">
      <c r="Y1349" t="s">
        <v>1486</v>
      </c>
    </row>
    <row r="1350" spans="25:25" x14ac:dyDescent="0.3">
      <c r="Y1350" t="s">
        <v>1487</v>
      </c>
    </row>
    <row r="1351" spans="25:25" x14ac:dyDescent="0.3">
      <c r="Y1351" t="s">
        <v>1488</v>
      </c>
    </row>
    <row r="1352" spans="25:25" x14ac:dyDescent="0.3">
      <c r="Y1352" t="s">
        <v>1489</v>
      </c>
    </row>
    <row r="1353" spans="25:25" x14ac:dyDescent="0.3">
      <c r="Y1353" t="s">
        <v>1490</v>
      </c>
    </row>
    <row r="1354" spans="25:25" x14ac:dyDescent="0.3">
      <c r="Y1354" t="s">
        <v>1491</v>
      </c>
    </row>
    <row r="1355" spans="25:25" x14ac:dyDescent="0.3">
      <c r="Y1355" t="s">
        <v>1492</v>
      </c>
    </row>
    <row r="1356" spans="25:25" x14ac:dyDescent="0.3">
      <c r="Y1356" t="s">
        <v>1493</v>
      </c>
    </row>
    <row r="1357" spans="25:25" x14ac:dyDescent="0.3">
      <c r="Y1357" t="s">
        <v>1494</v>
      </c>
    </row>
    <row r="1358" spans="25:25" x14ac:dyDescent="0.3">
      <c r="Y1358" t="s">
        <v>1495</v>
      </c>
    </row>
    <row r="1359" spans="25:25" x14ac:dyDescent="0.3">
      <c r="Y1359" t="s">
        <v>1496</v>
      </c>
    </row>
    <row r="1360" spans="25:25" x14ac:dyDescent="0.3">
      <c r="Y1360" t="s">
        <v>1497</v>
      </c>
    </row>
    <row r="1361" spans="25:25" x14ac:dyDescent="0.3">
      <c r="Y1361" t="s">
        <v>1498</v>
      </c>
    </row>
    <row r="1362" spans="25:25" x14ac:dyDescent="0.3">
      <c r="Y1362" t="s">
        <v>1499</v>
      </c>
    </row>
    <row r="1363" spans="25:25" x14ac:dyDescent="0.3">
      <c r="Y1363" t="s">
        <v>1500</v>
      </c>
    </row>
    <row r="1364" spans="25:25" x14ac:dyDescent="0.3">
      <c r="Y1364" t="s">
        <v>1501</v>
      </c>
    </row>
    <row r="1365" spans="25:25" x14ac:dyDescent="0.3">
      <c r="Y1365" t="s">
        <v>1502</v>
      </c>
    </row>
    <row r="1366" spans="25:25" x14ac:dyDescent="0.3">
      <c r="Y1366" t="s">
        <v>1503</v>
      </c>
    </row>
    <row r="1367" spans="25:25" x14ac:dyDescent="0.3">
      <c r="Y1367" t="s">
        <v>1504</v>
      </c>
    </row>
    <row r="1368" spans="25:25" x14ac:dyDescent="0.3">
      <c r="Y1368" t="s">
        <v>1505</v>
      </c>
    </row>
    <row r="1369" spans="25:25" x14ac:dyDescent="0.3">
      <c r="Y1369" t="s">
        <v>1506</v>
      </c>
    </row>
    <row r="1370" spans="25:25" x14ac:dyDescent="0.3">
      <c r="Y1370" t="s">
        <v>1507</v>
      </c>
    </row>
    <row r="1371" spans="25:25" x14ac:dyDescent="0.3">
      <c r="Y1371" t="s">
        <v>1508</v>
      </c>
    </row>
    <row r="1372" spans="25:25" x14ac:dyDescent="0.3">
      <c r="Y1372" t="s">
        <v>1509</v>
      </c>
    </row>
    <row r="1373" spans="25:25" x14ac:dyDescent="0.3">
      <c r="Y1373" t="s">
        <v>1510</v>
      </c>
    </row>
    <row r="1374" spans="25:25" x14ac:dyDescent="0.3">
      <c r="Y1374" t="s">
        <v>1511</v>
      </c>
    </row>
    <row r="1375" spans="25:25" x14ac:dyDescent="0.3">
      <c r="Y1375" t="s">
        <v>1512</v>
      </c>
    </row>
    <row r="1376" spans="25:25" x14ac:dyDescent="0.3">
      <c r="Y1376" t="s">
        <v>1513</v>
      </c>
    </row>
    <row r="1377" spans="25:25" x14ac:dyDescent="0.3">
      <c r="Y1377" t="s">
        <v>1514</v>
      </c>
    </row>
    <row r="1378" spans="25:25" x14ac:dyDescent="0.3">
      <c r="Y1378" t="s">
        <v>1515</v>
      </c>
    </row>
    <row r="1379" spans="25:25" x14ac:dyDescent="0.3">
      <c r="Y1379" t="s">
        <v>1516</v>
      </c>
    </row>
    <row r="1380" spans="25:25" x14ac:dyDescent="0.3">
      <c r="Y1380" t="s">
        <v>1517</v>
      </c>
    </row>
    <row r="1381" spans="25:25" x14ac:dyDescent="0.3">
      <c r="Y1381" t="s">
        <v>1518</v>
      </c>
    </row>
    <row r="1382" spans="25:25" x14ac:dyDescent="0.3">
      <c r="Y1382" t="s">
        <v>1519</v>
      </c>
    </row>
    <row r="1383" spans="25:25" x14ac:dyDescent="0.3">
      <c r="Y1383" t="s">
        <v>1520</v>
      </c>
    </row>
    <row r="1384" spans="25:25" x14ac:dyDescent="0.3">
      <c r="Y1384" t="s">
        <v>1521</v>
      </c>
    </row>
    <row r="1385" spans="25:25" x14ac:dyDescent="0.3">
      <c r="Y1385" t="s">
        <v>1522</v>
      </c>
    </row>
    <row r="1386" spans="25:25" x14ac:dyDescent="0.3">
      <c r="Y1386" t="s">
        <v>1523</v>
      </c>
    </row>
    <row r="1387" spans="25:25" x14ac:dyDescent="0.3">
      <c r="Y1387" t="s">
        <v>1524</v>
      </c>
    </row>
    <row r="1388" spans="25:25" x14ac:dyDescent="0.3">
      <c r="Y1388" t="s">
        <v>1525</v>
      </c>
    </row>
    <row r="1389" spans="25:25" x14ac:dyDescent="0.3">
      <c r="Y1389" t="s">
        <v>1526</v>
      </c>
    </row>
    <row r="1390" spans="25:25" x14ac:dyDescent="0.3">
      <c r="Y1390" t="s">
        <v>1527</v>
      </c>
    </row>
    <row r="1391" spans="25:25" x14ac:dyDescent="0.3">
      <c r="Y1391" t="s">
        <v>1528</v>
      </c>
    </row>
    <row r="1392" spans="25:25" x14ac:dyDescent="0.3">
      <c r="Y1392" t="s">
        <v>1529</v>
      </c>
    </row>
    <row r="1393" spans="25:25" x14ac:dyDescent="0.3">
      <c r="Y1393" t="s">
        <v>1530</v>
      </c>
    </row>
    <row r="1394" spans="25:25" x14ac:dyDescent="0.3">
      <c r="Y1394" t="s">
        <v>1531</v>
      </c>
    </row>
    <row r="1395" spans="25:25" x14ac:dyDescent="0.3">
      <c r="Y1395" t="s">
        <v>1532</v>
      </c>
    </row>
    <row r="1396" spans="25:25" x14ac:dyDescent="0.3">
      <c r="Y1396" t="s">
        <v>1533</v>
      </c>
    </row>
    <row r="1397" spans="25:25" x14ac:dyDescent="0.3">
      <c r="Y1397" t="s">
        <v>1534</v>
      </c>
    </row>
    <row r="1398" spans="25:25" x14ac:dyDescent="0.3">
      <c r="Y1398" t="s">
        <v>1535</v>
      </c>
    </row>
    <row r="1399" spans="25:25" x14ac:dyDescent="0.3">
      <c r="Y1399" t="s">
        <v>1536</v>
      </c>
    </row>
    <row r="1400" spans="25:25" x14ac:dyDescent="0.3">
      <c r="Y1400" t="s">
        <v>1537</v>
      </c>
    </row>
    <row r="1401" spans="25:25" x14ac:dyDescent="0.3">
      <c r="Y1401" t="s">
        <v>1538</v>
      </c>
    </row>
    <row r="1402" spans="25:25" x14ac:dyDescent="0.3">
      <c r="Y1402" t="s">
        <v>1539</v>
      </c>
    </row>
    <row r="1403" spans="25:25" x14ac:dyDescent="0.3">
      <c r="Y1403" t="s">
        <v>1540</v>
      </c>
    </row>
    <row r="1404" spans="25:25" x14ac:dyDescent="0.3">
      <c r="Y1404" t="s">
        <v>1541</v>
      </c>
    </row>
    <row r="1405" spans="25:25" x14ac:dyDescent="0.3">
      <c r="Y1405" t="s">
        <v>1542</v>
      </c>
    </row>
    <row r="1406" spans="25:25" x14ac:dyDescent="0.3">
      <c r="Y1406" t="s">
        <v>1543</v>
      </c>
    </row>
    <row r="1407" spans="25:25" x14ac:dyDescent="0.3">
      <c r="Y1407" t="s">
        <v>1544</v>
      </c>
    </row>
    <row r="1408" spans="25:25" x14ac:dyDescent="0.3">
      <c r="Y1408" t="s">
        <v>1545</v>
      </c>
    </row>
    <row r="1409" spans="25:25" x14ac:dyDescent="0.3">
      <c r="Y1409" t="s">
        <v>1546</v>
      </c>
    </row>
    <row r="1410" spans="25:25" x14ac:dyDescent="0.3">
      <c r="Y1410" t="s">
        <v>1547</v>
      </c>
    </row>
    <row r="1411" spans="25:25" x14ac:dyDescent="0.3">
      <c r="Y1411" t="s">
        <v>1548</v>
      </c>
    </row>
    <row r="1412" spans="25:25" x14ac:dyDescent="0.3">
      <c r="Y1412" t="s">
        <v>1549</v>
      </c>
    </row>
    <row r="1413" spans="25:25" x14ac:dyDescent="0.3">
      <c r="Y1413" t="s">
        <v>1550</v>
      </c>
    </row>
    <row r="1414" spans="25:25" x14ac:dyDescent="0.3">
      <c r="Y1414" t="s">
        <v>1551</v>
      </c>
    </row>
    <row r="1415" spans="25:25" x14ac:dyDescent="0.3">
      <c r="Y1415" t="s">
        <v>1552</v>
      </c>
    </row>
    <row r="1416" spans="25:25" x14ac:dyDescent="0.3">
      <c r="Y1416" t="s">
        <v>1553</v>
      </c>
    </row>
    <row r="1417" spans="25:25" x14ac:dyDescent="0.3">
      <c r="Y1417" t="s">
        <v>1554</v>
      </c>
    </row>
    <row r="1418" spans="25:25" x14ac:dyDescent="0.3">
      <c r="Y1418" t="s">
        <v>1555</v>
      </c>
    </row>
    <row r="1419" spans="25:25" x14ac:dyDescent="0.3">
      <c r="Y1419" t="s">
        <v>1556</v>
      </c>
    </row>
    <row r="1420" spans="25:25" x14ac:dyDescent="0.3">
      <c r="Y1420" t="s">
        <v>1557</v>
      </c>
    </row>
    <row r="1421" spans="25:25" x14ac:dyDescent="0.3">
      <c r="Y1421" t="s">
        <v>1558</v>
      </c>
    </row>
    <row r="1422" spans="25:25" x14ac:dyDescent="0.3">
      <c r="Y1422" t="s">
        <v>1559</v>
      </c>
    </row>
    <row r="1423" spans="25:25" x14ac:dyDescent="0.3">
      <c r="Y1423" t="s">
        <v>1560</v>
      </c>
    </row>
    <row r="1424" spans="25:25" x14ac:dyDescent="0.3">
      <c r="Y1424" t="s">
        <v>1561</v>
      </c>
    </row>
    <row r="1425" spans="25:25" x14ac:dyDescent="0.3">
      <c r="Y1425" t="s">
        <v>1562</v>
      </c>
    </row>
    <row r="1426" spans="25:25" x14ac:dyDescent="0.3">
      <c r="Y1426" t="s">
        <v>1563</v>
      </c>
    </row>
    <row r="1427" spans="25:25" x14ac:dyDescent="0.3">
      <c r="Y1427" t="s">
        <v>1564</v>
      </c>
    </row>
    <row r="1428" spans="25:25" x14ac:dyDescent="0.3">
      <c r="Y1428" t="s">
        <v>1565</v>
      </c>
    </row>
    <row r="1429" spans="25:25" x14ac:dyDescent="0.3">
      <c r="Y1429" t="s">
        <v>1566</v>
      </c>
    </row>
    <row r="1430" spans="25:25" x14ac:dyDescent="0.3">
      <c r="Y1430" t="s">
        <v>1567</v>
      </c>
    </row>
    <row r="1431" spans="25:25" x14ac:dyDescent="0.3">
      <c r="Y1431" t="s">
        <v>1568</v>
      </c>
    </row>
    <row r="1432" spans="25:25" x14ac:dyDescent="0.3">
      <c r="Y1432" t="s">
        <v>1569</v>
      </c>
    </row>
    <row r="1433" spans="25:25" x14ac:dyDescent="0.3">
      <c r="Y1433" t="s">
        <v>1570</v>
      </c>
    </row>
    <row r="1434" spans="25:25" x14ac:dyDescent="0.3">
      <c r="Y1434" t="s">
        <v>1571</v>
      </c>
    </row>
    <row r="1435" spans="25:25" x14ac:dyDescent="0.3">
      <c r="Y1435" t="s">
        <v>1572</v>
      </c>
    </row>
    <row r="1436" spans="25:25" x14ac:dyDescent="0.3">
      <c r="Y1436" t="s">
        <v>1573</v>
      </c>
    </row>
    <row r="1437" spans="25:25" x14ac:dyDescent="0.3">
      <c r="Y1437" t="s">
        <v>1574</v>
      </c>
    </row>
    <row r="1438" spans="25:25" x14ac:dyDescent="0.3">
      <c r="Y1438" t="s">
        <v>1575</v>
      </c>
    </row>
    <row r="1439" spans="25:25" x14ac:dyDescent="0.3">
      <c r="Y1439" t="s">
        <v>1576</v>
      </c>
    </row>
    <row r="1440" spans="25:25" x14ac:dyDescent="0.3">
      <c r="Y1440" t="s">
        <v>1577</v>
      </c>
    </row>
    <row r="1441" spans="25:25" x14ac:dyDescent="0.3">
      <c r="Y1441" t="s">
        <v>1578</v>
      </c>
    </row>
    <row r="1442" spans="25:25" x14ac:dyDescent="0.3">
      <c r="Y1442" t="s">
        <v>1579</v>
      </c>
    </row>
    <row r="1443" spans="25:25" x14ac:dyDescent="0.3">
      <c r="Y1443" t="s">
        <v>1580</v>
      </c>
    </row>
    <row r="1444" spans="25:25" x14ac:dyDescent="0.3">
      <c r="Y1444" t="s">
        <v>1581</v>
      </c>
    </row>
    <row r="1445" spans="25:25" x14ac:dyDescent="0.3">
      <c r="Y1445" t="s">
        <v>1582</v>
      </c>
    </row>
    <row r="1446" spans="25:25" x14ac:dyDescent="0.3">
      <c r="Y1446" t="s">
        <v>1583</v>
      </c>
    </row>
    <row r="1447" spans="25:25" x14ac:dyDescent="0.3">
      <c r="Y1447" t="s">
        <v>1584</v>
      </c>
    </row>
    <row r="1448" spans="25:25" x14ac:dyDescent="0.3">
      <c r="Y1448" t="s">
        <v>1585</v>
      </c>
    </row>
    <row r="1449" spans="25:25" x14ac:dyDescent="0.3">
      <c r="Y1449" t="s">
        <v>1586</v>
      </c>
    </row>
    <row r="1450" spans="25:25" x14ac:dyDescent="0.3">
      <c r="Y1450" t="s">
        <v>1587</v>
      </c>
    </row>
    <row r="1451" spans="25:25" x14ac:dyDescent="0.3">
      <c r="Y1451" t="s">
        <v>1588</v>
      </c>
    </row>
    <row r="1452" spans="25:25" x14ac:dyDescent="0.3">
      <c r="Y1452" t="s">
        <v>1589</v>
      </c>
    </row>
    <row r="1453" spans="25:25" x14ac:dyDescent="0.3">
      <c r="Y1453" t="s">
        <v>1590</v>
      </c>
    </row>
    <row r="1454" spans="25:25" x14ac:dyDescent="0.3">
      <c r="Y1454" t="s">
        <v>1591</v>
      </c>
    </row>
    <row r="1455" spans="25:25" x14ac:dyDescent="0.3">
      <c r="Y1455" t="s">
        <v>1592</v>
      </c>
    </row>
    <row r="1456" spans="25:25" x14ac:dyDescent="0.3">
      <c r="Y1456" t="s">
        <v>1593</v>
      </c>
    </row>
    <row r="1457" spans="25:25" x14ac:dyDescent="0.3">
      <c r="Y1457" t="s">
        <v>1594</v>
      </c>
    </row>
    <row r="1458" spans="25:25" x14ac:dyDescent="0.3">
      <c r="Y1458" t="s">
        <v>1595</v>
      </c>
    </row>
    <row r="1459" spans="25:25" x14ac:dyDescent="0.3">
      <c r="Y1459" t="s">
        <v>1596</v>
      </c>
    </row>
    <row r="1460" spans="25:25" x14ac:dyDescent="0.3">
      <c r="Y1460" t="s">
        <v>1597</v>
      </c>
    </row>
    <row r="1461" spans="25:25" x14ac:dyDescent="0.3">
      <c r="Y1461" t="s">
        <v>1598</v>
      </c>
    </row>
    <row r="1462" spans="25:25" x14ac:dyDescent="0.3">
      <c r="Y1462" t="s">
        <v>1599</v>
      </c>
    </row>
    <row r="1463" spans="25:25" x14ac:dyDescent="0.3">
      <c r="Y1463" t="s">
        <v>1600</v>
      </c>
    </row>
    <row r="1464" spans="25:25" x14ac:dyDescent="0.3">
      <c r="Y1464" t="s">
        <v>1601</v>
      </c>
    </row>
    <row r="1465" spans="25:25" x14ac:dyDescent="0.3">
      <c r="Y1465" t="s">
        <v>1602</v>
      </c>
    </row>
    <row r="1466" spans="25:25" x14ac:dyDescent="0.3">
      <c r="Y1466" t="s">
        <v>1603</v>
      </c>
    </row>
    <row r="1467" spans="25:25" x14ac:dyDescent="0.3">
      <c r="Y1467" t="s">
        <v>1604</v>
      </c>
    </row>
    <row r="1468" spans="25:25" x14ac:dyDescent="0.3">
      <c r="Y1468" t="s">
        <v>1605</v>
      </c>
    </row>
    <row r="1469" spans="25:25" x14ac:dyDescent="0.3">
      <c r="Y1469" t="s">
        <v>1606</v>
      </c>
    </row>
    <row r="1470" spans="25:25" x14ac:dyDescent="0.3">
      <c r="Y1470" t="s">
        <v>1607</v>
      </c>
    </row>
    <row r="1471" spans="25:25" x14ac:dyDescent="0.3">
      <c r="Y1471" t="s">
        <v>1608</v>
      </c>
    </row>
    <row r="1472" spans="25:25" x14ac:dyDescent="0.3">
      <c r="Y1472" t="s">
        <v>1609</v>
      </c>
    </row>
    <row r="1473" spans="25:25" x14ac:dyDescent="0.3">
      <c r="Y1473" t="s">
        <v>1610</v>
      </c>
    </row>
    <row r="1474" spans="25:25" x14ac:dyDescent="0.3">
      <c r="Y1474" t="s">
        <v>1611</v>
      </c>
    </row>
    <row r="1475" spans="25:25" x14ac:dyDescent="0.3">
      <c r="Y1475" t="s">
        <v>1612</v>
      </c>
    </row>
    <row r="1476" spans="25:25" x14ac:dyDescent="0.3">
      <c r="Y1476" t="s">
        <v>1613</v>
      </c>
    </row>
    <row r="1477" spans="25:25" x14ac:dyDescent="0.3">
      <c r="Y1477" t="s">
        <v>1614</v>
      </c>
    </row>
    <row r="1478" spans="25:25" x14ac:dyDescent="0.3">
      <c r="Y1478" t="s">
        <v>1615</v>
      </c>
    </row>
    <row r="1479" spans="25:25" x14ac:dyDescent="0.3">
      <c r="Y1479" t="s">
        <v>1616</v>
      </c>
    </row>
    <row r="1480" spans="25:25" x14ac:dyDescent="0.3">
      <c r="Y1480" t="s">
        <v>1617</v>
      </c>
    </row>
    <row r="1481" spans="25:25" x14ac:dyDescent="0.3">
      <c r="Y1481" t="s">
        <v>1618</v>
      </c>
    </row>
    <row r="1482" spans="25:25" x14ac:dyDescent="0.3">
      <c r="Y1482" t="s">
        <v>1619</v>
      </c>
    </row>
    <row r="1483" spans="25:25" x14ac:dyDescent="0.3">
      <c r="Y1483" t="s">
        <v>1620</v>
      </c>
    </row>
    <row r="1484" spans="25:25" x14ac:dyDescent="0.3">
      <c r="Y1484" t="s">
        <v>1621</v>
      </c>
    </row>
    <row r="1485" spans="25:25" x14ac:dyDescent="0.3">
      <c r="Y1485" t="s">
        <v>1622</v>
      </c>
    </row>
    <row r="1486" spans="25:25" x14ac:dyDescent="0.3">
      <c r="Y1486" t="s">
        <v>1623</v>
      </c>
    </row>
    <row r="1487" spans="25:25" x14ac:dyDescent="0.3">
      <c r="Y1487" t="s">
        <v>1624</v>
      </c>
    </row>
    <row r="1488" spans="25:25" x14ac:dyDescent="0.3">
      <c r="Y1488" t="s">
        <v>1625</v>
      </c>
    </row>
    <row r="1489" spans="25:25" x14ac:dyDescent="0.3">
      <c r="Y1489" t="s">
        <v>1626</v>
      </c>
    </row>
    <row r="1490" spans="25:25" x14ac:dyDescent="0.3">
      <c r="Y1490" t="s">
        <v>1627</v>
      </c>
    </row>
    <row r="1491" spans="25:25" x14ac:dyDescent="0.3">
      <c r="Y1491" t="s">
        <v>1628</v>
      </c>
    </row>
    <row r="1492" spans="25:25" x14ac:dyDescent="0.3">
      <c r="Y1492" t="s">
        <v>1629</v>
      </c>
    </row>
    <row r="1493" spans="25:25" x14ac:dyDescent="0.3">
      <c r="Y1493" t="s">
        <v>1630</v>
      </c>
    </row>
    <row r="1494" spans="25:25" x14ac:dyDescent="0.3">
      <c r="Y1494" t="s">
        <v>1631</v>
      </c>
    </row>
    <row r="1495" spans="25:25" x14ac:dyDescent="0.3">
      <c r="Y1495" t="s">
        <v>1632</v>
      </c>
    </row>
    <row r="1496" spans="25:25" x14ac:dyDescent="0.3">
      <c r="Y1496" t="s">
        <v>1633</v>
      </c>
    </row>
    <row r="1497" spans="25:25" x14ac:dyDescent="0.3">
      <c r="Y1497" t="s">
        <v>1634</v>
      </c>
    </row>
    <row r="1498" spans="25:25" x14ac:dyDescent="0.3">
      <c r="Y1498" t="s">
        <v>1635</v>
      </c>
    </row>
    <row r="1499" spans="25:25" x14ac:dyDescent="0.3">
      <c r="Y1499" t="s">
        <v>1636</v>
      </c>
    </row>
    <row r="1500" spans="25:25" x14ac:dyDescent="0.3">
      <c r="Y1500" t="s">
        <v>1637</v>
      </c>
    </row>
    <row r="1501" spans="25:25" x14ac:dyDescent="0.3">
      <c r="Y1501" t="s">
        <v>1638</v>
      </c>
    </row>
    <row r="1502" spans="25:25" x14ac:dyDescent="0.3">
      <c r="Y1502" t="s">
        <v>1639</v>
      </c>
    </row>
    <row r="1503" spans="25:25" x14ac:dyDescent="0.3">
      <c r="Y1503" t="s">
        <v>1640</v>
      </c>
    </row>
  </sheetData>
  <mergeCells count="1">
    <mergeCell ref="D2:O2"/>
  </mergeCells>
  <dataValidations count="1">
    <dataValidation type="list" allowBlank="1" showInputMessage="1" showErrorMessage="1" sqref="Y4:Y1503">
      <formula1>$Y$4:$Y$1503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B15" sqref="B15"/>
    </sheetView>
  </sheetViews>
  <sheetFormatPr baseColWidth="10" defaultRowHeight="14.4" x14ac:dyDescent="0.3"/>
  <cols>
    <col min="2" max="2" width="31.5546875" customWidth="1"/>
    <col min="3" max="3" width="28.5546875" customWidth="1"/>
  </cols>
  <sheetData>
    <row r="1" spans="1:3" ht="15" thickTop="1" x14ac:dyDescent="0.3">
      <c r="A1" s="114" t="s">
        <v>84</v>
      </c>
      <c r="B1" s="115"/>
      <c r="C1" s="116"/>
    </row>
    <row r="2" spans="1:3" ht="15" thickBot="1" x14ac:dyDescent="0.35">
      <c r="A2" s="59" t="s">
        <v>85</v>
      </c>
      <c r="B2" s="60" t="s">
        <v>87</v>
      </c>
      <c r="C2" s="61" t="s">
        <v>86</v>
      </c>
    </row>
    <row r="3" spans="1:3" ht="16.2" thickBot="1" x14ac:dyDescent="0.35">
      <c r="A3" s="62">
        <v>1</v>
      </c>
      <c r="B3" s="13" t="s">
        <v>48</v>
      </c>
      <c r="C3" s="63" t="str">
        <f>" TX"</f>
        <v xml:space="preserve"> TX</v>
      </c>
    </row>
    <row r="4" spans="1:3" ht="16.2" thickBot="1" x14ac:dyDescent="0.35">
      <c r="A4" s="62">
        <v>2</v>
      </c>
      <c r="B4" s="14" t="s">
        <v>49</v>
      </c>
      <c r="C4" s="63" t="str">
        <f>" DEG"</f>
        <v xml:space="preserve"> DEG</v>
      </c>
    </row>
    <row r="5" spans="1:3" ht="16.2" thickBot="1" x14ac:dyDescent="0.35">
      <c r="A5" s="62">
        <v>3</v>
      </c>
      <c r="B5" s="15" t="s">
        <v>50</v>
      </c>
      <c r="C5" s="63" t="str">
        <f>" SIN"</f>
        <v xml:space="preserve"> SIN</v>
      </c>
    </row>
    <row r="6" spans="1:3" ht="47.4" thickBot="1" x14ac:dyDescent="0.35">
      <c r="A6" s="62">
        <v>4</v>
      </c>
      <c r="B6" s="15" t="s">
        <v>51</v>
      </c>
      <c r="C6" s="63" t="str">
        <f>" GER-P"</f>
        <v xml:space="preserve"> GER-P</v>
      </c>
    </row>
    <row r="7" spans="1:3" ht="47.4" thickBot="1" x14ac:dyDescent="0.35">
      <c r="A7" s="62">
        <v>5</v>
      </c>
      <c r="B7" s="16" t="s">
        <v>52</v>
      </c>
      <c r="C7" s="63" t="str">
        <f>" GER-NP"</f>
        <v xml:space="preserve"> GER-NP</v>
      </c>
    </row>
    <row r="8" spans="1:3" ht="31.8" thickBot="1" x14ac:dyDescent="0.35">
      <c r="A8" s="62">
        <v>6</v>
      </c>
      <c r="B8" s="16" t="s">
        <v>53</v>
      </c>
      <c r="C8" s="63" t="str">
        <f>" GER-DEG"</f>
        <v xml:space="preserve"> GER-DEG</v>
      </c>
    </row>
    <row r="9" spans="1:3" ht="31.8" thickBot="1" x14ac:dyDescent="0.35">
      <c r="A9" s="62">
        <v>7</v>
      </c>
      <c r="B9" s="16" t="s">
        <v>54</v>
      </c>
      <c r="C9" s="63" t="str">
        <f>" GER C.LOI"</f>
        <v xml:space="preserve"> GER C.LOI</v>
      </c>
    </row>
    <row r="10" spans="1:3" ht="16.2" thickBot="1" x14ac:dyDescent="0.35">
      <c r="A10" s="62">
        <v>8</v>
      </c>
      <c r="B10" s="16" t="s">
        <v>55</v>
      </c>
      <c r="C10" s="63" t="str">
        <f>" PGR"</f>
        <v xml:space="preserve"> PGR</v>
      </c>
    </row>
    <row r="11" spans="1:3" ht="16.2" thickBot="1" x14ac:dyDescent="0.35">
      <c r="A11" s="62">
        <v>9</v>
      </c>
      <c r="B11" s="16" t="s">
        <v>56</v>
      </c>
      <c r="C11" s="63" t="str">
        <f>" CRM"</f>
        <v xml:space="preserve"> CRM</v>
      </c>
    </row>
    <row r="12" spans="1:3" ht="16.2" thickBot="1" x14ac:dyDescent="0.35">
      <c r="A12" s="62">
        <v>10</v>
      </c>
      <c r="B12" s="46" t="s">
        <v>58</v>
      </c>
      <c r="C12" s="63" t="str">
        <f>" PREOPS"</f>
        <v xml:space="preserve"> PREOPS</v>
      </c>
    </row>
    <row r="13" spans="1:3" ht="16.2" thickBot="1" x14ac:dyDescent="0.35">
      <c r="A13" s="62">
        <v>11</v>
      </c>
      <c r="B13" s="46" t="s">
        <v>59</v>
      </c>
      <c r="C13" s="63" t="str">
        <f>" MAINT"</f>
        <v xml:space="preserve"> MAINT</v>
      </c>
    </row>
    <row r="14" spans="1:3" ht="16.2" thickBot="1" x14ac:dyDescent="0.35">
      <c r="A14" s="62">
        <v>12</v>
      </c>
      <c r="B14" s="47" t="s">
        <v>60</v>
      </c>
      <c r="C14" s="63" t="str">
        <f>" ENERG"</f>
        <v xml:space="preserve"> ENERG</v>
      </c>
    </row>
    <row r="15" spans="1:3" ht="15" thickBot="1" x14ac:dyDescent="0.35">
      <c r="A15" s="64">
        <v>13</v>
      </c>
      <c r="B15" s="65"/>
      <c r="C15" s="66"/>
    </row>
    <row r="16" spans="1:3" ht="15" thickTop="1" x14ac:dyDescent="0.3"/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E42"/>
  <sheetViews>
    <sheetView topLeftCell="J1" zoomScale="56" zoomScaleNormal="56" workbookViewId="0">
      <selection activeCell="Q32" sqref="Q32"/>
    </sheetView>
  </sheetViews>
  <sheetFormatPr baseColWidth="10" defaultRowHeight="14.4" x14ac:dyDescent="0.3"/>
  <cols>
    <col min="1" max="1" width="11.5546875" style="78"/>
    <col min="2" max="2" width="71" style="78" customWidth="1"/>
    <col min="3" max="3" width="31.109375" style="78" customWidth="1"/>
    <col min="4" max="4" width="16" style="78" customWidth="1"/>
    <col min="5" max="5" width="24.109375" style="78" customWidth="1"/>
    <col min="6" max="6" width="13.77734375" style="78" customWidth="1"/>
    <col min="7" max="7" width="43" style="78" customWidth="1"/>
    <col min="8" max="8" width="16.21875" style="78" customWidth="1"/>
    <col min="9" max="9" width="13.77734375" style="78" customWidth="1"/>
    <col min="10" max="10" width="58.6640625" style="78" customWidth="1"/>
    <col min="11" max="11" width="63.77734375" style="78" customWidth="1"/>
    <col min="12" max="12" width="13.77734375" style="78" customWidth="1"/>
    <col min="13" max="13" width="56.6640625" style="78" customWidth="1"/>
    <col min="14" max="14" width="16" style="78" customWidth="1"/>
    <col min="15" max="22" width="50.88671875" style="78" customWidth="1"/>
    <col min="23" max="23" width="50.88671875" style="78" bestFit="1" customWidth="1"/>
    <col min="24" max="24" width="28.88671875" style="78" customWidth="1"/>
    <col min="25" max="25" width="19.6640625" style="78" customWidth="1"/>
    <col min="26" max="26" width="55.77734375" style="78" customWidth="1"/>
    <col min="27" max="27" width="18" style="78" bestFit="1" customWidth="1"/>
    <col min="28" max="28" width="12.44140625" style="78" bestFit="1" customWidth="1"/>
    <col min="29" max="29" width="45.5546875" style="78" bestFit="1" customWidth="1"/>
    <col min="30" max="30" width="48.88671875" style="78" bestFit="1" customWidth="1"/>
    <col min="31" max="31" width="12.33203125" style="78" bestFit="1" customWidth="1"/>
    <col min="32" max="16384" width="11.5546875" style="78"/>
  </cols>
  <sheetData>
    <row r="1" spans="2:31" x14ac:dyDescent="0.3">
      <c r="B1"/>
      <c r="C1"/>
    </row>
    <row r="2" spans="2:31" x14ac:dyDescent="0.3">
      <c r="B2"/>
      <c r="C2"/>
    </row>
    <row r="3" spans="2:31" x14ac:dyDescent="0.3">
      <c r="B3" s="84" t="s">
        <v>135</v>
      </c>
      <c r="C3" s="84" t="s">
        <v>136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2:31" x14ac:dyDescent="0.3">
      <c r="B4" s="84" t="s">
        <v>133</v>
      </c>
      <c r="C4" t="s">
        <v>60</v>
      </c>
      <c r="D4" t="s">
        <v>59</v>
      </c>
      <c r="E4" t="s">
        <v>55</v>
      </c>
      <c r="F4" t="s">
        <v>48</v>
      </c>
      <c r="G4" t="s">
        <v>54</v>
      </c>
      <c r="H4" t="s">
        <v>49</v>
      </c>
      <c r="I4" t="s">
        <v>50</v>
      </c>
      <c r="J4" t="s">
        <v>51</v>
      </c>
      <c r="K4" t="s">
        <v>52</v>
      </c>
      <c r="L4" t="s">
        <v>58</v>
      </c>
      <c r="M4" t="s">
        <v>53</v>
      </c>
      <c r="N4" t="s">
        <v>134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2:31" x14ac:dyDescent="0.3">
      <c r="B5" s="85" t="s">
        <v>6</v>
      </c>
      <c r="C5" s="86">
        <v>20000</v>
      </c>
      <c r="D5" s="86"/>
      <c r="E5" s="86"/>
      <c r="F5" s="86"/>
      <c r="G5" s="86"/>
      <c r="H5" s="86"/>
      <c r="I5" s="86"/>
      <c r="J5" s="86"/>
      <c r="K5" s="86"/>
      <c r="L5" s="86"/>
      <c r="M5" s="86"/>
      <c r="N5" s="86">
        <v>20000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2:31" x14ac:dyDescent="0.3">
      <c r="B6" s="85" t="s">
        <v>14</v>
      </c>
      <c r="C6" s="86"/>
      <c r="D6" s="86">
        <v>40000</v>
      </c>
      <c r="E6" s="86"/>
      <c r="F6" s="86"/>
      <c r="G6" s="86"/>
      <c r="H6" s="86"/>
      <c r="I6" s="86"/>
      <c r="J6" s="86"/>
      <c r="K6" s="86"/>
      <c r="L6" s="86"/>
      <c r="M6" s="86"/>
      <c r="N6" s="86">
        <v>40000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2:31" x14ac:dyDescent="0.3">
      <c r="B7" s="85" t="s">
        <v>12</v>
      </c>
      <c r="C7" s="86"/>
      <c r="D7" s="86">
        <v>20000</v>
      </c>
      <c r="E7" s="86"/>
      <c r="F7" s="86"/>
      <c r="G7" s="86"/>
      <c r="H7" s="86"/>
      <c r="I7" s="86"/>
      <c r="J7" s="86"/>
      <c r="K7" s="86"/>
      <c r="L7" s="86"/>
      <c r="M7" s="86"/>
      <c r="N7" s="86">
        <v>20000</v>
      </c>
      <c r="O7"/>
      <c r="P7"/>
      <c r="Q7"/>
      <c r="R7"/>
      <c r="S7"/>
      <c r="T7"/>
      <c r="U7"/>
      <c r="V7"/>
      <c r="W7"/>
      <c r="X7"/>
      <c r="Y7"/>
      <c r="Z7"/>
    </row>
    <row r="8" spans="2:31" x14ac:dyDescent="0.3">
      <c r="B8" s="85" t="s">
        <v>13</v>
      </c>
      <c r="C8" s="86"/>
      <c r="D8" s="86">
        <v>20000</v>
      </c>
      <c r="E8" s="86"/>
      <c r="F8" s="86"/>
      <c r="G8" s="86"/>
      <c r="H8" s="86"/>
      <c r="I8" s="86"/>
      <c r="J8" s="86"/>
      <c r="K8" s="86"/>
      <c r="L8" s="86"/>
      <c r="M8" s="86"/>
      <c r="N8" s="86">
        <v>20000</v>
      </c>
      <c r="O8"/>
      <c r="P8"/>
      <c r="Q8"/>
      <c r="R8"/>
      <c r="S8"/>
      <c r="T8"/>
      <c r="U8"/>
      <c r="V8"/>
      <c r="W8"/>
      <c r="X8"/>
      <c r="Y8"/>
      <c r="Z8"/>
    </row>
    <row r="9" spans="2:31" x14ac:dyDescent="0.3">
      <c r="B9" s="85" t="s">
        <v>16</v>
      </c>
      <c r="C9" s="86"/>
      <c r="D9" s="86"/>
      <c r="E9" s="86">
        <v>20000</v>
      </c>
      <c r="F9" s="86"/>
      <c r="G9" s="86"/>
      <c r="H9" s="86"/>
      <c r="I9" s="86"/>
      <c r="J9" s="86"/>
      <c r="K9" s="86"/>
      <c r="L9" s="86"/>
      <c r="M9" s="86"/>
      <c r="N9" s="86">
        <v>20000</v>
      </c>
      <c r="O9"/>
      <c r="P9"/>
      <c r="Q9"/>
      <c r="R9"/>
      <c r="S9"/>
      <c r="T9"/>
      <c r="U9"/>
      <c r="V9"/>
      <c r="W9"/>
      <c r="X9"/>
      <c r="Y9"/>
      <c r="Z9"/>
    </row>
    <row r="10" spans="2:31" x14ac:dyDescent="0.3">
      <c r="B10" s="85" t="s">
        <v>17</v>
      </c>
      <c r="C10" s="86"/>
      <c r="D10" s="86"/>
      <c r="E10" s="86"/>
      <c r="F10" s="86">
        <v>20000</v>
      </c>
      <c r="G10" s="86"/>
      <c r="H10" s="86"/>
      <c r="I10" s="86"/>
      <c r="J10" s="86"/>
      <c r="K10" s="86"/>
      <c r="L10" s="86"/>
      <c r="M10" s="86"/>
      <c r="N10" s="86">
        <v>20000</v>
      </c>
      <c r="O10"/>
      <c r="P10"/>
      <c r="Q10"/>
      <c r="R10"/>
      <c r="S10"/>
      <c r="T10"/>
      <c r="U10"/>
      <c r="V10"/>
      <c r="W10"/>
      <c r="X10"/>
      <c r="Y10"/>
      <c r="Z10"/>
    </row>
    <row r="11" spans="2:31" x14ac:dyDescent="0.3">
      <c r="B11" s="85" t="s">
        <v>18</v>
      </c>
      <c r="C11" s="86"/>
      <c r="D11" s="86"/>
      <c r="E11" s="86"/>
      <c r="F11" s="86"/>
      <c r="G11" s="86">
        <v>20000</v>
      </c>
      <c r="H11" s="86"/>
      <c r="I11" s="86"/>
      <c r="J11" s="86"/>
      <c r="K11" s="86"/>
      <c r="L11" s="86"/>
      <c r="M11" s="86"/>
      <c r="N11" s="86">
        <v>20000</v>
      </c>
      <c r="O11"/>
      <c r="P11"/>
      <c r="Q11"/>
      <c r="R11"/>
      <c r="S11"/>
      <c r="T11"/>
      <c r="U11"/>
      <c r="V11"/>
      <c r="W11"/>
      <c r="X11"/>
      <c r="Y11"/>
      <c r="Z11"/>
    </row>
    <row r="12" spans="2:31" x14ac:dyDescent="0.3">
      <c r="B12" s="85" t="s">
        <v>19</v>
      </c>
      <c r="C12" s="86"/>
      <c r="D12" s="86"/>
      <c r="E12" s="86">
        <v>20000</v>
      </c>
      <c r="F12" s="86"/>
      <c r="G12" s="86"/>
      <c r="H12" s="86"/>
      <c r="I12" s="86"/>
      <c r="J12" s="86"/>
      <c r="K12" s="86"/>
      <c r="L12" s="86"/>
      <c r="M12" s="86"/>
      <c r="N12" s="86">
        <v>20000</v>
      </c>
      <c r="O12"/>
      <c r="P12"/>
      <c r="Q12"/>
      <c r="R12"/>
      <c r="S12"/>
      <c r="T12"/>
      <c r="U12"/>
      <c r="V12"/>
      <c r="W12"/>
      <c r="X12"/>
      <c r="Y12"/>
      <c r="Z12"/>
    </row>
    <row r="13" spans="2:31" x14ac:dyDescent="0.3">
      <c r="B13" s="85" t="s">
        <v>20</v>
      </c>
      <c r="C13" s="86"/>
      <c r="D13" s="86"/>
      <c r="E13" s="86"/>
      <c r="F13" s="86"/>
      <c r="G13" s="86"/>
      <c r="H13" s="86">
        <v>20000</v>
      </c>
      <c r="I13" s="86"/>
      <c r="J13" s="86"/>
      <c r="K13" s="86"/>
      <c r="L13" s="86"/>
      <c r="M13" s="86"/>
      <c r="N13" s="86">
        <v>20000</v>
      </c>
      <c r="O13"/>
      <c r="P13"/>
      <c r="Q13"/>
      <c r="R13"/>
      <c r="S13"/>
      <c r="T13"/>
      <c r="U13"/>
      <c r="V13"/>
      <c r="W13"/>
      <c r="X13"/>
      <c r="Y13"/>
      <c r="Z13"/>
    </row>
    <row r="14" spans="2:31" x14ac:dyDescent="0.3">
      <c r="B14" s="85" t="s">
        <v>21</v>
      </c>
      <c r="C14" s="86"/>
      <c r="D14" s="86"/>
      <c r="E14" s="86"/>
      <c r="F14" s="86"/>
      <c r="G14" s="86"/>
      <c r="H14" s="86"/>
      <c r="I14" s="86">
        <v>20000</v>
      </c>
      <c r="J14" s="86"/>
      <c r="K14" s="86"/>
      <c r="L14" s="86"/>
      <c r="M14" s="86"/>
      <c r="N14" s="86">
        <v>20000</v>
      </c>
      <c r="O14"/>
      <c r="P14"/>
      <c r="Q14"/>
      <c r="R14"/>
      <c r="S14"/>
      <c r="T14"/>
      <c r="U14"/>
      <c r="V14"/>
      <c r="W14"/>
      <c r="X14"/>
      <c r="Y14"/>
      <c r="Z14"/>
    </row>
    <row r="15" spans="2:31" x14ac:dyDescent="0.3">
      <c r="B15" s="85" t="s">
        <v>22</v>
      </c>
      <c r="C15" s="86"/>
      <c r="D15" s="86"/>
      <c r="E15" s="86"/>
      <c r="F15" s="86"/>
      <c r="G15" s="86"/>
      <c r="H15" s="86"/>
      <c r="I15" s="86"/>
      <c r="J15" s="86">
        <v>20000</v>
      </c>
      <c r="K15" s="86"/>
      <c r="L15" s="86"/>
      <c r="M15" s="86"/>
      <c r="N15" s="86">
        <v>20000</v>
      </c>
      <c r="O15"/>
      <c r="P15"/>
      <c r="Q15"/>
      <c r="R15"/>
      <c r="S15"/>
      <c r="T15"/>
      <c r="U15"/>
      <c r="V15"/>
      <c r="W15"/>
      <c r="X15"/>
      <c r="Y15"/>
      <c r="Z15"/>
    </row>
    <row r="16" spans="2:31" x14ac:dyDescent="0.3">
      <c r="B16" s="85" t="s">
        <v>23</v>
      </c>
      <c r="C16" s="86"/>
      <c r="D16" s="86"/>
      <c r="E16" s="86"/>
      <c r="F16" s="86"/>
      <c r="G16" s="86"/>
      <c r="H16" s="86"/>
      <c r="I16" s="86"/>
      <c r="J16" s="86"/>
      <c r="K16" s="86">
        <v>20000</v>
      </c>
      <c r="L16" s="86"/>
      <c r="M16" s="86"/>
      <c r="N16" s="86">
        <v>20000</v>
      </c>
      <c r="O16"/>
      <c r="P16"/>
      <c r="Q16"/>
      <c r="R16"/>
      <c r="S16"/>
      <c r="T16"/>
      <c r="U16"/>
      <c r="V16"/>
      <c r="W16"/>
      <c r="X16"/>
      <c r="Y16"/>
      <c r="Z16"/>
    </row>
    <row r="17" spans="2:26" x14ac:dyDescent="0.3">
      <c r="B17" s="85" t="s">
        <v>24</v>
      </c>
      <c r="C17" s="86"/>
      <c r="D17" s="86"/>
      <c r="E17" s="86"/>
      <c r="F17" s="86">
        <v>20000</v>
      </c>
      <c r="G17" s="86"/>
      <c r="H17" s="86"/>
      <c r="I17" s="86"/>
      <c r="J17" s="86"/>
      <c r="K17" s="86"/>
      <c r="L17" s="86"/>
      <c r="M17" s="86"/>
      <c r="N17" s="86">
        <v>20000</v>
      </c>
      <c r="O17"/>
      <c r="P17"/>
      <c r="Q17"/>
      <c r="R17"/>
      <c r="S17"/>
      <c r="T17"/>
      <c r="U17"/>
      <c r="V17"/>
      <c r="W17"/>
      <c r="X17"/>
      <c r="Y17"/>
      <c r="Z17"/>
    </row>
    <row r="18" spans="2:26" x14ac:dyDescent="0.3">
      <c r="B18" s="85" t="s">
        <v>137</v>
      </c>
      <c r="C18" s="86"/>
      <c r="D18" s="86"/>
      <c r="E18" s="86"/>
      <c r="F18" s="86"/>
      <c r="G18" s="86"/>
      <c r="H18" s="86"/>
      <c r="I18" s="86">
        <v>20000</v>
      </c>
      <c r="J18" s="86"/>
      <c r="K18" s="86"/>
      <c r="L18" s="86"/>
      <c r="M18" s="86"/>
      <c r="N18" s="86">
        <v>20000</v>
      </c>
      <c r="O18"/>
      <c r="P18"/>
      <c r="Q18"/>
      <c r="R18"/>
      <c r="S18"/>
      <c r="T18"/>
      <c r="U18"/>
      <c r="V18"/>
      <c r="W18"/>
      <c r="X18"/>
      <c r="Y18"/>
      <c r="Z18"/>
    </row>
    <row r="19" spans="2:26" x14ac:dyDescent="0.3">
      <c r="B19" s="85" t="s">
        <v>26</v>
      </c>
      <c r="C19" s="86"/>
      <c r="D19" s="86"/>
      <c r="E19" s="86"/>
      <c r="F19" s="86"/>
      <c r="G19" s="86"/>
      <c r="H19" s="86"/>
      <c r="I19" s="86"/>
      <c r="J19" s="86"/>
      <c r="K19" s="86"/>
      <c r="L19" s="86">
        <v>20000</v>
      </c>
      <c r="M19" s="86"/>
      <c r="N19" s="86">
        <v>20000</v>
      </c>
      <c r="O19"/>
      <c r="P19"/>
      <c r="Q19"/>
      <c r="R19"/>
      <c r="S19"/>
      <c r="T19"/>
      <c r="U19"/>
      <c r="V19"/>
      <c r="W19"/>
      <c r="X19"/>
      <c r="Y19"/>
      <c r="Z19"/>
    </row>
    <row r="20" spans="2:26" x14ac:dyDescent="0.3">
      <c r="B20" s="85" t="s">
        <v>27</v>
      </c>
      <c r="C20" s="86">
        <v>20000</v>
      </c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>
        <v>20000</v>
      </c>
      <c r="O20"/>
      <c r="P20"/>
      <c r="Q20"/>
      <c r="R20"/>
      <c r="S20"/>
      <c r="T20"/>
      <c r="U20"/>
      <c r="V20"/>
      <c r="W20"/>
      <c r="X20"/>
      <c r="Y20"/>
      <c r="Z20"/>
    </row>
    <row r="21" spans="2:26" x14ac:dyDescent="0.3">
      <c r="B21" s="85" t="s">
        <v>28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>
        <v>30000</v>
      </c>
      <c r="N21" s="86">
        <v>30000</v>
      </c>
      <c r="O21"/>
      <c r="P21"/>
      <c r="Q21"/>
      <c r="R21"/>
      <c r="S21"/>
      <c r="T21"/>
      <c r="U21"/>
      <c r="V21"/>
      <c r="W21"/>
      <c r="X21"/>
      <c r="Y21"/>
      <c r="Z21"/>
    </row>
    <row r="22" spans="2:26" x14ac:dyDescent="0.3">
      <c r="B22" s="85" t="s">
        <v>134</v>
      </c>
      <c r="C22" s="86">
        <v>40000</v>
      </c>
      <c r="D22" s="86">
        <v>80000</v>
      </c>
      <c r="E22" s="86">
        <v>40000</v>
      </c>
      <c r="F22" s="86">
        <v>40000</v>
      </c>
      <c r="G22" s="86">
        <v>20000</v>
      </c>
      <c r="H22" s="86">
        <v>20000</v>
      </c>
      <c r="I22" s="86">
        <v>40000</v>
      </c>
      <c r="J22" s="86">
        <v>20000</v>
      </c>
      <c r="K22" s="86">
        <v>20000</v>
      </c>
      <c r="L22" s="86">
        <v>20000</v>
      </c>
      <c r="M22" s="86">
        <v>30000</v>
      </c>
      <c r="N22" s="86">
        <v>370000</v>
      </c>
      <c r="O22"/>
      <c r="P22"/>
      <c r="Q22"/>
      <c r="R22"/>
      <c r="S22"/>
      <c r="T22"/>
      <c r="U22"/>
      <c r="V22"/>
      <c r="W22"/>
      <c r="X22"/>
      <c r="Y22"/>
      <c r="Z22"/>
    </row>
    <row r="23" spans="2:26" x14ac:dyDescent="0.3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2:26" x14ac:dyDescent="0.3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26" x14ac:dyDescent="0.3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6" x14ac:dyDescent="0.3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6" x14ac:dyDescent="0.3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2:26" x14ac:dyDescent="0.3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2:26" x14ac:dyDescent="0.3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26" x14ac:dyDescent="0.3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26" x14ac:dyDescent="0.3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26" x14ac:dyDescent="0.3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x14ac:dyDescent="0.3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x14ac:dyDescent="0.3"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2:14" x14ac:dyDescent="0.3"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2:14" x14ac:dyDescent="0.3"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2:14" x14ac:dyDescent="0.3"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2:14" x14ac:dyDescent="0.3"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2:14" x14ac:dyDescent="0.3"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2:14" x14ac:dyDescent="0.3">
      <c r="B40"/>
      <c r="H40"/>
      <c r="I40"/>
    </row>
    <row r="41" spans="2:14" x14ac:dyDescent="0.3">
      <c r="B41"/>
    </row>
    <row r="42" spans="2:14" x14ac:dyDescent="0.3">
      <c r="B42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B7"/>
  <sheetViews>
    <sheetView workbookViewId="0">
      <selection activeCell="F20" sqref="F20"/>
    </sheetView>
  </sheetViews>
  <sheetFormatPr baseColWidth="10" defaultRowHeight="13.2" x14ac:dyDescent="0.25"/>
  <cols>
    <col min="1" max="16384" width="11.5546875" style="96"/>
  </cols>
  <sheetData>
    <row r="6" spans="1:2" x14ac:dyDescent="0.25">
      <c r="A6" s="95" t="s">
        <v>1679</v>
      </c>
      <c r="B6" s="95"/>
    </row>
    <row r="7" spans="1:2" x14ac:dyDescent="0.25">
      <c r="A7" s="97" t="s">
        <v>1680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TABLEAU CONTRAT SOUS-TRAITANCE</vt:lpstr>
      <vt:lpstr>LISTE</vt:lpstr>
      <vt:lpstr>Typologie</vt:lpstr>
      <vt:lpstr>STAT</vt:lpstr>
      <vt:lpstr>Accueil</vt:lpstr>
      <vt:lpstr>AdresseENTREPRISE</vt:lpstr>
      <vt:lpstr>CODEIMPUTATION</vt:lpstr>
      <vt:lpstr>CODEPOSTAL</vt:lpstr>
      <vt:lpstr>DATE</vt:lpstr>
      <vt:lpstr>Entreprise</vt:lpstr>
      <vt:lpstr>fichier</vt:lpstr>
      <vt:lpstr>INTITULECONTRAT</vt:lpstr>
      <vt:lpstr>NOMPRENOM</vt:lpstr>
      <vt:lpstr>PAIEMENTS</vt:lpstr>
      <vt:lpstr>PRIX</vt:lpstr>
      <vt:lpstr>PRIXENLETTRE</vt:lpstr>
      <vt:lpstr>SITESEXECUTIONS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BREDECHE Cédric [EIFFAGE]</dc:creator>
  <cp:lastModifiedBy>BREDECHE Cédric [EIFFAGE]</cp:lastModifiedBy>
  <dcterms:created xsi:type="dcterms:W3CDTF">2019-10-24T11:52:07Z</dcterms:created>
  <dcterms:modified xsi:type="dcterms:W3CDTF">2020-01-02T14:55:33Z</dcterms:modified>
</cp:coreProperties>
</file>