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redeche\Desktop\"/>
    </mc:Choice>
  </mc:AlternateContent>
  <bookViews>
    <workbookView xWindow="-108" yWindow="-108" windowWidth="23256" windowHeight="12600"/>
  </bookViews>
  <sheets>
    <sheet name="Recap" sheetId="34" r:id="rId1"/>
    <sheet name="Matrice fiche" sheetId="11" state="hidden" r:id="rId2"/>
    <sheet name="23" sheetId="135" state="hidden" r:id="rId3"/>
    <sheet name="27" sheetId="140" state="hidden" r:id="rId4"/>
    <sheet name="Présentation Recap" sheetId="306" r:id="rId5"/>
    <sheet name="TRAME" sheetId="291" r:id="rId6"/>
    <sheet name="donné" sheetId="317" r:id="rId7"/>
  </sheets>
  <definedNames>
    <definedName name="_xlnm._FilterDatabase" localSheetId="4" hidden="1">'Présentation Recap'!$B$9:$I$77</definedName>
    <definedName name="_xlnm._FilterDatabase" localSheetId="0" hidden="1">Recap!$B$8:$L$128</definedName>
    <definedName name="_xlnm.Print_Area" localSheetId="2">'23'!$A$1:$L$41</definedName>
    <definedName name="_xlnm.Print_Area" localSheetId="3">'27'!$A$1:$L$41</definedName>
    <definedName name="_xlnm.Print_Area" localSheetId="1">'Matrice fiche'!$A$1:$L$41</definedName>
    <definedName name="_xlnm.Print_Area" localSheetId="4">'Présentation Recap'!$B$1:$I$76</definedName>
    <definedName name="_xlnm.Print_Area" localSheetId="0">Recap!$A$1:$L$208</definedName>
    <definedName name="_xlnm.Print_Area" localSheetId="5">TRAME!$A$1:$L$38</definedName>
  </definedNames>
  <calcPr calcId="152511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" i="291" l="1"/>
  <c r="B17" i="34" l="1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" i="34"/>
  <c r="B13" i="34"/>
  <c r="B14" i="34"/>
  <c r="B15" i="34"/>
  <c r="B16" i="34"/>
  <c r="B11" i="34"/>
  <c r="B10" i="34"/>
  <c r="G49" i="306" l="1"/>
  <c r="H49" i="306"/>
  <c r="I49" i="306"/>
  <c r="F49" i="306"/>
  <c r="E49" i="306"/>
  <c r="D49" i="306"/>
  <c r="C49" i="306"/>
  <c r="B49" i="306"/>
  <c r="G71" i="306" l="1"/>
  <c r="H71" i="306"/>
  <c r="I71" i="306"/>
  <c r="G72" i="306"/>
  <c r="H72" i="306"/>
  <c r="I72" i="306"/>
  <c r="G73" i="306"/>
  <c r="H73" i="306"/>
  <c r="I73" i="306"/>
  <c r="G74" i="306"/>
  <c r="H74" i="306"/>
  <c r="I74" i="306"/>
  <c r="H70" i="306"/>
  <c r="I70" i="306"/>
  <c r="G70" i="306"/>
  <c r="G56" i="306"/>
  <c r="H56" i="306"/>
  <c r="I56" i="306"/>
  <c r="G57" i="306"/>
  <c r="H57" i="306"/>
  <c r="I57" i="306"/>
  <c r="G58" i="306"/>
  <c r="H58" i="306"/>
  <c r="I58" i="306"/>
  <c r="G59" i="306"/>
  <c r="H59" i="306"/>
  <c r="I59" i="306"/>
  <c r="G60" i="306"/>
  <c r="H60" i="306"/>
  <c r="I60" i="306"/>
  <c r="G61" i="306"/>
  <c r="H61" i="306"/>
  <c r="I61" i="306"/>
  <c r="G62" i="306"/>
  <c r="H62" i="306"/>
  <c r="I62" i="306"/>
  <c r="G63" i="306"/>
  <c r="H63" i="306"/>
  <c r="I63" i="306"/>
  <c r="G64" i="306"/>
  <c r="H64" i="306"/>
  <c r="I64" i="306"/>
  <c r="G65" i="306"/>
  <c r="H65" i="306"/>
  <c r="I65" i="306"/>
  <c r="G66" i="306"/>
  <c r="H66" i="306"/>
  <c r="I66" i="306"/>
  <c r="G67" i="306"/>
  <c r="H67" i="306"/>
  <c r="I67" i="306"/>
  <c r="G68" i="306"/>
  <c r="H68" i="306"/>
  <c r="I68" i="306"/>
  <c r="H55" i="306"/>
  <c r="I55" i="306"/>
  <c r="G55" i="306"/>
  <c r="C56" i="306"/>
  <c r="D56" i="306"/>
  <c r="C57" i="306"/>
  <c r="D57" i="306"/>
  <c r="C58" i="306"/>
  <c r="D58" i="306"/>
  <c r="C59" i="306"/>
  <c r="D59" i="306"/>
  <c r="C60" i="306"/>
  <c r="D60" i="306"/>
  <c r="C61" i="306"/>
  <c r="D61" i="306"/>
  <c r="C62" i="306"/>
  <c r="D62" i="306"/>
  <c r="C63" i="306"/>
  <c r="D63" i="306"/>
  <c r="C64" i="306"/>
  <c r="D64" i="306"/>
  <c r="C65" i="306"/>
  <c r="D65" i="306"/>
  <c r="C66" i="306"/>
  <c r="D66" i="306"/>
  <c r="C67" i="306"/>
  <c r="D67" i="306"/>
  <c r="C68" i="306"/>
  <c r="D68" i="306"/>
  <c r="D55" i="306"/>
  <c r="C55" i="306"/>
  <c r="D70" i="306"/>
  <c r="D71" i="306"/>
  <c r="D72" i="306"/>
  <c r="D73" i="306"/>
  <c r="D74" i="306"/>
  <c r="C71" i="306"/>
  <c r="C72" i="306"/>
  <c r="C73" i="306"/>
  <c r="C74" i="306"/>
  <c r="C70" i="306"/>
  <c r="G13" i="306"/>
  <c r="H13" i="306"/>
  <c r="I13" i="306"/>
  <c r="G14" i="306"/>
  <c r="H14" i="306"/>
  <c r="I14" i="306"/>
  <c r="G15" i="306"/>
  <c r="H15" i="306"/>
  <c r="I15" i="306"/>
  <c r="G16" i="306"/>
  <c r="H16" i="306"/>
  <c r="I16" i="306"/>
  <c r="G17" i="306"/>
  <c r="H17" i="306"/>
  <c r="I17" i="306"/>
  <c r="G18" i="306"/>
  <c r="H18" i="306"/>
  <c r="I18" i="306"/>
  <c r="G19" i="306"/>
  <c r="H19" i="306"/>
  <c r="I19" i="306"/>
  <c r="G20" i="306"/>
  <c r="H20" i="306"/>
  <c r="I20" i="306"/>
  <c r="G21" i="306"/>
  <c r="H21" i="306"/>
  <c r="I21" i="306"/>
  <c r="G22" i="306"/>
  <c r="H22" i="306"/>
  <c r="I22" i="306"/>
  <c r="G23" i="306"/>
  <c r="H23" i="306"/>
  <c r="I23" i="306"/>
  <c r="G24" i="306"/>
  <c r="H24" i="306"/>
  <c r="I24" i="306"/>
  <c r="G25" i="306"/>
  <c r="H25" i="306"/>
  <c r="I25" i="306"/>
  <c r="G26" i="306"/>
  <c r="H26" i="306"/>
  <c r="I26" i="306"/>
  <c r="G27" i="306"/>
  <c r="H27" i="306"/>
  <c r="I27" i="306"/>
  <c r="G28" i="306"/>
  <c r="H28" i="306"/>
  <c r="I28" i="306"/>
  <c r="G29" i="306"/>
  <c r="H29" i="306"/>
  <c r="I29" i="306"/>
  <c r="G30" i="306"/>
  <c r="H30" i="306"/>
  <c r="I30" i="306"/>
  <c r="G31" i="306"/>
  <c r="H31" i="306"/>
  <c r="I31" i="306"/>
  <c r="G32" i="306"/>
  <c r="H32" i="306"/>
  <c r="I32" i="306"/>
  <c r="G33" i="306"/>
  <c r="H33" i="306"/>
  <c r="I33" i="306"/>
  <c r="G34" i="306"/>
  <c r="H34" i="306"/>
  <c r="I34" i="306"/>
  <c r="G35" i="306"/>
  <c r="H35" i="306"/>
  <c r="I35" i="306"/>
  <c r="G36" i="306"/>
  <c r="H36" i="306"/>
  <c r="I36" i="306"/>
  <c r="G37" i="306"/>
  <c r="H37" i="306"/>
  <c r="I37" i="306"/>
  <c r="G38" i="306"/>
  <c r="H38" i="306"/>
  <c r="I38" i="306"/>
  <c r="G39" i="306"/>
  <c r="H39" i="306"/>
  <c r="I39" i="306"/>
  <c r="G40" i="306"/>
  <c r="H40" i="306"/>
  <c r="I40" i="306"/>
  <c r="G41" i="306"/>
  <c r="H41" i="306"/>
  <c r="I41" i="306"/>
  <c r="G42" i="306"/>
  <c r="H42" i="306"/>
  <c r="I42" i="306"/>
  <c r="G43" i="306"/>
  <c r="H43" i="306"/>
  <c r="I43" i="306"/>
  <c r="G44" i="306"/>
  <c r="H44" i="306"/>
  <c r="I44" i="306"/>
  <c r="G45" i="306"/>
  <c r="H45" i="306"/>
  <c r="I45" i="306"/>
  <c r="G46" i="306"/>
  <c r="H46" i="306"/>
  <c r="I46" i="306"/>
  <c r="G47" i="306"/>
  <c r="H47" i="306"/>
  <c r="I47" i="306"/>
  <c r="G48" i="306"/>
  <c r="H48" i="306"/>
  <c r="I48" i="306"/>
  <c r="F48" i="306"/>
  <c r="F47" i="306"/>
  <c r="F46" i="306"/>
  <c r="F45" i="306"/>
  <c r="F44" i="306"/>
  <c r="F43" i="306"/>
  <c r="F42" i="306"/>
  <c r="F41" i="306"/>
  <c r="F37" i="306"/>
  <c r="F36" i="306"/>
  <c r="F34" i="306"/>
  <c r="F30" i="306"/>
  <c r="F29" i="306"/>
  <c r="F28" i="306"/>
  <c r="F27" i="306"/>
  <c r="F25" i="306"/>
  <c r="F24" i="306"/>
  <c r="F23" i="306"/>
  <c r="F22" i="306"/>
  <c r="F21" i="306"/>
  <c r="F20" i="306"/>
  <c r="F19" i="306"/>
  <c r="F18" i="306"/>
  <c r="F16" i="306"/>
  <c r="F15" i="306"/>
  <c r="F14" i="306"/>
  <c r="F13" i="306"/>
  <c r="F12" i="306"/>
  <c r="F11" i="306"/>
  <c r="C11" i="306"/>
  <c r="C12" i="306"/>
  <c r="C13" i="306"/>
  <c r="C14" i="306"/>
  <c r="C15" i="306"/>
  <c r="C16" i="306"/>
  <c r="C17" i="306"/>
  <c r="C18" i="306"/>
  <c r="C19" i="306"/>
  <c r="C20" i="306"/>
  <c r="C21" i="306"/>
  <c r="C22" i="306"/>
  <c r="C23" i="306"/>
  <c r="C24" i="306"/>
  <c r="C25" i="306"/>
  <c r="C26" i="306"/>
  <c r="D26" i="306"/>
  <c r="C27" i="306"/>
  <c r="C28" i="306"/>
  <c r="C29" i="306"/>
  <c r="C30" i="306"/>
  <c r="C31" i="306"/>
  <c r="C32" i="306"/>
  <c r="C33" i="306"/>
  <c r="C34" i="306"/>
  <c r="C35" i="306"/>
  <c r="C36" i="306"/>
  <c r="C37" i="306"/>
  <c r="D37" i="306"/>
  <c r="C38" i="306"/>
  <c r="D38" i="306"/>
  <c r="C39" i="306"/>
  <c r="D39" i="306"/>
  <c r="C40" i="306"/>
  <c r="D40" i="306"/>
  <c r="C41" i="306"/>
  <c r="D41" i="306"/>
  <c r="C42" i="306"/>
  <c r="D42" i="306"/>
  <c r="C43" i="306"/>
  <c r="D43" i="306"/>
  <c r="C44" i="306"/>
  <c r="D44" i="306"/>
  <c r="C45" i="306"/>
  <c r="D45" i="306"/>
  <c r="C46" i="306"/>
  <c r="D46" i="306"/>
  <c r="C47" i="306"/>
  <c r="D47" i="306"/>
  <c r="C48" i="306"/>
  <c r="D48" i="306"/>
  <c r="B32" i="306"/>
  <c r="B33" i="306"/>
  <c r="B34" i="306"/>
  <c r="B35" i="306"/>
  <c r="B36" i="306"/>
  <c r="B37" i="306"/>
  <c r="B38" i="306"/>
  <c r="B39" i="306"/>
  <c r="B40" i="306"/>
  <c r="B41" i="306"/>
  <c r="B42" i="306"/>
  <c r="B43" i="306"/>
  <c r="B44" i="306"/>
  <c r="B45" i="306"/>
  <c r="B46" i="306"/>
  <c r="B47" i="306"/>
  <c r="B48" i="306"/>
  <c r="B31" i="306"/>
  <c r="B29" i="306"/>
  <c r="B30" i="306"/>
  <c r="B28" i="306"/>
  <c r="B27" i="306"/>
  <c r="B26" i="306"/>
  <c r="B23" i="306"/>
  <c r="B24" i="306"/>
  <c r="B25" i="306"/>
  <c r="B22" i="306"/>
  <c r="B18" i="306"/>
  <c r="B19" i="306"/>
  <c r="B20" i="306"/>
  <c r="B21" i="306"/>
  <c r="B17" i="306"/>
  <c r="B16" i="306"/>
  <c r="B12" i="306"/>
  <c r="B13" i="306"/>
  <c r="B14" i="306"/>
  <c r="B15" i="306"/>
  <c r="B11" i="306"/>
  <c r="E48" i="306" l="1"/>
  <c r="E47" i="306"/>
  <c r="E46" i="306" l="1"/>
  <c r="E45" i="306"/>
  <c r="E43" i="306" l="1"/>
  <c r="E44" i="306" l="1"/>
  <c r="E42" i="306"/>
  <c r="E41" i="306"/>
  <c r="E39" i="306" l="1"/>
  <c r="E38" i="306"/>
  <c r="D27" i="306"/>
  <c r="E127" i="34"/>
  <c r="E40" i="306" l="1"/>
  <c r="E37" i="306"/>
  <c r="G127" i="34" l="1"/>
  <c r="L127" i="34"/>
  <c r="D36" i="306"/>
  <c r="D35" i="306"/>
  <c r="D34" i="306"/>
  <c r="D33" i="306"/>
  <c r="D32" i="306"/>
  <c r="D31" i="306"/>
  <c r="D30" i="306"/>
  <c r="D29" i="306"/>
  <c r="D28" i="306"/>
  <c r="D25" i="306"/>
  <c r="D24" i="306"/>
  <c r="D23" i="306"/>
  <c r="D21" i="306"/>
  <c r="D22" i="306"/>
  <c r="D20" i="306"/>
  <c r="D19" i="306"/>
  <c r="D18" i="306"/>
  <c r="D17" i="306"/>
  <c r="D16" i="306"/>
  <c r="D15" i="306"/>
  <c r="D14" i="306"/>
  <c r="D13" i="306"/>
  <c r="D11" i="306"/>
  <c r="R13" i="291"/>
  <c r="R12" i="291"/>
  <c r="R11" i="291"/>
  <c r="R10" i="291"/>
  <c r="K10" i="291"/>
  <c r="K12" i="291" s="1"/>
  <c r="E36" i="306"/>
  <c r="E31" i="306"/>
  <c r="E24" i="306"/>
  <c r="E23" i="306"/>
  <c r="E22" i="306"/>
  <c r="E19" i="306"/>
  <c r="E18" i="306"/>
  <c r="E16" i="306"/>
  <c r="E14" i="306"/>
  <c r="E12" i="306"/>
  <c r="E11" i="306"/>
  <c r="E30" i="306"/>
  <c r="D12" i="306"/>
  <c r="B3" i="140"/>
  <c r="Q11" i="140"/>
  <c r="J11" i="140" s="1"/>
  <c r="K11" i="140" s="1"/>
  <c r="Q10" i="140"/>
  <c r="J10" i="140" s="1"/>
  <c r="K10" i="140" s="1"/>
  <c r="L1" i="140"/>
  <c r="B3" i="135"/>
  <c r="Q10" i="135"/>
  <c r="J10" i="135" s="1"/>
  <c r="K10" i="135" s="1"/>
  <c r="K13" i="135" s="1"/>
  <c r="E9" i="11"/>
  <c r="L2" i="11"/>
  <c r="K18" i="11"/>
  <c r="K19" i="11" s="1"/>
  <c r="K21" i="11" s="1"/>
  <c r="L1" i="135"/>
  <c r="E15" i="306" l="1"/>
  <c r="E140" i="306" s="1"/>
  <c r="E29" i="306"/>
  <c r="R15" i="291"/>
  <c r="K13" i="140"/>
  <c r="H140" i="306"/>
  <c r="I140" i="306"/>
  <c r="E149" i="306"/>
  <c r="G153" i="306"/>
  <c r="H145" i="306"/>
  <c r="I149" i="306"/>
  <c r="G151" i="306"/>
  <c r="I144" i="306"/>
  <c r="H144" i="306"/>
  <c r="H147" i="306"/>
  <c r="I151" i="306"/>
  <c r="G146" i="306"/>
  <c r="H148" i="306"/>
  <c r="I148" i="306"/>
  <c r="E153" i="306"/>
  <c r="H152" i="306"/>
  <c r="H149" i="306"/>
  <c r="G140" i="306"/>
  <c r="G152" i="306"/>
  <c r="I150" i="306"/>
  <c r="G143" i="306"/>
  <c r="I142" i="306"/>
  <c r="H151" i="306"/>
  <c r="G142" i="306"/>
  <c r="I147" i="306"/>
  <c r="I153" i="306"/>
  <c r="G145" i="306"/>
  <c r="I146" i="306"/>
  <c r="H153" i="306"/>
  <c r="E142" i="306"/>
  <c r="G144" i="306"/>
  <c r="H143" i="306"/>
  <c r="H142" i="306"/>
  <c r="E143" i="306"/>
  <c r="G147" i="306"/>
  <c r="I152" i="306"/>
  <c r="I143" i="306"/>
  <c r="G148" i="306"/>
  <c r="G150" i="306"/>
  <c r="H146" i="306"/>
  <c r="G149" i="306"/>
  <c r="I145" i="306"/>
  <c r="E146" i="306"/>
  <c r="H150" i="306"/>
  <c r="H11" i="306"/>
  <c r="G11" i="306"/>
  <c r="I11" i="306"/>
  <c r="H12" i="306"/>
  <c r="G12" i="306"/>
  <c r="I12" i="306"/>
  <c r="F214" i="34"/>
  <c r="F212" i="34"/>
  <c r="F215" i="34"/>
  <c r="F220" i="34"/>
  <c r="F224" i="34"/>
  <c r="E28" i="306"/>
  <c r="E20" i="306"/>
  <c r="E34" i="306"/>
  <c r="E21" i="306"/>
  <c r="E32" i="306"/>
  <c r="E27" i="306"/>
  <c r="E13" i="306"/>
  <c r="E141" i="306" l="1"/>
  <c r="E122" i="306" s="1"/>
  <c r="H141" i="306"/>
  <c r="H156" i="306" s="1"/>
  <c r="I76" i="306"/>
  <c r="G141" i="306"/>
  <c r="G156" i="306" s="1"/>
  <c r="E147" i="306"/>
  <c r="E128" i="306" s="1"/>
  <c r="E26" i="306"/>
  <c r="E148" i="306" s="1"/>
  <c r="E129" i="306" s="1"/>
  <c r="I141" i="306"/>
  <c r="I156" i="306" s="1"/>
  <c r="F223" i="34"/>
  <c r="F205" i="34" s="1"/>
  <c r="E33" i="306"/>
  <c r="E152" i="306" s="1"/>
  <c r="E123" i="306"/>
  <c r="E134" i="306"/>
  <c r="E130" i="306"/>
  <c r="E127" i="306"/>
  <c r="F216" i="34"/>
  <c r="F198" i="34" s="1"/>
  <c r="E17" i="306"/>
  <c r="E144" i="306" s="1"/>
  <c r="G76" i="306"/>
  <c r="E151" i="306"/>
  <c r="F217" i="34"/>
  <c r="F199" i="34" s="1"/>
  <c r="E35" i="306"/>
  <c r="E145" i="306" s="1"/>
  <c r="E121" i="306"/>
  <c r="H76" i="306"/>
  <c r="F219" i="34"/>
  <c r="F201" i="34" s="1"/>
  <c r="E124" i="306"/>
  <c r="K127" i="34"/>
  <c r="I127" i="34"/>
  <c r="J127" i="34"/>
  <c r="F222" i="34"/>
  <c r="F204" i="34" s="1"/>
  <c r="F213" i="34"/>
  <c r="F195" i="34" s="1"/>
  <c r="F218" i="34"/>
  <c r="F200" i="34" s="1"/>
  <c r="F206" i="34"/>
  <c r="F202" i="34"/>
  <c r="F197" i="34"/>
  <c r="F194" i="34"/>
  <c r="F196" i="34"/>
  <c r="E126" i="306" l="1"/>
  <c r="E125" i="306"/>
  <c r="E132" i="306"/>
  <c r="E133" i="306"/>
  <c r="E25" i="306" l="1"/>
  <c r="F221" i="34"/>
  <c r="F127" i="34"/>
  <c r="E150" i="306" l="1"/>
  <c r="E76" i="306"/>
  <c r="F203" i="34"/>
  <c r="F227" i="34"/>
  <c r="E131" i="306" l="1"/>
  <c r="E156" i="306"/>
  <c r="D131" i="306" s="1"/>
  <c r="D200" i="34"/>
  <c r="D198" i="34"/>
  <c r="D195" i="34"/>
  <c r="D194" i="34"/>
  <c r="D206" i="34"/>
  <c r="D201" i="34"/>
  <c r="D204" i="34"/>
  <c r="D196" i="34"/>
  <c r="D199" i="34"/>
  <c r="D197" i="34"/>
  <c r="D205" i="34"/>
  <c r="D202" i="34"/>
  <c r="D203" i="34"/>
  <c r="D133" i="306" l="1"/>
  <c r="D122" i="306"/>
  <c r="D128" i="306"/>
  <c r="D126" i="306"/>
  <c r="D127" i="306"/>
  <c r="D134" i="306"/>
  <c r="D124" i="306"/>
  <c r="D132" i="306"/>
  <c r="D121" i="306"/>
  <c r="D125" i="306"/>
  <c r="D123" i="306"/>
  <c r="D129" i="306"/>
  <c r="D130" i="306"/>
</calcChain>
</file>

<file path=xl/sharedStrings.xml><?xml version="1.0" encoding="utf-8"?>
<sst xmlns="http://schemas.openxmlformats.org/spreadsheetml/2006/main" count="353" uniqueCount="182">
  <si>
    <t>Objet</t>
  </si>
  <si>
    <t>GER</t>
  </si>
  <si>
    <t>Fiche N°</t>
  </si>
  <si>
    <t>Date</t>
  </si>
  <si>
    <t>Imputation</t>
  </si>
  <si>
    <t>Type</t>
  </si>
  <si>
    <t>Priorité/année</t>
  </si>
  <si>
    <t>OS</t>
  </si>
  <si>
    <t>Etat</t>
  </si>
  <si>
    <t>Libellé</t>
  </si>
  <si>
    <t>N</t>
  </si>
  <si>
    <t>PU</t>
  </si>
  <si>
    <t>Accepté</t>
  </si>
  <si>
    <t>Montant HT</t>
  </si>
  <si>
    <t>DEPENSES REALISEES</t>
  </si>
  <si>
    <t>Fournisseur</t>
  </si>
  <si>
    <t>Dates</t>
  </si>
  <si>
    <t>N°</t>
  </si>
  <si>
    <t>Libellés</t>
  </si>
  <si>
    <t>TRAVAUX - GER N° :</t>
  </si>
  <si>
    <t>Estimé</t>
  </si>
  <si>
    <t>Total HT</t>
  </si>
  <si>
    <t>Ingénierie et pilotage</t>
  </si>
  <si>
    <t>Total général HT</t>
  </si>
  <si>
    <t>Lot</t>
  </si>
  <si>
    <t>Travaux</t>
  </si>
  <si>
    <t>•  La fermeture de la porte en bois se fait manuellement. Obligation de respecter une tempo de 30 secondes avant fermeture.
Dysfonctionnements de fermeture répétitifs</t>
  </si>
  <si>
    <t>•  La porte ne se ferme plus</t>
  </si>
  <si>
    <r>
      <t>MESURES CONSERVATOIRES</t>
    </r>
    <r>
      <rPr>
        <sz val="10"/>
        <rFont val="Arial"/>
        <family val="2"/>
      </rPr>
      <t xml:space="preserve"> :</t>
    </r>
  </si>
  <si>
    <t>•  Aucune</t>
  </si>
  <si>
    <t>•  Réhabilitation de l'immeuble</t>
  </si>
  <si>
    <r>
      <t>ORIGINE</t>
    </r>
    <r>
      <rPr>
        <sz val="10"/>
        <rFont val="Arial"/>
        <family val="2"/>
      </rPr>
      <t xml:space="preserve"> :</t>
    </r>
  </si>
  <si>
    <r>
      <t>RISQUES A MOYEN TERME</t>
    </r>
    <r>
      <rPr>
        <sz val="10"/>
        <rFont val="Arial"/>
        <family val="2"/>
      </rPr>
      <t xml:space="preserve"> :</t>
    </r>
  </si>
  <si>
    <r>
      <t>CONSTAT</t>
    </r>
    <r>
      <rPr>
        <sz val="10"/>
        <rFont val="Arial"/>
        <family val="2"/>
      </rPr>
      <t xml:space="preserve"> :</t>
    </r>
  </si>
  <si>
    <r>
      <t>OBSERVATIONS</t>
    </r>
    <r>
      <rPr>
        <sz val="10"/>
        <rFont val="Arial"/>
        <family val="2"/>
      </rPr>
      <t xml:space="preserve"> :</t>
    </r>
  </si>
  <si>
    <t xml:space="preserve">•  </t>
  </si>
  <si>
    <r>
      <t>DESCRIPTION DES TRAVAUX</t>
    </r>
    <r>
      <rPr>
        <sz val="10"/>
        <rFont val="Arial"/>
        <family val="2"/>
      </rPr>
      <t xml:space="preserve"> :</t>
    </r>
  </si>
  <si>
    <t>•  Mise en place d'une ouverture automatique motorisée</t>
  </si>
  <si>
    <t>Objet :</t>
  </si>
  <si>
    <t>BUDGET</t>
  </si>
  <si>
    <t>Total € HT :</t>
  </si>
  <si>
    <t>RISQUES A MOYEN TERME :</t>
  </si>
  <si>
    <t>ORIGINE :</t>
  </si>
  <si>
    <t>MESURES CONSERVATOIRES :</t>
  </si>
  <si>
    <t>DESCRIPTION DES TRAVAUX :</t>
  </si>
  <si>
    <t>VERSION TRAVAUX - GER N° :</t>
  </si>
  <si>
    <r>
      <rPr>
        <b/>
        <sz val="10"/>
        <rFont val="Arial"/>
        <family val="2"/>
      </rPr>
      <t>PRECONISATIONS CONSTRUCTEUR</t>
    </r>
    <r>
      <rPr>
        <sz val="10"/>
        <rFont val="Arial"/>
        <family val="2"/>
      </rPr>
      <t>:</t>
    </r>
  </si>
  <si>
    <r>
      <rPr>
        <b/>
        <sz val="10"/>
        <rFont val="Arial"/>
        <family val="2"/>
      </rPr>
      <t xml:space="preserve">PRECONISATIONS CONSTRUCTEUR </t>
    </r>
    <r>
      <rPr>
        <sz val="10"/>
        <rFont val="Arial"/>
        <family val="2"/>
      </rPr>
      <t>:</t>
    </r>
  </si>
  <si>
    <t>Esthétique</t>
  </si>
  <si>
    <t>RAS</t>
  </si>
  <si>
    <t>Prix piece</t>
  </si>
  <si>
    <t>coef ES</t>
  </si>
  <si>
    <t>prix de vente</t>
  </si>
  <si>
    <t>MO</t>
  </si>
  <si>
    <t>ES</t>
  </si>
  <si>
    <t>Total</t>
  </si>
  <si>
    <t>Grande fréquence d'utilisation</t>
  </si>
  <si>
    <t>Protection des sols, reprise d'enduit, ponçage, reprise de peinture, mise en place de protection d'angle</t>
  </si>
  <si>
    <t>Le mess prendra à sa charge la pose de "pare-chocs" à hauteur des chariots</t>
  </si>
  <si>
    <t>La peinture du couloir de la brasserie du mess est dégradée</t>
  </si>
  <si>
    <t>Reprise de peinture couloir brasserie (150m²) et mise en place de protection d'angle</t>
  </si>
  <si>
    <t>Mise en stock de serrure motorisée de porte DIERRE afin de palier aux délais d'approvisionnement</t>
  </si>
  <si>
    <t>Porte en fonctionnement manuelle (mode dégradé)</t>
  </si>
  <si>
    <t>La mise en stock de serrure permet d'optimiser les temps de dépannage sur ce type de porte</t>
  </si>
  <si>
    <t>Stock serrure droite</t>
  </si>
  <si>
    <t>Stock serrure gauche</t>
  </si>
  <si>
    <t>OUI</t>
  </si>
  <si>
    <t>NON</t>
  </si>
  <si>
    <t>OUI                                                                                         NON</t>
  </si>
  <si>
    <t>* prévision GER à venir sans tenir compte de l'actualisation des prix</t>
  </si>
  <si>
    <t>Dierre</t>
  </si>
  <si>
    <t xml:space="preserve">CUMUL €HT* </t>
  </si>
  <si>
    <t>ESA</t>
  </si>
  <si>
    <r>
      <t>CONSTAT</t>
    </r>
    <r>
      <rPr>
        <sz val="10"/>
        <rFont val="Arial"/>
        <family val="2"/>
      </rPr>
      <t xml:space="preserve"> :</t>
    </r>
  </si>
  <si>
    <r>
      <t>OBSERVATIONS</t>
    </r>
    <r>
      <rPr>
        <sz val="10"/>
        <rFont val="Arial"/>
        <family val="2"/>
      </rPr>
      <t xml:space="preserve"> :</t>
    </r>
  </si>
  <si>
    <t>ESP</t>
  </si>
  <si>
    <t xml:space="preserve">  </t>
  </si>
  <si>
    <t xml:space="preserve">Total </t>
  </si>
  <si>
    <t>CFO</t>
  </si>
  <si>
    <t>LFI</t>
  </si>
  <si>
    <t>Localisation</t>
  </si>
  <si>
    <t>Quantité</t>
  </si>
  <si>
    <t>ASC</t>
  </si>
  <si>
    <t>Travaux non réalisés en 2019</t>
  </si>
  <si>
    <t>Travaux à engager en 2020</t>
  </si>
  <si>
    <t>CVC</t>
  </si>
  <si>
    <t>SOV</t>
  </si>
  <si>
    <t>MOB</t>
  </si>
  <si>
    <t>PSA</t>
  </si>
  <si>
    <t>SIN</t>
  </si>
  <si>
    <t>EVE</t>
  </si>
  <si>
    <t>Service Travaux et GER</t>
  </si>
  <si>
    <t>Demande d'implication</t>
  </si>
  <si>
    <t>Charge de travail</t>
  </si>
  <si>
    <t>Échéance</t>
  </si>
  <si>
    <t>Devis ST</t>
  </si>
  <si>
    <t>Coef</t>
  </si>
  <si>
    <t>Item 1</t>
  </si>
  <si>
    <t>Item 2</t>
  </si>
  <si>
    <t>Item 3</t>
  </si>
  <si>
    <t>Item 4</t>
  </si>
  <si>
    <t>VALIDATION GER ANNEE 2019                                     date, nom, signature</t>
  </si>
  <si>
    <t>G.E.R. (Gros Entretien Renouvellement) - Corbas - Prévisionnel 2019-2022</t>
  </si>
  <si>
    <t>Durée de vie résiduelle du nouvel équipement</t>
  </si>
  <si>
    <t>ans</t>
  </si>
  <si>
    <t>Durée de vie théorique de l'équipement en place</t>
  </si>
  <si>
    <t>Échéance travaux
2019</t>
  </si>
  <si>
    <t xml:space="preserve">Constat interne </t>
  </si>
  <si>
    <t>Constat sous-traitant</t>
  </si>
  <si>
    <t>Constat Administration Pénitentiaire</t>
  </si>
  <si>
    <t>Ascenseurs</t>
  </si>
  <si>
    <t>Courants Forts / Electricité</t>
  </si>
  <si>
    <t>Chauffage Ventilation Climatisation et Désenfumage</t>
  </si>
  <si>
    <t>Equipements de Sûreté Active</t>
  </si>
  <si>
    <t>Equipements de Sûreté Passive</t>
  </si>
  <si>
    <t>Espaces Verts</t>
  </si>
  <si>
    <t>Lots de Finitions Intérieures</t>
  </si>
  <si>
    <t>MIE</t>
  </si>
  <si>
    <t>Menuiseries intérieures et extérieures (hors sûreté passive)</t>
  </si>
  <si>
    <t>Mobilier</t>
  </si>
  <si>
    <t>Pomberie et Appareils Sanitaires</t>
  </si>
  <si>
    <t>Sécurité Incendie</t>
  </si>
  <si>
    <t>Second Œuvre</t>
  </si>
  <si>
    <t>Récap par lot</t>
  </si>
  <si>
    <t>Prévisionnel</t>
  </si>
  <si>
    <t>Plan peinture proposé : Postes protégés + zones à définir avec l'établissement</t>
  </si>
  <si>
    <t>Principalement renouvellement de luminaires</t>
  </si>
  <si>
    <t>Migration des API et Motorolas, renouvellement de la GSA, de la biométrie et du contrôle d'accès</t>
  </si>
  <si>
    <t>Interventions sur grilles et portes métalliques</t>
  </si>
  <si>
    <t>Terrassement au pied des barrières hyperfréquences</t>
  </si>
  <si>
    <t>MCO</t>
  </si>
  <si>
    <t>Moyens de Communication</t>
  </si>
  <si>
    <t>Remplacement total des DECT</t>
  </si>
  <si>
    <t>Provision</t>
  </si>
  <si>
    <t>Commentaires</t>
  </si>
  <si>
    <t>Selon analyse ascensoriste</t>
  </si>
  <si>
    <t>Montant important pour le renouvellement des multisplits de tous les bâtiments</t>
  </si>
  <si>
    <t>Budget pour renouvellement de mobilier</t>
  </si>
  <si>
    <t>reprises fissures dans enrobés</t>
  </si>
  <si>
    <t>Renouvellement de 200 BAES</t>
  </si>
  <si>
    <t>Renouvellements de 3 ballons ECS + pompes de bouclage</t>
  </si>
  <si>
    <t>2019 Budget HT prévisionnel DISP du 19/02/2019</t>
  </si>
  <si>
    <t>2019 Budget en cours</t>
  </si>
  <si>
    <t>Commentaires plan GER 2019</t>
  </si>
  <si>
    <t>GDE</t>
  </si>
  <si>
    <t>Dossier comportant plusieurs sous-dossiers</t>
  </si>
  <si>
    <t>Travaux engagés - commande passée</t>
  </si>
  <si>
    <t>Travaux réalisés - dossier ou sous-dossier facturé</t>
  </si>
  <si>
    <t>Autres Prestations à prévoir pour les années 2020 à 2022</t>
  </si>
  <si>
    <t>Fait</t>
  </si>
  <si>
    <t>2019 Budget HT prévisionnel</t>
  </si>
  <si>
    <t>Gestion Déléguée</t>
  </si>
  <si>
    <t>Compacteur</t>
  </si>
  <si>
    <t>G.E.R. (Gros Entretien Renouvellement) -  - Prévisionnel 2019-2022</t>
  </si>
  <si>
    <t>DATE</t>
  </si>
  <si>
    <t>IMPUTATION</t>
  </si>
  <si>
    <t>LOCALISATION</t>
  </si>
  <si>
    <t>TYPE</t>
  </si>
  <si>
    <t>ANNEE</t>
  </si>
  <si>
    <t>CONSTAT INTERNE</t>
  </si>
  <si>
    <t>CASE A COCHER</t>
  </si>
  <si>
    <t>CONSTAT SOUS-TRAITANT</t>
  </si>
  <si>
    <t>CONSTAT ADMINISTRATION</t>
  </si>
  <si>
    <t xml:space="preserve">CONSTAT </t>
  </si>
  <si>
    <t>RISQUES A MOYEN TERME</t>
  </si>
  <si>
    <t>ORIGINE</t>
  </si>
  <si>
    <t>MESURES CONSERVATOIRES</t>
  </si>
  <si>
    <t>DESCRIPTION DES TRAVAUX</t>
  </si>
  <si>
    <t>OBSERVATIONS</t>
  </si>
  <si>
    <t>PRECONISATION CONSTRUCTEUR</t>
  </si>
  <si>
    <t xml:space="preserve">DUREE DE VIE THEORIQUE </t>
  </si>
  <si>
    <t xml:space="preserve">DUREE DE VIE NOUVEL EQUIPEMENT </t>
  </si>
  <si>
    <t>IMAGE</t>
  </si>
  <si>
    <t>N° FICHE</t>
  </si>
  <si>
    <t>BEZ</t>
  </si>
  <si>
    <t>ROA</t>
  </si>
  <si>
    <t>COR</t>
  </si>
  <si>
    <t>NAN</t>
  </si>
  <si>
    <t/>
  </si>
  <si>
    <t>SITE</t>
  </si>
  <si>
    <t>Site</t>
  </si>
  <si>
    <t>Version travaux_GER n°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</si>
</sst>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8" formatCode="#,##0.00\ &quot;€&quot;;[Red]\-#,##0.00\ &quot;€&quot;"/>
    <numFmt numFmtId="43" formatCode="_-* #,##0.00\ _€_-;\-* #,##0.00\ _€_-;_-* &quot;-&quot;??\ _€_-;_-@_-"/>
    <numFmt numFmtId="164" formatCode="_-* #,##0.00\ _F_-;\-* #,##0.00\ _F_-;_-* &quot;-&quot;??\ _F_-;_-@_-"/>
    <numFmt numFmtId="165" formatCode="d/m/yy"/>
    <numFmt numFmtId="166" formatCode="#,##0\ [$€-1]"/>
    <numFmt numFmtId="167" formatCode="#,##0.00&quot;   &quot;"/>
    <numFmt numFmtId="168" formatCode="0&quot; &quot;%"/>
    <numFmt numFmtId="169" formatCode="00"/>
    <numFmt numFmtId="170" formatCode="#,##0.00\ [$€-1]"/>
    <numFmt numFmtId="171" formatCode="#,##0\ &quot;€&quot;"/>
    <numFmt numFmtId="172" formatCode="#,##0.00\ &quot;€&quot;"/>
    <numFmt numFmtId="173" formatCode="[$-40C]mmm\-yy;@"/>
    <numFmt numFmtId="174" formatCode="_-* #,##0\ _F_-;\-* #,##0\ _F_-;_-* &quot;-&quot;??\ _F_-;_-@_-"/>
    <numFmt numFmtId="175" formatCode="0;\-0;;@"/>
    <numFmt numFmtId="176" formatCode="#,##0\ &quot;€&quot;;\-0;;@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theme="1" tint="0.34998626667073579"/>
      <name val="Arial"/>
      <family val="2"/>
    </font>
    <font>
      <b/>
      <sz val="10"/>
      <color theme="1" tint="0.3499862666707357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1">
    <xf numFmtId="0" fontId="0" fillId="0" borderId="0" applyFill="0" applyBorder="0" applyProtection="0">
      <alignment horizontal="center" vertical="center"/>
    </xf>
    <xf numFmtId="0" fontId="10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4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ill="0" applyBorder="0" applyProtection="0">
      <alignment horizontal="center" vertical="center"/>
    </xf>
    <xf numFmtId="0" fontId="16" fillId="0" borderId="0" applyFill="0" applyBorder="0" applyProtection="0">
      <alignment horizontal="center" vertical="center"/>
    </xf>
    <xf numFmtId="0" fontId="6" fillId="0" borderId="0" applyFill="0" applyBorder="0" applyProtection="0">
      <alignment horizontal="center" vertical="center"/>
    </xf>
    <xf numFmtId="0" fontId="16" fillId="0" borderId="0"/>
    <xf numFmtId="0" fontId="6" fillId="0" borderId="0"/>
    <xf numFmtId="0" fontId="16" fillId="0" borderId="0"/>
    <xf numFmtId="0" fontId="6" fillId="0" borderId="0"/>
    <xf numFmtId="0" fontId="16" fillId="0" borderId="0"/>
    <xf numFmtId="0" fontId="6" fillId="0" borderId="0"/>
    <xf numFmtId="9" fontId="1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4" fillId="0" borderId="0" applyFill="0" applyBorder="0" applyProtection="0">
      <alignment horizontal="center" vertical="center"/>
    </xf>
  </cellStyleXfs>
  <cellXfs count="314">
    <xf numFmtId="0" fontId="0" fillId="0" borderId="0" xfId="0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horizontal="center" vertical="center"/>
    </xf>
    <xf numFmtId="0" fontId="7" fillId="2" borderId="1" xfId="0" applyFont="1" applyFill="1" applyBorder="1" applyAlignment="1">
      <alignment horizontal="center"/>
    </xf>
    <xf numFmtId="3" fontId="0" fillId="0" borderId="0" xfId="0" applyNumberFormat="1" applyBorder="1">
      <alignment horizontal="center" vertical="center"/>
    </xf>
    <xf numFmtId="165" fontId="0" fillId="0" borderId="1" xfId="0" applyNumberFormat="1" applyBorder="1" applyAlignment="1">
      <alignment horizontal="center"/>
    </xf>
    <xf numFmtId="3" fontId="9" fillId="0" borderId="1" xfId="0" applyNumberFormat="1" applyFont="1" applyBorder="1">
      <alignment horizontal="center" vertical="center"/>
    </xf>
    <xf numFmtId="0" fontId="0" fillId="0" borderId="0" xfId="0" applyFill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right"/>
    </xf>
    <xf numFmtId="167" fontId="5" fillId="0" borderId="0" xfId="0" applyNumberFormat="1" applyFont="1" applyFill="1" applyAlignment="1">
      <alignment horizontal="right"/>
    </xf>
    <xf numFmtId="167" fontId="0" fillId="0" borderId="0" xfId="0" applyNumberFormat="1" applyAlignment="1">
      <alignment horizontal="right" vertical="center"/>
    </xf>
    <xf numFmtId="167" fontId="0" fillId="0" borderId="1" xfId="0" applyNumberFormat="1" applyBorder="1" applyAlignment="1">
      <alignment horizontal="right" vertical="center"/>
    </xf>
    <xf numFmtId="167" fontId="0" fillId="0" borderId="0" xfId="0" applyNumberFormat="1" applyBorder="1" applyAlignment="1">
      <alignment horizontal="right" vertical="center"/>
    </xf>
    <xf numFmtId="167" fontId="0" fillId="2" borderId="1" xfId="0" applyNumberFormat="1" applyFill="1" applyBorder="1" applyAlignment="1">
      <alignment horizontal="center"/>
    </xf>
    <xf numFmtId="168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left" indent="1"/>
    </xf>
    <xf numFmtId="3" fontId="9" fillId="0" borderId="1" xfId="0" applyNumberFormat="1" applyFont="1" applyBorder="1" applyAlignment="1">
      <alignment horizontal="left" vertical="center" indent="1"/>
    </xf>
    <xf numFmtId="0" fontId="8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0" borderId="0" xfId="0" applyAlignment="1">
      <alignment horizontal="left" vertical="center" wrapText="1" indent="1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right"/>
    </xf>
    <xf numFmtId="167" fontId="8" fillId="2" borderId="0" xfId="0" applyNumberFormat="1" applyFont="1" applyFill="1" applyAlignment="1">
      <alignment horizontal="right"/>
    </xf>
    <xf numFmtId="0" fontId="6" fillId="0" borderId="0" xfId="0" applyFo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167" fontId="0" fillId="3" borderId="0" xfId="0" applyNumberFormat="1" applyFill="1" applyBorder="1" applyAlignment="1">
      <alignment horizontal="center"/>
    </xf>
    <xf numFmtId="0" fontId="0" fillId="0" borderId="0" xfId="0" applyAlignment="1">
      <alignment vertical="center" wrapText="1"/>
    </xf>
    <xf numFmtId="3" fontId="9" fillId="3" borderId="0" xfId="0" applyNumberFormat="1" applyFont="1" applyFill="1" applyBorder="1">
      <alignment horizontal="center" vertical="center"/>
    </xf>
    <xf numFmtId="165" fontId="0" fillId="3" borderId="0" xfId="0" applyNumberFormat="1" applyFill="1" applyBorder="1" applyAlignment="1">
      <alignment horizontal="center"/>
    </xf>
    <xf numFmtId="167" fontId="0" fillId="3" borderId="0" xfId="0" applyNumberFormat="1" applyFill="1" applyBorder="1" applyAlignment="1">
      <alignment horizontal="right" vertical="center"/>
    </xf>
    <xf numFmtId="3" fontId="0" fillId="3" borderId="0" xfId="0" applyNumberFormat="1" applyFill="1" applyBorder="1">
      <alignment horizontal="center" vertical="center"/>
    </xf>
    <xf numFmtId="166" fontId="0" fillId="0" borderId="1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top" wrapText="1" indent="1"/>
    </xf>
    <xf numFmtId="0" fontId="0" fillId="0" borderId="0" xfId="0" applyAlignment="1">
      <alignment horizontal="center" vertical="center"/>
    </xf>
    <xf numFmtId="0" fontId="0" fillId="0" borderId="0" xfId="0" applyBorder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3" fontId="9" fillId="3" borderId="5" xfId="0" applyNumberFormat="1" applyFont="1" applyFill="1" applyBorder="1" applyAlignment="1">
      <alignment horizontal="left" vertical="center" indent="1"/>
    </xf>
    <xf numFmtId="3" fontId="0" fillId="3" borderId="6" xfId="0" applyNumberFormat="1" applyFill="1" applyBorder="1">
      <alignment horizontal="center" vertical="center"/>
    </xf>
    <xf numFmtId="0" fontId="0" fillId="3" borderId="5" xfId="0" applyFill="1" applyBorder="1" applyAlignment="1">
      <alignment horizontal="left" vertical="center" indent="1"/>
    </xf>
    <xf numFmtId="0" fontId="0" fillId="3" borderId="5" xfId="0" applyFill="1" applyBorder="1" applyAlignment="1">
      <alignment horizontal="left" indent="1"/>
    </xf>
    <xf numFmtId="0" fontId="0" fillId="3" borderId="7" xfId="0" applyFill="1" applyBorder="1" applyAlignment="1">
      <alignment horizontal="left" indent="1"/>
    </xf>
    <xf numFmtId="3" fontId="9" fillId="3" borderId="8" xfId="0" applyNumberFormat="1" applyFont="1" applyFill="1" applyBorder="1">
      <alignment horizontal="center" vertical="center"/>
    </xf>
    <xf numFmtId="3" fontId="0" fillId="3" borderId="8" xfId="0" applyNumberFormat="1" applyFill="1" applyBorder="1">
      <alignment horizontal="center" vertical="center"/>
    </xf>
    <xf numFmtId="167" fontId="0" fillId="3" borderId="8" xfId="0" applyNumberFormat="1" applyFill="1" applyBorder="1" applyAlignment="1">
      <alignment horizontal="right" vertical="center"/>
    </xf>
    <xf numFmtId="3" fontId="0" fillId="3" borderId="9" xfId="0" applyNumberFormat="1" applyFill="1" applyBorder="1">
      <alignment horizontal="center" vertical="center"/>
    </xf>
    <xf numFmtId="167" fontId="8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0" fontId="0" fillId="0" borderId="1" xfId="0" applyNumberFormat="1" applyBorder="1" applyAlignment="1">
      <alignment horizontal="right" vertical="center"/>
    </xf>
    <xf numFmtId="0" fontId="0" fillId="0" borderId="5" xfId="0" applyBorder="1">
      <alignment horizontal="center" vertical="center"/>
    </xf>
    <xf numFmtId="0" fontId="0" fillId="0" borderId="6" xfId="0" applyBorder="1">
      <alignment horizontal="center" vertical="center"/>
    </xf>
    <xf numFmtId="0" fontId="0" fillId="0" borderId="7" xfId="0" applyBorder="1">
      <alignment horizontal="center" vertical="center"/>
    </xf>
    <xf numFmtId="0" fontId="0" fillId="0" borderId="8" xfId="0" applyBorder="1">
      <alignment horizontal="center" vertical="center"/>
    </xf>
    <xf numFmtId="167" fontId="0" fillId="0" borderId="8" xfId="0" applyNumberFormat="1" applyBorder="1" applyAlignment="1">
      <alignment horizontal="right" vertical="center"/>
    </xf>
    <xf numFmtId="0" fontId="0" fillId="0" borderId="9" xfId="0" applyBorder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167" fontId="0" fillId="3" borderId="11" xfId="0" applyNumberForma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7" fillId="0" borderId="0" xfId="0" applyFont="1">
      <alignment horizontal="center"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8" fillId="2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0" xfId="0" applyFont="1" applyFill="1" applyAlignment="1">
      <alignment horizontal="right"/>
    </xf>
    <xf numFmtId="167" fontId="8" fillId="4" borderId="0" xfId="0" applyNumberFormat="1" applyFont="1" applyFill="1" applyAlignment="1">
      <alignment horizontal="right"/>
    </xf>
    <xf numFmtId="3" fontId="8" fillId="5" borderId="1" xfId="0" applyNumberFormat="1" applyFont="1" applyFill="1" applyBorder="1" applyAlignment="1">
      <alignment horizontal="center" vertical="center"/>
    </xf>
    <xf numFmtId="170" fontId="8" fillId="5" borderId="1" xfId="0" applyNumberFormat="1" applyFont="1" applyFill="1" applyBorder="1" applyAlignment="1">
      <alignment horizontal="right" vertical="center"/>
    </xf>
    <xf numFmtId="0" fontId="18" fillId="0" borderId="5" xfId="0" applyFont="1" applyBorder="1" applyAlignment="1">
      <alignment horizontal="left" vertical="center"/>
    </xf>
    <xf numFmtId="0" fontId="10" fillId="0" borderId="0" xfId="1" applyAlignment="1" applyProtection="1">
      <alignment horizontal="center" vertical="center"/>
    </xf>
    <xf numFmtId="3" fontId="9" fillId="3" borderId="0" xfId="0" applyNumberFormat="1" applyFont="1" applyFill="1" applyBorder="1" applyAlignment="1">
      <alignment horizontal="left" vertical="center" indent="1"/>
    </xf>
    <xf numFmtId="0" fontId="0" fillId="3" borderId="0" xfId="0" applyFill="1" applyBorder="1" applyAlignment="1">
      <alignment horizontal="left" vertical="center" indent="1"/>
    </xf>
    <xf numFmtId="0" fontId="0" fillId="3" borderId="0" xfId="0" applyFill="1" applyBorder="1" applyAlignment="1">
      <alignment horizontal="left" indent="1"/>
    </xf>
    <xf numFmtId="0" fontId="0" fillId="0" borderId="16" xfId="0" applyBorder="1">
      <alignment horizontal="center" vertical="center"/>
    </xf>
    <xf numFmtId="0" fontId="0" fillId="0" borderId="17" xfId="0" applyBorder="1" applyAlignment="1"/>
    <xf numFmtId="0" fontId="0" fillId="0" borderId="18" xfId="0" applyBorder="1" applyAlignment="1"/>
    <xf numFmtId="0" fontId="0" fillId="0" borderId="0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8" fillId="0" borderId="21" xfId="0" applyFont="1" applyBorder="1" applyAlignment="1">
      <alignment horizontal="center"/>
    </xf>
    <xf numFmtId="0" fontId="6" fillId="0" borderId="17" xfId="0" applyFont="1" applyBorder="1" applyAlignment="1"/>
    <xf numFmtId="0" fontId="6" fillId="0" borderId="22" xfId="0" applyFont="1" applyBorder="1" applyAlignment="1"/>
    <xf numFmtId="0" fontId="6" fillId="0" borderId="23" xfId="0" applyFont="1" applyBorder="1" applyAlignment="1"/>
    <xf numFmtId="0" fontId="0" fillId="0" borderId="24" xfId="0" applyBorder="1" applyAlignment="1"/>
    <xf numFmtId="0" fontId="0" fillId="0" borderId="13" xfId="0" applyBorder="1" applyAlignment="1"/>
    <xf numFmtId="0" fontId="8" fillId="0" borderId="17" xfId="0" applyFont="1" applyBorder="1" applyAlignment="1">
      <alignment horizontal="center"/>
    </xf>
    <xf numFmtId="3" fontId="6" fillId="0" borderId="0" xfId="33" applyNumberFormat="1" applyFont="1" applyAlignment="1">
      <alignment horizontal="center" vertical="center"/>
    </xf>
    <xf numFmtId="3" fontId="11" fillId="2" borderId="21" xfId="0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1" fontId="8" fillId="0" borderId="14" xfId="0" applyNumberFormat="1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172" fontId="8" fillId="2" borderId="13" xfId="0" applyNumberFormat="1" applyFont="1" applyFill="1" applyBorder="1" applyAlignment="1">
      <alignment horizontal="center" vertical="center" wrapText="1"/>
    </xf>
    <xf numFmtId="166" fontId="8" fillId="11" borderId="1" xfId="0" applyNumberFormat="1" applyFont="1" applyFill="1" applyBorder="1" applyAlignment="1">
      <alignment horizontal="right" vertical="center"/>
    </xf>
    <xf numFmtId="3" fontId="8" fillId="11" borderId="1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3" fontId="6" fillId="8" borderId="0" xfId="33" applyNumberFormat="1" applyFont="1" applyFill="1" applyAlignment="1">
      <alignment horizontal="center" vertical="center"/>
    </xf>
    <xf numFmtId="3" fontId="6" fillId="2" borderId="0" xfId="33" applyNumberFormat="1" applyFont="1" applyFill="1" applyAlignment="1">
      <alignment horizontal="center" vertical="center"/>
    </xf>
    <xf numFmtId="171" fontId="8" fillId="2" borderId="13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/>
    </xf>
    <xf numFmtId="0" fontId="0" fillId="0" borderId="5" xfId="0" applyBorder="1" applyAlignment="1">
      <alignment horizontal="left" vertical="top" wrapText="1" indent="1"/>
    </xf>
    <xf numFmtId="0" fontId="0" fillId="0" borderId="0" xfId="0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 indent="1"/>
    </xf>
    <xf numFmtId="0" fontId="6" fillId="0" borderId="5" xfId="0" applyFont="1" applyBorder="1" applyAlignment="1">
      <alignment horizontal="left" vertical="top" wrapText="1" indent="1"/>
    </xf>
    <xf numFmtId="0" fontId="6" fillId="0" borderId="5" xfId="0" applyFont="1" applyBorder="1" applyAlignment="1">
      <alignment horizontal="left" vertical="top" indent="1"/>
    </xf>
    <xf numFmtId="0" fontId="6" fillId="0" borderId="7" xfId="0" applyFont="1" applyBorder="1" applyAlignment="1">
      <alignment horizontal="left" vertical="top" indent="1"/>
    </xf>
    <xf numFmtId="0" fontId="6" fillId="0" borderId="0" xfId="0" applyFont="1" applyBorder="1" applyAlignment="1">
      <alignment horizontal="left" vertical="top" indent="1"/>
    </xf>
    <xf numFmtId="0" fontId="6" fillId="0" borderId="8" xfId="0" applyFont="1" applyBorder="1" applyAlignment="1">
      <alignment horizontal="left" vertical="top" indent="1"/>
    </xf>
    <xf numFmtId="0" fontId="6" fillId="0" borderId="36" xfId="0" applyFont="1" applyBorder="1" applyAlignment="1">
      <alignment horizontal="left" vertical="top" indent="1"/>
    </xf>
    <xf numFmtId="0" fontId="6" fillId="0" borderId="37" xfId="0" applyFont="1" applyFill="1" applyBorder="1" applyAlignment="1">
      <alignment horizontal="left" vertical="top" wrapText="1" indent="1"/>
    </xf>
    <xf numFmtId="0" fontId="8" fillId="0" borderId="38" xfId="0" applyFont="1" applyFill="1" applyBorder="1" applyAlignment="1">
      <alignment horizontal="left" vertical="top" wrapText="1" indent="1"/>
    </xf>
    <xf numFmtId="0" fontId="6" fillId="0" borderId="39" xfId="0" applyFont="1" applyFill="1" applyBorder="1" applyAlignment="1">
      <alignment horizontal="left" vertical="top" wrapText="1" indent="1"/>
    </xf>
    <xf numFmtId="0" fontId="6" fillId="0" borderId="41" xfId="0" applyFont="1" applyBorder="1" applyAlignment="1">
      <alignment horizontal="left" vertical="top" indent="1"/>
    </xf>
    <xf numFmtId="0" fontId="6" fillId="0" borderId="41" xfId="0" applyFont="1" applyBorder="1" applyAlignment="1">
      <alignment horizontal="left" vertical="center" indent="1"/>
    </xf>
    <xf numFmtId="0" fontId="6" fillId="0" borderId="43" xfId="0" applyFont="1" applyBorder="1" applyAlignment="1">
      <alignment horizontal="center" vertical="top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right" vertical="center"/>
    </xf>
    <xf numFmtId="0" fontId="0" fillId="0" borderId="36" xfId="0" applyBorder="1" applyAlignment="1">
      <alignment vertical="center"/>
    </xf>
    <xf numFmtId="0" fontId="6" fillId="0" borderId="42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6" fillId="0" borderId="9" xfId="0" applyFont="1" applyBorder="1" applyAlignment="1">
      <alignment vertical="center"/>
    </xf>
    <xf numFmtId="0" fontId="20" fillId="0" borderId="0" xfId="44" applyFont="1" applyAlignment="1">
      <alignment horizontal="left" wrapText="1"/>
    </xf>
    <xf numFmtId="0" fontId="21" fillId="0" borderId="0" xfId="0" applyFont="1" applyAlignment="1">
      <alignment horizontal="left" vertical="center"/>
    </xf>
    <xf numFmtId="0" fontId="3" fillId="0" borderId="0" xfId="44" applyAlignment="1">
      <alignment wrapText="1"/>
    </xf>
    <xf numFmtId="0" fontId="3" fillId="0" borderId="0" xfId="44"/>
    <xf numFmtId="8" fontId="3" fillId="0" borderId="0" xfId="45" applyNumberFormat="1" applyFont="1" applyFill="1"/>
    <xf numFmtId="8" fontId="3" fillId="0" borderId="0" xfId="44" applyNumberFormat="1"/>
    <xf numFmtId="0" fontId="6" fillId="0" borderId="0" xfId="0" applyFont="1" applyFill="1" applyAlignment="1">
      <alignment horizontal="center" vertical="center"/>
    </xf>
    <xf numFmtId="9" fontId="21" fillId="0" borderId="0" xfId="46" applyFont="1" applyAlignment="1">
      <alignment horizontal="right" vertical="center"/>
    </xf>
    <xf numFmtId="174" fontId="21" fillId="0" borderId="0" xfId="2" applyNumberFormat="1" applyFont="1" applyAlignment="1">
      <alignment horizontal="right" vertical="center"/>
    </xf>
    <xf numFmtId="0" fontId="2" fillId="0" borderId="0" xfId="44" applyFont="1" applyAlignment="1">
      <alignment wrapText="1"/>
    </xf>
    <xf numFmtId="3" fontId="5" fillId="2" borderId="17" xfId="0" applyNumberFormat="1" applyFont="1" applyFill="1" applyBorder="1" applyAlignment="1">
      <alignment horizontal="center" vertical="center" wrapText="1"/>
    </xf>
    <xf numFmtId="171" fontId="8" fillId="2" borderId="19" xfId="0" applyNumberFormat="1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left" vertical="center" indent="1"/>
    </xf>
    <xf numFmtId="0" fontId="6" fillId="0" borderId="46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3" fontId="11" fillId="2" borderId="46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8" fontId="1" fillId="0" borderId="0" xfId="47" applyNumberFormat="1"/>
    <xf numFmtId="0" fontId="1" fillId="0" borderId="0" xfId="47" applyAlignment="1">
      <alignment wrapText="1"/>
    </xf>
    <xf numFmtId="0" fontId="1" fillId="0" borderId="0" xfId="47"/>
    <xf numFmtId="8" fontId="1" fillId="0" borderId="0" xfId="48" applyNumberFormat="1" applyFont="1" applyFill="1"/>
    <xf numFmtId="0" fontId="1" fillId="0" borderId="0" xfId="47" applyFont="1" applyAlignment="1">
      <alignment wrapText="1"/>
    </xf>
    <xf numFmtId="0" fontId="20" fillId="0" borderId="0" xfId="47" applyFont="1" applyAlignment="1">
      <alignment horizontal="left" wrapText="1"/>
    </xf>
    <xf numFmtId="171" fontId="8" fillId="2" borderId="46" xfId="0" applyNumberFormat="1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indent="1"/>
    </xf>
    <xf numFmtId="3" fontId="4" fillId="0" borderId="0" xfId="50" applyNumberFormat="1" applyFont="1" applyAlignment="1">
      <alignment horizontal="center" vertical="center"/>
    </xf>
    <xf numFmtId="169" fontId="8" fillId="6" borderId="14" xfId="5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left" vertical="center" wrapText="1" indent="1"/>
    </xf>
    <xf numFmtId="172" fontId="4" fillId="0" borderId="14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 indent="1"/>
    </xf>
    <xf numFmtId="0" fontId="12" fillId="0" borderId="14" xfId="0" applyFont="1" applyFill="1" applyBorder="1" applyAlignment="1">
      <alignment horizontal="left" vertical="center" wrapText="1" indent="1"/>
    </xf>
    <xf numFmtId="169" fontId="8" fillId="6" borderId="15" xfId="50" applyNumberFormat="1" applyFont="1" applyFill="1" applyBorder="1" applyAlignment="1">
      <alignment horizontal="center" vertical="center"/>
    </xf>
    <xf numFmtId="171" fontId="8" fillId="0" borderId="15" xfId="0" applyNumberFormat="1" applyFont="1" applyFill="1" applyBorder="1" applyAlignment="1">
      <alignment horizontal="center" vertical="center"/>
    </xf>
    <xf numFmtId="172" fontId="4" fillId="0" borderId="15" xfId="0" applyNumberFormat="1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right" vertical="center"/>
    </xf>
    <xf numFmtId="0" fontId="8" fillId="2" borderId="2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75" fontId="4" fillId="0" borderId="14" xfId="0" applyNumberFormat="1" applyFont="1" applyFill="1" applyBorder="1" applyAlignment="1">
      <alignment horizontal="center" vertical="center" wrapText="1"/>
    </xf>
    <xf numFmtId="175" fontId="4" fillId="10" borderId="14" xfId="0" applyNumberFormat="1" applyFont="1" applyFill="1" applyBorder="1" applyAlignment="1">
      <alignment horizontal="center" vertical="center" wrapText="1"/>
    </xf>
    <xf numFmtId="176" fontId="8" fillId="0" borderId="1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7" xfId="0" applyFont="1" applyBorder="1" applyAlignment="1">
      <alignment horizontal="left" vertical="center" indent="1"/>
    </xf>
    <xf numFmtId="0" fontId="23" fillId="0" borderId="0" xfId="0" applyFont="1" applyFill="1" applyAlignment="1">
      <alignment horizontal="center" vertical="center"/>
    </xf>
    <xf numFmtId="0" fontId="4" fillId="0" borderId="0" xfId="0" applyFo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4" fontId="6" fillId="0" borderId="0" xfId="0" applyNumberFormat="1" applyFont="1" applyFill="1" applyAlignment="1">
      <alignment horizontal="center" vertical="center"/>
    </xf>
    <xf numFmtId="169" fontId="8" fillId="6" borderId="13" xfId="33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 vertical="center" indent="1"/>
    </xf>
    <xf numFmtId="0" fontId="6" fillId="0" borderId="1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69" fontId="8" fillId="6" borderId="13" xfId="33" applyNumberFormat="1" applyFont="1" applyFill="1" applyBorder="1" applyAlignment="1" applyProtection="1">
      <alignment horizontal="center" vertical="center"/>
    </xf>
    <xf numFmtId="171" fontId="8" fillId="0" borderId="46" xfId="0" applyNumberFormat="1" applyFont="1" applyFill="1" applyBorder="1" applyAlignment="1" applyProtection="1">
      <alignment horizontal="center" vertical="center"/>
      <protection locked="0"/>
    </xf>
    <xf numFmtId="172" fontId="6" fillId="0" borderId="21" xfId="0" applyNumberFormat="1" applyFont="1" applyFill="1" applyBorder="1" applyAlignment="1" applyProtection="1">
      <alignment horizontal="center" vertical="center"/>
      <protection locked="0"/>
    </xf>
    <xf numFmtId="172" fontId="6" fillId="0" borderId="46" xfId="0" applyNumberFormat="1" applyFont="1" applyFill="1" applyBorder="1" applyAlignment="1" applyProtection="1">
      <alignment horizontal="center" vertical="center"/>
      <protection locked="0"/>
    </xf>
    <xf numFmtId="171" fontId="8" fillId="0" borderId="26" xfId="0" applyNumberFormat="1" applyFont="1" applyFill="1" applyBorder="1" applyAlignment="1" applyProtection="1">
      <alignment horizontal="center" vertical="center"/>
      <protection locked="0"/>
    </xf>
    <xf numFmtId="172" fontId="6" fillId="0" borderId="14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172" fontId="6" fillId="0" borderId="25" xfId="0" applyNumberFormat="1" applyFont="1" applyFill="1" applyBorder="1" applyAlignment="1" applyProtection="1">
      <alignment horizontal="center" vertical="center" wrapText="1"/>
      <protection locked="0"/>
    </xf>
    <xf numFmtId="173" fontId="6" fillId="0" borderId="25" xfId="0" applyNumberFormat="1" applyFont="1" applyFill="1" applyBorder="1" applyAlignment="1" applyProtection="1">
      <alignment horizontal="center" vertical="center" wrapText="1"/>
      <protection locked="0"/>
    </xf>
    <xf numFmtId="171" fontId="8" fillId="0" borderId="13" xfId="0" applyNumberFormat="1" applyFont="1" applyFill="1" applyBorder="1" applyAlignment="1" applyProtection="1">
      <alignment horizontal="center" vertical="center"/>
      <protection locked="0"/>
    </xf>
    <xf numFmtId="172" fontId="6" fillId="0" borderId="34" xfId="0" applyNumberFormat="1" applyFont="1" applyFill="1" applyBorder="1" applyAlignment="1" applyProtection="1">
      <alignment horizontal="center" vertical="center"/>
      <protection locked="0"/>
    </xf>
    <xf numFmtId="172" fontId="6" fillId="0" borderId="13" xfId="0" applyNumberFormat="1" applyFont="1" applyFill="1" applyBorder="1" applyAlignment="1" applyProtection="1">
      <alignment horizontal="center" vertical="center"/>
      <protection locked="0"/>
    </xf>
    <xf numFmtId="171" fontId="8" fillId="0" borderId="18" xfId="0" applyNumberFormat="1" applyFont="1" applyFill="1" applyBorder="1" applyAlignment="1" applyProtection="1">
      <alignment horizontal="center" vertical="center"/>
      <protection locked="0"/>
    </xf>
    <xf numFmtId="172" fontId="6" fillId="0" borderId="24" xfId="0" applyNumberFormat="1" applyFont="1" applyFill="1" applyBorder="1" applyAlignment="1" applyProtection="1">
      <alignment horizontal="center" vertical="center"/>
      <protection locked="0"/>
    </xf>
    <xf numFmtId="172" fontId="6" fillId="0" borderId="24" xfId="0" applyNumberFormat="1" applyFont="1" applyFill="1" applyBorder="1" applyAlignment="1" applyProtection="1">
      <alignment horizontal="center" vertical="center" wrapText="1"/>
      <protection locked="0"/>
    </xf>
    <xf numFmtId="173" fontId="6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11" fillId="9" borderId="21" xfId="0" applyFont="1" applyFill="1" applyBorder="1" applyAlignment="1">
      <alignment horizontal="center"/>
    </xf>
    <xf numFmtId="0" fontId="11" fillId="9" borderId="28" xfId="0" applyFont="1" applyFill="1" applyBorder="1" applyAlignment="1">
      <alignment horizontal="center"/>
    </xf>
    <xf numFmtId="0" fontId="11" fillId="9" borderId="29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3" fontId="5" fillId="2" borderId="28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 indent="1"/>
    </xf>
    <xf numFmtId="0" fontId="8" fillId="0" borderId="0" xfId="0" applyFont="1" applyBorder="1" applyAlignment="1">
      <alignment horizontal="left" vertical="center" wrapText="1" indent="1"/>
    </xf>
    <xf numFmtId="0" fontId="8" fillId="0" borderId="6" xfId="0" applyFont="1" applyBorder="1" applyAlignment="1">
      <alignment horizontal="left" vertical="center" wrapText="1" indent="1"/>
    </xf>
    <xf numFmtId="0" fontId="0" fillId="0" borderId="5" xfId="0" applyBorder="1" applyAlignment="1">
      <alignment horizontal="left" vertical="top" wrapText="1" indent="1"/>
    </xf>
    <xf numFmtId="0" fontId="0" fillId="0" borderId="0" xfId="0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 indent="1"/>
    </xf>
    <xf numFmtId="0" fontId="0" fillId="0" borderId="7" xfId="0" applyBorder="1" applyAlignment="1">
      <alignment horizontal="left" vertical="top" wrapText="1" indent="1"/>
    </xf>
    <xf numFmtId="0" fontId="0" fillId="0" borderId="8" xfId="0" applyBorder="1" applyAlignment="1">
      <alignment horizontal="left" vertical="top" wrapText="1" indent="1"/>
    </xf>
    <xf numFmtId="0" fontId="0" fillId="0" borderId="9" xfId="0" applyBorder="1" applyAlignment="1">
      <alignment horizontal="left" vertical="top" wrapText="1" indent="1"/>
    </xf>
    <xf numFmtId="0" fontId="8" fillId="0" borderId="10" xfId="0" applyFont="1" applyBorder="1" applyAlignment="1">
      <alignment horizontal="left" vertical="center" wrapText="1" indent="1"/>
    </xf>
    <xf numFmtId="0" fontId="8" fillId="0" borderId="11" xfId="0" applyFont="1" applyBorder="1" applyAlignment="1">
      <alignment horizontal="left" vertical="center" wrapText="1" indent="1"/>
    </xf>
    <xf numFmtId="0" fontId="8" fillId="0" borderId="12" xfId="0" applyFont="1" applyBorder="1" applyAlignment="1">
      <alignment horizontal="left" vertical="center" wrapText="1" indent="1"/>
    </xf>
    <xf numFmtId="0" fontId="8" fillId="2" borderId="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5" xfId="0" applyFont="1" applyBorder="1" applyAlignment="1">
      <alignment horizontal="left" vertical="top" wrapText="1" indent="1"/>
    </xf>
    <xf numFmtId="0" fontId="8" fillId="5" borderId="2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6" fillId="0" borderId="10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3" fontId="13" fillId="3" borderId="5" xfId="0" applyNumberFormat="1" applyFont="1" applyFill="1" applyBorder="1" applyAlignment="1">
      <alignment horizontal="center" vertical="center"/>
    </xf>
    <xf numFmtId="3" fontId="13" fillId="3" borderId="0" xfId="0" applyNumberFormat="1" applyFont="1" applyFill="1" applyBorder="1" applyAlignment="1">
      <alignment horizontal="center" vertical="center"/>
    </xf>
    <xf numFmtId="3" fontId="13" fillId="3" borderId="6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3" fontId="5" fillId="2" borderId="21" xfId="0" applyNumberFormat="1" applyFont="1" applyFill="1" applyBorder="1" applyAlignment="1">
      <alignment horizontal="center" vertical="center" wrapText="1"/>
    </xf>
    <xf numFmtId="3" fontId="5" fillId="2" borderId="29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indent="1"/>
    </xf>
    <xf numFmtId="0" fontId="0" fillId="0" borderId="0" xfId="0" applyBorder="1" applyAlignment="1">
      <alignment horizontal="left" vertical="top" indent="1"/>
    </xf>
    <xf numFmtId="0" fontId="0" fillId="0" borderId="6" xfId="0" applyBorder="1" applyAlignment="1">
      <alignment horizontal="left" vertical="top" indent="1"/>
    </xf>
    <xf numFmtId="0" fontId="0" fillId="0" borderId="5" xfId="0" applyBorder="1" applyAlignment="1">
      <alignment horizontal="left" vertical="top" indent="1"/>
    </xf>
    <xf numFmtId="0" fontId="6" fillId="0" borderId="10" xfId="0" applyFont="1" applyBorder="1" applyAlignment="1">
      <alignment horizontal="left" vertical="top" indent="1"/>
    </xf>
    <xf numFmtId="0" fontId="6" fillId="0" borderId="11" xfId="0" applyFont="1" applyBorder="1" applyAlignment="1">
      <alignment horizontal="left" vertical="top" indent="1"/>
    </xf>
    <xf numFmtId="0" fontId="6" fillId="0" borderId="12" xfId="0" applyFont="1" applyBorder="1" applyAlignment="1">
      <alignment horizontal="left" vertical="top" indent="1"/>
    </xf>
    <xf numFmtId="0" fontId="8" fillId="11" borderId="2" xfId="0" applyFont="1" applyFill="1" applyBorder="1" applyAlignment="1">
      <alignment horizontal="center"/>
    </xf>
    <xf numFmtId="0" fontId="8" fillId="11" borderId="4" xfId="0" applyFont="1" applyFill="1" applyBorder="1" applyAlignment="1">
      <alignment horizontal="center"/>
    </xf>
    <xf numFmtId="0" fontId="8" fillId="11" borderId="3" xfId="0" applyFont="1" applyFill="1" applyBorder="1" applyAlignment="1">
      <alignment horizontal="center"/>
    </xf>
    <xf numFmtId="0" fontId="8" fillId="10" borderId="0" xfId="0" applyFont="1" applyFill="1" applyAlignment="1">
      <alignment horizontal="center" vertical="center"/>
    </xf>
    <xf numFmtId="0" fontId="8" fillId="10" borderId="0" xfId="0" applyFont="1" applyFill="1" applyAlignment="1">
      <alignment vertical="center"/>
    </xf>
    <xf numFmtId="0" fontId="24" fillId="0" borderId="40" xfId="0" applyFont="1" applyBorder="1" applyAlignment="1">
      <alignment horizontal="left" vertical="top" wrapText="1" indent="1"/>
    </xf>
    <xf numFmtId="0" fontId="25" fillId="14" borderId="40" xfId="0" applyFont="1" applyFill="1" applyBorder="1" applyAlignment="1">
      <alignment horizontal="left" vertical="top" wrapText="1" indent="1"/>
    </xf>
    <xf numFmtId="0" fontId="24" fillId="0" borderId="35" xfId="0" applyFont="1" applyBorder="1" applyAlignment="1">
      <alignment horizontal="left" vertical="top" wrapText="1" indent="1"/>
    </xf>
  </cellXfs>
  <cellStyles count="51">
    <cellStyle name="Lien hypertexte" xfId="1" builtinId="8"/>
    <cellStyle name="Milliers" xfId="2" builtinId="3"/>
    <cellStyle name="Milliers 10" xfId="3"/>
    <cellStyle name="Milliers 2" xfId="4"/>
    <cellStyle name="Milliers 2 2" xfId="5"/>
    <cellStyle name="Milliers 2 3" xfId="6"/>
    <cellStyle name="Milliers 2 4" xfId="7"/>
    <cellStyle name="Milliers 2 5" xfId="8"/>
    <cellStyle name="Milliers 3" xfId="9"/>
    <cellStyle name="Milliers 3 4" xfId="45"/>
    <cellStyle name="Milliers 3 4 2" xfId="48"/>
    <cellStyle name="Milliers 4" xfId="10"/>
    <cellStyle name="Milliers 4 2" xfId="11"/>
    <cellStyle name="Milliers 5" xfId="12"/>
    <cellStyle name="Milliers 5 2" xfId="13"/>
    <cellStyle name="Milliers 6" xfId="14"/>
    <cellStyle name="Milliers 6 2" xfId="15"/>
    <cellStyle name="Milliers 6 3" xfId="16"/>
    <cellStyle name="Milliers 6 3 2" xfId="17"/>
    <cellStyle name="Milliers 7" xfId="18"/>
    <cellStyle name="Milliers 8" xfId="19"/>
    <cellStyle name="Milliers 8 2" xfId="20"/>
    <cellStyle name="Milliers 9" xfId="21"/>
    <cellStyle name="Milliers 9 2" xfId="22"/>
    <cellStyle name="Normal" xfId="0" builtinId="0"/>
    <cellStyle name="Normal 13" xfId="44"/>
    <cellStyle name="Normal 13 2" xfId="47"/>
    <cellStyle name="Normal 2" xfId="23"/>
    <cellStyle name="Normal 2 2" xfId="24"/>
    <cellStyle name="Normal 2 3" xfId="25"/>
    <cellStyle name="Normal 2 4" xfId="26"/>
    <cellStyle name="Normal 2 5" xfId="27"/>
    <cellStyle name="Normal 3" xfId="28"/>
    <cellStyle name="Normal 3 2" xfId="29"/>
    <cellStyle name="Normal 3 3" xfId="30"/>
    <cellStyle name="Normal 3 4" xfId="31"/>
    <cellStyle name="Normal 3 5" xfId="32"/>
    <cellStyle name="Normal 4" xfId="33"/>
    <cellStyle name="Normal 4 2" xfId="50"/>
    <cellStyle name="Normal 5" xfId="34"/>
    <cellStyle name="Normal 5 2" xfId="35"/>
    <cellStyle name="Normal 6" xfId="36"/>
    <cellStyle name="Normal 6 2" xfId="37"/>
    <cellStyle name="Normal 7" xfId="38"/>
    <cellStyle name="Normal 7 2" xfId="39"/>
    <cellStyle name="Normal 8" xfId="40"/>
    <cellStyle name="Normal 8 2" xfId="41"/>
    <cellStyle name="Pourcentage" xfId="46" builtinId="5"/>
    <cellStyle name="Pourcentage 2" xfId="42"/>
    <cellStyle name="Pourcentage 2 2" xfId="43"/>
    <cellStyle name="Pourcentage 3" xfId="49"/>
  </cellStyles>
  <dxfs count="6">
    <dxf>
      <font>
        <color rgb="FFFF0000"/>
      </font>
      <fill>
        <patternFill>
          <bgColor rgb="FFFF000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DCDCD"/>
      <rgbColor rgb="00808080"/>
      <rgbColor rgb="009999FF"/>
      <rgbColor rgb="00CCCCFF"/>
      <rgbColor rgb="00DBB8FE"/>
      <rgbColor rgb="00C585FF"/>
      <rgbColor rgb="00A449FF"/>
      <rgbColor rgb="000096FF"/>
      <rgbColor rgb="000066CC"/>
      <rgbColor rgb="00194BAF"/>
      <rgbColor rgb="00CC9900"/>
      <rgbColor rgb="00CC6600"/>
      <rgbColor rgb="00CC3300"/>
      <rgbColor rgb="00FF8080"/>
      <rgbColor rgb="00FFB7B7"/>
      <rgbColor rgb="00FFFFCC"/>
      <rgbColor rgb="0081FF81"/>
      <rgbColor rgb="0000E0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view3D>
      <c:rotX val="15"/>
      <c:rotY val="0"/>
      <c:depthPercent val="10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71827153349381E-2"/>
          <c:y val="2.6417834134369569E-2"/>
          <c:w val="0.86990480998319308"/>
          <c:h val="0.8029720148617786"/>
        </c:manualLayout>
      </c:layout>
      <c:bar3DChart>
        <c:barDir val="col"/>
        <c:grouping val="clustered"/>
        <c:varyColors val="0"/>
        <c:ser>
          <c:idx val="5"/>
          <c:order val="0"/>
          <c:tx>
            <c:strRef>
              <c:f>Recap!$F$9</c:f>
              <c:strCache>
                <c:ptCount val="1"/>
                <c:pt idx="0">
                  <c:v>2019 Budget en cours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Recap!$F$127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478-464D-B0AF-6D7CAB9144BC}"/>
            </c:ext>
          </c:extLst>
        </c:ser>
        <c:ser>
          <c:idx val="1"/>
          <c:order val="1"/>
          <c:tx>
            <c:v>Recap!#REF!</c:v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0"/>
          <c:order val="2"/>
          <c:tx>
            <c:strRef>
              <c:f>Recap!#REF!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2"/>
          <c:order val="3"/>
          <c:tx>
            <c:strRef>
              <c:f>Recap!$I$9</c:f>
              <c:strCache>
                <c:ptCount val="1"/>
                <c:pt idx="0">
                  <c:v>2 020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Recap!$I$127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478-464D-B0AF-6D7CAB9144BC}"/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 xmlns:c16="http://schemas.microsoft.com/office/drawing/2014/chart" xmlns:c16r2="http://schemas.microsoft.com/office/drawing/2015/06/chart">
                      <c:ext uri="{02D57815-91ED-43cb-92C2-25804820EDAC}">
                        <c15:formulaRef>
                          <c15:sqref>Recap!#REF!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</c:extLst>
        </c:ser>
        <c:ser>
          <c:idx val="3"/>
          <c:order val="4"/>
          <c:tx>
            <c:strRef>
              <c:f>Recap!$J$9</c:f>
              <c:strCache>
                <c:ptCount val="1"/>
                <c:pt idx="0">
                  <c:v>2 021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Recap!$J$127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478-464D-B0AF-6D7CAB9144BC}"/>
            </c:ext>
          </c:extLst>
        </c:ser>
        <c:ser>
          <c:idx val="4"/>
          <c:order val="5"/>
          <c:tx>
            <c:strRef>
              <c:f>Recap!$K$9</c:f>
              <c:strCache>
                <c:ptCount val="1"/>
                <c:pt idx="0">
                  <c:v>2 022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Recap!$K$127</c:f>
              <c:numCache>
                <c:formatCode>#\ ##0\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5478-464D-B0AF-6D7CAB914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24238616"/>
        <c:axId val="224241752"/>
        <c:axId val="0"/>
      </c:bar3DChart>
      <c:catAx>
        <c:axId val="224238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24241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4241752"/>
        <c:scaling>
          <c:orientation val="minMax"/>
        </c:scaling>
        <c:delete val="0"/>
        <c:axPos val="l"/>
        <c:majorGridlines/>
        <c:numFmt formatCode="#\ ##0\ &quot;€&quot;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242386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8344272060332085"/>
          <c:y val="0.22077922077922077"/>
          <c:w val="0.10185192888624772"/>
          <c:h val="0.44155844155844159"/>
        </c:manualLayout>
      </c:layout>
      <c:overlay val="0"/>
      <c:txPr>
        <a:bodyPr/>
        <a:lstStyle/>
        <a:p>
          <a:pPr>
            <a:defRPr sz="4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671F-492A-8BC0-D2F119BD72DD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671F-492A-8BC0-D2F119BD72DD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671F-492A-8BC0-D2F119BD72DD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671F-492A-8BC0-D2F119BD72DD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671F-492A-8BC0-D2F119BD72DD}"/>
              </c:ext>
            </c:extLst>
          </c:dPt>
          <c:dPt>
            <c:idx val="5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671F-492A-8BC0-D2F119BD72DD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71F-492A-8BC0-D2F119BD72DD}"/>
              </c:ext>
            </c:extLst>
          </c:dPt>
          <c:dPt>
            <c:idx val="7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671F-492A-8BC0-D2F119BD72DD}"/>
              </c:ext>
            </c:extLst>
          </c:dPt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671F-492A-8BC0-D2F119BD72DD}"/>
              </c:ext>
            </c:extLst>
          </c:dPt>
          <c:dPt>
            <c:idx val="9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671F-492A-8BC0-D2F119BD72DD}"/>
              </c:ext>
            </c:extLst>
          </c:dPt>
          <c:dPt>
            <c:idx val="1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671F-492A-8BC0-D2F119BD72DD}"/>
              </c:ext>
            </c:extLst>
          </c:dPt>
          <c:dPt>
            <c:idx val="1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671F-492A-8BC0-D2F119BD72DD}"/>
              </c:ext>
            </c:extLst>
          </c:dPt>
          <c:dPt>
            <c:idx val="12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671F-492A-8BC0-D2F119BD72D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Recap!$B$212:$B$224</c:f>
              <c:strCache>
                <c:ptCount val="13"/>
                <c:pt idx="0">
                  <c:v>ASC</c:v>
                </c:pt>
                <c:pt idx="1">
                  <c:v>CFO</c:v>
                </c:pt>
                <c:pt idx="2">
                  <c:v>CVC</c:v>
                </c:pt>
                <c:pt idx="3">
                  <c:v>ESA</c:v>
                </c:pt>
                <c:pt idx="4">
                  <c:v>ESP</c:v>
                </c:pt>
                <c:pt idx="5">
                  <c:v>EVE</c:v>
                </c:pt>
                <c:pt idx="6">
                  <c:v>LFI</c:v>
                </c:pt>
                <c:pt idx="7">
                  <c:v>MCO</c:v>
                </c:pt>
                <c:pt idx="8">
                  <c:v>MIE</c:v>
                </c:pt>
                <c:pt idx="9">
                  <c:v>MOB</c:v>
                </c:pt>
                <c:pt idx="10">
                  <c:v>PSA</c:v>
                </c:pt>
                <c:pt idx="11">
                  <c:v>SIN</c:v>
                </c:pt>
                <c:pt idx="12">
                  <c:v>SOV</c:v>
                </c:pt>
              </c:strCache>
            </c:strRef>
          </c:cat>
          <c:val>
            <c:numRef>
              <c:f>Recap!$F$212:$F$224</c:f>
              <c:numCache>
                <c:formatCode>"€"#,##0.00_);[Red]\("€"#,##0.00\)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671F-492A-8BC0-D2F119BD72D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7.563103836996786E-2"/>
          <c:y val="0.91887394481095264"/>
          <c:w val="0.83409555539809677"/>
          <c:h val="5.1572156995799069E-2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0313917117786371E-2"/>
          <c:y val="7.4668986818636623E-2"/>
          <c:w val="0.84440476508559048"/>
          <c:h val="0.76522614231232144"/>
        </c:manualLayout>
      </c:layout>
      <c:pie3DChart>
        <c:varyColors val="1"/>
        <c:ser>
          <c:idx val="0"/>
          <c:order val="0"/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0716-4377-8876-2466A36D334B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0716-4377-8876-2466A36D334B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3-0716-4377-8876-2466A36D334B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4-0716-4377-8876-2466A36D334B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0716-4377-8876-2466A36D334B}"/>
              </c:ext>
            </c:extLst>
          </c:dPt>
          <c:dPt>
            <c:idx val="5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7-0716-4377-8876-2466A36D334B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716-4377-8876-2466A36D334B}"/>
              </c:ext>
            </c:extLst>
          </c:dPt>
          <c:dPt>
            <c:idx val="7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A-0716-4377-8876-2466A36D334B}"/>
              </c:ext>
            </c:extLst>
          </c:dPt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0716-4377-8876-2466A36D334B}"/>
              </c:ext>
            </c:extLst>
          </c:dPt>
          <c:dPt>
            <c:idx val="9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0716-4377-8876-2466A36D334B}"/>
              </c:ext>
            </c:extLst>
          </c:dPt>
          <c:dPt>
            <c:idx val="1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E-0716-4377-8876-2466A36D334B}"/>
              </c:ext>
            </c:extLst>
          </c:dPt>
          <c:dPt>
            <c:idx val="1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F-0716-4377-8876-2466A36D334B}"/>
              </c:ext>
            </c:extLst>
          </c:dPt>
          <c:dPt>
            <c:idx val="12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0716-4377-8876-2466A36D334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'Présentation Recap'!$B$140:$B$153</c:f>
              <c:strCache>
                <c:ptCount val="14"/>
                <c:pt idx="0">
                  <c:v>ASC</c:v>
                </c:pt>
                <c:pt idx="1">
                  <c:v>CFO</c:v>
                </c:pt>
                <c:pt idx="2">
                  <c:v>CVC</c:v>
                </c:pt>
                <c:pt idx="3">
                  <c:v>ESA</c:v>
                </c:pt>
                <c:pt idx="4">
                  <c:v>ESP</c:v>
                </c:pt>
                <c:pt idx="5">
                  <c:v>EVE</c:v>
                </c:pt>
                <c:pt idx="6">
                  <c:v>GDE</c:v>
                </c:pt>
                <c:pt idx="7">
                  <c:v>LFI</c:v>
                </c:pt>
                <c:pt idx="8">
                  <c:v>MCO</c:v>
                </c:pt>
                <c:pt idx="9">
                  <c:v>MIE</c:v>
                </c:pt>
                <c:pt idx="10">
                  <c:v>MOB</c:v>
                </c:pt>
                <c:pt idx="11">
                  <c:v>PSA</c:v>
                </c:pt>
                <c:pt idx="12">
                  <c:v>SIN</c:v>
                </c:pt>
                <c:pt idx="13">
                  <c:v>SOV</c:v>
                </c:pt>
              </c:strCache>
            </c:strRef>
          </c:cat>
          <c:val>
            <c:numRef>
              <c:f>'Présentation Recap'!$E$140:$E$153</c:f>
              <c:numCache>
                <c:formatCode>"€"#,##0.00_);[Red]\("€"#,##0.00\)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0716-4377-8876-2466A36D334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10205438140570638"/>
          <c:y val="0.82296118723949652"/>
          <c:w val="0.83409555539809677"/>
          <c:h val="0.12648303957315388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http://www.google.fr/imgres?imgurl=http://www.habitat-automatisme.com/media/catalog/product/cache/1/image/9df78eab33525d08d6e5fb8d27136e95/n/i/nice-rb600p_1.jpg&amp;imgrefurl=http://www.habitat-automatisme.com/motoreducteur-nice-robus-600p-rb600p.html&amp;h=800&amp;w=800&amp;tbnid=R_LKeXXWf6-G8M:&amp;zoom=1&amp;docid=S54SQV5UR2NB6M&amp;ei=b90bVbvlM-W57gaOrICwBg&amp;tbm=isch&amp;client=ubuntu&amp;iact=rc&amp;uact=3&amp;dur=1304&amp;page=1&amp;start=0&amp;ndsp=40&amp;ved=0CDkQrQMwCA" TargetMode="External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83344</xdr:colOff>
      <xdr:row>131</xdr:row>
      <xdr:rowOff>188118</xdr:rowOff>
    </xdr:from>
    <xdr:to>
      <xdr:col>11</xdr:col>
      <xdr:colOff>83344</xdr:colOff>
      <xdr:row>146</xdr:row>
      <xdr:rowOff>240506</xdr:rowOff>
    </xdr:to>
    <xdr:graphicFrame macro="">
      <xdr:nvGraphicFramePr>
        <xdr:cNvPr id="1065895" name="Chart 1">
          <a:extLst>
            <a:ext uri="{FF2B5EF4-FFF2-40B4-BE49-F238E27FC236}">
              <a16:creationId xmlns="" xmlns:a16="http://schemas.microsoft.com/office/drawing/2014/main" id="{00000000-0008-0000-0000-0000A743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571500</xdr:colOff>
      <xdr:row>146</xdr:row>
      <xdr:rowOff>57150</xdr:rowOff>
    </xdr:from>
    <xdr:to>
      <xdr:col>2</xdr:col>
      <xdr:colOff>1114425</xdr:colOff>
      <xdr:row>147</xdr:row>
      <xdr:rowOff>57150</xdr:rowOff>
    </xdr:to>
    <xdr:sp macro="" textlink="">
      <xdr:nvSpPr>
        <xdr:cNvPr id="1065896" name="Rectangle 1">
          <a:extLst>
            <a:ext uri="{FF2B5EF4-FFF2-40B4-BE49-F238E27FC236}">
              <a16:creationId xmlns="" xmlns:a16="http://schemas.microsoft.com/office/drawing/2014/main" id="{00000000-0008-0000-0000-0000A8431000}"/>
            </a:ext>
          </a:extLst>
        </xdr:cNvPr>
        <xdr:cNvSpPr>
          <a:spLocks noChangeArrowheads="1"/>
        </xdr:cNvSpPr>
      </xdr:nvSpPr>
      <xdr:spPr bwMode="auto">
        <a:xfrm>
          <a:off x="1905000" y="2210752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3962400</xdr:colOff>
      <xdr:row>146</xdr:row>
      <xdr:rowOff>76200</xdr:rowOff>
    </xdr:from>
    <xdr:to>
      <xdr:col>2</xdr:col>
      <xdr:colOff>4505325</xdr:colOff>
      <xdr:row>147</xdr:row>
      <xdr:rowOff>76200</xdr:rowOff>
    </xdr:to>
    <xdr:sp macro="" textlink="">
      <xdr:nvSpPr>
        <xdr:cNvPr id="1065897" name="Rectangle 5">
          <a:extLst>
            <a:ext uri="{FF2B5EF4-FFF2-40B4-BE49-F238E27FC236}">
              <a16:creationId xmlns="" xmlns:a16="http://schemas.microsoft.com/office/drawing/2014/main" id="{00000000-0008-0000-0000-0000A9431000}"/>
            </a:ext>
          </a:extLst>
        </xdr:cNvPr>
        <xdr:cNvSpPr>
          <a:spLocks noChangeArrowheads="1"/>
        </xdr:cNvSpPr>
      </xdr:nvSpPr>
      <xdr:spPr bwMode="auto">
        <a:xfrm>
          <a:off x="5295900" y="2212657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438150</xdr:colOff>
      <xdr:row>146</xdr:row>
      <xdr:rowOff>85725</xdr:rowOff>
    </xdr:from>
    <xdr:to>
      <xdr:col>3</xdr:col>
      <xdr:colOff>981075</xdr:colOff>
      <xdr:row>147</xdr:row>
      <xdr:rowOff>85725</xdr:rowOff>
    </xdr:to>
    <xdr:sp macro="" textlink="">
      <xdr:nvSpPr>
        <xdr:cNvPr id="1065898" name="Rectangle 6">
          <a:extLst>
            <a:ext uri="{FF2B5EF4-FFF2-40B4-BE49-F238E27FC236}">
              <a16:creationId xmlns="" xmlns:a16="http://schemas.microsoft.com/office/drawing/2014/main" id="{00000000-0008-0000-0000-0000AA431000}"/>
            </a:ext>
          </a:extLst>
        </xdr:cNvPr>
        <xdr:cNvSpPr>
          <a:spLocks noChangeArrowheads="1"/>
        </xdr:cNvSpPr>
      </xdr:nvSpPr>
      <xdr:spPr bwMode="auto">
        <a:xfrm>
          <a:off x="8486775" y="22136100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428625</xdr:colOff>
      <xdr:row>146</xdr:row>
      <xdr:rowOff>76200</xdr:rowOff>
    </xdr:from>
    <xdr:to>
      <xdr:col>8</xdr:col>
      <xdr:colOff>981075</xdr:colOff>
      <xdr:row>147</xdr:row>
      <xdr:rowOff>76200</xdr:rowOff>
    </xdr:to>
    <xdr:sp macro="" textlink="">
      <xdr:nvSpPr>
        <xdr:cNvPr id="1065899" name="Rectangle 8">
          <a:extLst>
            <a:ext uri="{FF2B5EF4-FFF2-40B4-BE49-F238E27FC236}">
              <a16:creationId xmlns="" xmlns:a16="http://schemas.microsoft.com/office/drawing/2014/main" id="{00000000-0008-0000-0000-0000AB431000}"/>
            </a:ext>
          </a:extLst>
        </xdr:cNvPr>
        <xdr:cNvSpPr>
          <a:spLocks noChangeArrowheads="1"/>
        </xdr:cNvSpPr>
      </xdr:nvSpPr>
      <xdr:spPr bwMode="auto">
        <a:xfrm>
          <a:off x="13954125" y="22126575"/>
          <a:ext cx="552450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695325</xdr:colOff>
      <xdr:row>146</xdr:row>
      <xdr:rowOff>95250</xdr:rowOff>
    </xdr:from>
    <xdr:to>
      <xdr:col>10</xdr:col>
      <xdr:colOff>1238250</xdr:colOff>
      <xdr:row>147</xdr:row>
      <xdr:rowOff>95250</xdr:rowOff>
    </xdr:to>
    <xdr:sp macro="" textlink="">
      <xdr:nvSpPr>
        <xdr:cNvPr id="1065900" name="Rectangle 9">
          <a:extLst>
            <a:ext uri="{FF2B5EF4-FFF2-40B4-BE49-F238E27FC236}">
              <a16:creationId xmlns="" xmlns:a16="http://schemas.microsoft.com/office/drawing/2014/main" id="{00000000-0008-0000-0000-0000AC431000}"/>
            </a:ext>
          </a:extLst>
        </xdr:cNvPr>
        <xdr:cNvSpPr>
          <a:spLocks noChangeArrowheads="1"/>
        </xdr:cNvSpPr>
      </xdr:nvSpPr>
      <xdr:spPr bwMode="auto">
        <a:xfrm>
          <a:off x="16983075" y="22145625"/>
          <a:ext cx="542925" cy="3143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23813</xdr:colOff>
      <xdr:row>154</xdr:row>
      <xdr:rowOff>4763</xdr:rowOff>
    </xdr:from>
    <xdr:to>
      <xdr:col>5</xdr:col>
      <xdr:colOff>1966913</xdr:colOff>
      <xdr:row>191</xdr:row>
      <xdr:rowOff>4763</xdr:rowOff>
    </xdr:to>
    <xdr:graphicFrame macro="">
      <xdr:nvGraphicFramePr>
        <xdr:cNvPr id="9" name="Graphique 1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2</xdr:col>
      <xdr:colOff>1702597</xdr:colOff>
      <xdr:row>154</xdr:row>
      <xdr:rowOff>83344</xdr:rowOff>
    </xdr:from>
    <xdr:ext cx="4670061" cy="374141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3083722" y="14132719"/>
          <a:ext cx="467006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Corbas : Répartition par lot des coûts GER 2019 </a:t>
          </a:r>
        </a:p>
      </xdr:txBody>
    </xdr:sp>
    <xdr:clientData/>
  </xdr:oneCellAnchor>
  <xdr:twoCellAnchor>
    <xdr:from>
      <xdr:col>5</xdr:col>
      <xdr:colOff>1238249</xdr:colOff>
      <xdr:row>0</xdr:row>
      <xdr:rowOff>136071</xdr:rowOff>
    </xdr:from>
    <xdr:to>
      <xdr:col>6</xdr:col>
      <xdr:colOff>204107</xdr:colOff>
      <xdr:row>3</xdr:row>
      <xdr:rowOff>68036</xdr:rowOff>
    </xdr:to>
    <xdr:sp macro="[0]!Ellipse1_Cliquer" textlink="">
      <xdr:nvSpPr>
        <xdr:cNvPr id="2" name="Ellips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14369142" y="136071"/>
          <a:ext cx="1020536" cy="503465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nouvelle fiche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0.3119</cdr:x>
      <cdr:y>0.01639</cdr:y>
    </cdr:from>
    <cdr:to>
      <cdr:x>0.80714</cdr:x>
      <cdr:y>0.14619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119439" y="115495"/>
          <a:ext cx="49530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3" name="Text Box 1">
          <a:extLst>
            <a:ext uri="{FF2B5EF4-FFF2-40B4-BE49-F238E27FC236}">
              <a16:creationId xmlns="" xmlns:a16="http://schemas.microsoft.com/office/drawing/2014/main" id="{00000000-0008-0000-0200-000001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•En cas de panne du  Groupe-Electrogène N°2 (Alimentation de l'onduleur privatif, salle informatique), le Groupe-Electrogène N°1 ne prend pas le secours du GE N°2.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4" name="Text Box 2">
          <a:extLst>
            <a:ext uri="{FF2B5EF4-FFF2-40B4-BE49-F238E27FC236}">
              <a16:creationId xmlns="" xmlns:a16="http://schemas.microsoft.com/office/drawing/2014/main" id="{00000000-0008-0000-0200-000002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 Aucune alimentation après épuisement des batteries  de secours de  l'onduleur privatif, salle informatique.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195" name="Text Box 3">
          <a:extLst>
            <a:ext uri="{FF2B5EF4-FFF2-40B4-BE49-F238E27FC236}">
              <a16:creationId xmlns="" xmlns:a16="http://schemas.microsoft.com/office/drawing/2014/main" id="{00000000-0008-0000-0200-000003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6" name="Text Box 4">
          <a:extLst>
            <a:ext uri="{FF2B5EF4-FFF2-40B4-BE49-F238E27FC236}">
              <a16:creationId xmlns="" xmlns:a16="http://schemas.microsoft.com/office/drawing/2014/main" id="{00000000-0008-0000-0200-000004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197" name="Text Box 5">
          <a:extLst>
            <a:ext uri="{FF2B5EF4-FFF2-40B4-BE49-F238E27FC236}">
              <a16:creationId xmlns="" xmlns:a16="http://schemas.microsoft.com/office/drawing/2014/main" id="{00000000-0008-0000-0200-000005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•Mise en place armoire inverseur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•Modifications sur alimentation GE 1, GE 2, dans armoire des SG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•Liaisons commande 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•Plans et essais.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•Interventions prévues 2 samedi consécutifs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•Sauvegarde informatique à prévoir pour 2 vendredi soir.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8" name="Text Box 6">
          <a:extLst>
            <a:ext uri="{FF2B5EF4-FFF2-40B4-BE49-F238E27FC236}">
              <a16:creationId xmlns="" xmlns:a16="http://schemas.microsoft.com/office/drawing/2014/main" id="{00000000-0008-0000-0200-000006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Impossibilité de purger le réseau en points bas.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Vannes de régulations souvent bloquées par des impuretées du réseau mal purgé.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199" name="Text Box 7">
          <a:extLst>
            <a:ext uri="{FF2B5EF4-FFF2-40B4-BE49-F238E27FC236}">
              <a16:creationId xmlns="" xmlns:a16="http://schemas.microsoft.com/office/drawing/2014/main" id="{00000000-0008-0000-0200-000007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Changement des 641 vannes ( coût: 120 000F vanne même type , où 300 000F  moteur + vanne, nouvelle fabrication )    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00" name="Text Box 8">
          <a:extLst>
            <a:ext uri="{FF2B5EF4-FFF2-40B4-BE49-F238E27FC236}">
              <a16:creationId xmlns="" xmlns:a16="http://schemas.microsoft.com/office/drawing/2014/main" id="{00000000-0008-0000-0200-000008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1" name="Text Box 9">
          <a:extLst>
            <a:ext uri="{FF2B5EF4-FFF2-40B4-BE49-F238E27FC236}">
              <a16:creationId xmlns="" xmlns:a16="http://schemas.microsoft.com/office/drawing/2014/main" id="{00000000-0008-0000-0200-000009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02" name="Text Box 10">
          <a:extLst>
            <a:ext uri="{FF2B5EF4-FFF2-40B4-BE49-F238E27FC236}">
              <a16:creationId xmlns="" xmlns:a16="http://schemas.microsoft.com/office/drawing/2014/main" id="{00000000-0008-0000-0200-00000A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Création  de vannes de coupure accessibles sur 16 niveaux avec vannes de chasses, pose de vannes de bouclages.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Faciliter l'entretien préventif et par conséquent la durée de vie du matériel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3" name="Text Box 11">
          <a:extLst>
            <a:ext uri="{FF2B5EF4-FFF2-40B4-BE49-F238E27FC236}">
              <a16:creationId xmlns="" xmlns:a16="http://schemas.microsoft.com/office/drawing/2014/main" id="{00000000-0008-0000-0200-00000B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Recommandation de l'expert d'assurance de DUN &amp; BRADSTREET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4" name="Text Box 12">
          <a:extLst>
            <a:ext uri="{FF2B5EF4-FFF2-40B4-BE49-F238E27FC236}">
              <a16:creationId xmlns="" xmlns:a16="http://schemas.microsoft.com/office/drawing/2014/main" id="{00000000-0008-0000-0200-00000C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Non détection si fuite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05" name="Text Box 13">
          <a:extLst>
            <a:ext uri="{FF2B5EF4-FFF2-40B4-BE49-F238E27FC236}">
              <a16:creationId xmlns="" xmlns:a16="http://schemas.microsoft.com/office/drawing/2014/main" id="{00000000-0008-0000-0200-00000D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6" name="Text Box 14">
          <a:extLst>
            <a:ext uri="{FF2B5EF4-FFF2-40B4-BE49-F238E27FC236}">
              <a16:creationId xmlns="" xmlns:a16="http://schemas.microsoft.com/office/drawing/2014/main" id="{00000000-0008-0000-0200-00000E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07" name="Text Box 15">
          <a:extLst>
            <a:ext uri="{FF2B5EF4-FFF2-40B4-BE49-F238E27FC236}">
              <a16:creationId xmlns="" xmlns:a16="http://schemas.microsoft.com/office/drawing/2014/main" id="{00000000-0008-0000-0200-00000F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•1 coffret de détection, 2 capteurs gaz, 1 ensemble câblage, modification de la boucle de détection du 3 ème sous-sol.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8" name="Text Box 16">
          <a:extLst>
            <a:ext uri="{FF2B5EF4-FFF2-40B4-BE49-F238E27FC236}">
              <a16:creationId xmlns="" xmlns:a16="http://schemas.microsoft.com/office/drawing/2014/main" id="{00000000-0008-0000-0200-000010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Existants pour l'accès à l'immeuble, mais non prévus aux étages des différentes entités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09" name="Text Box 17">
          <a:extLst>
            <a:ext uri="{FF2B5EF4-FFF2-40B4-BE49-F238E27FC236}">
              <a16:creationId xmlns="" xmlns:a16="http://schemas.microsoft.com/office/drawing/2014/main" id="{00000000-0008-0000-0200-000011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10" name="Text Box 18">
          <a:extLst>
            <a:ext uri="{FF2B5EF4-FFF2-40B4-BE49-F238E27FC236}">
              <a16:creationId xmlns="" xmlns:a16="http://schemas.microsoft.com/office/drawing/2014/main" id="{00000000-0008-0000-0200-000012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1" name="Text Box 19">
          <a:extLst>
            <a:ext uri="{FF2B5EF4-FFF2-40B4-BE49-F238E27FC236}">
              <a16:creationId xmlns="" xmlns:a16="http://schemas.microsoft.com/office/drawing/2014/main" id="{00000000-0008-0000-0200-000013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12" name="Text Box 20">
          <a:extLst>
            <a:ext uri="{FF2B5EF4-FFF2-40B4-BE49-F238E27FC236}">
              <a16:creationId xmlns="" xmlns:a16="http://schemas.microsoft.com/office/drawing/2014/main" id="{00000000-0008-0000-0200-000014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3" name="Text Box 21">
          <a:extLst>
            <a:ext uri="{FF2B5EF4-FFF2-40B4-BE49-F238E27FC236}">
              <a16:creationId xmlns="" xmlns:a16="http://schemas.microsoft.com/office/drawing/2014/main" id="{00000000-0008-0000-0200-000015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•Pas de circulation d'eau pendant  la période hivernale.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•Vannes de régulations souvent bloquées par des impuretés 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•Particulièrement pendant les redémarrage saisonniers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4" name="Text Box 22">
          <a:extLst>
            <a:ext uri="{FF2B5EF4-FFF2-40B4-BE49-F238E27FC236}">
              <a16:creationId xmlns="" xmlns:a16="http://schemas.microsoft.com/office/drawing/2014/main" id="{00000000-0008-0000-0200-000016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Changement des  641 clapets des corps de vannes.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15" name="Text Box 23">
          <a:extLst>
            <a:ext uri="{FF2B5EF4-FFF2-40B4-BE49-F238E27FC236}">
              <a16:creationId xmlns="" xmlns:a16="http://schemas.microsoft.com/office/drawing/2014/main" id="{00000000-0008-0000-0200-000017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 du circuit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Qualité particulière de l'eau.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6" name="Text Box 24">
          <a:extLst>
            <a:ext uri="{FF2B5EF4-FFF2-40B4-BE49-F238E27FC236}">
              <a16:creationId xmlns="" xmlns:a16="http://schemas.microsoft.com/office/drawing/2014/main" id="{00000000-0008-0000-0200-000018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Ouverture manuelle d'une vanne à 100% d'un V.C. sur deux  provisoirement. Cette situation annule toute régulation, ne peut être maintenue au dela  de 15 jours.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17" name="Text Box 25">
          <a:extLst>
            <a:ext uri="{FF2B5EF4-FFF2-40B4-BE49-F238E27FC236}">
              <a16:creationId xmlns="" xmlns:a16="http://schemas.microsoft.com/office/drawing/2014/main" id="{00000000-0008-0000-0200-000019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Pose de vannes de bouclage accessibles sur 10 plateaux (1 er étage au 5 ème inclus). 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Faciliter l'entretien préventif et par conséquent la durée de vie du matériel.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Possibilité d'un nouveau conditionnement spécial de l'eau et un programme de dégrippage sur non occupation.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8" name="Text Box 26">
          <a:extLst>
            <a:ext uri="{FF2B5EF4-FFF2-40B4-BE49-F238E27FC236}">
              <a16:creationId xmlns="" xmlns:a16="http://schemas.microsoft.com/office/drawing/2014/main" id="{00000000-0008-0000-0200-00001A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Passage de chiens dans cette zone depuis le trottoir de l'avenue Georges Clémenceau.</a:t>
          </a: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19" name="Text Box 27">
          <a:extLst>
            <a:ext uri="{FF2B5EF4-FFF2-40B4-BE49-F238E27FC236}">
              <a16:creationId xmlns="" xmlns:a16="http://schemas.microsoft.com/office/drawing/2014/main" id="{00000000-0008-0000-0200-00001B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Déchets canins en augmentation, déterioration des pelouses 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5</xdr:col>
      <xdr:colOff>307694</xdr:colOff>
      <xdr:row>0</xdr:row>
      <xdr:rowOff>0</xdr:rowOff>
    </xdr:to>
    <xdr:sp macro="" textlink="">
      <xdr:nvSpPr>
        <xdr:cNvPr id="8220" name="Text Box 28">
          <a:extLst>
            <a:ext uri="{FF2B5EF4-FFF2-40B4-BE49-F238E27FC236}">
              <a16:creationId xmlns="" xmlns:a16="http://schemas.microsoft.com/office/drawing/2014/main" id="{00000000-0008-0000-0200-00001C200000}"/>
            </a:ext>
          </a:extLst>
        </xdr:cNvPr>
        <xdr:cNvSpPr txBox="1">
          <a:spLocks noChangeArrowheads="1"/>
        </xdr:cNvSpPr>
      </xdr:nvSpPr>
      <xdr:spPr bwMode="auto">
        <a:xfrm>
          <a:off x="28575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Conception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298169</xdr:colOff>
      <xdr:row>0</xdr:row>
      <xdr:rowOff>0</xdr:rowOff>
    </xdr:to>
    <xdr:sp macro="" textlink="">
      <xdr:nvSpPr>
        <xdr:cNvPr id="8221" name="Text Box 29">
          <a:extLst>
            <a:ext uri="{FF2B5EF4-FFF2-40B4-BE49-F238E27FC236}">
              <a16:creationId xmlns="" xmlns:a16="http://schemas.microsoft.com/office/drawing/2014/main" id="{00000000-0008-0000-0200-00001D200000}"/>
            </a:ext>
          </a:extLst>
        </xdr:cNvPr>
        <xdr:cNvSpPr txBox="1">
          <a:spLocks noChangeArrowheads="1"/>
        </xdr:cNvSpPr>
      </xdr:nvSpPr>
      <xdr:spPr bwMode="auto">
        <a:xfrm>
          <a:off x="1905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33338</xdr:colOff>
      <xdr:row>0</xdr:row>
      <xdr:rowOff>0</xdr:rowOff>
    </xdr:from>
    <xdr:to>
      <xdr:col>5</xdr:col>
      <xdr:colOff>309577</xdr:colOff>
      <xdr:row>0</xdr:row>
      <xdr:rowOff>0</xdr:rowOff>
    </xdr:to>
    <xdr:sp macro="" textlink="">
      <xdr:nvSpPr>
        <xdr:cNvPr id="8222" name="Text Box 30">
          <a:extLst>
            <a:ext uri="{FF2B5EF4-FFF2-40B4-BE49-F238E27FC236}">
              <a16:creationId xmlns="" xmlns:a16="http://schemas.microsoft.com/office/drawing/2014/main" id="{00000000-0008-0000-0200-00001E200000}"/>
            </a:ext>
          </a:extLst>
        </xdr:cNvPr>
        <xdr:cNvSpPr txBox="1">
          <a:spLocks noChangeArrowheads="1"/>
        </xdr:cNvSpPr>
      </xdr:nvSpPr>
      <xdr:spPr bwMode="auto">
        <a:xfrm>
          <a:off x="38100" y="0"/>
          <a:ext cx="4210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Plantation de "Saphir Orange" sur 24 mètres le long du trottoir, à gauche de la passerelle extérieure d'entrée, et 30 mètres à droite.</a:t>
          </a: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Plantation pouvant obturer  la visibilité du RdJ depuis la rue (risque d'éffraction sans être vu depuis la rue).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3" name="Text Box 31">
          <a:extLst>
            <a:ext uri="{FF2B5EF4-FFF2-40B4-BE49-F238E27FC236}">
              <a16:creationId xmlns="" xmlns:a16="http://schemas.microsoft.com/office/drawing/2014/main" id="{00000000-0008-0000-0200-00001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En vue du futur décrêt protégeant les usagers dans les appareils de levage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4" name="Text Box 32">
          <a:extLst>
            <a:ext uri="{FF2B5EF4-FFF2-40B4-BE49-F238E27FC236}">
              <a16:creationId xmlns="" xmlns:a16="http://schemas.microsoft.com/office/drawing/2014/main" id="{00000000-0008-0000-0200-00002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Ne pas être aux normes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5" name="Text Box 33">
          <a:extLst>
            <a:ext uri="{FF2B5EF4-FFF2-40B4-BE49-F238E27FC236}">
              <a16:creationId xmlns="" xmlns:a16="http://schemas.microsoft.com/office/drawing/2014/main" id="{00000000-0008-0000-0200-00002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6" name="Text Box 34">
          <a:extLst>
            <a:ext uri="{FF2B5EF4-FFF2-40B4-BE49-F238E27FC236}">
              <a16:creationId xmlns="" xmlns:a16="http://schemas.microsoft.com/office/drawing/2014/main" id="{00000000-0008-0000-0200-00002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7" name="Text Box 35">
          <a:extLst>
            <a:ext uri="{FF2B5EF4-FFF2-40B4-BE49-F238E27FC236}">
              <a16:creationId xmlns="" xmlns:a16="http://schemas.microsoft.com/office/drawing/2014/main" id="{00000000-0008-0000-0200-00002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8" name="Text Box 36">
          <a:extLst>
            <a:ext uri="{FF2B5EF4-FFF2-40B4-BE49-F238E27FC236}">
              <a16:creationId xmlns="" xmlns:a16="http://schemas.microsoft.com/office/drawing/2014/main" id="{00000000-0008-0000-0200-00002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report d'alarme incendie existant entre le restaurant Fauchon et la zone bureaux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29" name="Text Box 37">
          <a:extLst>
            <a:ext uri="{FF2B5EF4-FFF2-40B4-BE49-F238E27FC236}">
              <a16:creationId xmlns="" xmlns:a16="http://schemas.microsoft.com/office/drawing/2014/main" id="{00000000-0008-0000-0200-00002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En cas de feu, la zone bureau n'est pas alertée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0" name="Text Box 38">
          <a:extLst>
            <a:ext uri="{FF2B5EF4-FFF2-40B4-BE49-F238E27FC236}">
              <a16:creationId xmlns="" xmlns:a16="http://schemas.microsoft.com/office/drawing/2014/main" id="{00000000-0008-0000-0200-00002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prévu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1" name="Text Box 39">
          <a:extLst>
            <a:ext uri="{FF2B5EF4-FFF2-40B4-BE49-F238E27FC236}">
              <a16:creationId xmlns="" xmlns:a16="http://schemas.microsoft.com/office/drawing/2014/main" id="{00000000-0008-0000-0200-00002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2" name="Text Box 40">
          <a:extLst>
            <a:ext uri="{FF2B5EF4-FFF2-40B4-BE49-F238E27FC236}">
              <a16:creationId xmlns="" xmlns:a16="http://schemas.microsoft.com/office/drawing/2014/main" id="{00000000-0008-0000-0200-00002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report d'alarme sur le système de détection incendie bureaux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3" name="Text Box 41">
          <a:extLst>
            <a:ext uri="{FF2B5EF4-FFF2-40B4-BE49-F238E27FC236}">
              <a16:creationId xmlns="" xmlns:a16="http://schemas.microsoft.com/office/drawing/2014/main" id="{00000000-0008-0000-0200-00002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Le secteur "Madeleine" est une zone à risque concernant les termites. Diagnostic par un bureau de contrôle agréé de la charpente en bois du 7ème étage.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4" name="Text Box 42">
          <a:extLst>
            <a:ext uri="{FF2B5EF4-FFF2-40B4-BE49-F238E27FC236}">
              <a16:creationId xmlns="" xmlns:a16="http://schemas.microsoft.com/office/drawing/2014/main" id="{00000000-0008-0000-0200-00002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Présence de termites, donc fragilisation de la charpente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5" name="Text Box 43">
          <a:extLst>
            <a:ext uri="{FF2B5EF4-FFF2-40B4-BE49-F238E27FC236}">
              <a16:creationId xmlns="" xmlns:a16="http://schemas.microsoft.com/office/drawing/2014/main" id="{00000000-0008-0000-0200-00002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6" name="Text Box 44">
          <a:extLst>
            <a:ext uri="{FF2B5EF4-FFF2-40B4-BE49-F238E27FC236}">
              <a16:creationId xmlns="" xmlns:a16="http://schemas.microsoft.com/office/drawing/2014/main" id="{00000000-0008-0000-0200-00002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7" name="Text Box 45">
          <a:extLst>
            <a:ext uri="{FF2B5EF4-FFF2-40B4-BE49-F238E27FC236}">
              <a16:creationId xmlns="" xmlns:a16="http://schemas.microsoft.com/office/drawing/2014/main" id="{00000000-0008-0000-0200-00002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Contrôle par un organisme compétent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8" name="Text Box 46">
          <a:extLst>
            <a:ext uri="{FF2B5EF4-FFF2-40B4-BE49-F238E27FC236}">
              <a16:creationId xmlns="" xmlns:a16="http://schemas.microsoft.com/office/drawing/2014/main" id="{00000000-0008-0000-0200-00002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banque d'accueil est restreinte pour les matériels installés dessus et des étagères sont manquantes dans les placards de proximité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39" name="Text Box 47">
          <a:extLst>
            <a:ext uri="{FF2B5EF4-FFF2-40B4-BE49-F238E27FC236}">
              <a16:creationId xmlns="" xmlns:a16="http://schemas.microsoft.com/office/drawing/2014/main" id="{00000000-0008-0000-0200-00002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0" name="Text Box 48">
          <a:extLst>
            <a:ext uri="{FF2B5EF4-FFF2-40B4-BE49-F238E27FC236}">
              <a16:creationId xmlns="" xmlns:a16="http://schemas.microsoft.com/office/drawing/2014/main" id="{00000000-0008-0000-0200-00003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1" name="Text Box 49">
          <a:extLst>
            <a:ext uri="{FF2B5EF4-FFF2-40B4-BE49-F238E27FC236}">
              <a16:creationId xmlns="" xmlns:a16="http://schemas.microsoft.com/office/drawing/2014/main" id="{00000000-0008-0000-0200-00003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2" name="Text Box 50">
          <a:extLst>
            <a:ext uri="{FF2B5EF4-FFF2-40B4-BE49-F238E27FC236}">
              <a16:creationId xmlns="" xmlns:a16="http://schemas.microsoft.com/office/drawing/2014/main" id="{00000000-0008-0000-0200-00003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Réaménagement de l'ensemble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3" name="Text Box 51">
          <a:extLst>
            <a:ext uri="{FF2B5EF4-FFF2-40B4-BE49-F238E27FC236}">
              <a16:creationId xmlns="" xmlns:a16="http://schemas.microsoft.com/office/drawing/2014/main" id="{00000000-0008-0000-0200-00003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Prévision d'une enveloppe budgétaire en cas de graffitis ou de salissures des façades.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4" name="Text Box 52">
          <a:extLst>
            <a:ext uri="{FF2B5EF4-FFF2-40B4-BE49-F238E27FC236}">
              <a16:creationId xmlns="" xmlns:a16="http://schemas.microsoft.com/office/drawing/2014/main" id="{00000000-0008-0000-0200-00003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5" name="Text Box 53">
          <a:extLst>
            <a:ext uri="{FF2B5EF4-FFF2-40B4-BE49-F238E27FC236}">
              <a16:creationId xmlns="" xmlns:a16="http://schemas.microsoft.com/office/drawing/2014/main" id="{00000000-0008-0000-0200-00003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6" name="Text Box 54">
          <a:extLst>
            <a:ext uri="{FF2B5EF4-FFF2-40B4-BE49-F238E27FC236}">
              <a16:creationId xmlns="" xmlns:a16="http://schemas.microsoft.com/office/drawing/2014/main" id="{00000000-0008-0000-0200-00003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7" name="Text Box 55">
          <a:extLst>
            <a:ext uri="{FF2B5EF4-FFF2-40B4-BE49-F238E27FC236}">
              <a16:creationId xmlns="" xmlns:a16="http://schemas.microsoft.com/office/drawing/2014/main" id="{00000000-0008-0000-0200-00003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8" name="Text Box 56">
          <a:extLst>
            <a:ext uri="{FF2B5EF4-FFF2-40B4-BE49-F238E27FC236}">
              <a16:creationId xmlns="" xmlns:a16="http://schemas.microsoft.com/office/drawing/2014/main" id="{00000000-0008-0000-0200-00003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Chaque année, une décoration de Noël est mise en place par le restaurateur Fauchon. Prévision d'une enveloppe en cas de dégradations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49" name="Text Box 57">
          <a:extLst>
            <a:ext uri="{FF2B5EF4-FFF2-40B4-BE49-F238E27FC236}">
              <a16:creationId xmlns="" xmlns:a16="http://schemas.microsoft.com/office/drawing/2014/main" id="{00000000-0008-0000-0200-00003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0" name="Text Box 58">
          <a:extLst>
            <a:ext uri="{FF2B5EF4-FFF2-40B4-BE49-F238E27FC236}">
              <a16:creationId xmlns="" xmlns:a16="http://schemas.microsoft.com/office/drawing/2014/main" id="{00000000-0008-0000-0200-00003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1" name="Text Box 59">
          <a:extLst>
            <a:ext uri="{FF2B5EF4-FFF2-40B4-BE49-F238E27FC236}">
              <a16:creationId xmlns="" xmlns:a16="http://schemas.microsoft.com/office/drawing/2014/main" id="{00000000-0008-0000-0200-00003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2" name="Text Box 60">
          <a:extLst>
            <a:ext uri="{FF2B5EF4-FFF2-40B4-BE49-F238E27FC236}">
              <a16:creationId xmlns="" xmlns:a16="http://schemas.microsoft.com/office/drawing/2014/main" id="{00000000-0008-0000-0200-00003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3" name="Text Box 61">
          <a:extLst>
            <a:ext uri="{FF2B5EF4-FFF2-40B4-BE49-F238E27FC236}">
              <a16:creationId xmlns="" xmlns:a16="http://schemas.microsoft.com/office/drawing/2014/main" id="{00000000-0008-0000-0200-00003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4" name="Text Box 62">
          <a:extLst>
            <a:ext uri="{FF2B5EF4-FFF2-40B4-BE49-F238E27FC236}">
              <a16:creationId xmlns="" xmlns:a16="http://schemas.microsoft.com/office/drawing/2014/main" id="{00000000-0008-0000-0200-00003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5" name="Text Box 63">
          <a:extLst>
            <a:ext uri="{FF2B5EF4-FFF2-40B4-BE49-F238E27FC236}">
              <a16:creationId xmlns="" xmlns:a16="http://schemas.microsoft.com/office/drawing/2014/main" id="{00000000-0008-0000-0200-00003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6" name="Text Box 64">
          <a:extLst>
            <a:ext uri="{FF2B5EF4-FFF2-40B4-BE49-F238E27FC236}">
              <a16:creationId xmlns="" xmlns:a16="http://schemas.microsoft.com/office/drawing/2014/main" id="{00000000-0008-0000-0200-00004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7" name="Text Box 65">
          <a:extLst>
            <a:ext uri="{FF2B5EF4-FFF2-40B4-BE49-F238E27FC236}">
              <a16:creationId xmlns="" xmlns:a16="http://schemas.microsoft.com/office/drawing/2014/main" id="{00000000-0008-0000-0200-00004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8" name="Text Box 66">
          <a:extLst>
            <a:ext uri="{FF2B5EF4-FFF2-40B4-BE49-F238E27FC236}">
              <a16:creationId xmlns="" xmlns:a16="http://schemas.microsoft.com/office/drawing/2014/main" id="{00000000-0008-0000-0200-00004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robinet d'arrivée d'eau en terrasse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59" name="Text Box 67">
          <a:extLst>
            <a:ext uri="{FF2B5EF4-FFF2-40B4-BE49-F238E27FC236}">
              <a16:creationId xmlns="" xmlns:a16="http://schemas.microsoft.com/office/drawing/2014/main" id="{00000000-0008-0000-0200-00004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0" name="Text Box 68">
          <a:extLst>
            <a:ext uri="{FF2B5EF4-FFF2-40B4-BE49-F238E27FC236}">
              <a16:creationId xmlns="" xmlns:a16="http://schemas.microsoft.com/office/drawing/2014/main" id="{00000000-0008-0000-0200-00004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1" name="Text Box 69">
          <a:extLst>
            <a:ext uri="{FF2B5EF4-FFF2-40B4-BE49-F238E27FC236}">
              <a16:creationId xmlns="" xmlns:a16="http://schemas.microsoft.com/office/drawing/2014/main" id="{00000000-0008-0000-0200-00004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2" name="Text Box 70">
          <a:extLst>
            <a:ext uri="{FF2B5EF4-FFF2-40B4-BE49-F238E27FC236}">
              <a16:creationId xmlns="" xmlns:a16="http://schemas.microsoft.com/office/drawing/2014/main" id="{00000000-0008-0000-0200-00004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d'un robinet d'eau en terrasse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Ceci permet au technicien d'arroser si besoin les installations techniques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3" name="Text Box 71">
          <a:extLst>
            <a:ext uri="{FF2B5EF4-FFF2-40B4-BE49-F238E27FC236}">
              <a16:creationId xmlns="" xmlns:a16="http://schemas.microsoft.com/office/drawing/2014/main" id="{00000000-0008-0000-0200-00004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L'adoucisseur n'est pas raccordé sur l'ECS.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4" name="Text Box 72">
          <a:extLst>
            <a:ext uri="{FF2B5EF4-FFF2-40B4-BE49-F238E27FC236}">
              <a16:creationId xmlns="" xmlns:a16="http://schemas.microsoft.com/office/drawing/2014/main" id="{00000000-0008-0000-0200-00004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Dépôt de calcaire dans les tuyauteries et dans l'échangeur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5" name="Text Box 73">
          <a:extLst>
            <a:ext uri="{FF2B5EF4-FFF2-40B4-BE49-F238E27FC236}">
              <a16:creationId xmlns="" xmlns:a16="http://schemas.microsoft.com/office/drawing/2014/main" id="{00000000-0008-0000-0200-00004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6" name="Text Box 74">
          <a:extLst>
            <a:ext uri="{FF2B5EF4-FFF2-40B4-BE49-F238E27FC236}">
              <a16:creationId xmlns="" xmlns:a16="http://schemas.microsoft.com/office/drawing/2014/main" id="{00000000-0008-0000-0200-00004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7" name="Text Box 75">
          <a:extLst>
            <a:ext uri="{FF2B5EF4-FFF2-40B4-BE49-F238E27FC236}">
              <a16:creationId xmlns="" xmlns:a16="http://schemas.microsoft.com/office/drawing/2014/main" id="{00000000-0008-0000-0200-00004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Raccord du réseau sur adoucisseur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8" name="Text Box 76">
          <a:extLst>
            <a:ext uri="{FF2B5EF4-FFF2-40B4-BE49-F238E27FC236}">
              <a16:creationId xmlns="" xmlns:a16="http://schemas.microsoft.com/office/drawing/2014/main" id="{00000000-0008-0000-0200-00004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compteur installé sur l'ECS : nécessaire pour suivre les consommations.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69" name="Text Box 77">
          <a:extLst>
            <a:ext uri="{FF2B5EF4-FFF2-40B4-BE49-F238E27FC236}">
              <a16:creationId xmlns="" xmlns:a16="http://schemas.microsoft.com/office/drawing/2014/main" id="{00000000-0008-0000-0200-00004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0" name="Text Box 78">
          <a:extLst>
            <a:ext uri="{FF2B5EF4-FFF2-40B4-BE49-F238E27FC236}">
              <a16:creationId xmlns="" xmlns:a16="http://schemas.microsoft.com/office/drawing/2014/main" id="{00000000-0008-0000-0200-00004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1" name="Text Box 79">
          <a:extLst>
            <a:ext uri="{FF2B5EF4-FFF2-40B4-BE49-F238E27FC236}">
              <a16:creationId xmlns="" xmlns:a16="http://schemas.microsoft.com/office/drawing/2014/main" id="{00000000-0008-0000-0200-00004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2" name="Text Box 80">
          <a:extLst>
            <a:ext uri="{FF2B5EF4-FFF2-40B4-BE49-F238E27FC236}">
              <a16:creationId xmlns="" xmlns:a16="http://schemas.microsoft.com/office/drawing/2014/main" id="{00000000-0008-0000-0200-00005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compteur sur ce réseau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3" name="Text Box 81">
          <a:extLst>
            <a:ext uri="{FF2B5EF4-FFF2-40B4-BE49-F238E27FC236}">
              <a16:creationId xmlns="" xmlns:a16="http://schemas.microsoft.com/office/drawing/2014/main" id="{00000000-0008-0000-0200-00005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possibilité de gérer les points de consigne et les plages horaires par plateau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4" name="Text Box 82">
          <a:extLst>
            <a:ext uri="{FF2B5EF4-FFF2-40B4-BE49-F238E27FC236}">
              <a16:creationId xmlns="" xmlns:a16="http://schemas.microsoft.com/office/drawing/2014/main" id="{00000000-0008-0000-0200-00005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La température et la programmation horaire de l'immeuble sont  les mêmes pour tous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5" name="Text Box 83">
          <a:extLst>
            <a:ext uri="{FF2B5EF4-FFF2-40B4-BE49-F238E27FC236}">
              <a16:creationId xmlns="" xmlns:a16="http://schemas.microsoft.com/office/drawing/2014/main" id="{00000000-0008-0000-0200-00005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6" name="Text Box 84">
          <a:extLst>
            <a:ext uri="{FF2B5EF4-FFF2-40B4-BE49-F238E27FC236}">
              <a16:creationId xmlns="" xmlns:a16="http://schemas.microsoft.com/office/drawing/2014/main" id="{00000000-0008-0000-0200-00005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7" name="Text Box 85">
          <a:extLst>
            <a:ext uri="{FF2B5EF4-FFF2-40B4-BE49-F238E27FC236}">
              <a16:creationId xmlns="" xmlns:a16="http://schemas.microsoft.com/office/drawing/2014/main" id="{00000000-0008-0000-0200-00005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Modification du système de GTC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Reflexion à mener : 1 seul écran regroupant la GTB et la GTC...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8" name="Text Box 86">
          <a:extLst>
            <a:ext uri="{FF2B5EF4-FFF2-40B4-BE49-F238E27FC236}">
              <a16:creationId xmlns="" xmlns:a16="http://schemas.microsoft.com/office/drawing/2014/main" id="{00000000-0008-0000-0200-00005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Il n'existe pas d'endroit où le technicien de maintenance puisse s'installer.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Aménagement d'un bureau (convecteur, chaise, bureau, vestiaire…) et aménagement de l'atelier avec des étagères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79" name="Text Box 87">
          <a:extLst>
            <a:ext uri="{FF2B5EF4-FFF2-40B4-BE49-F238E27FC236}">
              <a16:creationId xmlns="" xmlns:a16="http://schemas.microsoft.com/office/drawing/2014/main" id="{00000000-0008-0000-0200-00005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0" name="Text Box 88">
          <a:extLst>
            <a:ext uri="{FF2B5EF4-FFF2-40B4-BE49-F238E27FC236}">
              <a16:creationId xmlns="" xmlns:a16="http://schemas.microsoft.com/office/drawing/2014/main" id="{00000000-0008-0000-0200-00005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1" name="Text Box 89">
          <a:extLst>
            <a:ext uri="{FF2B5EF4-FFF2-40B4-BE49-F238E27FC236}">
              <a16:creationId xmlns="" xmlns:a16="http://schemas.microsoft.com/office/drawing/2014/main" id="{00000000-0008-0000-0200-00005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2" name="Text Box 90">
          <a:extLst>
            <a:ext uri="{FF2B5EF4-FFF2-40B4-BE49-F238E27FC236}">
              <a16:creationId xmlns="" xmlns:a16="http://schemas.microsoft.com/office/drawing/2014/main" id="{00000000-0008-0000-0200-00005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3" name="Text Box 91">
          <a:extLst>
            <a:ext uri="{FF2B5EF4-FFF2-40B4-BE49-F238E27FC236}">
              <a16:creationId xmlns="" xmlns:a16="http://schemas.microsoft.com/office/drawing/2014/main" id="{00000000-0008-0000-0200-00005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vidéosurveillance est installée dans le local "déchêts". Pas exploitable en l'état.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4" name="Text Box 92">
          <a:extLst>
            <a:ext uri="{FF2B5EF4-FFF2-40B4-BE49-F238E27FC236}">
              <a16:creationId xmlns="" xmlns:a16="http://schemas.microsoft.com/office/drawing/2014/main" id="{00000000-0008-0000-0200-00005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de suivi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5" name="Text Box 93">
          <a:extLst>
            <a:ext uri="{FF2B5EF4-FFF2-40B4-BE49-F238E27FC236}">
              <a16:creationId xmlns="" xmlns:a16="http://schemas.microsoft.com/office/drawing/2014/main" id="{00000000-0008-0000-0200-00005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6" name="Text Box 94">
          <a:extLst>
            <a:ext uri="{FF2B5EF4-FFF2-40B4-BE49-F238E27FC236}">
              <a16:creationId xmlns="" xmlns:a16="http://schemas.microsoft.com/office/drawing/2014/main" id="{00000000-0008-0000-0200-00005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7" name="Text Box 95">
          <a:extLst>
            <a:ext uri="{FF2B5EF4-FFF2-40B4-BE49-F238E27FC236}">
              <a16:creationId xmlns="" xmlns:a16="http://schemas.microsoft.com/office/drawing/2014/main" id="{00000000-0008-0000-0200-00005F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de ce système dans un placard proche de l'agent (cette fiche de travaux est liée avec la n°5)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8" name="Text Box 96">
          <a:extLst>
            <a:ext uri="{FF2B5EF4-FFF2-40B4-BE49-F238E27FC236}">
              <a16:creationId xmlns="" xmlns:a16="http://schemas.microsoft.com/office/drawing/2014/main" id="{00000000-0008-0000-0200-000060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porte située au 1er sous-sol est une issue de secours par les locaux Fauchon et libre d'accès en jour et nuit.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Cette porte devrait être asservie à la détection incendie pour son ouverture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89" name="Text Box 97">
          <a:extLst>
            <a:ext uri="{FF2B5EF4-FFF2-40B4-BE49-F238E27FC236}">
              <a16:creationId xmlns="" xmlns:a16="http://schemas.microsoft.com/office/drawing/2014/main" id="{00000000-0008-0000-0200-000061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•Intrusion impromptue (jour et nuit) du personnel dans les locaux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0" name="Text Box 98">
          <a:extLst>
            <a:ext uri="{FF2B5EF4-FFF2-40B4-BE49-F238E27FC236}">
              <a16:creationId xmlns="" xmlns:a16="http://schemas.microsoft.com/office/drawing/2014/main" id="{00000000-0008-0000-0200-000062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1" name="Text Box 99">
          <a:extLst>
            <a:ext uri="{FF2B5EF4-FFF2-40B4-BE49-F238E27FC236}">
              <a16:creationId xmlns="" xmlns:a16="http://schemas.microsoft.com/office/drawing/2014/main" id="{00000000-0008-0000-0200-000063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2" name="Text Box 100">
          <a:extLst>
            <a:ext uri="{FF2B5EF4-FFF2-40B4-BE49-F238E27FC236}">
              <a16:creationId xmlns="" xmlns:a16="http://schemas.microsoft.com/office/drawing/2014/main" id="{00000000-0008-0000-0200-000064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Verrouillage mécanique ou électrique de la porte côté Fauchon, ne se déclenchant que sur alarme incendie ou boitier bris de glace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3" name="Text Box 101">
          <a:extLst>
            <a:ext uri="{FF2B5EF4-FFF2-40B4-BE49-F238E27FC236}">
              <a16:creationId xmlns="" xmlns:a16="http://schemas.microsoft.com/office/drawing/2014/main" id="{00000000-0008-0000-0200-000065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Gestion réduite des télécommandes.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Pour chaque modification, obligation de faire déplacer l'installateur, donc coût élevé à long terme.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4" name="Text Box 102">
          <a:extLst>
            <a:ext uri="{FF2B5EF4-FFF2-40B4-BE49-F238E27FC236}">
              <a16:creationId xmlns="" xmlns:a16="http://schemas.microsoft.com/office/drawing/2014/main" id="{00000000-0008-0000-0200-000066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5" name="Text Box 103">
          <a:extLst>
            <a:ext uri="{FF2B5EF4-FFF2-40B4-BE49-F238E27FC236}">
              <a16:creationId xmlns="" xmlns:a16="http://schemas.microsoft.com/office/drawing/2014/main" id="{00000000-0008-0000-0200-000067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6" name="Text Box 104">
          <a:extLst>
            <a:ext uri="{FF2B5EF4-FFF2-40B4-BE49-F238E27FC236}">
              <a16:creationId xmlns="" xmlns:a16="http://schemas.microsoft.com/office/drawing/2014/main" id="{00000000-0008-0000-0200-000068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7" name="Text Box 105">
          <a:extLst>
            <a:ext uri="{FF2B5EF4-FFF2-40B4-BE49-F238E27FC236}">
              <a16:creationId xmlns="" xmlns:a16="http://schemas.microsoft.com/office/drawing/2014/main" id="{00000000-0008-0000-0200-000069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Acquisition d'un logiciel permettant la gestion groupée et individuelle des télécommandes d'étages.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8" name="Text Box 106">
          <a:extLst>
            <a:ext uri="{FF2B5EF4-FFF2-40B4-BE49-F238E27FC236}">
              <a16:creationId xmlns="" xmlns:a16="http://schemas.microsoft.com/office/drawing/2014/main" id="{00000000-0008-0000-0200-00006A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constat particulier, si ce n'est rassurer les locataires sur la bonne tenue et le bon hygiène de l'immeuble.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299" name="Text Box 107">
          <a:extLst>
            <a:ext uri="{FF2B5EF4-FFF2-40B4-BE49-F238E27FC236}">
              <a16:creationId xmlns="" xmlns:a16="http://schemas.microsoft.com/office/drawing/2014/main" id="{00000000-0008-0000-0200-00006B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300" name="Text Box 108">
          <a:extLst>
            <a:ext uri="{FF2B5EF4-FFF2-40B4-BE49-F238E27FC236}">
              <a16:creationId xmlns="" xmlns:a16="http://schemas.microsoft.com/office/drawing/2014/main" id="{00000000-0008-0000-0200-00006C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301" name="Text Box 109">
          <a:extLst>
            <a:ext uri="{FF2B5EF4-FFF2-40B4-BE49-F238E27FC236}">
              <a16:creationId xmlns="" xmlns:a16="http://schemas.microsoft.com/office/drawing/2014/main" id="{00000000-0008-0000-0200-00006D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0</xdr:colOff>
      <xdr:row>42</xdr:row>
      <xdr:rowOff>0</xdr:rowOff>
    </xdr:to>
    <xdr:sp macro="" textlink="">
      <xdr:nvSpPr>
        <xdr:cNvPr id="8302" name="Text Box 110">
          <a:extLst>
            <a:ext uri="{FF2B5EF4-FFF2-40B4-BE49-F238E27FC236}">
              <a16:creationId xmlns="" xmlns:a16="http://schemas.microsoft.com/office/drawing/2014/main" id="{00000000-0008-0000-0200-00006E200000}"/>
            </a:ext>
          </a:extLst>
        </xdr:cNvPr>
        <xdr:cNvSpPr txBox="1">
          <a:spLocks noChangeArrowheads="1"/>
        </xdr:cNvSpPr>
      </xdr:nvSpPr>
      <xdr:spPr bwMode="auto">
        <a:xfrm>
          <a:off x="0" y="68389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Un bureau de contrôle spécialisé passe dans tous les bureaux et effectue des mesures pour la vérifier la bonne qualité de l'air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323850</xdr:colOff>
      <xdr:row>3</xdr:row>
      <xdr:rowOff>104775</xdr:rowOff>
    </xdr:to>
    <xdr:pic>
      <xdr:nvPicPr>
        <xdr:cNvPr id="1275417" name="Picture 111" descr="Logo Icade Eurogem">
          <a:extLst>
            <a:ext uri="{FF2B5EF4-FFF2-40B4-BE49-F238E27FC236}">
              <a16:creationId xmlns="" xmlns:a16="http://schemas.microsoft.com/office/drawing/2014/main" id="{00000000-0008-0000-0200-000019761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0" y="0"/>
          <a:ext cx="11049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" name="Text Box 3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En vue du futur décrêt protégeant les usagers dans les appareils de levage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" name="Text Box 3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Ne pas être aux normes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" name="Text Box 3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" name="Text Box 3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" name="Text Box 3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" name="Text Box 3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report d'alarme incendie existant entre le restaurant Fauchon et la zone bureaux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" name="Text Box 3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En cas de feu, la zone bureau n'est pas alertée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9" name="Text Box 3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prévu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0" name="Text Box 3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1" name="Text Box 4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report d'alarme sur le système de détection incendie bureaux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2" name="Text Box 4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Le secteur "Madeleine" est une zone à risque concernant les termites. Diagnostic par un bureau de contrôle agréé de la charpente en bois du 7ème étage.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3" name="Text Box 4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Présence de termites, donc fragilisation de la charpente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4" name="Text Box 4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5" name="Text Box 4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6" name="Text Box 45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Contrôle par un organisme compétent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7" name="Text Box 46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banque d'accueil est restreinte pour les matériels installés dessus et des étagères sont manquantes dans les placards de proximité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8" name="Text Box 4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9" name="Text Box 4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0" name="Text Box 49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1" name="Text Box 50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Réaménagement de l'ensemble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2" name="Text Box 51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Prévision d'une enveloppe budgétaire en cas de graffitis ou de salissures des façades.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3" name="Text Box 5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4" name="Text Box 5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5" name="Text Box 5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6" name="Text Box 55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7" name="Text Box 56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Chaque année, une décoration de Noël est mise en place par le restaurateur Fauchon. Prévision d'une enveloppe en cas de dégradations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8" name="Text Box 5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9" name="Text Box 58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0" name="Text Box 59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1" name="Text Box 60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2" name="Text Box 61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3" name="Text Box 62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4" name="Text Box 63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5" name="Text Box 6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6" name="Text Box 65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7" name="Text Box 66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robinet d'arrivée d'eau en terrasse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8" name="Text Box 6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9" name="Text Box 68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0" name="Text Box 69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1" name="Text Box 70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d'un robinet d'eau en terrasse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Ceci permet au technicien d'arroser si besoin les installations techniques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2" name="Text Box 71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L'adoucisseur n'est pas raccordé sur l'ECS.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3" name="Text Box 72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Dépôt de calcaire dans les tuyauteries et dans l'échangeur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4" name="Text Box 73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5" name="Text Box 74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6" name="Text Box 75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Raccord du réseau sur adoucisseur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7" name="Text Box 76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compteur installé sur l'ECS : nécessaire pour suivre les consommations.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8" name="Text Box 7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9" name="Text Box 78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0" name="Text Box 79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1" name="Text Box 80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compteur sur ce réseau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2" name="Text Box 81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possibilité de gérer les points de consigne et les plages horaires par plateau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3" name="Text Box 82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La température et la programmation horaire de l'immeuble sont  les mêmes pour tous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4" name="Text Box 83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5" name="Text Box 84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6" name="Text Box 85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Modification du système de GTC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Reflexion à mener : 1 seul écran regroupant la GTB et la GTC...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7" name="Text Box 86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Il n'existe pas d'endroit où le technicien de maintenance puisse s'installer.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Aménagement d'un bureau (convecteur, chaise, bureau, vestiaire…) et aménagement de l'atelier avec des étagères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8" name="Text Box 8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9" name="Text Box 8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0" name="Text Box 89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1" name="Text Box 90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2" name="Text Box 91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vidéosurveillance est installée dans le local "déchêts". Pas exploitable en l'état.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3" name="Text Box 92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de suivi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4" name="Text Box 93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5" name="Text Box 94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6" name="Text Box 95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de ce système dans un placard proche de l'agent (cette fiche de travaux est liée avec la n°5)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7" name="Text Box 96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porte située au 1er sous-sol est une issue de secours par les locaux Fauchon et libre d'accès en jour et nuit.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Cette porte devrait être asservie à la détection incendie pour son ouverture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8" name="Text Box 97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•Intrusion impromptue (jour et nuit) du personnel dans les locaux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9" name="Text Box 98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0" name="Text Box 99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1" name="Text Box 100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Verrouillage mécanique ou électrique de la porte côté Fauchon, ne se déclenchant que sur alarme incendie ou boitier bris de glace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2" name="Text Box 101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Gestion réduite des télécommandes.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Pour chaque modification, obligation de faire déplacer l'installateur, donc coût élevé à long terme.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3" name="Text Box 10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4" name="Text Box 10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5" name="Text Box 10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6" name="Text Box 105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Acquisition d'un logiciel permettant la gestion groupée et individuelle des télécommandes d'étages.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7" name="Text Box 10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constat particulier, si ce n'est rassurer les locataires sur la bonne tenue et le bon hygiène de l'immeuble.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8" name="Text Box 107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9" name="Text Box 108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0" name="Text Box 109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1" name="Text Box 110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0" y="71532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Un bureau de contrôle spécialisé passe dans tous les bureaux et effectue des mesures pour la vérifier la bonne qualité de l'air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 editAs="oneCell">
    <xdr:from>
      <xdr:col>10</xdr:col>
      <xdr:colOff>400050</xdr:colOff>
      <xdr:row>1</xdr:row>
      <xdr:rowOff>85725</xdr:rowOff>
    </xdr:from>
    <xdr:to>
      <xdr:col>11</xdr:col>
      <xdr:colOff>733425</xdr:colOff>
      <xdr:row>3</xdr:row>
      <xdr:rowOff>76200</xdr:rowOff>
    </xdr:to>
    <xdr:pic>
      <xdr:nvPicPr>
        <xdr:cNvPr id="1271397" name="Image 2" descr="eiffage services.jpg">
          <a:extLst>
            <a:ext uri="{FF2B5EF4-FFF2-40B4-BE49-F238E27FC236}">
              <a16:creationId xmlns="" xmlns:a16="http://schemas.microsoft.com/office/drawing/2014/main" id="{00000000-0008-0000-0300-000065661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086725" y="247650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" name="Text Box 3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En vue du futur décrêt protégeant les usagers dans les appareils de levage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" name="Text Box 3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Ne pas être aux normes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" name="Text Box 3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" name="Text Box 3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" name="Text Box 3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" name="Text Box 3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report d'alarme incendie existant entre le restaurant Fauchon et la zone bureaux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" name="Text Box 3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En cas de feu, la zone bureau n'est pas alertée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9" name="Text Box 3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prévu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0" name="Text Box 3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1" name="Text Box 40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report d'alarme sur le système de détection incendie bureaux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2" name="Text Box 41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Le secteur "Madeleine" est une zone à risque concernant les termites. Diagnostic par un bureau de contrôle agréé de la charpente en bois du 7ème étage.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3" name="Text Box 4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Présence de termites, donc fragilisation de la charpente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4" name="Text Box 4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5" name="Text Box 4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6" name="Text Box 45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Contrôle par un organisme compétent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7" name="Text Box 46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banque d'accueil est restreinte pour les matériels installés dessus et des étagères sont manquantes dans les placards de proximité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8" name="Text Box 4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19" name="Text Box 4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0" name="Text Box 49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1" name="Text Box 50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Réaménagement de l'ensemble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2" name="Text Box 51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Prévision d'une enveloppe budgétaire en cas de graffitis ou de salissures des façades.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3" name="Text Box 5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4" name="Text Box 5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5" name="Text Box 5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6" name="Text Box 55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7" name="Text Box 56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Chaque année, une décoration de Noël est mise en place par le restaurateur Fauchon. Prévision d'une enveloppe en cas de dégradations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8" name="Text Box 5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29" name="Text Box 58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0" name="Text Box 59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1" name="Text Box 60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2" name="Text Box 61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3" name="Text Box 62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4" name="Text Box 63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5" name="Text Box 6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6" name="Text Box 65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7" name="Text Box 66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robinet d'arrivée d'eau en terrasse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8" name="Text Box 6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39" name="Text Box 68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0" name="Text Box 69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1" name="Text Box 70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d'un robinet d'eau en terrasse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Ceci permet au technicien d'arroser si besoin les installations techniques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2" name="Text Box 71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L'adoucisseur n'est pas raccordé sur l'ECS.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3" name="Text Box 72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Dépôt de calcaire dans les tuyauteries et dans l'échangeur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4" name="Text Box 73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5" name="Text Box 74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6" name="Text Box 75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Raccord du réseau sur adoucisseur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7" name="Text Box 76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compteur installé sur l'ECS : nécessaire pour suivre les consommations.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8" name="Text Box 7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49" name="Text Box 78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0" name="Text Box 79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1" name="Text Box 80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Mise en place d'un compteur sur ce réseau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2" name="Text Box 81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possibilité de gérer les points de consigne et les plages horaires par plateau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3" name="Text Box 82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La température et la programmation horaire de l'immeuble sont  les mêmes pour tous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4" name="Text Box 83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5" name="Text Box 84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6" name="Text Box 85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Modification du système de GTC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Reflexion à mener : 1 seul écran regroupant la GTB et la GTC...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7" name="Text Box 86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Il n'existe pas d'endroit où le technicien de maintenance puisse s'installer.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Aménagement d'un bureau (convecteur, chaise, bureau, vestiaire…) et aménagement de l'atelier avec des étagères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8" name="Text Box 8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59" name="Text Box 88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0" name="Text Box 89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1" name="Text Box 90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2" name="Text Box 91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vidéosurveillance est installée dans le local "déchêts". Pas exploitable en l'état.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3" name="Text Box 92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Pas de suivi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4" name="Text Box 93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Réhabilitation de l'immeuble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5" name="Text Box 94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6" name="Text Box 95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Installation de ce système dans un placard proche de l'agent (cette fiche de travaux est liée avec la n°5)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7" name="Text Box 96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La porte située au 1er sous-sol est une issue de secours par les locaux Fauchon et libre d'accès en jour et nuit.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Cette porte devrait être asservie à la détection incendie pour son ouverture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8" name="Text Box 97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•Intrusion impromptue (jour et nuit) du personnel dans les locaux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69" name="Text Box 98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0" name="Text Box 99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1" name="Text Box 100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Verrouillage mécanique ou électrique de la porte côté Fauchon, ne se déclenchant que sur alarme incendie ou boitier bris de glace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2" name="Text Box 101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Gestion réduite des télécommandes.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Pour chaque modification, obligation de faire déplacer l'installateur, donc coût élevé à long terme.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3" name="Text Box 10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4" name="Text Box 10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Aucune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5" name="Text Box 10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Aucune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6" name="Text Box 105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Acquisition d'un logiciel permettant la gestion groupée et individuelle des télécommandes d'étages.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7" name="Text Box 10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CONSTAT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Pas de constat particulier, si ce n'est rassurer les locataires sur la bonne tenue et le bon hygiène de l'immeuble.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8" name="Text Box 10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RISQUES A MOYEN TERME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79" name="Text Box 108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ORIGINE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0" name="Text Box 109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MESURES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CONSERVATOIRES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 </a:t>
          </a:r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0</xdr:colOff>
      <xdr:row>43</xdr:row>
      <xdr:rowOff>0</xdr:rowOff>
    </xdr:to>
    <xdr:sp macro="" textlink="">
      <xdr:nvSpPr>
        <xdr:cNvPr id="81" name="Text Box 110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 txBox="1">
          <a:spLocks noChangeArrowheads="1"/>
        </xdr:cNvSpPr>
      </xdr:nvSpPr>
      <xdr:spPr bwMode="auto">
        <a:xfrm>
          <a:off x="0" y="69913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DESCRIPTION DES TRAVAUX</a:t>
          </a: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Un bureau de contrôle spécialisé passe dans tous les bureaux et effectue des mesures pour la vérifier la bonne qualité de l'air</a:t>
          </a:r>
        </a:p>
        <a:p>
          <a:pPr algn="l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OBSERVATIONS : </a:t>
          </a: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• </a:t>
          </a:r>
        </a:p>
      </xdr:txBody>
    </xdr:sp>
    <xdr:clientData/>
  </xdr:twoCellAnchor>
  <xdr:twoCellAnchor editAs="oneCell">
    <xdr:from>
      <xdr:col>10</xdr:col>
      <xdr:colOff>400050</xdr:colOff>
      <xdr:row>1</xdr:row>
      <xdr:rowOff>85725</xdr:rowOff>
    </xdr:from>
    <xdr:to>
      <xdr:col>11</xdr:col>
      <xdr:colOff>733425</xdr:colOff>
      <xdr:row>3</xdr:row>
      <xdr:rowOff>76200</xdr:rowOff>
    </xdr:to>
    <xdr:pic>
      <xdr:nvPicPr>
        <xdr:cNvPr id="1267567" name="Image 2" descr="eiffage services.jpg">
          <a:extLst>
            <a:ext uri="{FF2B5EF4-FFF2-40B4-BE49-F238E27FC236}">
              <a16:creationId xmlns="" xmlns:a16="http://schemas.microsoft.com/office/drawing/2014/main" id="{00000000-0008-0000-0400-00006F571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086725" y="247650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304800</xdr:colOff>
      <xdr:row>24</xdr:row>
      <xdr:rowOff>142875</xdr:rowOff>
    </xdr:to>
    <xdr:sp macro="" textlink="">
      <xdr:nvSpPr>
        <xdr:cNvPr id="1267568" name="AutoShape 1" descr="Résultat de recherche d'images pour &quot;portail coulissant nice&quot;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400-000070571300}"/>
            </a:ext>
          </a:extLst>
        </xdr:cNvPr>
        <xdr:cNvSpPr>
          <a:spLocks noChangeAspect="1" noChangeArrowheads="1"/>
        </xdr:cNvSpPr>
      </xdr:nvSpPr>
      <xdr:spPr bwMode="auto">
        <a:xfrm>
          <a:off x="4486275" y="3762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790575</xdr:colOff>
      <xdr:row>20</xdr:row>
      <xdr:rowOff>28575</xdr:rowOff>
    </xdr:from>
    <xdr:to>
      <xdr:col>10</xdr:col>
      <xdr:colOff>361950</xdr:colOff>
      <xdr:row>38</xdr:row>
      <xdr:rowOff>133350</xdr:rowOff>
    </xdr:to>
    <xdr:pic>
      <xdr:nvPicPr>
        <xdr:cNvPr id="1267569" name="Image 84">
          <a:extLst>
            <a:ext uri="{FF2B5EF4-FFF2-40B4-BE49-F238E27FC236}">
              <a16:creationId xmlns="" xmlns:a16="http://schemas.microsoft.com/office/drawing/2014/main" id="{00000000-0008-0000-0400-000071571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276850" y="3305175"/>
          <a:ext cx="2771775" cy="300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2119315</xdr:colOff>
      <xdr:row>78</xdr:row>
      <xdr:rowOff>11905</xdr:rowOff>
    </xdr:from>
    <xdr:to>
      <xdr:col>8</xdr:col>
      <xdr:colOff>35720</xdr:colOff>
      <xdr:row>119</xdr:row>
      <xdr:rowOff>0</xdr:rowOff>
    </xdr:to>
    <xdr:graphicFrame macro="">
      <xdr:nvGraphicFramePr>
        <xdr:cNvPr id="3" name="Graphique 1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2</xdr:col>
      <xdr:colOff>4298157</xdr:colOff>
      <xdr:row>79</xdr:row>
      <xdr:rowOff>11904</xdr:rowOff>
    </xdr:from>
    <xdr:ext cx="4670061" cy="374141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326857" y="21576504"/>
          <a:ext cx="467006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Corbas : Répartition par lot des coûts GER 2019 </a:t>
          </a:r>
        </a:p>
      </xdr:txBody>
    </xdr:sp>
    <xdr:clientData/>
  </xdr:one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0.3119</cdr:x>
      <cdr:y>0.01639</cdr:y>
    </cdr:from>
    <cdr:to>
      <cdr:x>0.80714</cdr:x>
      <cdr:y>0.14619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119439" y="115495"/>
          <a:ext cx="49530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  <pageSetUpPr fitToPage="1"/>
  </sheetPr>
  <dimension ref="A1:BB1228"/>
  <sheetViews>
    <sheetView showGridLines="0" tabSelected="1" zoomScale="50" zoomScaleNormal="50" zoomScaleSheetLayoutView="70" workbookViewId="0">
      <selection activeCell="C11" sqref="C11"/>
    </sheetView>
  </sheetViews>
  <sheetFormatPr baseColWidth="10" defaultColWidth="11.44140625" defaultRowHeight="15" customHeight="1" x14ac:dyDescent="0.25"/>
  <cols>
    <col min="1" max="1" width="15" style="74" customWidth="1"/>
    <col min="2" max="2" width="18.109375" style="81" bestFit="1" customWidth="1"/>
    <col min="3" max="3" width="100.6640625" style="81" customWidth="1"/>
    <col min="4" max="4" width="20.6640625" style="81" customWidth="1"/>
    <col min="5" max="7" width="30.6640625" style="82" customWidth="1"/>
    <col min="8" max="8" width="25.6640625" style="82" customWidth="1"/>
    <col min="9" max="11" width="20.6640625" style="82" customWidth="1"/>
    <col min="12" max="12" width="30.6640625" style="74" customWidth="1"/>
    <col min="13" max="13" width="2.6640625" style="74" customWidth="1"/>
    <col min="14" max="14" width="30.6640625" style="115" customWidth="1"/>
    <col min="15" max="16" width="25.6640625" style="115" customWidth="1"/>
    <col min="17" max="27" width="11.44140625" style="74"/>
    <col min="28" max="28" width="17.33203125" style="74" customWidth="1"/>
    <col min="29" max="29" width="18" style="74" customWidth="1"/>
    <col min="30" max="30" width="30" style="74" customWidth="1"/>
    <col min="31" max="31" width="21.5546875" style="74" customWidth="1"/>
    <col min="32" max="32" width="21.6640625" style="74" customWidth="1"/>
    <col min="33" max="33" width="28.33203125" style="74" customWidth="1"/>
    <col min="34" max="34" width="21.44140625" style="74" customWidth="1"/>
    <col min="35" max="35" width="17.33203125" style="74" customWidth="1"/>
    <col min="36" max="36" width="33.88671875" style="74" bestFit="1" customWidth="1"/>
    <col min="37" max="37" width="18.6640625" style="74" bestFit="1" customWidth="1"/>
    <col min="38" max="38" width="37.88671875" style="74" bestFit="1" customWidth="1"/>
    <col min="39" max="39" width="37" style="74" bestFit="1" customWidth="1"/>
    <col min="40" max="40" width="21.5546875" style="74" bestFit="1" customWidth="1"/>
    <col min="41" max="41" width="44.109375" style="74" bestFit="1" customWidth="1"/>
    <col min="42" max="42" width="33.5546875" style="74" bestFit="1" customWidth="1"/>
    <col min="43" max="43" width="45.88671875" style="74" bestFit="1" customWidth="1"/>
    <col min="44" max="44" width="22.88671875" style="74" customWidth="1"/>
    <col min="45" max="16384" width="11.44140625" style="74"/>
  </cols>
  <sheetData>
    <row r="1" spans="1:54" ht="15" customHeight="1" x14ac:dyDescent="0.25">
      <c r="C1" s="166" t="s">
        <v>146</v>
      </c>
      <c r="E1" s="123" t="s">
        <v>84</v>
      </c>
      <c r="F1" s="81"/>
      <c r="I1" s="108"/>
      <c r="J1" s="171"/>
      <c r="K1" s="171"/>
      <c r="L1" s="168"/>
    </row>
    <row r="2" spans="1:54" ht="15" customHeight="1" x14ac:dyDescent="0.25">
      <c r="C2" s="165" t="s">
        <v>147</v>
      </c>
      <c r="E2" s="81"/>
      <c r="F2" s="81"/>
      <c r="G2" s="81"/>
      <c r="H2" s="81"/>
      <c r="I2" s="108"/>
      <c r="J2" s="171"/>
      <c r="K2" s="171"/>
      <c r="L2" s="168"/>
    </row>
    <row r="3" spans="1:54" ht="15" customHeight="1" x14ac:dyDescent="0.25">
      <c r="C3" s="164" t="s">
        <v>145</v>
      </c>
      <c r="D3" s="74"/>
      <c r="E3" s="108"/>
      <c r="F3" s="108"/>
      <c r="G3" s="108"/>
      <c r="H3" s="108"/>
      <c r="J3" s="171"/>
      <c r="K3" s="171"/>
      <c r="L3" s="168"/>
    </row>
    <row r="4" spans="1:54" s="163" customFormat="1" ht="15" customHeight="1" x14ac:dyDescent="0.25">
      <c r="B4" s="81"/>
      <c r="C4" s="122" t="s">
        <v>83</v>
      </c>
      <c r="E4" s="108"/>
      <c r="F4" s="108"/>
      <c r="G4" s="108"/>
      <c r="H4" s="108"/>
      <c r="I4" s="82"/>
      <c r="J4" s="171"/>
      <c r="K4" s="171"/>
      <c r="L4" s="168"/>
      <c r="N4" s="115"/>
      <c r="O4" s="115"/>
      <c r="P4" s="115"/>
    </row>
    <row r="5" spans="1:54" ht="15" customHeight="1" thickBot="1" x14ac:dyDescent="0.3">
      <c r="A5" s="201"/>
    </row>
    <row r="6" spans="1:54" ht="18.75" customHeight="1" thickBot="1" x14ac:dyDescent="0.3">
      <c r="A6" s="162"/>
      <c r="B6" s="238" t="s">
        <v>153</v>
      </c>
      <c r="C6" s="239"/>
      <c r="D6" s="239"/>
      <c r="E6" s="239"/>
      <c r="F6" s="239"/>
      <c r="G6" s="239"/>
      <c r="H6" s="239"/>
      <c r="I6" s="239"/>
      <c r="J6" s="239"/>
      <c r="K6" s="239"/>
      <c r="L6" s="240"/>
    </row>
    <row r="7" spans="1:54" ht="27" customHeight="1" thickBot="1" x14ac:dyDescent="0.3">
      <c r="A7" s="201"/>
      <c r="B7" s="249"/>
      <c r="C7" s="249"/>
      <c r="D7" s="249"/>
      <c r="E7" s="249"/>
      <c r="F7" s="249"/>
      <c r="G7" s="249"/>
      <c r="H7" s="249"/>
      <c r="I7" s="249"/>
      <c r="J7" s="249"/>
      <c r="K7" s="249"/>
      <c r="AF7" s="232" t="s">
        <v>160</v>
      </c>
      <c r="AG7" s="233"/>
      <c r="AH7" s="234"/>
    </row>
    <row r="8" spans="1:54" ht="16.5" customHeight="1" thickBot="1" x14ac:dyDescent="0.3">
      <c r="A8" s="201"/>
      <c r="B8" s="250" t="s">
        <v>17</v>
      </c>
      <c r="C8" s="250" t="s">
        <v>0</v>
      </c>
      <c r="D8" s="230" t="s">
        <v>24</v>
      </c>
      <c r="E8" s="158"/>
      <c r="F8" s="253"/>
      <c r="G8" s="253"/>
      <c r="H8" s="253"/>
      <c r="I8" s="253"/>
      <c r="J8" s="253"/>
      <c r="K8" s="253"/>
      <c r="L8" s="241" t="s">
        <v>71</v>
      </c>
      <c r="N8" s="235" t="s">
        <v>91</v>
      </c>
      <c r="O8" s="236"/>
      <c r="P8" s="237"/>
      <c r="Y8" s="230" t="s">
        <v>179</v>
      </c>
      <c r="Z8" s="230" t="s">
        <v>173</v>
      </c>
      <c r="AA8" s="230" t="s">
        <v>154</v>
      </c>
      <c r="AB8" s="230" t="s">
        <v>155</v>
      </c>
      <c r="AC8" s="230" t="s">
        <v>156</v>
      </c>
      <c r="AD8" s="230" t="s">
        <v>157</v>
      </c>
      <c r="AE8" s="230" t="s">
        <v>158</v>
      </c>
      <c r="AF8" s="231" t="s">
        <v>159</v>
      </c>
      <c r="AG8" s="229" t="s">
        <v>161</v>
      </c>
      <c r="AH8" s="229" t="s">
        <v>162</v>
      </c>
      <c r="AI8" s="228" t="s">
        <v>163</v>
      </c>
      <c r="AJ8" s="228" t="s">
        <v>164</v>
      </c>
      <c r="AK8" s="228" t="s">
        <v>165</v>
      </c>
      <c r="AL8" s="228" t="s">
        <v>166</v>
      </c>
      <c r="AM8" s="228" t="s">
        <v>167</v>
      </c>
      <c r="AN8" s="228" t="s">
        <v>168</v>
      </c>
      <c r="AO8" s="228" t="s">
        <v>169</v>
      </c>
      <c r="AP8" s="228" t="s">
        <v>170</v>
      </c>
      <c r="AQ8" s="228" t="s">
        <v>171</v>
      </c>
      <c r="AR8" s="228" t="s">
        <v>172</v>
      </c>
      <c r="BB8" s="199"/>
    </row>
    <row r="9" spans="1:54" ht="28.2" thickBot="1" x14ac:dyDescent="0.3">
      <c r="A9" s="201"/>
      <c r="B9" s="251"/>
      <c r="C9" s="251"/>
      <c r="D9" s="252"/>
      <c r="E9" s="167" t="s">
        <v>141</v>
      </c>
      <c r="F9" s="109" t="s">
        <v>142</v>
      </c>
      <c r="G9" s="109" t="s">
        <v>143</v>
      </c>
      <c r="H9" s="109" t="s">
        <v>106</v>
      </c>
      <c r="I9" s="109">
        <v>2020</v>
      </c>
      <c r="J9" s="109">
        <v>2021</v>
      </c>
      <c r="K9" s="109">
        <v>2022</v>
      </c>
      <c r="L9" s="242"/>
      <c r="N9" s="116" t="s">
        <v>92</v>
      </c>
      <c r="O9" s="116" t="s">
        <v>93</v>
      </c>
      <c r="P9" s="116" t="s">
        <v>94</v>
      </c>
      <c r="Y9" s="231"/>
      <c r="Z9" s="231"/>
      <c r="AA9" s="231"/>
      <c r="AB9" s="231"/>
      <c r="AC9" s="231"/>
      <c r="AD9" s="231"/>
      <c r="AE9" s="231"/>
      <c r="AF9" s="231"/>
      <c r="AG9" s="229"/>
      <c r="AH9" s="229"/>
      <c r="AI9" s="229"/>
      <c r="AJ9" s="229"/>
      <c r="AK9" s="229"/>
      <c r="AL9" s="229"/>
      <c r="AM9" s="229"/>
      <c r="AN9" s="229"/>
      <c r="AO9" s="229"/>
      <c r="AP9" s="229"/>
      <c r="AQ9" s="229"/>
      <c r="AR9" s="229"/>
      <c r="BB9" s="199"/>
    </row>
    <row r="10" spans="1:54" ht="46.5" customHeight="1" thickBot="1" x14ac:dyDescent="0.3">
      <c r="A10" s="201"/>
      <c r="B10" s="212" t="str">
        <f>CONCATENATE(Y10,"_", Z10,"_",AE10)</f>
        <v>__</v>
      </c>
      <c r="C10" s="160"/>
      <c r="D10" s="161"/>
      <c r="E10" s="213"/>
      <c r="F10" s="213"/>
      <c r="G10" s="214"/>
      <c r="H10" s="215"/>
      <c r="I10" s="216"/>
      <c r="J10" s="216"/>
      <c r="K10" s="216"/>
      <c r="L10" s="217"/>
      <c r="M10" s="218"/>
      <c r="N10" s="219"/>
      <c r="O10" s="219"/>
      <c r="P10" s="220"/>
      <c r="Y10" s="209"/>
      <c r="Z10" s="209"/>
      <c r="AA10" s="210"/>
      <c r="AB10" s="209"/>
      <c r="AC10" s="209"/>
      <c r="AD10" s="209"/>
      <c r="AE10" s="211"/>
      <c r="AF10" s="209"/>
      <c r="AG10" s="209"/>
      <c r="AH10" s="209"/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BB10" s="199"/>
    </row>
    <row r="11" spans="1:54" s="203" customFormat="1" ht="46.5" customHeight="1" thickBot="1" x14ac:dyDescent="0.3">
      <c r="A11" s="201"/>
      <c r="B11" s="212" t="str">
        <f>CONCATENATE(Y11,"_", Z11,"_",AE11)</f>
        <v>__</v>
      </c>
      <c r="C11" s="207"/>
      <c r="D11" s="208"/>
      <c r="E11" s="213"/>
      <c r="F11" s="221"/>
      <c r="G11" s="222"/>
      <c r="H11" s="223"/>
      <c r="I11" s="224"/>
      <c r="J11" s="224"/>
      <c r="K11" s="224"/>
      <c r="L11" s="225"/>
      <c r="M11" s="218"/>
      <c r="N11" s="226"/>
      <c r="O11" s="226"/>
      <c r="P11" s="227"/>
      <c r="Y11" s="209"/>
      <c r="Z11" s="209"/>
      <c r="AA11" s="210"/>
      <c r="AB11" s="209"/>
      <c r="AC11" s="209"/>
      <c r="AD11" s="209"/>
      <c r="AE11" s="211"/>
      <c r="AF11" s="209"/>
      <c r="AG11" s="209"/>
      <c r="AH11" s="209"/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BB11" s="204"/>
    </row>
    <row r="12" spans="1:54" s="203" customFormat="1" ht="26.25" customHeight="1" thickBot="1" x14ac:dyDescent="0.3">
      <c r="A12" s="201"/>
      <c r="B12" s="212" t="str">
        <f t="shared" ref="B12:B75" si="0">CONCATENATE(Y12,"_", Z12,"_",AE12)</f>
        <v>__</v>
      </c>
      <c r="C12" s="207"/>
      <c r="D12" s="208"/>
      <c r="E12" s="221"/>
      <c r="F12" s="221"/>
      <c r="G12" s="222"/>
      <c r="H12" s="223"/>
      <c r="I12" s="224"/>
      <c r="J12" s="224"/>
      <c r="K12" s="224"/>
      <c r="L12" s="225"/>
      <c r="M12" s="218"/>
      <c r="N12" s="226"/>
      <c r="O12" s="226"/>
      <c r="P12" s="227"/>
      <c r="Y12" s="209"/>
      <c r="Z12" s="209"/>
      <c r="AA12" s="210"/>
      <c r="AB12" s="209"/>
      <c r="AC12" s="209"/>
      <c r="AD12" s="209"/>
      <c r="AE12" s="211"/>
      <c r="AF12" s="209"/>
      <c r="AG12" s="209"/>
      <c r="AH12" s="209"/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BB12" s="204"/>
    </row>
    <row r="13" spans="1:54" s="203" customFormat="1" ht="26.25" customHeight="1" thickBot="1" x14ac:dyDescent="0.3">
      <c r="A13" s="201"/>
      <c r="B13" s="212" t="str">
        <f t="shared" si="0"/>
        <v>__</v>
      </c>
      <c r="C13" s="207"/>
      <c r="D13" s="208"/>
      <c r="E13" s="221"/>
      <c r="F13" s="221"/>
      <c r="G13" s="222"/>
      <c r="H13" s="223"/>
      <c r="I13" s="224"/>
      <c r="J13" s="224"/>
      <c r="K13" s="224"/>
      <c r="L13" s="225"/>
      <c r="M13" s="218"/>
      <c r="N13" s="226"/>
      <c r="O13" s="226"/>
      <c r="P13" s="227"/>
      <c r="Y13" s="209"/>
      <c r="Z13" s="209"/>
      <c r="AA13" s="210"/>
      <c r="AB13" s="209"/>
      <c r="AC13" s="209"/>
      <c r="AD13" s="209"/>
      <c r="AE13" s="211"/>
      <c r="AF13" s="209"/>
      <c r="AG13" s="209"/>
      <c r="AH13" s="209"/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BB13" s="204"/>
    </row>
    <row r="14" spans="1:54" s="203" customFormat="1" ht="26.25" customHeight="1" thickBot="1" x14ac:dyDescent="0.3">
      <c r="A14" s="201"/>
      <c r="B14" s="212" t="str">
        <f t="shared" si="0"/>
        <v>__</v>
      </c>
      <c r="C14" s="207"/>
      <c r="D14" s="208"/>
      <c r="E14" s="221"/>
      <c r="F14" s="221"/>
      <c r="G14" s="222"/>
      <c r="H14" s="223"/>
      <c r="I14" s="224"/>
      <c r="J14" s="224"/>
      <c r="K14" s="224"/>
      <c r="L14" s="225"/>
      <c r="M14" s="218"/>
      <c r="N14" s="226"/>
      <c r="O14" s="226"/>
      <c r="P14" s="227"/>
      <c r="Y14" s="209"/>
      <c r="Z14" s="209"/>
      <c r="AA14" s="210"/>
      <c r="AB14" s="209"/>
      <c r="AC14" s="209"/>
      <c r="AD14" s="209"/>
      <c r="AE14" s="209"/>
      <c r="AF14" s="209"/>
      <c r="AG14" s="209"/>
      <c r="AH14" s="209"/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BB14" s="204"/>
    </row>
    <row r="15" spans="1:54" s="203" customFormat="1" ht="26.25" customHeight="1" thickBot="1" x14ac:dyDescent="0.3">
      <c r="A15" s="201"/>
      <c r="B15" s="212" t="str">
        <f t="shared" si="0"/>
        <v>__</v>
      </c>
      <c r="C15" s="207"/>
      <c r="D15" s="208"/>
      <c r="E15" s="221"/>
      <c r="F15" s="221"/>
      <c r="G15" s="222"/>
      <c r="H15" s="223"/>
      <c r="I15" s="224"/>
      <c r="J15" s="224"/>
      <c r="K15" s="224"/>
      <c r="L15" s="225"/>
      <c r="M15" s="218"/>
      <c r="N15" s="226"/>
      <c r="O15" s="226"/>
      <c r="P15" s="227"/>
      <c r="Y15" s="209"/>
      <c r="Z15" s="209"/>
      <c r="AA15" s="209"/>
      <c r="AB15" s="209"/>
      <c r="AC15" s="209"/>
      <c r="AD15" s="209"/>
      <c r="AE15" s="209"/>
      <c r="AF15" s="209"/>
      <c r="AG15" s="209"/>
      <c r="AH15" s="209"/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BB15" s="204"/>
    </row>
    <row r="16" spans="1:54" s="203" customFormat="1" ht="26.25" customHeight="1" thickBot="1" x14ac:dyDescent="0.3">
      <c r="A16" s="201"/>
      <c r="B16" s="212" t="str">
        <f t="shared" si="0"/>
        <v>__</v>
      </c>
      <c r="C16" s="207"/>
      <c r="D16" s="208"/>
      <c r="E16" s="221"/>
      <c r="F16" s="221"/>
      <c r="G16" s="222"/>
      <c r="H16" s="223"/>
      <c r="I16" s="224"/>
      <c r="J16" s="224"/>
      <c r="K16" s="224"/>
      <c r="L16" s="225"/>
      <c r="M16" s="218"/>
      <c r="N16" s="226"/>
      <c r="O16" s="226"/>
      <c r="P16" s="227"/>
      <c r="Y16" s="209"/>
      <c r="Z16" s="209"/>
      <c r="AA16" s="209"/>
      <c r="AB16" s="209"/>
      <c r="AC16" s="209"/>
      <c r="AD16" s="209"/>
      <c r="AE16" s="209"/>
      <c r="AF16" s="209"/>
      <c r="AG16" s="209"/>
      <c r="AH16" s="209"/>
      <c r="AI16" s="209"/>
      <c r="AJ16" s="209"/>
      <c r="AK16" s="209"/>
      <c r="AL16" s="209"/>
      <c r="AM16" s="209"/>
      <c r="AN16" s="209"/>
      <c r="AO16" s="209"/>
      <c r="AP16" s="209"/>
      <c r="AQ16" s="209"/>
      <c r="AR16" s="209"/>
      <c r="BB16" s="204"/>
    </row>
    <row r="17" spans="1:54" s="203" customFormat="1" ht="26.25" customHeight="1" thickBot="1" x14ac:dyDescent="0.3">
      <c r="A17" s="201"/>
      <c r="B17" s="212" t="str">
        <f t="shared" si="0"/>
        <v>__</v>
      </c>
      <c r="C17" s="207"/>
      <c r="D17" s="208"/>
      <c r="E17" s="221"/>
      <c r="F17" s="221"/>
      <c r="G17" s="222"/>
      <c r="H17" s="223"/>
      <c r="I17" s="224"/>
      <c r="J17" s="224"/>
      <c r="K17" s="224"/>
      <c r="L17" s="225"/>
      <c r="M17" s="218"/>
      <c r="N17" s="226"/>
      <c r="O17" s="226"/>
      <c r="P17" s="227"/>
      <c r="Y17" s="209"/>
      <c r="Z17" s="209"/>
      <c r="AA17" s="209"/>
      <c r="AB17" s="209"/>
      <c r="AC17" s="209"/>
      <c r="AD17" s="209"/>
      <c r="AE17" s="209"/>
      <c r="AF17" s="209"/>
      <c r="AG17" s="209"/>
      <c r="AH17" s="209"/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BB17" s="204"/>
    </row>
    <row r="18" spans="1:54" s="203" customFormat="1" ht="26.25" customHeight="1" thickBot="1" x14ac:dyDescent="0.3">
      <c r="A18" s="201"/>
      <c r="B18" s="212" t="str">
        <f t="shared" si="0"/>
        <v>__</v>
      </c>
      <c r="C18" s="207"/>
      <c r="D18" s="208"/>
      <c r="E18" s="221"/>
      <c r="F18" s="221"/>
      <c r="G18" s="222"/>
      <c r="H18" s="223"/>
      <c r="I18" s="224"/>
      <c r="J18" s="224"/>
      <c r="K18" s="224"/>
      <c r="L18" s="225"/>
      <c r="M18" s="218"/>
      <c r="N18" s="226"/>
      <c r="O18" s="226"/>
      <c r="P18" s="227"/>
      <c r="Y18" s="209"/>
      <c r="Z18" s="209"/>
      <c r="AA18" s="209"/>
      <c r="AB18" s="209"/>
      <c r="AC18" s="209"/>
      <c r="AD18" s="209"/>
      <c r="AE18" s="209"/>
      <c r="AF18" s="209"/>
      <c r="AG18" s="209"/>
      <c r="AH18" s="209"/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BB18" s="204"/>
    </row>
    <row r="19" spans="1:54" s="203" customFormat="1" ht="26.25" customHeight="1" thickBot="1" x14ac:dyDescent="0.3">
      <c r="A19" s="201"/>
      <c r="B19" s="212" t="str">
        <f t="shared" si="0"/>
        <v>__</v>
      </c>
      <c r="C19" s="207"/>
      <c r="D19" s="208"/>
      <c r="E19" s="221"/>
      <c r="F19" s="221"/>
      <c r="G19" s="222"/>
      <c r="H19" s="223"/>
      <c r="I19" s="224"/>
      <c r="J19" s="224"/>
      <c r="K19" s="224"/>
      <c r="L19" s="225"/>
      <c r="M19" s="218"/>
      <c r="N19" s="226"/>
      <c r="O19" s="226"/>
      <c r="P19" s="227"/>
      <c r="Y19" s="209"/>
      <c r="Z19" s="209"/>
      <c r="AA19" s="209"/>
      <c r="AB19" s="209"/>
      <c r="AC19" s="209"/>
      <c r="AD19" s="209"/>
      <c r="AE19" s="209"/>
      <c r="AF19" s="209"/>
      <c r="AG19" s="209"/>
      <c r="AH19" s="209"/>
      <c r="AI19" s="209"/>
      <c r="AJ19" s="209"/>
      <c r="AK19" s="209"/>
      <c r="AL19" s="209"/>
      <c r="AM19" s="209"/>
      <c r="AN19" s="209"/>
      <c r="AO19" s="209"/>
      <c r="AP19" s="209"/>
      <c r="AQ19" s="209"/>
      <c r="AR19" s="209"/>
      <c r="BB19" s="204"/>
    </row>
    <row r="20" spans="1:54" s="203" customFormat="1" ht="26.25" customHeight="1" thickBot="1" x14ac:dyDescent="0.3">
      <c r="A20" s="201"/>
      <c r="B20" s="212" t="str">
        <f t="shared" si="0"/>
        <v>__</v>
      </c>
      <c r="C20" s="207"/>
      <c r="D20" s="208"/>
      <c r="E20" s="221"/>
      <c r="F20" s="221"/>
      <c r="G20" s="222"/>
      <c r="H20" s="223"/>
      <c r="I20" s="224"/>
      <c r="J20" s="224"/>
      <c r="K20" s="224"/>
      <c r="L20" s="225"/>
      <c r="M20" s="218"/>
      <c r="N20" s="226"/>
      <c r="O20" s="226"/>
      <c r="P20" s="227"/>
      <c r="Y20" s="209"/>
      <c r="Z20" s="209"/>
      <c r="AA20" s="209"/>
      <c r="AB20" s="209"/>
      <c r="AC20" s="209"/>
      <c r="AD20" s="209"/>
      <c r="AE20" s="209"/>
      <c r="AF20" s="209"/>
      <c r="AG20" s="209"/>
      <c r="AH20" s="209"/>
      <c r="AI20" s="209"/>
      <c r="AJ20" s="209"/>
      <c r="AK20" s="209"/>
      <c r="AL20" s="209"/>
      <c r="AM20" s="209"/>
      <c r="AN20" s="209"/>
      <c r="AO20" s="209"/>
      <c r="AP20" s="209"/>
      <c r="AQ20" s="209"/>
      <c r="AR20" s="209"/>
      <c r="BB20" s="204"/>
    </row>
    <row r="21" spans="1:54" s="203" customFormat="1" ht="26.25" customHeight="1" thickBot="1" x14ac:dyDescent="0.3">
      <c r="A21" s="201"/>
      <c r="B21" s="212" t="str">
        <f t="shared" si="0"/>
        <v>__</v>
      </c>
      <c r="C21" s="207"/>
      <c r="D21" s="208"/>
      <c r="E21" s="221"/>
      <c r="F21" s="221"/>
      <c r="G21" s="222"/>
      <c r="H21" s="223"/>
      <c r="I21" s="224"/>
      <c r="J21" s="224"/>
      <c r="K21" s="224"/>
      <c r="L21" s="225"/>
      <c r="M21" s="218"/>
      <c r="N21" s="226"/>
      <c r="O21" s="226"/>
      <c r="P21" s="227"/>
      <c r="Y21" s="209"/>
      <c r="Z21" s="209"/>
      <c r="AA21" s="209"/>
      <c r="AB21" s="209"/>
      <c r="AC21" s="209"/>
      <c r="AD21" s="209"/>
      <c r="AE21" s="209"/>
      <c r="AF21" s="209"/>
      <c r="AG21" s="209"/>
      <c r="AH21" s="209"/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BB21" s="204"/>
    </row>
    <row r="22" spans="1:54" s="203" customFormat="1" ht="26.25" customHeight="1" thickBot="1" x14ac:dyDescent="0.3">
      <c r="A22" s="201"/>
      <c r="B22" s="212" t="str">
        <f t="shared" si="0"/>
        <v>__</v>
      </c>
      <c r="C22" s="207"/>
      <c r="D22" s="208"/>
      <c r="E22" s="221"/>
      <c r="F22" s="221"/>
      <c r="G22" s="222"/>
      <c r="H22" s="223"/>
      <c r="I22" s="224"/>
      <c r="J22" s="224"/>
      <c r="K22" s="224"/>
      <c r="L22" s="225"/>
      <c r="M22" s="218"/>
      <c r="N22" s="226"/>
      <c r="O22" s="226"/>
      <c r="P22" s="227"/>
      <c r="Y22" s="209"/>
      <c r="Z22" s="209"/>
      <c r="AA22" s="209"/>
      <c r="AB22" s="209"/>
      <c r="AC22" s="209"/>
      <c r="AD22" s="209"/>
      <c r="AE22" s="209"/>
      <c r="AF22" s="209"/>
      <c r="AG22" s="209"/>
      <c r="AH22" s="209"/>
      <c r="AI22" s="209"/>
      <c r="AJ22" s="209"/>
      <c r="AK22" s="209"/>
      <c r="AL22" s="209"/>
      <c r="AM22" s="209"/>
      <c r="AN22" s="209"/>
      <c r="AO22" s="209"/>
      <c r="AP22" s="209"/>
      <c r="AQ22" s="209"/>
      <c r="AR22" s="209"/>
      <c r="BB22" s="204"/>
    </row>
    <row r="23" spans="1:54" s="203" customFormat="1" ht="26.25" customHeight="1" thickBot="1" x14ac:dyDescent="0.3">
      <c r="A23" s="201"/>
      <c r="B23" s="212" t="str">
        <f t="shared" si="0"/>
        <v>__</v>
      </c>
      <c r="C23" s="207"/>
      <c r="D23" s="208"/>
      <c r="E23" s="221"/>
      <c r="F23" s="221"/>
      <c r="G23" s="222"/>
      <c r="H23" s="223"/>
      <c r="I23" s="224"/>
      <c r="J23" s="224"/>
      <c r="K23" s="224"/>
      <c r="L23" s="225"/>
      <c r="M23" s="218"/>
      <c r="N23" s="226"/>
      <c r="O23" s="226"/>
      <c r="P23" s="227"/>
      <c r="Y23" s="209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BB23" s="204"/>
    </row>
    <row r="24" spans="1:54" s="203" customFormat="1" ht="26.25" customHeight="1" thickBot="1" x14ac:dyDescent="0.3">
      <c r="A24" s="201"/>
      <c r="B24" s="212" t="str">
        <f t="shared" si="0"/>
        <v>__</v>
      </c>
      <c r="C24" s="207"/>
      <c r="D24" s="208"/>
      <c r="E24" s="221"/>
      <c r="F24" s="221"/>
      <c r="G24" s="222"/>
      <c r="H24" s="223"/>
      <c r="I24" s="224"/>
      <c r="J24" s="224"/>
      <c r="K24" s="224"/>
      <c r="L24" s="225"/>
      <c r="M24" s="218"/>
      <c r="N24" s="226"/>
      <c r="O24" s="226"/>
      <c r="P24" s="227"/>
      <c r="Y24" s="209"/>
      <c r="Z24" s="209"/>
      <c r="AA24" s="209"/>
      <c r="AB24" s="209"/>
      <c r="AC24" s="209"/>
      <c r="AD24" s="209"/>
      <c r="AE24" s="209"/>
      <c r="AF24" s="209"/>
      <c r="AG24" s="209"/>
      <c r="AH24" s="209"/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BB24" s="204"/>
    </row>
    <row r="25" spans="1:54" s="203" customFormat="1" ht="26.25" customHeight="1" thickBot="1" x14ac:dyDescent="0.3">
      <c r="A25" s="201"/>
      <c r="B25" s="212" t="str">
        <f t="shared" si="0"/>
        <v>__</v>
      </c>
      <c r="C25" s="207"/>
      <c r="D25" s="208"/>
      <c r="E25" s="221"/>
      <c r="F25" s="221"/>
      <c r="G25" s="222"/>
      <c r="H25" s="223"/>
      <c r="I25" s="224"/>
      <c r="J25" s="224"/>
      <c r="K25" s="224"/>
      <c r="L25" s="225"/>
      <c r="M25" s="218"/>
      <c r="N25" s="226"/>
      <c r="O25" s="226"/>
      <c r="P25" s="227"/>
      <c r="Y25" s="209"/>
      <c r="Z25" s="209"/>
      <c r="AA25" s="209"/>
      <c r="AB25" s="209"/>
      <c r="AC25" s="209"/>
      <c r="AD25" s="209"/>
      <c r="AE25" s="209"/>
      <c r="AF25" s="209"/>
      <c r="AG25" s="209"/>
      <c r="AH25" s="209"/>
      <c r="AI25" s="209"/>
      <c r="AJ25" s="209"/>
      <c r="AK25" s="209"/>
      <c r="AL25" s="209"/>
      <c r="AM25" s="209"/>
      <c r="AN25" s="209"/>
      <c r="AO25" s="209"/>
      <c r="AP25" s="209"/>
      <c r="AQ25" s="209"/>
      <c r="AR25" s="209"/>
      <c r="BB25" s="204"/>
    </row>
    <row r="26" spans="1:54" s="203" customFormat="1" ht="26.25" customHeight="1" thickBot="1" x14ac:dyDescent="0.3">
      <c r="A26" s="201"/>
      <c r="B26" s="212" t="str">
        <f t="shared" si="0"/>
        <v>__</v>
      </c>
      <c r="C26" s="207"/>
      <c r="D26" s="208"/>
      <c r="E26" s="221"/>
      <c r="F26" s="221"/>
      <c r="G26" s="222"/>
      <c r="H26" s="223"/>
      <c r="I26" s="224"/>
      <c r="J26" s="224"/>
      <c r="K26" s="224"/>
      <c r="L26" s="225"/>
      <c r="M26" s="218"/>
      <c r="N26" s="226"/>
      <c r="O26" s="226"/>
      <c r="P26" s="227"/>
      <c r="Y26" s="209"/>
      <c r="Z26" s="209"/>
      <c r="AA26" s="209"/>
      <c r="AB26" s="209"/>
      <c r="AC26" s="209"/>
      <c r="AD26" s="209"/>
      <c r="AE26" s="209"/>
      <c r="AF26" s="209"/>
      <c r="AG26" s="209"/>
      <c r="AH26" s="209"/>
      <c r="AI26" s="209"/>
      <c r="AJ26" s="209"/>
      <c r="AK26" s="209"/>
      <c r="AL26" s="209"/>
      <c r="AM26" s="209"/>
      <c r="AN26" s="209"/>
      <c r="AO26" s="209"/>
      <c r="AP26" s="209"/>
      <c r="AQ26" s="209"/>
      <c r="AR26" s="209"/>
      <c r="BB26" s="204"/>
    </row>
    <row r="27" spans="1:54" s="203" customFormat="1" ht="26.25" customHeight="1" thickBot="1" x14ac:dyDescent="0.3">
      <c r="A27" s="201"/>
      <c r="B27" s="212" t="str">
        <f t="shared" si="0"/>
        <v>__</v>
      </c>
      <c r="C27" s="207"/>
      <c r="D27" s="208"/>
      <c r="E27" s="221"/>
      <c r="F27" s="221"/>
      <c r="G27" s="222"/>
      <c r="H27" s="223"/>
      <c r="I27" s="224"/>
      <c r="J27" s="224"/>
      <c r="K27" s="224"/>
      <c r="L27" s="225"/>
      <c r="M27" s="218"/>
      <c r="N27" s="226"/>
      <c r="O27" s="226"/>
      <c r="P27" s="227"/>
      <c r="Y27" s="209"/>
      <c r="Z27" s="209"/>
      <c r="AA27" s="209"/>
      <c r="AB27" s="209"/>
      <c r="AC27" s="209"/>
      <c r="AD27" s="209"/>
      <c r="AE27" s="209"/>
      <c r="AF27" s="209"/>
      <c r="AG27" s="209"/>
      <c r="AH27" s="209"/>
      <c r="AI27" s="209"/>
      <c r="AJ27" s="209"/>
      <c r="AK27" s="209"/>
      <c r="AL27" s="209"/>
      <c r="AM27" s="209"/>
      <c r="AN27" s="209"/>
      <c r="AO27" s="209"/>
      <c r="AP27" s="209"/>
      <c r="AQ27" s="209"/>
      <c r="AR27" s="209"/>
      <c r="BB27" s="204"/>
    </row>
    <row r="28" spans="1:54" s="203" customFormat="1" ht="26.25" customHeight="1" thickBot="1" x14ac:dyDescent="0.3">
      <c r="A28" s="201"/>
      <c r="B28" s="212" t="str">
        <f t="shared" si="0"/>
        <v>__</v>
      </c>
      <c r="C28" s="207"/>
      <c r="D28" s="208"/>
      <c r="E28" s="221"/>
      <c r="F28" s="221"/>
      <c r="G28" s="222"/>
      <c r="H28" s="223"/>
      <c r="I28" s="224"/>
      <c r="J28" s="224"/>
      <c r="K28" s="224"/>
      <c r="L28" s="225"/>
      <c r="M28" s="218"/>
      <c r="N28" s="226"/>
      <c r="O28" s="226"/>
      <c r="P28" s="227"/>
      <c r="Y28" s="209"/>
      <c r="Z28" s="209"/>
      <c r="AA28" s="209"/>
      <c r="AB28" s="209"/>
      <c r="AC28" s="209"/>
      <c r="AD28" s="209"/>
      <c r="AE28" s="209"/>
      <c r="AF28" s="209"/>
      <c r="AG28" s="209"/>
      <c r="AH28" s="209"/>
      <c r="AI28" s="209"/>
      <c r="AJ28" s="209"/>
      <c r="AK28" s="209"/>
      <c r="AL28" s="209"/>
      <c r="AM28" s="209"/>
      <c r="AN28" s="209"/>
      <c r="AO28" s="209"/>
      <c r="AP28" s="209"/>
      <c r="AQ28" s="209"/>
      <c r="AR28" s="209"/>
      <c r="BB28" s="204"/>
    </row>
    <row r="29" spans="1:54" s="203" customFormat="1" ht="26.25" customHeight="1" thickBot="1" x14ac:dyDescent="0.3">
      <c r="A29" s="201"/>
      <c r="B29" s="212" t="str">
        <f t="shared" si="0"/>
        <v>__</v>
      </c>
      <c r="C29" s="207"/>
      <c r="D29" s="208"/>
      <c r="E29" s="221"/>
      <c r="F29" s="221"/>
      <c r="G29" s="222"/>
      <c r="H29" s="223"/>
      <c r="I29" s="224"/>
      <c r="J29" s="224"/>
      <c r="K29" s="224"/>
      <c r="L29" s="225"/>
      <c r="M29" s="218"/>
      <c r="N29" s="226"/>
      <c r="O29" s="226"/>
      <c r="P29" s="227"/>
      <c r="Y29" s="209"/>
      <c r="Z29" s="209"/>
      <c r="AA29" s="209"/>
      <c r="AB29" s="209"/>
      <c r="AC29" s="209"/>
      <c r="AD29" s="209"/>
      <c r="AE29" s="209"/>
      <c r="AF29" s="209"/>
      <c r="AG29" s="209"/>
      <c r="AH29" s="209"/>
      <c r="AI29" s="209"/>
      <c r="AJ29" s="209"/>
      <c r="AK29" s="209"/>
      <c r="AL29" s="209"/>
      <c r="AM29" s="209"/>
      <c r="AN29" s="209"/>
      <c r="AO29" s="209"/>
      <c r="AP29" s="209"/>
      <c r="AQ29" s="209"/>
      <c r="AR29" s="209"/>
      <c r="BB29" s="204"/>
    </row>
    <row r="30" spans="1:54" s="203" customFormat="1" ht="26.25" customHeight="1" thickBot="1" x14ac:dyDescent="0.3">
      <c r="A30" s="201"/>
      <c r="B30" s="212" t="str">
        <f t="shared" si="0"/>
        <v>__</v>
      </c>
      <c r="C30" s="207"/>
      <c r="D30" s="208"/>
      <c r="E30" s="221"/>
      <c r="F30" s="221"/>
      <c r="G30" s="222"/>
      <c r="H30" s="223"/>
      <c r="I30" s="224"/>
      <c r="J30" s="224"/>
      <c r="K30" s="224"/>
      <c r="L30" s="225"/>
      <c r="M30" s="218"/>
      <c r="N30" s="226"/>
      <c r="O30" s="226"/>
      <c r="P30" s="227"/>
      <c r="Y30" s="209"/>
      <c r="Z30" s="209"/>
      <c r="AA30" s="209"/>
      <c r="AB30" s="209"/>
      <c r="AC30" s="209"/>
      <c r="AD30" s="209"/>
      <c r="AE30" s="209"/>
      <c r="AF30" s="209"/>
      <c r="AG30" s="209"/>
      <c r="AH30" s="209"/>
      <c r="AI30" s="209"/>
      <c r="AJ30" s="209"/>
      <c r="AK30" s="209"/>
      <c r="AL30" s="209"/>
      <c r="AM30" s="209"/>
      <c r="AN30" s="209"/>
      <c r="AO30" s="209"/>
      <c r="AP30" s="209"/>
      <c r="AQ30" s="209"/>
      <c r="AR30" s="209"/>
      <c r="BB30" s="204"/>
    </row>
    <row r="31" spans="1:54" s="203" customFormat="1" ht="26.25" customHeight="1" thickBot="1" x14ac:dyDescent="0.3">
      <c r="A31" s="201"/>
      <c r="B31" s="212" t="str">
        <f t="shared" si="0"/>
        <v>__</v>
      </c>
      <c r="C31" s="207"/>
      <c r="D31" s="208"/>
      <c r="E31" s="221"/>
      <c r="F31" s="221"/>
      <c r="G31" s="222"/>
      <c r="H31" s="223"/>
      <c r="I31" s="224"/>
      <c r="J31" s="224"/>
      <c r="K31" s="224"/>
      <c r="L31" s="225"/>
      <c r="M31" s="218"/>
      <c r="N31" s="226"/>
      <c r="O31" s="226"/>
      <c r="P31" s="227"/>
      <c r="Y31" s="209"/>
      <c r="Z31" s="209"/>
      <c r="AA31" s="209"/>
      <c r="AB31" s="209"/>
      <c r="AC31" s="209"/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09"/>
      <c r="AO31" s="209"/>
      <c r="AP31" s="209"/>
      <c r="AQ31" s="209"/>
      <c r="AR31" s="209"/>
      <c r="BB31" s="204"/>
    </row>
    <row r="32" spans="1:54" s="203" customFormat="1" ht="26.25" customHeight="1" thickBot="1" x14ac:dyDescent="0.3">
      <c r="A32" s="201"/>
      <c r="B32" s="212" t="str">
        <f t="shared" si="0"/>
        <v>__</v>
      </c>
      <c r="C32" s="207"/>
      <c r="D32" s="208"/>
      <c r="E32" s="221"/>
      <c r="F32" s="221"/>
      <c r="G32" s="222"/>
      <c r="H32" s="223"/>
      <c r="I32" s="224"/>
      <c r="J32" s="224"/>
      <c r="K32" s="224"/>
      <c r="L32" s="225"/>
      <c r="M32" s="218"/>
      <c r="N32" s="226"/>
      <c r="O32" s="226"/>
      <c r="P32" s="227"/>
      <c r="Y32" s="209"/>
      <c r="Z32" s="209"/>
      <c r="AA32" s="209"/>
      <c r="AB32" s="209"/>
      <c r="AC32" s="209"/>
      <c r="AD32" s="209"/>
      <c r="AE32" s="209"/>
      <c r="AF32" s="209"/>
      <c r="AG32" s="209"/>
      <c r="AH32" s="209"/>
      <c r="AI32" s="209"/>
      <c r="AJ32" s="209"/>
      <c r="AK32" s="209"/>
      <c r="AL32" s="209"/>
      <c r="AM32" s="209"/>
      <c r="AN32" s="209"/>
      <c r="AO32" s="209"/>
      <c r="AP32" s="209"/>
      <c r="AQ32" s="209"/>
      <c r="AR32" s="209"/>
      <c r="BB32" s="204"/>
    </row>
    <row r="33" spans="1:54" s="203" customFormat="1" ht="26.25" customHeight="1" thickBot="1" x14ac:dyDescent="0.3">
      <c r="A33" s="201"/>
      <c r="B33" s="212" t="str">
        <f t="shared" si="0"/>
        <v>__</v>
      </c>
      <c r="C33" s="207"/>
      <c r="D33" s="208"/>
      <c r="E33" s="221"/>
      <c r="F33" s="221"/>
      <c r="G33" s="222"/>
      <c r="H33" s="223"/>
      <c r="I33" s="224"/>
      <c r="J33" s="224"/>
      <c r="K33" s="224"/>
      <c r="L33" s="225"/>
      <c r="M33" s="218"/>
      <c r="N33" s="226"/>
      <c r="O33" s="226"/>
      <c r="P33" s="227"/>
      <c r="Y33" s="209"/>
      <c r="Z33" s="209"/>
      <c r="AA33" s="209"/>
      <c r="AB33" s="209"/>
      <c r="AC33" s="209"/>
      <c r="AD33" s="209"/>
      <c r="AE33" s="209"/>
      <c r="AF33" s="209"/>
      <c r="AG33" s="209"/>
      <c r="AH33" s="209"/>
      <c r="AI33" s="209"/>
      <c r="AJ33" s="209"/>
      <c r="AK33" s="209"/>
      <c r="AL33" s="209"/>
      <c r="AM33" s="209"/>
      <c r="AN33" s="209"/>
      <c r="AO33" s="209"/>
      <c r="AP33" s="209"/>
      <c r="AQ33" s="209"/>
      <c r="AR33" s="209"/>
      <c r="BB33" s="204"/>
    </row>
    <row r="34" spans="1:54" s="203" customFormat="1" ht="26.25" customHeight="1" thickBot="1" x14ac:dyDescent="0.3">
      <c r="A34" s="201"/>
      <c r="B34" s="212" t="str">
        <f t="shared" si="0"/>
        <v>__</v>
      </c>
      <c r="C34" s="207"/>
      <c r="D34" s="208"/>
      <c r="E34" s="221"/>
      <c r="F34" s="221"/>
      <c r="G34" s="222"/>
      <c r="H34" s="223"/>
      <c r="I34" s="224"/>
      <c r="J34" s="224"/>
      <c r="K34" s="224"/>
      <c r="L34" s="225"/>
      <c r="M34" s="218"/>
      <c r="N34" s="226"/>
      <c r="O34" s="226"/>
      <c r="P34" s="227"/>
      <c r="Y34" s="209"/>
      <c r="Z34" s="209"/>
      <c r="AA34" s="209"/>
      <c r="AB34" s="209"/>
      <c r="AC34" s="209"/>
      <c r="AD34" s="209"/>
      <c r="AE34" s="209"/>
      <c r="AF34" s="209"/>
      <c r="AG34" s="209"/>
      <c r="AH34" s="209"/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BB34" s="204"/>
    </row>
    <row r="35" spans="1:54" s="203" customFormat="1" ht="26.25" customHeight="1" thickBot="1" x14ac:dyDescent="0.3">
      <c r="A35" s="201"/>
      <c r="B35" s="212" t="str">
        <f t="shared" si="0"/>
        <v>__</v>
      </c>
      <c r="C35" s="207"/>
      <c r="D35" s="208"/>
      <c r="E35" s="221"/>
      <c r="F35" s="221"/>
      <c r="G35" s="222"/>
      <c r="H35" s="223"/>
      <c r="I35" s="224"/>
      <c r="J35" s="224"/>
      <c r="K35" s="224"/>
      <c r="L35" s="225"/>
      <c r="M35" s="218"/>
      <c r="N35" s="226"/>
      <c r="O35" s="226"/>
      <c r="P35" s="227"/>
      <c r="Y35" s="209"/>
      <c r="Z35" s="209"/>
      <c r="AA35" s="209"/>
      <c r="AB35" s="209"/>
      <c r="AC35" s="209"/>
      <c r="AD35" s="209"/>
      <c r="AE35" s="209"/>
      <c r="AF35" s="209"/>
      <c r="AG35" s="209"/>
      <c r="AH35" s="209"/>
      <c r="AI35" s="209"/>
      <c r="AJ35" s="209"/>
      <c r="AK35" s="209"/>
      <c r="AL35" s="209"/>
      <c r="AM35" s="209"/>
      <c r="AN35" s="209"/>
      <c r="AO35" s="209"/>
      <c r="AP35" s="209"/>
      <c r="AQ35" s="209"/>
      <c r="AR35" s="209"/>
      <c r="BB35" s="204"/>
    </row>
    <row r="36" spans="1:54" s="203" customFormat="1" ht="26.25" customHeight="1" thickBot="1" x14ac:dyDescent="0.3">
      <c r="A36" s="201"/>
      <c r="B36" s="212" t="str">
        <f t="shared" si="0"/>
        <v>__</v>
      </c>
      <c r="C36" s="207"/>
      <c r="D36" s="208"/>
      <c r="E36" s="221"/>
      <c r="F36" s="221"/>
      <c r="G36" s="222"/>
      <c r="H36" s="223"/>
      <c r="I36" s="224"/>
      <c r="J36" s="224"/>
      <c r="K36" s="224"/>
      <c r="L36" s="225"/>
      <c r="M36" s="218"/>
      <c r="N36" s="226"/>
      <c r="O36" s="226"/>
      <c r="P36" s="227"/>
      <c r="Y36" s="209"/>
      <c r="Z36" s="209"/>
      <c r="AA36" s="209"/>
      <c r="AB36" s="209"/>
      <c r="AC36" s="209"/>
      <c r="AD36" s="209"/>
      <c r="AE36" s="209"/>
      <c r="AF36" s="209"/>
      <c r="AG36" s="209"/>
      <c r="AH36" s="209"/>
      <c r="AI36" s="209"/>
      <c r="AJ36" s="209"/>
      <c r="AK36" s="209"/>
      <c r="AL36" s="209"/>
      <c r="AM36" s="209"/>
      <c r="AN36" s="209"/>
      <c r="AO36" s="209"/>
      <c r="AP36" s="209"/>
      <c r="AQ36" s="209"/>
      <c r="AR36" s="209"/>
      <c r="BB36" s="204"/>
    </row>
    <row r="37" spans="1:54" s="203" customFormat="1" ht="26.25" customHeight="1" thickBot="1" x14ac:dyDescent="0.3">
      <c r="A37" s="201"/>
      <c r="B37" s="212" t="str">
        <f t="shared" si="0"/>
        <v>__</v>
      </c>
      <c r="C37" s="207"/>
      <c r="D37" s="208"/>
      <c r="E37" s="221"/>
      <c r="F37" s="221"/>
      <c r="G37" s="222"/>
      <c r="H37" s="223"/>
      <c r="I37" s="224"/>
      <c r="J37" s="224"/>
      <c r="K37" s="224"/>
      <c r="L37" s="225"/>
      <c r="M37" s="218"/>
      <c r="N37" s="226"/>
      <c r="O37" s="226"/>
      <c r="P37" s="227"/>
      <c r="Y37" s="209"/>
      <c r="Z37" s="209"/>
      <c r="AA37" s="209"/>
      <c r="AB37" s="209"/>
      <c r="AC37" s="209"/>
      <c r="AD37" s="209"/>
      <c r="AE37" s="209"/>
      <c r="AF37" s="209"/>
      <c r="AG37" s="209"/>
      <c r="AH37" s="209"/>
      <c r="AI37" s="209"/>
      <c r="AJ37" s="209"/>
      <c r="AK37" s="209"/>
      <c r="AL37" s="209"/>
      <c r="AM37" s="209"/>
      <c r="AN37" s="209"/>
      <c r="AO37" s="209"/>
      <c r="AP37" s="209"/>
      <c r="AQ37" s="209"/>
      <c r="AR37" s="209"/>
      <c r="BB37" s="204"/>
    </row>
    <row r="38" spans="1:54" s="203" customFormat="1" ht="26.25" customHeight="1" thickBot="1" x14ac:dyDescent="0.3">
      <c r="A38" s="201"/>
      <c r="B38" s="212" t="str">
        <f t="shared" si="0"/>
        <v>__</v>
      </c>
      <c r="C38" s="207"/>
      <c r="D38" s="208"/>
      <c r="E38" s="221"/>
      <c r="F38" s="221"/>
      <c r="G38" s="222"/>
      <c r="H38" s="223"/>
      <c r="I38" s="224"/>
      <c r="J38" s="224"/>
      <c r="K38" s="224"/>
      <c r="L38" s="225"/>
      <c r="M38" s="218"/>
      <c r="N38" s="226"/>
      <c r="O38" s="226"/>
      <c r="P38" s="227"/>
      <c r="Y38" s="209"/>
      <c r="Z38" s="209"/>
      <c r="AA38" s="209"/>
      <c r="AB38" s="209"/>
      <c r="AC38" s="209"/>
      <c r="AD38" s="209"/>
      <c r="AE38" s="209"/>
      <c r="AF38" s="209"/>
      <c r="AG38" s="209"/>
      <c r="AH38" s="209"/>
      <c r="AI38" s="209"/>
      <c r="AJ38" s="209"/>
      <c r="AK38" s="209"/>
      <c r="AL38" s="209"/>
      <c r="AM38" s="209"/>
      <c r="AN38" s="209"/>
      <c r="AO38" s="209"/>
      <c r="AP38" s="209"/>
      <c r="AQ38" s="209"/>
      <c r="AR38" s="209"/>
      <c r="BB38" s="204"/>
    </row>
    <row r="39" spans="1:54" s="203" customFormat="1" ht="26.25" customHeight="1" thickBot="1" x14ac:dyDescent="0.3">
      <c r="A39" s="201"/>
      <c r="B39" s="212" t="str">
        <f t="shared" si="0"/>
        <v>__</v>
      </c>
      <c r="C39" s="207"/>
      <c r="D39" s="208"/>
      <c r="E39" s="221"/>
      <c r="F39" s="221"/>
      <c r="G39" s="222"/>
      <c r="H39" s="223"/>
      <c r="I39" s="224"/>
      <c r="J39" s="224"/>
      <c r="K39" s="224"/>
      <c r="L39" s="225"/>
      <c r="M39" s="218"/>
      <c r="N39" s="226"/>
      <c r="O39" s="226"/>
      <c r="P39" s="227"/>
      <c r="Y39" s="209"/>
      <c r="Z39" s="209"/>
      <c r="AA39" s="209"/>
      <c r="AB39" s="209"/>
      <c r="AC39" s="209"/>
      <c r="AD39" s="209"/>
      <c r="AE39" s="209"/>
      <c r="AF39" s="209"/>
      <c r="AG39" s="209"/>
      <c r="AH39" s="209"/>
      <c r="AI39" s="209"/>
      <c r="AJ39" s="209"/>
      <c r="AK39" s="209"/>
      <c r="AL39" s="209"/>
      <c r="AM39" s="209"/>
      <c r="AN39" s="209"/>
      <c r="AO39" s="209"/>
      <c r="AP39" s="209"/>
      <c r="AQ39" s="209"/>
      <c r="AR39" s="209"/>
      <c r="BB39" s="204"/>
    </row>
    <row r="40" spans="1:54" s="203" customFormat="1" ht="26.25" customHeight="1" thickBot="1" x14ac:dyDescent="0.3">
      <c r="A40" s="201"/>
      <c r="B40" s="212" t="str">
        <f t="shared" si="0"/>
        <v>__</v>
      </c>
      <c r="C40" s="207"/>
      <c r="D40" s="208"/>
      <c r="E40" s="221"/>
      <c r="F40" s="221"/>
      <c r="G40" s="222"/>
      <c r="H40" s="223"/>
      <c r="I40" s="224"/>
      <c r="J40" s="224"/>
      <c r="K40" s="224"/>
      <c r="L40" s="225"/>
      <c r="M40" s="218"/>
      <c r="N40" s="226"/>
      <c r="O40" s="226"/>
      <c r="P40" s="227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  <c r="AJ40" s="209"/>
      <c r="AK40" s="209"/>
      <c r="AL40" s="209"/>
      <c r="AM40" s="209"/>
      <c r="AN40" s="209"/>
      <c r="AO40" s="209"/>
      <c r="AP40" s="209"/>
      <c r="AQ40" s="209"/>
      <c r="AR40" s="209"/>
      <c r="BB40" s="204"/>
    </row>
    <row r="41" spans="1:54" s="203" customFormat="1" ht="26.25" customHeight="1" thickBot="1" x14ac:dyDescent="0.3">
      <c r="A41" s="201"/>
      <c r="B41" s="212" t="str">
        <f t="shared" si="0"/>
        <v>__</v>
      </c>
      <c r="C41" s="207"/>
      <c r="D41" s="208"/>
      <c r="E41" s="221"/>
      <c r="F41" s="221"/>
      <c r="G41" s="222"/>
      <c r="H41" s="223"/>
      <c r="I41" s="224"/>
      <c r="J41" s="224"/>
      <c r="K41" s="224"/>
      <c r="L41" s="225"/>
      <c r="M41" s="218"/>
      <c r="N41" s="226"/>
      <c r="O41" s="226"/>
      <c r="P41" s="227"/>
      <c r="Y41" s="209"/>
      <c r="Z41" s="209"/>
      <c r="AA41" s="209"/>
      <c r="AB41" s="209"/>
      <c r="AC41" s="209"/>
      <c r="AD41" s="209"/>
      <c r="AE41" s="209"/>
      <c r="AF41" s="209"/>
      <c r="AG41" s="209"/>
      <c r="AH41" s="209"/>
      <c r="AI41" s="209"/>
      <c r="AJ41" s="209"/>
      <c r="AK41" s="209"/>
      <c r="AL41" s="209"/>
      <c r="AM41" s="209"/>
      <c r="AN41" s="209"/>
      <c r="AO41" s="209"/>
      <c r="AP41" s="209"/>
      <c r="AQ41" s="209"/>
      <c r="AR41" s="209"/>
      <c r="BB41" s="204"/>
    </row>
    <row r="42" spans="1:54" s="203" customFormat="1" ht="26.25" customHeight="1" thickBot="1" x14ac:dyDescent="0.3">
      <c r="A42" s="201"/>
      <c r="B42" s="212" t="str">
        <f t="shared" si="0"/>
        <v>__</v>
      </c>
      <c r="C42" s="207"/>
      <c r="D42" s="208"/>
      <c r="E42" s="221"/>
      <c r="F42" s="221"/>
      <c r="G42" s="222"/>
      <c r="H42" s="223"/>
      <c r="I42" s="224"/>
      <c r="J42" s="224"/>
      <c r="K42" s="224"/>
      <c r="L42" s="225"/>
      <c r="M42" s="218"/>
      <c r="N42" s="226"/>
      <c r="O42" s="226"/>
      <c r="P42" s="227"/>
      <c r="Y42" s="209"/>
      <c r="Z42" s="209"/>
      <c r="AA42" s="209"/>
      <c r="AB42" s="209"/>
      <c r="AC42" s="209"/>
      <c r="AD42" s="209"/>
      <c r="AE42" s="209"/>
      <c r="AF42" s="209"/>
      <c r="AG42" s="209"/>
      <c r="AH42" s="209"/>
      <c r="AI42" s="209"/>
      <c r="AJ42" s="209"/>
      <c r="AK42" s="209"/>
      <c r="AL42" s="209"/>
      <c r="AM42" s="209"/>
      <c r="AN42" s="209"/>
      <c r="AO42" s="209"/>
      <c r="AP42" s="209"/>
      <c r="AQ42" s="209"/>
      <c r="AR42" s="209"/>
      <c r="BB42" s="204"/>
    </row>
    <row r="43" spans="1:54" s="203" customFormat="1" ht="26.25" customHeight="1" thickBot="1" x14ac:dyDescent="0.3">
      <c r="A43" s="201"/>
      <c r="B43" s="212" t="str">
        <f t="shared" si="0"/>
        <v>__</v>
      </c>
      <c r="C43" s="207"/>
      <c r="D43" s="208"/>
      <c r="E43" s="221"/>
      <c r="F43" s="221"/>
      <c r="G43" s="222"/>
      <c r="H43" s="223"/>
      <c r="I43" s="224"/>
      <c r="J43" s="224"/>
      <c r="K43" s="224"/>
      <c r="L43" s="225"/>
      <c r="M43" s="218"/>
      <c r="N43" s="226"/>
      <c r="O43" s="226"/>
      <c r="P43" s="227"/>
      <c r="Y43" s="209"/>
      <c r="Z43" s="209"/>
      <c r="AA43" s="209"/>
      <c r="AB43" s="209"/>
      <c r="AC43" s="209"/>
      <c r="AD43" s="209"/>
      <c r="AE43" s="209"/>
      <c r="AF43" s="209"/>
      <c r="AG43" s="209"/>
      <c r="AH43" s="209"/>
      <c r="AI43" s="209"/>
      <c r="AJ43" s="209"/>
      <c r="AK43" s="209"/>
      <c r="AL43" s="209"/>
      <c r="AM43" s="209"/>
      <c r="AN43" s="209"/>
      <c r="AO43" s="209"/>
      <c r="AP43" s="209"/>
      <c r="AQ43" s="209"/>
      <c r="AR43" s="209"/>
      <c r="BB43" s="204"/>
    </row>
    <row r="44" spans="1:54" s="203" customFormat="1" ht="26.25" customHeight="1" thickBot="1" x14ac:dyDescent="0.3">
      <c r="A44" s="201"/>
      <c r="B44" s="212" t="str">
        <f t="shared" si="0"/>
        <v>__</v>
      </c>
      <c r="C44" s="207"/>
      <c r="D44" s="208"/>
      <c r="E44" s="221"/>
      <c r="F44" s="221"/>
      <c r="G44" s="222"/>
      <c r="H44" s="223"/>
      <c r="I44" s="224"/>
      <c r="J44" s="224"/>
      <c r="K44" s="224"/>
      <c r="L44" s="225"/>
      <c r="M44" s="218"/>
      <c r="N44" s="226"/>
      <c r="O44" s="226"/>
      <c r="P44" s="227"/>
      <c r="Y44" s="209"/>
      <c r="Z44" s="209"/>
      <c r="AA44" s="209"/>
      <c r="AB44" s="209"/>
      <c r="AC44" s="209"/>
      <c r="AD44" s="209"/>
      <c r="AE44" s="209"/>
      <c r="AF44" s="209"/>
      <c r="AG44" s="209"/>
      <c r="AH44" s="209"/>
      <c r="AI44" s="209"/>
      <c r="AJ44" s="209"/>
      <c r="AK44" s="209"/>
      <c r="AL44" s="209"/>
      <c r="AM44" s="209"/>
      <c r="AN44" s="209"/>
      <c r="AO44" s="209"/>
      <c r="AP44" s="209"/>
      <c r="AQ44" s="209"/>
      <c r="AR44" s="209"/>
      <c r="BB44" s="204"/>
    </row>
    <row r="45" spans="1:54" s="203" customFormat="1" ht="26.25" customHeight="1" thickBot="1" x14ac:dyDescent="0.3">
      <c r="A45" s="201"/>
      <c r="B45" s="212" t="str">
        <f t="shared" si="0"/>
        <v>__</v>
      </c>
      <c r="C45" s="207"/>
      <c r="D45" s="208"/>
      <c r="E45" s="221"/>
      <c r="F45" s="221"/>
      <c r="G45" s="222"/>
      <c r="H45" s="223"/>
      <c r="I45" s="224"/>
      <c r="J45" s="224"/>
      <c r="K45" s="224"/>
      <c r="L45" s="225"/>
      <c r="M45" s="218"/>
      <c r="N45" s="226"/>
      <c r="O45" s="226"/>
      <c r="P45" s="227"/>
      <c r="Y45" s="209"/>
      <c r="Z45" s="209"/>
      <c r="AA45" s="209"/>
      <c r="AB45" s="209"/>
      <c r="AC45" s="209"/>
      <c r="AD45" s="209"/>
      <c r="AE45" s="209"/>
      <c r="AF45" s="209"/>
      <c r="AG45" s="209"/>
      <c r="AH45" s="209"/>
      <c r="AI45" s="209"/>
      <c r="AJ45" s="209"/>
      <c r="AK45" s="209"/>
      <c r="AL45" s="209"/>
      <c r="AM45" s="209"/>
      <c r="AN45" s="209"/>
      <c r="AO45" s="209"/>
      <c r="AP45" s="209"/>
      <c r="AQ45" s="209"/>
      <c r="AR45" s="209"/>
      <c r="BB45" s="204"/>
    </row>
    <row r="46" spans="1:54" s="203" customFormat="1" ht="26.25" customHeight="1" thickBot="1" x14ac:dyDescent="0.3">
      <c r="A46" s="201"/>
      <c r="B46" s="212" t="str">
        <f t="shared" si="0"/>
        <v>__</v>
      </c>
      <c r="C46" s="207"/>
      <c r="D46" s="208"/>
      <c r="E46" s="221"/>
      <c r="F46" s="221"/>
      <c r="G46" s="222"/>
      <c r="H46" s="223"/>
      <c r="I46" s="224"/>
      <c r="J46" s="224"/>
      <c r="K46" s="224"/>
      <c r="L46" s="225"/>
      <c r="M46" s="218"/>
      <c r="N46" s="226"/>
      <c r="O46" s="226"/>
      <c r="P46" s="227"/>
      <c r="Y46" s="209"/>
      <c r="Z46" s="209"/>
      <c r="AA46" s="209"/>
      <c r="AB46" s="209"/>
      <c r="AC46" s="209"/>
      <c r="AD46" s="209"/>
      <c r="AE46" s="209"/>
      <c r="AF46" s="209"/>
      <c r="AG46" s="209"/>
      <c r="AH46" s="209"/>
      <c r="AI46" s="209"/>
      <c r="AJ46" s="209"/>
      <c r="AK46" s="209"/>
      <c r="AL46" s="209"/>
      <c r="AM46" s="209"/>
      <c r="AN46" s="209"/>
      <c r="AO46" s="209"/>
      <c r="AP46" s="209"/>
      <c r="AQ46" s="209"/>
      <c r="AR46" s="209"/>
      <c r="BB46" s="204"/>
    </row>
    <row r="47" spans="1:54" s="203" customFormat="1" ht="26.25" customHeight="1" thickBot="1" x14ac:dyDescent="0.3">
      <c r="A47" s="201"/>
      <c r="B47" s="212" t="str">
        <f t="shared" si="0"/>
        <v>__</v>
      </c>
      <c r="C47" s="207"/>
      <c r="D47" s="208"/>
      <c r="E47" s="221"/>
      <c r="F47" s="221"/>
      <c r="G47" s="222"/>
      <c r="H47" s="223"/>
      <c r="I47" s="224"/>
      <c r="J47" s="224"/>
      <c r="K47" s="224"/>
      <c r="L47" s="225"/>
      <c r="M47" s="218"/>
      <c r="N47" s="226"/>
      <c r="O47" s="226"/>
      <c r="P47" s="227"/>
      <c r="Y47" s="209"/>
      <c r="Z47" s="209"/>
      <c r="AA47" s="209"/>
      <c r="AB47" s="209"/>
      <c r="AC47" s="209"/>
      <c r="AD47" s="209"/>
      <c r="AE47" s="209"/>
      <c r="AF47" s="209"/>
      <c r="AG47" s="209"/>
      <c r="AH47" s="209"/>
      <c r="AI47" s="209"/>
      <c r="AJ47" s="209"/>
      <c r="AK47" s="209"/>
      <c r="AL47" s="209"/>
      <c r="AM47" s="209"/>
      <c r="AN47" s="209"/>
      <c r="AO47" s="209"/>
      <c r="AP47" s="209"/>
      <c r="AQ47" s="209"/>
      <c r="AR47" s="209"/>
      <c r="BB47" s="204"/>
    </row>
    <row r="48" spans="1:54" s="203" customFormat="1" ht="26.25" customHeight="1" thickBot="1" x14ac:dyDescent="0.3">
      <c r="A48" s="201"/>
      <c r="B48" s="212" t="str">
        <f t="shared" si="0"/>
        <v>__</v>
      </c>
      <c r="C48" s="207"/>
      <c r="D48" s="208"/>
      <c r="E48" s="221"/>
      <c r="F48" s="221"/>
      <c r="G48" s="222"/>
      <c r="H48" s="223"/>
      <c r="I48" s="224"/>
      <c r="J48" s="224"/>
      <c r="K48" s="224"/>
      <c r="L48" s="225"/>
      <c r="M48" s="218"/>
      <c r="N48" s="226"/>
      <c r="O48" s="226"/>
      <c r="P48" s="227"/>
      <c r="Y48" s="209"/>
      <c r="Z48" s="209"/>
      <c r="AA48" s="209"/>
      <c r="AB48" s="209"/>
      <c r="AC48" s="209"/>
      <c r="AD48" s="209"/>
      <c r="AE48" s="209"/>
      <c r="AF48" s="209"/>
      <c r="AG48" s="209"/>
      <c r="AH48" s="209"/>
      <c r="AI48" s="209"/>
      <c r="AJ48" s="209"/>
      <c r="AK48" s="209"/>
      <c r="AL48" s="209"/>
      <c r="AM48" s="209"/>
      <c r="AN48" s="209"/>
      <c r="AO48" s="209"/>
      <c r="AP48" s="209"/>
      <c r="AQ48" s="209"/>
      <c r="AR48" s="209"/>
      <c r="BB48" s="204"/>
    </row>
    <row r="49" spans="1:54" s="203" customFormat="1" ht="26.25" customHeight="1" thickBot="1" x14ac:dyDescent="0.3">
      <c r="A49" s="201"/>
      <c r="B49" s="212" t="str">
        <f t="shared" si="0"/>
        <v>__</v>
      </c>
      <c r="C49" s="207"/>
      <c r="D49" s="208"/>
      <c r="E49" s="221"/>
      <c r="F49" s="221"/>
      <c r="G49" s="222"/>
      <c r="H49" s="223"/>
      <c r="I49" s="224"/>
      <c r="J49" s="224"/>
      <c r="K49" s="224"/>
      <c r="L49" s="225"/>
      <c r="M49" s="218"/>
      <c r="N49" s="226"/>
      <c r="O49" s="226"/>
      <c r="P49" s="227"/>
      <c r="Y49" s="209"/>
      <c r="Z49" s="209"/>
      <c r="AA49" s="209"/>
      <c r="AB49" s="209"/>
      <c r="AC49" s="209"/>
      <c r="AD49" s="209"/>
      <c r="AE49" s="209"/>
      <c r="AF49" s="209"/>
      <c r="AG49" s="209"/>
      <c r="AH49" s="209"/>
      <c r="AI49" s="209"/>
      <c r="AJ49" s="209"/>
      <c r="AK49" s="209"/>
      <c r="AL49" s="209"/>
      <c r="AM49" s="209"/>
      <c r="AN49" s="209"/>
      <c r="AO49" s="209"/>
      <c r="AP49" s="209"/>
      <c r="AQ49" s="209"/>
      <c r="AR49" s="209"/>
      <c r="BB49" s="204"/>
    </row>
    <row r="50" spans="1:54" s="203" customFormat="1" ht="26.25" customHeight="1" thickBot="1" x14ac:dyDescent="0.3">
      <c r="A50" s="201"/>
      <c r="B50" s="212" t="str">
        <f t="shared" si="0"/>
        <v>__</v>
      </c>
      <c r="C50" s="207"/>
      <c r="D50" s="208"/>
      <c r="E50" s="221"/>
      <c r="F50" s="221"/>
      <c r="G50" s="222"/>
      <c r="H50" s="223"/>
      <c r="I50" s="224"/>
      <c r="J50" s="224"/>
      <c r="K50" s="224"/>
      <c r="L50" s="225"/>
      <c r="M50" s="218"/>
      <c r="N50" s="226"/>
      <c r="O50" s="226"/>
      <c r="P50" s="227"/>
      <c r="Y50" s="209"/>
      <c r="Z50" s="209"/>
      <c r="AA50" s="209"/>
      <c r="AB50" s="209"/>
      <c r="AC50" s="209"/>
      <c r="AD50" s="209"/>
      <c r="AE50" s="209"/>
      <c r="AF50" s="209"/>
      <c r="AG50" s="209"/>
      <c r="AH50" s="209"/>
      <c r="AI50" s="209"/>
      <c r="AJ50" s="209"/>
      <c r="AK50" s="209"/>
      <c r="AL50" s="209"/>
      <c r="AM50" s="209"/>
      <c r="AN50" s="209"/>
      <c r="AO50" s="209"/>
      <c r="AP50" s="209"/>
      <c r="AQ50" s="209"/>
      <c r="AR50" s="209"/>
      <c r="BB50" s="204"/>
    </row>
    <row r="51" spans="1:54" s="203" customFormat="1" ht="26.25" customHeight="1" thickBot="1" x14ac:dyDescent="0.3">
      <c r="A51" s="201"/>
      <c r="B51" s="212" t="str">
        <f t="shared" si="0"/>
        <v>__</v>
      </c>
      <c r="C51" s="207"/>
      <c r="D51" s="208"/>
      <c r="E51" s="221"/>
      <c r="F51" s="221"/>
      <c r="G51" s="222"/>
      <c r="H51" s="223"/>
      <c r="I51" s="224"/>
      <c r="J51" s="224"/>
      <c r="K51" s="224"/>
      <c r="L51" s="225"/>
      <c r="M51" s="218"/>
      <c r="N51" s="226"/>
      <c r="O51" s="226"/>
      <c r="P51" s="227"/>
      <c r="Y51" s="209"/>
      <c r="Z51" s="209"/>
      <c r="AA51" s="209"/>
      <c r="AB51" s="209"/>
      <c r="AC51" s="209"/>
      <c r="AD51" s="209"/>
      <c r="AE51" s="209"/>
      <c r="AF51" s="209"/>
      <c r="AG51" s="209"/>
      <c r="AH51" s="209"/>
      <c r="AI51" s="209"/>
      <c r="AJ51" s="209"/>
      <c r="AK51" s="209"/>
      <c r="AL51" s="209"/>
      <c r="AM51" s="209"/>
      <c r="AN51" s="209"/>
      <c r="AO51" s="209"/>
      <c r="AP51" s="209"/>
      <c r="AQ51" s="209"/>
      <c r="AR51" s="209"/>
      <c r="BB51" s="204"/>
    </row>
    <row r="52" spans="1:54" s="203" customFormat="1" ht="26.25" customHeight="1" thickBot="1" x14ac:dyDescent="0.3">
      <c r="A52" s="201"/>
      <c r="B52" s="212" t="str">
        <f t="shared" si="0"/>
        <v>__</v>
      </c>
      <c r="C52" s="207"/>
      <c r="D52" s="208"/>
      <c r="E52" s="221"/>
      <c r="F52" s="221"/>
      <c r="G52" s="222"/>
      <c r="H52" s="223"/>
      <c r="I52" s="224"/>
      <c r="J52" s="224"/>
      <c r="K52" s="224"/>
      <c r="L52" s="225"/>
      <c r="M52" s="218"/>
      <c r="N52" s="226"/>
      <c r="O52" s="226"/>
      <c r="P52" s="227"/>
      <c r="Y52" s="209"/>
      <c r="Z52" s="209"/>
      <c r="AA52" s="209"/>
      <c r="AB52" s="209"/>
      <c r="AC52" s="209"/>
      <c r="AD52" s="209"/>
      <c r="AE52" s="209"/>
      <c r="AF52" s="209"/>
      <c r="AG52" s="209"/>
      <c r="AH52" s="209"/>
      <c r="AI52" s="209"/>
      <c r="AJ52" s="209"/>
      <c r="AK52" s="209"/>
      <c r="AL52" s="209"/>
      <c r="AM52" s="209"/>
      <c r="AN52" s="209"/>
      <c r="AO52" s="209"/>
      <c r="AP52" s="209"/>
      <c r="AQ52" s="209"/>
      <c r="AR52" s="209"/>
      <c r="BB52" s="204"/>
    </row>
    <row r="53" spans="1:54" s="203" customFormat="1" ht="26.25" customHeight="1" thickBot="1" x14ac:dyDescent="0.3">
      <c r="A53" s="201"/>
      <c r="B53" s="212" t="str">
        <f t="shared" si="0"/>
        <v>__</v>
      </c>
      <c r="C53" s="207"/>
      <c r="D53" s="208"/>
      <c r="E53" s="221"/>
      <c r="F53" s="221"/>
      <c r="G53" s="222"/>
      <c r="H53" s="223"/>
      <c r="I53" s="224"/>
      <c r="J53" s="224"/>
      <c r="K53" s="224"/>
      <c r="L53" s="225"/>
      <c r="M53" s="218"/>
      <c r="N53" s="226"/>
      <c r="O53" s="226"/>
      <c r="P53" s="227"/>
      <c r="Y53" s="209"/>
      <c r="Z53" s="209"/>
      <c r="AA53" s="209"/>
      <c r="AB53" s="209"/>
      <c r="AC53" s="209"/>
      <c r="AD53" s="209"/>
      <c r="AE53" s="209"/>
      <c r="AF53" s="209"/>
      <c r="AG53" s="209"/>
      <c r="AH53" s="209"/>
      <c r="AI53" s="209"/>
      <c r="AJ53" s="209"/>
      <c r="AK53" s="209"/>
      <c r="AL53" s="209"/>
      <c r="AM53" s="209"/>
      <c r="AN53" s="209"/>
      <c r="AO53" s="209"/>
      <c r="AP53" s="209"/>
      <c r="AQ53" s="209"/>
      <c r="AR53" s="209"/>
      <c r="BB53" s="204"/>
    </row>
    <row r="54" spans="1:54" s="203" customFormat="1" ht="26.25" customHeight="1" thickBot="1" x14ac:dyDescent="0.3">
      <c r="A54" s="201"/>
      <c r="B54" s="212" t="str">
        <f t="shared" si="0"/>
        <v>__</v>
      </c>
      <c r="C54" s="207"/>
      <c r="D54" s="208"/>
      <c r="E54" s="221"/>
      <c r="F54" s="221"/>
      <c r="G54" s="222"/>
      <c r="H54" s="223"/>
      <c r="I54" s="224"/>
      <c r="J54" s="224"/>
      <c r="K54" s="224"/>
      <c r="L54" s="225"/>
      <c r="M54" s="218"/>
      <c r="N54" s="226"/>
      <c r="O54" s="226"/>
      <c r="P54" s="227"/>
      <c r="Y54" s="209"/>
      <c r="Z54" s="209"/>
      <c r="AA54" s="209"/>
      <c r="AB54" s="209"/>
      <c r="AC54" s="209"/>
      <c r="AD54" s="209"/>
      <c r="AE54" s="209"/>
      <c r="AF54" s="209"/>
      <c r="AG54" s="209"/>
      <c r="AH54" s="209"/>
      <c r="AI54" s="209"/>
      <c r="AJ54" s="209"/>
      <c r="AK54" s="209"/>
      <c r="AL54" s="209"/>
      <c r="AM54" s="209"/>
      <c r="AN54" s="209"/>
      <c r="AO54" s="209"/>
      <c r="AP54" s="209"/>
      <c r="AQ54" s="209"/>
      <c r="AR54" s="209"/>
      <c r="BB54" s="204"/>
    </row>
    <row r="55" spans="1:54" s="203" customFormat="1" ht="26.25" customHeight="1" thickBot="1" x14ac:dyDescent="0.3">
      <c r="A55" s="201"/>
      <c r="B55" s="212" t="str">
        <f t="shared" si="0"/>
        <v>__</v>
      </c>
      <c r="C55" s="207"/>
      <c r="D55" s="208"/>
      <c r="E55" s="221"/>
      <c r="F55" s="221"/>
      <c r="G55" s="222"/>
      <c r="H55" s="223"/>
      <c r="I55" s="224"/>
      <c r="J55" s="224"/>
      <c r="K55" s="224"/>
      <c r="L55" s="225"/>
      <c r="M55" s="218"/>
      <c r="N55" s="226"/>
      <c r="O55" s="226"/>
      <c r="P55" s="227"/>
      <c r="Y55" s="209"/>
      <c r="Z55" s="209"/>
      <c r="AA55" s="209"/>
      <c r="AB55" s="209"/>
      <c r="AC55" s="209"/>
      <c r="AD55" s="209"/>
      <c r="AE55" s="209"/>
      <c r="AF55" s="209"/>
      <c r="AG55" s="209"/>
      <c r="AH55" s="209"/>
      <c r="AI55" s="209"/>
      <c r="AJ55" s="209"/>
      <c r="AK55" s="209"/>
      <c r="AL55" s="209"/>
      <c r="AM55" s="209"/>
      <c r="AN55" s="209"/>
      <c r="AO55" s="209"/>
      <c r="AP55" s="209"/>
      <c r="AQ55" s="209"/>
      <c r="AR55" s="209"/>
      <c r="BB55" s="204"/>
    </row>
    <row r="56" spans="1:54" s="203" customFormat="1" ht="26.25" customHeight="1" thickBot="1" x14ac:dyDescent="0.3">
      <c r="A56" s="201"/>
      <c r="B56" s="212" t="str">
        <f t="shared" si="0"/>
        <v>__</v>
      </c>
      <c r="C56" s="207"/>
      <c r="D56" s="208"/>
      <c r="E56" s="221"/>
      <c r="F56" s="221"/>
      <c r="G56" s="222"/>
      <c r="H56" s="223"/>
      <c r="I56" s="224"/>
      <c r="J56" s="224"/>
      <c r="K56" s="224"/>
      <c r="L56" s="225"/>
      <c r="M56" s="218"/>
      <c r="N56" s="226"/>
      <c r="O56" s="226"/>
      <c r="P56" s="227"/>
      <c r="Y56" s="209"/>
      <c r="Z56" s="209"/>
      <c r="AA56" s="209"/>
      <c r="AB56" s="209"/>
      <c r="AC56" s="209"/>
      <c r="AD56" s="209"/>
      <c r="AE56" s="209"/>
      <c r="AF56" s="209"/>
      <c r="AG56" s="209"/>
      <c r="AH56" s="209"/>
      <c r="AI56" s="209"/>
      <c r="AJ56" s="209"/>
      <c r="AK56" s="209"/>
      <c r="AL56" s="209"/>
      <c r="AM56" s="209"/>
      <c r="AN56" s="209"/>
      <c r="AO56" s="209"/>
      <c r="AP56" s="209"/>
      <c r="AQ56" s="209"/>
      <c r="AR56" s="209"/>
      <c r="BB56" s="204"/>
    </row>
    <row r="57" spans="1:54" s="203" customFormat="1" ht="26.25" customHeight="1" thickBot="1" x14ac:dyDescent="0.3">
      <c r="A57" s="201"/>
      <c r="B57" s="212" t="str">
        <f t="shared" si="0"/>
        <v>__</v>
      </c>
      <c r="C57" s="207"/>
      <c r="D57" s="208"/>
      <c r="E57" s="221"/>
      <c r="F57" s="221"/>
      <c r="G57" s="222"/>
      <c r="H57" s="223"/>
      <c r="I57" s="224"/>
      <c r="J57" s="224"/>
      <c r="K57" s="224"/>
      <c r="L57" s="225"/>
      <c r="M57" s="218"/>
      <c r="N57" s="226"/>
      <c r="O57" s="226"/>
      <c r="P57" s="227"/>
      <c r="Y57" s="209"/>
      <c r="Z57" s="209"/>
      <c r="AA57" s="209"/>
      <c r="AB57" s="209"/>
      <c r="AC57" s="209"/>
      <c r="AD57" s="209"/>
      <c r="AE57" s="209"/>
      <c r="AF57" s="209"/>
      <c r="AG57" s="209"/>
      <c r="AH57" s="209"/>
      <c r="AI57" s="209"/>
      <c r="AJ57" s="209"/>
      <c r="AK57" s="209"/>
      <c r="AL57" s="209"/>
      <c r="AM57" s="209"/>
      <c r="AN57" s="209"/>
      <c r="AO57" s="209"/>
      <c r="AP57" s="209"/>
      <c r="AQ57" s="209"/>
      <c r="AR57" s="209"/>
      <c r="BB57" s="204"/>
    </row>
    <row r="58" spans="1:54" s="203" customFormat="1" ht="26.25" customHeight="1" thickBot="1" x14ac:dyDescent="0.3">
      <c r="A58" s="201"/>
      <c r="B58" s="212" t="str">
        <f t="shared" si="0"/>
        <v>__</v>
      </c>
      <c r="C58" s="207"/>
      <c r="D58" s="208"/>
      <c r="E58" s="221"/>
      <c r="F58" s="221"/>
      <c r="G58" s="222"/>
      <c r="H58" s="223"/>
      <c r="I58" s="224"/>
      <c r="J58" s="224"/>
      <c r="K58" s="224"/>
      <c r="L58" s="225"/>
      <c r="M58" s="218"/>
      <c r="N58" s="226"/>
      <c r="O58" s="226"/>
      <c r="P58" s="227"/>
      <c r="Y58" s="209"/>
      <c r="Z58" s="209"/>
      <c r="AA58" s="209"/>
      <c r="AB58" s="209"/>
      <c r="AC58" s="209"/>
      <c r="AD58" s="209"/>
      <c r="AE58" s="209"/>
      <c r="AF58" s="209"/>
      <c r="AG58" s="209"/>
      <c r="AH58" s="209"/>
      <c r="AI58" s="209"/>
      <c r="AJ58" s="209"/>
      <c r="AK58" s="209"/>
      <c r="AL58" s="209"/>
      <c r="AM58" s="209"/>
      <c r="AN58" s="209"/>
      <c r="AO58" s="209"/>
      <c r="AP58" s="209"/>
      <c r="AQ58" s="209"/>
      <c r="AR58" s="209"/>
      <c r="BB58" s="204"/>
    </row>
    <row r="59" spans="1:54" s="203" customFormat="1" ht="26.25" customHeight="1" thickBot="1" x14ac:dyDescent="0.3">
      <c r="A59" s="201"/>
      <c r="B59" s="212" t="str">
        <f t="shared" si="0"/>
        <v>__</v>
      </c>
      <c r="C59" s="207"/>
      <c r="D59" s="208"/>
      <c r="E59" s="221"/>
      <c r="F59" s="221"/>
      <c r="G59" s="222"/>
      <c r="H59" s="223"/>
      <c r="I59" s="224"/>
      <c r="J59" s="224"/>
      <c r="K59" s="224"/>
      <c r="L59" s="225"/>
      <c r="M59" s="218"/>
      <c r="N59" s="226"/>
      <c r="O59" s="226"/>
      <c r="P59" s="227"/>
      <c r="Y59" s="209"/>
      <c r="Z59" s="209"/>
      <c r="AA59" s="209"/>
      <c r="AB59" s="209"/>
      <c r="AC59" s="209"/>
      <c r="AD59" s="209"/>
      <c r="AE59" s="209"/>
      <c r="AF59" s="209"/>
      <c r="AG59" s="209"/>
      <c r="AH59" s="209"/>
      <c r="AI59" s="209"/>
      <c r="AJ59" s="209"/>
      <c r="AK59" s="209"/>
      <c r="AL59" s="209"/>
      <c r="AM59" s="209"/>
      <c r="AN59" s="209"/>
      <c r="AO59" s="209"/>
      <c r="AP59" s="209"/>
      <c r="AQ59" s="209"/>
      <c r="AR59" s="209"/>
      <c r="BB59" s="204"/>
    </row>
    <row r="60" spans="1:54" s="203" customFormat="1" ht="26.25" customHeight="1" thickBot="1" x14ac:dyDescent="0.3">
      <c r="A60" s="201"/>
      <c r="B60" s="212" t="str">
        <f t="shared" si="0"/>
        <v>__</v>
      </c>
      <c r="C60" s="207"/>
      <c r="D60" s="208"/>
      <c r="E60" s="221"/>
      <c r="F60" s="221"/>
      <c r="G60" s="222"/>
      <c r="H60" s="223"/>
      <c r="I60" s="224"/>
      <c r="J60" s="224"/>
      <c r="K60" s="224"/>
      <c r="L60" s="225"/>
      <c r="M60" s="218"/>
      <c r="N60" s="226"/>
      <c r="O60" s="226"/>
      <c r="P60" s="227"/>
      <c r="Y60" s="209"/>
      <c r="Z60" s="209"/>
      <c r="AA60" s="209"/>
      <c r="AB60" s="209"/>
      <c r="AC60" s="209"/>
      <c r="AD60" s="209"/>
      <c r="AE60" s="209"/>
      <c r="AF60" s="209"/>
      <c r="AG60" s="209"/>
      <c r="AH60" s="209"/>
      <c r="AI60" s="209"/>
      <c r="AJ60" s="209"/>
      <c r="AK60" s="209"/>
      <c r="AL60" s="209"/>
      <c r="AM60" s="209"/>
      <c r="AN60" s="209"/>
      <c r="AO60" s="209"/>
      <c r="AP60" s="209"/>
      <c r="AQ60" s="209"/>
      <c r="AR60" s="209"/>
      <c r="BB60" s="204"/>
    </row>
    <row r="61" spans="1:54" s="203" customFormat="1" ht="26.25" customHeight="1" thickBot="1" x14ac:dyDescent="0.3">
      <c r="A61" s="201"/>
      <c r="B61" s="212" t="str">
        <f t="shared" si="0"/>
        <v>__</v>
      </c>
      <c r="C61" s="207"/>
      <c r="D61" s="208"/>
      <c r="E61" s="221"/>
      <c r="F61" s="221"/>
      <c r="G61" s="222"/>
      <c r="H61" s="223"/>
      <c r="I61" s="224"/>
      <c r="J61" s="224"/>
      <c r="K61" s="224"/>
      <c r="L61" s="225"/>
      <c r="M61" s="218"/>
      <c r="N61" s="226"/>
      <c r="O61" s="226"/>
      <c r="P61" s="227"/>
      <c r="Y61" s="209"/>
      <c r="Z61" s="209"/>
      <c r="AA61" s="209"/>
      <c r="AB61" s="209"/>
      <c r="AC61" s="209"/>
      <c r="AD61" s="209"/>
      <c r="AE61" s="209"/>
      <c r="AF61" s="209"/>
      <c r="AG61" s="209"/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BB61" s="204"/>
    </row>
    <row r="62" spans="1:54" s="203" customFormat="1" ht="26.25" customHeight="1" thickBot="1" x14ac:dyDescent="0.3">
      <c r="A62" s="201"/>
      <c r="B62" s="212" t="str">
        <f t="shared" si="0"/>
        <v>__</v>
      </c>
      <c r="C62" s="207"/>
      <c r="D62" s="208"/>
      <c r="E62" s="221"/>
      <c r="F62" s="221"/>
      <c r="G62" s="222"/>
      <c r="H62" s="223"/>
      <c r="I62" s="224"/>
      <c r="J62" s="224"/>
      <c r="K62" s="224"/>
      <c r="L62" s="225"/>
      <c r="M62" s="218"/>
      <c r="N62" s="226"/>
      <c r="O62" s="226"/>
      <c r="P62" s="227"/>
      <c r="Y62" s="209"/>
      <c r="Z62" s="209"/>
      <c r="AA62" s="209"/>
      <c r="AB62" s="209"/>
      <c r="AC62" s="209"/>
      <c r="AD62" s="209"/>
      <c r="AE62" s="209"/>
      <c r="AF62" s="209"/>
      <c r="AG62" s="209"/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BB62" s="204"/>
    </row>
    <row r="63" spans="1:54" s="203" customFormat="1" ht="26.25" customHeight="1" thickBot="1" x14ac:dyDescent="0.3">
      <c r="A63" s="201"/>
      <c r="B63" s="212" t="str">
        <f t="shared" si="0"/>
        <v>__</v>
      </c>
      <c r="C63" s="207"/>
      <c r="D63" s="208"/>
      <c r="E63" s="221"/>
      <c r="F63" s="221"/>
      <c r="G63" s="222"/>
      <c r="H63" s="223"/>
      <c r="I63" s="224"/>
      <c r="J63" s="224"/>
      <c r="K63" s="224"/>
      <c r="L63" s="225"/>
      <c r="M63" s="218"/>
      <c r="N63" s="226"/>
      <c r="O63" s="226"/>
      <c r="P63" s="227"/>
      <c r="Y63" s="209"/>
      <c r="Z63" s="209"/>
      <c r="AA63" s="209"/>
      <c r="AB63" s="209"/>
      <c r="AC63" s="209"/>
      <c r="AD63" s="209"/>
      <c r="AE63" s="209"/>
      <c r="AF63" s="209"/>
      <c r="AG63" s="209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BB63" s="204"/>
    </row>
    <row r="64" spans="1:54" s="203" customFormat="1" ht="26.25" customHeight="1" thickBot="1" x14ac:dyDescent="0.3">
      <c r="A64" s="201"/>
      <c r="B64" s="212" t="str">
        <f t="shared" si="0"/>
        <v>__</v>
      </c>
      <c r="C64" s="207"/>
      <c r="D64" s="208"/>
      <c r="E64" s="221"/>
      <c r="F64" s="221"/>
      <c r="G64" s="222"/>
      <c r="H64" s="223"/>
      <c r="I64" s="224"/>
      <c r="J64" s="224"/>
      <c r="K64" s="224"/>
      <c r="L64" s="225"/>
      <c r="M64" s="218"/>
      <c r="N64" s="226"/>
      <c r="O64" s="226"/>
      <c r="P64" s="227"/>
      <c r="Y64" s="209"/>
      <c r="Z64" s="209"/>
      <c r="AA64" s="209"/>
      <c r="AB64" s="209"/>
      <c r="AC64" s="209"/>
      <c r="AD64" s="209"/>
      <c r="AE64" s="209"/>
      <c r="AF64" s="209"/>
      <c r="AG64" s="209"/>
      <c r="AH64" s="209"/>
      <c r="AI64" s="209"/>
      <c r="AJ64" s="209"/>
      <c r="AK64" s="209"/>
      <c r="AL64" s="209"/>
      <c r="AM64" s="209"/>
      <c r="AN64" s="209"/>
      <c r="AO64" s="209"/>
      <c r="AP64" s="209"/>
      <c r="AQ64" s="209"/>
      <c r="AR64" s="209"/>
      <c r="BB64" s="204"/>
    </row>
    <row r="65" spans="1:54" s="203" customFormat="1" ht="26.25" customHeight="1" thickBot="1" x14ac:dyDescent="0.3">
      <c r="A65" s="201"/>
      <c r="B65" s="212" t="str">
        <f t="shared" si="0"/>
        <v>__</v>
      </c>
      <c r="C65" s="207"/>
      <c r="D65" s="208"/>
      <c r="E65" s="221"/>
      <c r="F65" s="221"/>
      <c r="G65" s="222"/>
      <c r="H65" s="223"/>
      <c r="I65" s="224"/>
      <c r="J65" s="224"/>
      <c r="K65" s="224"/>
      <c r="L65" s="225"/>
      <c r="M65" s="218"/>
      <c r="N65" s="226"/>
      <c r="O65" s="226"/>
      <c r="P65" s="227"/>
      <c r="Y65" s="209"/>
      <c r="Z65" s="209"/>
      <c r="AA65" s="209"/>
      <c r="AB65" s="209"/>
      <c r="AC65" s="209"/>
      <c r="AD65" s="209"/>
      <c r="AE65" s="209"/>
      <c r="AF65" s="209"/>
      <c r="AG65" s="209"/>
      <c r="AH65" s="209"/>
      <c r="AI65" s="209"/>
      <c r="AJ65" s="209"/>
      <c r="AK65" s="209"/>
      <c r="AL65" s="209"/>
      <c r="AM65" s="209"/>
      <c r="AN65" s="209"/>
      <c r="AO65" s="209"/>
      <c r="AP65" s="209"/>
      <c r="AQ65" s="209"/>
      <c r="AR65" s="209"/>
      <c r="BB65" s="204"/>
    </row>
    <row r="66" spans="1:54" s="203" customFormat="1" ht="26.25" customHeight="1" thickBot="1" x14ac:dyDescent="0.3">
      <c r="A66" s="201"/>
      <c r="B66" s="212" t="str">
        <f t="shared" si="0"/>
        <v>__</v>
      </c>
      <c r="C66" s="207"/>
      <c r="D66" s="208"/>
      <c r="E66" s="221"/>
      <c r="F66" s="221"/>
      <c r="G66" s="222"/>
      <c r="H66" s="223"/>
      <c r="I66" s="224"/>
      <c r="J66" s="224"/>
      <c r="K66" s="224"/>
      <c r="L66" s="225"/>
      <c r="M66" s="218"/>
      <c r="N66" s="226"/>
      <c r="O66" s="226"/>
      <c r="P66" s="227"/>
      <c r="Y66" s="209"/>
      <c r="Z66" s="209"/>
      <c r="AA66" s="209"/>
      <c r="AB66" s="209"/>
      <c r="AC66" s="209"/>
      <c r="AD66" s="209"/>
      <c r="AE66" s="209"/>
      <c r="AF66" s="209"/>
      <c r="AG66" s="209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BB66" s="204"/>
    </row>
    <row r="67" spans="1:54" s="203" customFormat="1" ht="26.25" customHeight="1" thickBot="1" x14ac:dyDescent="0.3">
      <c r="A67" s="201"/>
      <c r="B67" s="212" t="str">
        <f t="shared" si="0"/>
        <v>__</v>
      </c>
      <c r="C67" s="207"/>
      <c r="D67" s="208"/>
      <c r="E67" s="221"/>
      <c r="F67" s="221"/>
      <c r="G67" s="222"/>
      <c r="H67" s="223"/>
      <c r="I67" s="224"/>
      <c r="J67" s="224"/>
      <c r="K67" s="224"/>
      <c r="L67" s="225"/>
      <c r="M67" s="218"/>
      <c r="N67" s="226"/>
      <c r="O67" s="226"/>
      <c r="P67" s="227"/>
      <c r="Y67" s="209"/>
      <c r="Z67" s="209"/>
      <c r="AA67" s="209"/>
      <c r="AB67" s="209"/>
      <c r="AC67" s="209"/>
      <c r="AD67" s="209"/>
      <c r="AE67" s="209"/>
      <c r="AF67" s="209"/>
      <c r="AG67" s="209"/>
      <c r="AH67" s="209"/>
      <c r="AI67" s="209"/>
      <c r="AJ67" s="209"/>
      <c r="AK67" s="209"/>
      <c r="AL67" s="209"/>
      <c r="AM67" s="209"/>
      <c r="AN67" s="209"/>
      <c r="AO67" s="209"/>
      <c r="AP67" s="209"/>
      <c r="AQ67" s="209"/>
      <c r="AR67" s="209"/>
      <c r="BB67" s="204"/>
    </row>
    <row r="68" spans="1:54" s="203" customFormat="1" ht="26.25" customHeight="1" thickBot="1" x14ac:dyDescent="0.3">
      <c r="A68" s="201"/>
      <c r="B68" s="212" t="str">
        <f t="shared" si="0"/>
        <v>__</v>
      </c>
      <c r="C68" s="207"/>
      <c r="D68" s="208"/>
      <c r="E68" s="221"/>
      <c r="F68" s="221"/>
      <c r="G68" s="222"/>
      <c r="H68" s="223"/>
      <c r="I68" s="224"/>
      <c r="J68" s="224"/>
      <c r="K68" s="224"/>
      <c r="L68" s="225"/>
      <c r="M68" s="218"/>
      <c r="N68" s="226"/>
      <c r="O68" s="226"/>
      <c r="P68" s="227"/>
      <c r="Y68" s="209"/>
      <c r="Z68" s="209"/>
      <c r="AA68" s="209"/>
      <c r="AB68" s="209"/>
      <c r="AC68" s="209"/>
      <c r="AD68" s="209"/>
      <c r="AE68" s="209"/>
      <c r="AF68" s="209"/>
      <c r="AG68" s="209"/>
      <c r="AH68" s="209"/>
      <c r="AI68" s="209"/>
      <c r="AJ68" s="209"/>
      <c r="AK68" s="209"/>
      <c r="AL68" s="209"/>
      <c r="AM68" s="209"/>
      <c r="AN68" s="209"/>
      <c r="AO68" s="209"/>
      <c r="AP68" s="209"/>
      <c r="AQ68" s="209"/>
      <c r="AR68" s="209"/>
      <c r="BB68" s="204"/>
    </row>
    <row r="69" spans="1:54" s="203" customFormat="1" ht="35.25" customHeight="1" thickBot="1" x14ac:dyDescent="0.3">
      <c r="A69" s="201"/>
      <c r="B69" s="212" t="str">
        <f t="shared" si="0"/>
        <v>__</v>
      </c>
      <c r="C69" s="207"/>
      <c r="D69" s="208"/>
      <c r="E69" s="221"/>
      <c r="F69" s="221"/>
      <c r="G69" s="222"/>
      <c r="H69" s="223"/>
      <c r="I69" s="224"/>
      <c r="J69" s="224"/>
      <c r="K69" s="224"/>
      <c r="L69" s="225"/>
      <c r="M69" s="218"/>
      <c r="N69" s="226"/>
      <c r="O69" s="226"/>
      <c r="P69" s="227"/>
      <c r="Y69" s="209"/>
      <c r="Z69" s="209"/>
      <c r="AA69" s="209"/>
      <c r="AB69" s="209"/>
      <c r="AC69" s="209"/>
      <c r="AD69" s="209"/>
      <c r="AE69" s="209"/>
      <c r="AF69" s="209"/>
      <c r="AG69" s="209"/>
      <c r="AH69" s="209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BB69" s="204"/>
    </row>
    <row r="70" spans="1:54" s="203" customFormat="1" ht="40.5" customHeight="1" thickBot="1" x14ac:dyDescent="0.3">
      <c r="A70" s="201"/>
      <c r="B70" s="212" t="str">
        <f t="shared" si="0"/>
        <v>__</v>
      </c>
      <c r="C70" s="207"/>
      <c r="D70" s="208"/>
      <c r="E70" s="221"/>
      <c r="F70" s="221"/>
      <c r="G70" s="222"/>
      <c r="H70" s="223"/>
      <c r="I70" s="224"/>
      <c r="J70" s="224"/>
      <c r="K70" s="224"/>
      <c r="L70" s="225"/>
      <c r="M70" s="218"/>
      <c r="N70" s="226"/>
      <c r="O70" s="226"/>
      <c r="P70" s="227"/>
      <c r="Y70" s="209"/>
      <c r="Z70" s="209"/>
      <c r="AA70" s="209"/>
      <c r="AB70" s="209"/>
      <c r="AC70" s="209"/>
      <c r="AD70" s="209"/>
      <c r="AE70" s="209"/>
      <c r="AF70" s="209"/>
      <c r="AG70" s="209"/>
      <c r="AH70" s="209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BB70" s="204"/>
    </row>
    <row r="71" spans="1:54" s="203" customFormat="1" ht="33.75" customHeight="1" thickBot="1" x14ac:dyDescent="0.3">
      <c r="A71" s="201"/>
      <c r="B71" s="212" t="str">
        <f t="shared" si="0"/>
        <v>__</v>
      </c>
      <c r="C71" s="207"/>
      <c r="D71" s="208"/>
      <c r="E71" s="221"/>
      <c r="F71" s="221"/>
      <c r="G71" s="222"/>
      <c r="H71" s="223"/>
      <c r="I71" s="224"/>
      <c r="J71" s="224"/>
      <c r="K71" s="224"/>
      <c r="L71" s="225"/>
      <c r="M71" s="218"/>
      <c r="N71" s="226"/>
      <c r="O71" s="226"/>
      <c r="P71" s="227"/>
      <c r="Y71" s="209"/>
      <c r="Z71" s="209"/>
      <c r="AA71" s="209"/>
      <c r="AB71" s="209"/>
      <c r="AC71" s="209"/>
      <c r="AD71" s="209"/>
      <c r="AE71" s="209"/>
      <c r="AF71" s="209"/>
      <c r="AG71" s="209"/>
      <c r="AH71" s="209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BB71" s="204"/>
    </row>
    <row r="72" spans="1:54" s="203" customFormat="1" ht="33.75" customHeight="1" thickBot="1" x14ac:dyDescent="0.3">
      <c r="A72" s="201"/>
      <c r="B72" s="212" t="str">
        <f t="shared" si="0"/>
        <v>__</v>
      </c>
      <c r="C72" s="207"/>
      <c r="D72" s="208"/>
      <c r="E72" s="221"/>
      <c r="F72" s="221"/>
      <c r="G72" s="222"/>
      <c r="H72" s="223"/>
      <c r="I72" s="224"/>
      <c r="J72" s="224"/>
      <c r="K72" s="224"/>
      <c r="L72" s="225"/>
      <c r="M72" s="218"/>
      <c r="N72" s="226"/>
      <c r="O72" s="226"/>
      <c r="P72" s="227"/>
      <c r="Y72" s="209"/>
      <c r="Z72" s="209"/>
      <c r="AA72" s="209"/>
      <c r="AB72" s="209"/>
      <c r="AC72" s="209"/>
      <c r="AD72" s="209"/>
      <c r="AE72" s="209"/>
      <c r="AF72" s="209"/>
      <c r="AG72" s="209"/>
      <c r="AH72" s="209"/>
      <c r="AI72" s="209"/>
      <c r="AJ72" s="209"/>
      <c r="AK72" s="209"/>
      <c r="AL72" s="209"/>
      <c r="AM72" s="209"/>
      <c r="AN72" s="209"/>
      <c r="AO72" s="209"/>
      <c r="AP72" s="209"/>
      <c r="AQ72" s="209"/>
      <c r="AR72" s="209"/>
      <c r="BB72" s="204"/>
    </row>
    <row r="73" spans="1:54" s="203" customFormat="1" ht="33.75" customHeight="1" thickBot="1" x14ac:dyDescent="0.3">
      <c r="A73" s="201"/>
      <c r="B73" s="212" t="str">
        <f t="shared" si="0"/>
        <v>__</v>
      </c>
      <c r="C73" s="207"/>
      <c r="D73" s="208"/>
      <c r="E73" s="221"/>
      <c r="F73" s="221"/>
      <c r="G73" s="222"/>
      <c r="H73" s="223"/>
      <c r="I73" s="224"/>
      <c r="J73" s="224"/>
      <c r="K73" s="224"/>
      <c r="L73" s="225"/>
      <c r="M73" s="218"/>
      <c r="N73" s="226"/>
      <c r="O73" s="226"/>
      <c r="P73" s="227"/>
      <c r="Y73" s="209"/>
      <c r="Z73" s="209"/>
      <c r="AA73" s="209"/>
      <c r="AB73" s="209"/>
      <c r="AC73" s="209"/>
      <c r="AD73" s="209"/>
      <c r="AE73" s="209"/>
      <c r="AF73" s="209"/>
      <c r="AG73" s="209"/>
      <c r="AH73" s="209"/>
      <c r="AI73" s="209"/>
      <c r="AJ73" s="209"/>
      <c r="AK73" s="209"/>
      <c r="AL73" s="209"/>
      <c r="AM73" s="209"/>
      <c r="AN73" s="209"/>
      <c r="AO73" s="209"/>
      <c r="AP73" s="209"/>
      <c r="AQ73" s="209"/>
      <c r="AR73" s="209"/>
      <c r="BB73" s="204"/>
    </row>
    <row r="74" spans="1:54" s="203" customFormat="1" ht="33.75" customHeight="1" thickBot="1" x14ac:dyDescent="0.3">
      <c r="A74" s="201"/>
      <c r="B74" s="212" t="str">
        <f t="shared" si="0"/>
        <v>__</v>
      </c>
      <c r="C74" s="207"/>
      <c r="D74" s="208"/>
      <c r="E74" s="221"/>
      <c r="F74" s="221"/>
      <c r="G74" s="222"/>
      <c r="H74" s="223"/>
      <c r="I74" s="224"/>
      <c r="J74" s="224"/>
      <c r="K74" s="224"/>
      <c r="L74" s="225"/>
      <c r="M74" s="218"/>
      <c r="N74" s="226"/>
      <c r="O74" s="226"/>
      <c r="P74" s="227"/>
      <c r="Y74" s="209"/>
      <c r="Z74" s="209"/>
      <c r="AA74" s="209"/>
      <c r="AB74" s="209"/>
      <c r="AC74" s="209"/>
      <c r="AD74" s="209"/>
      <c r="AE74" s="209"/>
      <c r="AF74" s="209"/>
      <c r="AG74" s="209"/>
      <c r="AH74" s="209"/>
      <c r="AI74" s="209"/>
      <c r="AJ74" s="209"/>
      <c r="AK74" s="209"/>
      <c r="AL74" s="209"/>
      <c r="AM74" s="209"/>
      <c r="AN74" s="209"/>
      <c r="AO74" s="209"/>
      <c r="AP74" s="209"/>
      <c r="AQ74" s="209"/>
      <c r="AR74" s="209"/>
      <c r="BB74" s="204"/>
    </row>
    <row r="75" spans="1:54" s="203" customFormat="1" ht="33.75" customHeight="1" thickBot="1" x14ac:dyDescent="0.3">
      <c r="A75" s="201"/>
      <c r="B75" s="212" t="str">
        <f t="shared" si="0"/>
        <v>__</v>
      </c>
      <c r="C75" s="207"/>
      <c r="D75" s="208"/>
      <c r="E75" s="221"/>
      <c r="F75" s="221"/>
      <c r="G75" s="222"/>
      <c r="H75" s="223"/>
      <c r="I75" s="224"/>
      <c r="J75" s="224"/>
      <c r="K75" s="224"/>
      <c r="L75" s="225"/>
      <c r="M75" s="218"/>
      <c r="N75" s="226"/>
      <c r="O75" s="226"/>
      <c r="P75" s="227"/>
      <c r="Y75" s="209"/>
      <c r="Z75" s="209"/>
      <c r="AA75" s="209"/>
      <c r="AB75" s="209"/>
      <c r="AC75" s="209"/>
      <c r="AD75" s="209"/>
      <c r="AE75" s="209"/>
      <c r="AF75" s="209"/>
      <c r="AG75" s="209"/>
      <c r="AH75" s="209"/>
      <c r="AI75" s="209"/>
      <c r="AJ75" s="209"/>
      <c r="AK75" s="209"/>
      <c r="AL75" s="209"/>
      <c r="AM75" s="209"/>
      <c r="AN75" s="209"/>
      <c r="AO75" s="209"/>
      <c r="AP75" s="209"/>
      <c r="AQ75" s="209"/>
      <c r="AR75" s="209"/>
      <c r="BB75" s="204"/>
    </row>
    <row r="76" spans="1:54" s="203" customFormat="1" ht="33.75" customHeight="1" thickBot="1" x14ac:dyDescent="0.3">
      <c r="A76" s="201"/>
      <c r="B76" s="212" t="str">
        <f t="shared" ref="B76:B126" si="1">CONCATENATE(Y76,"_", Z76,"_",AE76)</f>
        <v>__</v>
      </c>
      <c r="C76" s="207"/>
      <c r="D76" s="208"/>
      <c r="E76" s="221"/>
      <c r="F76" s="221"/>
      <c r="G76" s="222"/>
      <c r="H76" s="223"/>
      <c r="I76" s="224"/>
      <c r="J76" s="224"/>
      <c r="K76" s="224"/>
      <c r="L76" s="225"/>
      <c r="M76" s="218"/>
      <c r="N76" s="226"/>
      <c r="O76" s="226"/>
      <c r="P76" s="227"/>
      <c r="Y76" s="209"/>
      <c r="Z76" s="209"/>
      <c r="AA76" s="209"/>
      <c r="AB76" s="209"/>
      <c r="AC76" s="209"/>
      <c r="AD76" s="209"/>
      <c r="AE76" s="209"/>
      <c r="AF76" s="209"/>
      <c r="AG76" s="209"/>
      <c r="AH76" s="209"/>
      <c r="AI76" s="209"/>
      <c r="AJ76" s="209"/>
      <c r="AK76" s="209"/>
      <c r="AL76" s="209"/>
      <c r="AM76" s="209"/>
      <c r="AN76" s="209"/>
      <c r="AO76" s="209"/>
      <c r="AP76" s="209"/>
      <c r="AQ76" s="209"/>
      <c r="AR76" s="209"/>
      <c r="BB76" s="204"/>
    </row>
    <row r="77" spans="1:54" s="203" customFormat="1" ht="33.75" customHeight="1" thickBot="1" x14ac:dyDescent="0.3">
      <c r="A77" s="201"/>
      <c r="B77" s="212" t="str">
        <f t="shared" si="1"/>
        <v>__</v>
      </c>
      <c r="C77" s="207"/>
      <c r="D77" s="208"/>
      <c r="E77" s="221"/>
      <c r="F77" s="221"/>
      <c r="G77" s="222"/>
      <c r="H77" s="223"/>
      <c r="I77" s="224"/>
      <c r="J77" s="224"/>
      <c r="K77" s="224"/>
      <c r="L77" s="225"/>
      <c r="M77" s="218"/>
      <c r="N77" s="226"/>
      <c r="O77" s="226"/>
      <c r="P77" s="227"/>
      <c r="Y77" s="209"/>
      <c r="Z77" s="209"/>
      <c r="AA77" s="209"/>
      <c r="AB77" s="209"/>
      <c r="AC77" s="209"/>
      <c r="AD77" s="209"/>
      <c r="AE77" s="209"/>
      <c r="AF77" s="209"/>
      <c r="AG77" s="209"/>
      <c r="AH77" s="209"/>
      <c r="AI77" s="209"/>
      <c r="AJ77" s="209"/>
      <c r="AK77" s="209"/>
      <c r="AL77" s="209"/>
      <c r="AM77" s="209"/>
      <c r="AN77" s="209"/>
      <c r="AO77" s="209"/>
      <c r="AP77" s="209"/>
      <c r="AQ77" s="209"/>
      <c r="AR77" s="209"/>
      <c r="BB77" s="204"/>
    </row>
    <row r="78" spans="1:54" s="203" customFormat="1" ht="33.75" customHeight="1" thickBot="1" x14ac:dyDescent="0.3">
      <c r="A78" s="201"/>
      <c r="B78" s="212" t="str">
        <f t="shared" si="1"/>
        <v>__</v>
      </c>
      <c r="C78" s="207"/>
      <c r="D78" s="208"/>
      <c r="E78" s="221"/>
      <c r="F78" s="221"/>
      <c r="G78" s="222"/>
      <c r="H78" s="223"/>
      <c r="I78" s="224"/>
      <c r="J78" s="224"/>
      <c r="K78" s="224"/>
      <c r="L78" s="225"/>
      <c r="M78" s="218"/>
      <c r="N78" s="226"/>
      <c r="O78" s="226"/>
      <c r="P78" s="227"/>
      <c r="Y78" s="209"/>
      <c r="Z78" s="209"/>
      <c r="AA78" s="209"/>
      <c r="AB78" s="209"/>
      <c r="AC78" s="209"/>
      <c r="AD78" s="209"/>
      <c r="AE78" s="209"/>
      <c r="AF78" s="209"/>
      <c r="AG78" s="209"/>
      <c r="AH78" s="209"/>
      <c r="AI78" s="209"/>
      <c r="AJ78" s="209"/>
      <c r="AK78" s="209"/>
      <c r="AL78" s="209"/>
      <c r="AM78" s="209"/>
      <c r="AN78" s="209"/>
      <c r="AO78" s="209"/>
      <c r="AP78" s="209"/>
      <c r="AQ78" s="209"/>
      <c r="AR78" s="209"/>
      <c r="BB78" s="204"/>
    </row>
    <row r="79" spans="1:54" s="203" customFormat="1" ht="33.75" customHeight="1" thickBot="1" x14ac:dyDescent="0.3">
      <c r="A79" s="201"/>
      <c r="B79" s="212" t="str">
        <f t="shared" si="1"/>
        <v>__</v>
      </c>
      <c r="C79" s="207"/>
      <c r="D79" s="208"/>
      <c r="E79" s="221"/>
      <c r="F79" s="221"/>
      <c r="G79" s="222"/>
      <c r="H79" s="223"/>
      <c r="I79" s="224"/>
      <c r="J79" s="224"/>
      <c r="K79" s="224"/>
      <c r="L79" s="225"/>
      <c r="M79" s="218"/>
      <c r="N79" s="226"/>
      <c r="O79" s="226"/>
      <c r="P79" s="227"/>
      <c r="Y79" s="209"/>
      <c r="Z79" s="209"/>
      <c r="AA79" s="209"/>
      <c r="AB79" s="209"/>
      <c r="AC79" s="209"/>
      <c r="AD79" s="209"/>
      <c r="AE79" s="209"/>
      <c r="AF79" s="209"/>
      <c r="AG79" s="209"/>
      <c r="AH79" s="209"/>
      <c r="AI79" s="209"/>
      <c r="AJ79" s="209"/>
      <c r="AK79" s="209"/>
      <c r="AL79" s="209"/>
      <c r="AM79" s="209"/>
      <c r="AN79" s="209"/>
      <c r="AO79" s="209"/>
      <c r="AP79" s="209"/>
      <c r="AQ79" s="209"/>
      <c r="AR79" s="209"/>
      <c r="BB79" s="204"/>
    </row>
    <row r="80" spans="1:54" s="203" customFormat="1" ht="33.75" customHeight="1" thickBot="1" x14ac:dyDescent="0.3">
      <c r="A80" s="201"/>
      <c r="B80" s="212" t="str">
        <f t="shared" si="1"/>
        <v>__</v>
      </c>
      <c r="C80" s="207"/>
      <c r="D80" s="208"/>
      <c r="E80" s="221"/>
      <c r="F80" s="221"/>
      <c r="G80" s="222"/>
      <c r="H80" s="223"/>
      <c r="I80" s="224"/>
      <c r="J80" s="224"/>
      <c r="K80" s="224"/>
      <c r="L80" s="225"/>
      <c r="M80" s="218"/>
      <c r="N80" s="226"/>
      <c r="O80" s="226"/>
      <c r="P80" s="227"/>
      <c r="Y80" s="209"/>
      <c r="Z80" s="209"/>
      <c r="AA80" s="209"/>
      <c r="AB80" s="209"/>
      <c r="AC80" s="209"/>
      <c r="AD80" s="209"/>
      <c r="AE80" s="209"/>
      <c r="AF80" s="209"/>
      <c r="AG80" s="209"/>
      <c r="AH80" s="209"/>
      <c r="AI80" s="209"/>
      <c r="AJ80" s="209"/>
      <c r="AK80" s="209"/>
      <c r="AL80" s="209"/>
      <c r="AM80" s="209"/>
      <c r="AN80" s="209"/>
      <c r="AO80" s="209"/>
      <c r="AP80" s="209"/>
      <c r="AQ80" s="209"/>
      <c r="AR80" s="209"/>
      <c r="BB80" s="204"/>
    </row>
    <row r="81" spans="1:54" s="203" customFormat="1" ht="33.75" customHeight="1" thickBot="1" x14ac:dyDescent="0.3">
      <c r="A81" s="201"/>
      <c r="B81" s="212" t="str">
        <f t="shared" si="1"/>
        <v>__</v>
      </c>
      <c r="C81" s="207"/>
      <c r="D81" s="208"/>
      <c r="E81" s="221"/>
      <c r="F81" s="221"/>
      <c r="G81" s="222"/>
      <c r="H81" s="223"/>
      <c r="I81" s="224"/>
      <c r="J81" s="224"/>
      <c r="K81" s="224"/>
      <c r="L81" s="225"/>
      <c r="M81" s="218"/>
      <c r="N81" s="226"/>
      <c r="O81" s="226"/>
      <c r="P81" s="227"/>
      <c r="Y81" s="209"/>
      <c r="Z81" s="209"/>
      <c r="AA81" s="209"/>
      <c r="AB81" s="209"/>
      <c r="AC81" s="209"/>
      <c r="AD81" s="209"/>
      <c r="AE81" s="209"/>
      <c r="AF81" s="209"/>
      <c r="AG81" s="209"/>
      <c r="AH81" s="209"/>
      <c r="AI81" s="209"/>
      <c r="AJ81" s="209"/>
      <c r="AK81" s="209"/>
      <c r="AL81" s="209"/>
      <c r="AM81" s="209"/>
      <c r="AN81" s="209"/>
      <c r="AO81" s="209"/>
      <c r="AP81" s="209"/>
      <c r="AQ81" s="209"/>
      <c r="AR81" s="209"/>
      <c r="BB81" s="204"/>
    </row>
    <row r="82" spans="1:54" s="203" customFormat="1" ht="33.75" customHeight="1" thickBot="1" x14ac:dyDescent="0.3">
      <c r="A82" s="201"/>
      <c r="B82" s="212" t="str">
        <f t="shared" si="1"/>
        <v>__</v>
      </c>
      <c r="C82" s="207"/>
      <c r="D82" s="208"/>
      <c r="E82" s="221"/>
      <c r="F82" s="221"/>
      <c r="G82" s="222"/>
      <c r="H82" s="223"/>
      <c r="I82" s="224"/>
      <c r="J82" s="224"/>
      <c r="K82" s="224"/>
      <c r="L82" s="225"/>
      <c r="M82" s="218"/>
      <c r="N82" s="226"/>
      <c r="O82" s="226"/>
      <c r="P82" s="227"/>
      <c r="Y82" s="209"/>
      <c r="Z82" s="209"/>
      <c r="AA82" s="209"/>
      <c r="AB82" s="209"/>
      <c r="AC82" s="209"/>
      <c r="AD82" s="209"/>
      <c r="AE82" s="209"/>
      <c r="AF82" s="209"/>
      <c r="AG82" s="209"/>
      <c r="AH82" s="209"/>
      <c r="AI82" s="209"/>
      <c r="AJ82" s="209"/>
      <c r="AK82" s="209"/>
      <c r="AL82" s="209"/>
      <c r="AM82" s="209"/>
      <c r="AN82" s="209"/>
      <c r="AO82" s="209"/>
      <c r="AP82" s="209"/>
      <c r="AQ82" s="209"/>
      <c r="AR82" s="209"/>
      <c r="BB82" s="204"/>
    </row>
    <row r="83" spans="1:54" s="203" customFormat="1" ht="33.75" customHeight="1" thickBot="1" x14ac:dyDescent="0.3">
      <c r="A83" s="201"/>
      <c r="B83" s="212" t="str">
        <f t="shared" si="1"/>
        <v>__</v>
      </c>
      <c r="C83" s="207"/>
      <c r="D83" s="208"/>
      <c r="E83" s="221"/>
      <c r="F83" s="221"/>
      <c r="G83" s="222"/>
      <c r="H83" s="223"/>
      <c r="I83" s="224"/>
      <c r="J83" s="224"/>
      <c r="K83" s="224"/>
      <c r="L83" s="225"/>
      <c r="M83" s="218"/>
      <c r="N83" s="226"/>
      <c r="O83" s="226"/>
      <c r="P83" s="227"/>
      <c r="Y83" s="209"/>
      <c r="Z83" s="209"/>
      <c r="AA83" s="209"/>
      <c r="AB83" s="209"/>
      <c r="AC83" s="209"/>
      <c r="AD83" s="209"/>
      <c r="AE83" s="209"/>
      <c r="AF83" s="209"/>
      <c r="AG83" s="209"/>
      <c r="AH83" s="209"/>
      <c r="AI83" s="209"/>
      <c r="AJ83" s="209"/>
      <c r="AK83" s="209"/>
      <c r="AL83" s="209"/>
      <c r="AM83" s="209"/>
      <c r="AN83" s="209"/>
      <c r="AO83" s="209"/>
      <c r="AP83" s="209"/>
      <c r="AQ83" s="209"/>
      <c r="AR83" s="209"/>
      <c r="BB83" s="204"/>
    </row>
    <row r="84" spans="1:54" s="203" customFormat="1" ht="33.75" customHeight="1" thickBot="1" x14ac:dyDescent="0.3">
      <c r="A84" s="201"/>
      <c r="B84" s="212" t="str">
        <f t="shared" si="1"/>
        <v>__</v>
      </c>
      <c r="C84" s="207"/>
      <c r="D84" s="208"/>
      <c r="E84" s="221"/>
      <c r="F84" s="221"/>
      <c r="G84" s="222"/>
      <c r="H84" s="223"/>
      <c r="I84" s="224"/>
      <c r="J84" s="224"/>
      <c r="K84" s="224"/>
      <c r="L84" s="225"/>
      <c r="M84" s="218"/>
      <c r="N84" s="226"/>
      <c r="O84" s="226"/>
      <c r="P84" s="227"/>
      <c r="Y84" s="209"/>
      <c r="Z84" s="209"/>
      <c r="AA84" s="209"/>
      <c r="AB84" s="209"/>
      <c r="AC84" s="209"/>
      <c r="AD84" s="209"/>
      <c r="AE84" s="209"/>
      <c r="AF84" s="209"/>
      <c r="AG84" s="209"/>
      <c r="AH84" s="209"/>
      <c r="AI84" s="209"/>
      <c r="AJ84" s="209"/>
      <c r="AK84" s="209"/>
      <c r="AL84" s="209"/>
      <c r="AM84" s="209"/>
      <c r="AN84" s="209"/>
      <c r="AO84" s="209"/>
      <c r="AP84" s="209"/>
      <c r="AQ84" s="209"/>
      <c r="AR84" s="209"/>
      <c r="BB84" s="204"/>
    </row>
    <row r="85" spans="1:54" s="203" customFormat="1" ht="33.75" customHeight="1" thickBot="1" x14ac:dyDescent="0.3">
      <c r="A85" s="201"/>
      <c r="B85" s="212" t="str">
        <f t="shared" si="1"/>
        <v>__</v>
      </c>
      <c r="C85" s="207"/>
      <c r="D85" s="208"/>
      <c r="E85" s="221"/>
      <c r="F85" s="221"/>
      <c r="G85" s="222"/>
      <c r="H85" s="223"/>
      <c r="I85" s="224"/>
      <c r="J85" s="224"/>
      <c r="K85" s="224"/>
      <c r="L85" s="225"/>
      <c r="M85" s="218"/>
      <c r="N85" s="226"/>
      <c r="O85" s="226"/>
      <c r="P85" s="227"/>
      <c r="Y85" s="209"/>
      <c r="Z85" s="209"/>
      <c r="AA85" s="209"/>
      <c r="AB85" s="209"/>
      <c r="AC85" s="209"/>
      <c r="AD85" s="209"/>
      <c r="AE85" s="209"/>
      <c r="AF85" s="209"/>
      <c r="AG85" s="209"/>
      <c r="AH85" s="209"/>
      <c r="AI85" s="209"/>
      <c r="AJ85" s="209"/>
      <c r="AK85" s="209"/>
      <c r="AL85" s="209"/>
      <c r="AM85" s="209"/>
      <c r="AN85" s="209"/>
      <c r="AO85" s="209"/>
      <c r="AP85" s="209"/>
      <c r="AQ85" s="209"/>
      <c r="AR85" s="209"/>
      <c r="BB85" s="204"/>
    </row>
    <row r="86" spans="1:54" s="203" customFormat="1" ht="33.75" customHeight="1" thickBot="1" x14ac:dyDescent="0.3">
      <c r="A86" s="201"/>
      <c r="B86" s="212" t="str">
        <f t="shared" si="1"/>
        <v>__</v>
      </c>
      <c r="C86" s="207"/>
      <c r="D86" s="208"/>
      <c r="E86" s="221"/>
      <c r="F86" s="221"/>
      <c r="G86" s="222"/>
      <c r="H86" s="223"/>
      <c r="I86" s="224"/>
      <c r="J86" s="224"/>
      <c r="K86" s="224"/>
      <c r="L86" s="225"/>
      <c r="M86" s="218"/>
      <c r="N86" s="226"/>
      <c r="O86" s="226"/>
      <c r="P86" s="227"/>
      <c r="Y86" s="209"/>
      <c r="Z86" s="209"/>
      <c r="AA86" s="209"/>
      <c r="AB86" s="209"/>
      <c r="AC86" s="209"/>
      <c r="AD86" s="209"/>
      <c r="AE86" s="209"/>
      <c r="AF86" s="209"/>
      <c r="AG86" s="209"/>
      <c r="AH86" s="209"/>
      <c r="AI86" s="209"/>
      <c r="AJ86" s="209"/>
      <c r="AK86" s="209"/>
      <c r="AL86" s="209"/>
      <c r="AM86" s="209"/>
      <c r="AN86" s="209"/>
      <c r="AO86" s="209"/>
      <c r="AP86" s="209"/>
      <c r="AQ86" s="209"/>
      <c r="AR86" s="209"/>
      <c r="BB86" s="204"/>
    </row>
    <row r="87" spans="1:54" s="203" customFormat="1" ht="33.75" customHeight="1" thickBot="1" x14ac:dyDescent="0.3">
      <c r="A87" s="201"/>
      <c r="B87" s="212" t="str">
        <f t="shared" si="1"/>
        <v>__</v>
      </c>
      <c r="C87" s="207"/>
      <c r="D87" s="208"/>
      <c r="E87" s="221"/>
      <c r="F87" s="221"/>
      <c r="G87" s="222"/>
      <c r="H87" s="223"/>
      <c r="I87" s="224"/>
      <c r="J87" s="224"/>
      <c r="K87" s="224"/>
      <c r="L87" s="225"/>
      <c r="M87" s="218"/>
      <c r="N87" s="226"/>
      <c r="O87" s="226"/>
      <c r="P87" s="227"/>
      <c r="Y87" s="209"/>
      <c r="Z87" s="209"/>
      <c r="AA87" s="209"/>
      <c r="AB87" s="209"/>
      <c r="AC87" s="209"/>
      <c r="AD87" s="209"/>
      <c r="AE87" s="209"/>
      <c r="AF87" s="209"/>
      <c r="AG87" s="209"/>
      <c r="AH87" s="209"/>
      <c r="AI87" s="209"/>
      <c r="AJ87" s="209"/>
      <c r="AK87" s="209"/>
      <c r="AL87" s="209"/>
      <c r="AM87" s="209"/>
      <c r="AN87" s="209"/>
      <c r="AO87" s="209"/>
      <c r="AP87" s="209"/>
      <c r="AQ87" s="209"/>
      <c r="AR87" s="209"/>
      <c r="BB87" s="204"/>
    </row>
    <row r="88" spans="1:54" s="203" customFormat="1" ht="33.75" customHeight="1" thickBot="1" x14ac:dyDescent="0.3">
      <c r="A88" s="201"/>
      <c r="B88" s="212" t="str">
        <f t="shared" si="1"/>
        <v>__</v>
      </c>
      <c r="C88" s="207"/>
      <c r="D88" s="208"/>
      <c r="E88" s="221"/>
      <c r="F88" s="221"/>
      <c r="G88" s="222"/>
      <c r="H88" s="223"/>
      <c r="I88" s="224"/>
      <c r="J88" s="224"/>
      <c r="K88" s="224"/>
      <c r="L88" s="225"/>
      <c r="M88" s="218"/>
      <c r="N88" s="226"/>
      <c r="O88" s="226"/>
      <c r="P88" s="227"/>
      <c r="Y88" s="209"/>
      <c r="Z88" s="209"/>
      <c r="AA88" s="209"/>
      <c r="AB88" s="209"/>
      <c r="AC88" s="209"/>
      <c r="AD88" s="209"/>
      <c r="AE88" s="209"/>
      <c r="AF88" s="209"/>
      <c r="AG88" s="209"/>
      <c r="AH88" s="209"/>
      <c r="AI88" s="209"/>
      <c r="AJ88" s="209"/>
      <c r="AK88" s="209"/>
      <c r="AL88" s="209"/>
      <c r="AM88" s="209"/>
      <c r="AN88" s="209"/>
      <c r="AO88" s="209"/>
      <c r="AP88" s="209"/>
      <c r="AQ88" s="209"/>
      <c r="AR88" s="209"/>
      <c r="BB88" s="204"/>
    </row>
    <row r="89" spans="1:54" s="203" customFormat="1" ht="33.75" customHeight="1" thickBot="1" x14ac:dyDescent="0.3">
      <c r="A89" s="201"/>
      <c r="B89" s="212" t="str">
        <f t="shared" si="1"/>
        <v>__</v>
      </c>
      <c r="C89" s="207"/>
      <c r="D89" s="208"/>
      <c r="E89" s="221"/>
      <c r="F89" s="221"/>
      <c r="G89" s="222"/>
      <c r="H89" s="223"/>
      <c r="I89" s="224"/>
      <c r="J89" s="224"/>
      <c r="K89" s="224"/>
      <c r="L89" s="225"/>
      <c r="M89" s="218"/>
      <c r="N89" s="226"/>
      <c r="O89" s="226"/>
      <c r="P89" s="227"/>
      <c r="Y89" s="209"/>
      <c r="Z89" s="209"/>
      <c r="AA89" s="209"/>
      <c r="AB89" s="209"/>
      <c r="AC89" s="209"/>
      <c r="AD89" s="209"/>
      <c r="AE89" s="209"/>
      <c r="AF89" s="209"/>
      <c r="AG89" s="209"/>
      <c r="AH89" s="209"/>
      <c r="AI89" s="209"/>
      <c r="AJ89" s="209"/>
      <c r="AK89" s="209"/>
      <c r="AL89" s="209"/>
      <c r="AM89" s="209"/>
      <c r="AN89" s="209"/>
      <c r="AO89" s="209"/>
      <c r="AP89" s="209"/>
      <c r="AQ89" s="209"/>
      <c r="AR89" s="209"/>
      <c r="BB89" s="204"/>
    </row>
    <row r="90" spans="1:54" s="203" customFormat="1" ht="33.75" customHeight="1" thickBot="1" x14ac:dyDescent="0.3">
      <c r="A90" s="201"/>
      <c r="B90" s="212" t="str">
        <f t="shared" si="1"/>
        <v>__</v>
      </c>
      <c r="C90" s="207"/>
      <c r="D90" s="208"/>
      <c r="E90" s="221"/>
      <c r="F90" s="221"/>
      <c r="G90" s="222"/>
      <c r="H90" s="223"/>
      <c r="I90" s="224"/>
      <c r="J90" s="224"/>
      <c r="K90" s="224"/>
      <c r="L90" s="225"/>
      <c r="M90" s="218"/>
      <c r="N90" s="226"/>
      <c r="O90" s="226"/>
      <c r="P90" s="227"/>
      <c r="Y90" s="209"/>
      <c r="Z90" s="209"/>
      <c r="AA90" s="209"/>
      <c r="AB90" s="209"/>
      <c r="AC90" s="209"/>
      <c r="AD90" s="209"/>
      <c r="AE90" s="209"/>
      <c r="AF90" s="209"/>
      <c r="AG90" s="209"/>
      <c r="AH90" s="209"/>
      <c r="AI90" s="209"/>
      <c r="AJ90" s="209"/>
      <c r="AK90" s="209"/>
      <c r="AL90" s="209"/>
      <c r="AM90" s="209"/>
      <c r="AN90" s="209"/>
      <c r="AO90" s="209"/>
      <c r="AP90" s="209"/>
      <c r="AQ90" s="209"/>
      <c r="AR90" s="209"/>
      <c r="BB90" s="204"/>
    </row>
    <row r="91" spans="1:54" s="203" customFormat="1" ht="33.75" customHeight="1" thickBot="1" x14ac:dyDescent="0.3">
      <c r="A91" s="201"/>
      <c r="B91" s="212" t="str">
        <f t="shared" si="1"/>
        <v>__</v>
      </c>
      <c r="C91" s="207"/>
      <c r="D91" s="208"/>
      <c r="E91" s="221"/>
      <c r="F91" s="221"/>
      <c r="G91" s="222"/>
      <c r="H91" s="223"/>
      <c r="I91" s="224"/>
      <c r="J91" s="224"/>
      <c r="K91" s="224"/>
      <c r="L91" s="225"/>
      <c r="M91" s="218"/>
      <c r="N91" s="226"/>
      <c r="O91" s="226"/>
      <c r="P91" s="227"/>
      <c r="Y91" s="209"/>
      <c r="Z91" s="209"/>
      <c r="AA91" s="209"/>
      <c r="AB91" s="209"/>
      <c r="AC91" s="209"/>
      <c r="AD91" s="209"/>
      <c r="AE91" s="209"/>
      <c r="AF91" s="209"/>
      <c r="AG91" s="209"/>
      <c r="AH91" s="209"/>
      <c r="AI91" s="209"/>
      <c r="AJ91" s="209"/>
      <c r="AK91" s="209"/>
      <c r="AL91" s="209"/>
      <c r="AM91" s="209"/>
      <c r="AN91" s="209"/>
      <c r="AO91" s="209"/>
      <c r="AP91" s="209"/>
      <c r="AQ91" s="209"/>
      <c r="AR91" s="209"/>
      <c r="BB91" s="204"/>
    </row>
    <row r="92" spans="1:54" s="203" customFormat="1" ht="33.75" customHeight="1" thickBot="1" x14ac:dyDescent="0.3">
      <c r="A92" s="201"/>
      <c r="B92" s="212" t="str">
        <f t="shared" si="1"/>
        <v>__</v>
      </c>
      <c r="C92" s="207"/>
      <c r="D92" s="208"/>
      <c r="E92" s="221"/>
      <c r="F92" s="221"/>
      <c r="G92" s="222"/>
      <c r="H92" s="223"/>
      <c r="I92" s="224"/>
      <c r="J92" s="224"/>
      <c r="K92" s="224"/>
      <c r="L92" s="225"/>
      <c r="M92" s="218"/>
      <c r="N92" s="226"/>
      <c r="O92" s="226"/>
      <c r="P92" s="227"/>
      <c r="Y92" s="209"/>
      <c r="Z92" s="209"/>
      <c r="AA92" s="209"/>
      <c r="AB92" s="209"/>
      <c r="AC92" s="209"/>
      <c r="AD92" s="209"/>
      <c r="AE92" s="209"/>
      <c r="AF92" s="209"/>
      <c r="AG92" s="209"/>
      <c r="AH92" s="209"/>
      <c r="AI92" s="209"/>
      <c r="AJ92" s="209"/>
      <c r="AK92" s="209"/>
      <c r="AL92" s="209"/>
      <c r="AM92" s="209"/>
      <c r="AN92" s="209"/>
      <c r="AO92" s="209"/>
      <c r="AP92" s="209"/>
      <c r="AQ92" s="209"/>
      <c r="AR92" s="209"/>
      <c r="BB92" s="204"/>
    </row>
    <row r="93" spans="1:54" s="203" customFormat="1" ht="33.75" customHeight="1" thickBot="1" x14ac:dyDescent="0.3">
      <c r="A93" s="201"/>
      <c r="B93" s="212" t="str">
        <f t="shared" si="1"/>
        <v>__</v>
      </c>
      <c r="C93" s="207"/>
      <c r="D93" s="208"/>
      <c r="E93" s="221"/>
      <c r="F93" s="221"/>
      <c r="G93" s="222"/>
      <c r="H93" s="223"/>
      <c r="I93" s="224"/>
      <c r="J93" s="224"/>
      <c r="K93" s="224"/>
      <c r="L93" s="225"/>
      <c r="M93" s="218"/>
      <c r="N93" s="226"/>
      <c r="O93" s="226"/>
      <c r="P93" s="227"/>
      <c r="Y93" s="209"/>
      <c r="Z93" s="209"/>
      <c r="AA93" s="209"/>
      <c r="AB93" s="209"/>
      <c r="AC93" s="209"/>
      <c r="AD93" s="209"/>
      <c r="AE93" s="209"/>
      <c r="AF93" s="209"/>
      <c r="AG93" s="209"/>
      <c r="AH93" s="209"/>
      <c r="AI93" s="209"/>
      <c r="AJ93" s="209"/>
      <c r="AK93" s="209"/>
      <c r="AL93" s="209"/>
      <c r="AM93" s="209"/>
      <c r="AN93" s="209"/>
      <c r="AO93" s="209"/>
      <c r="AP93" s="209"/>
      <c r="AQ93" s="209"/>
      <c r="AR93" s="209"/>
      <c r="BB93" s="204"/>
    </row>
    <row r="94" spans="1:54" s="203" customFormat="1" ht="33.75" customHeight="1" thickBot="1" x14ac:dyDescent="0.3">
      <c r="A94" s="201"/>
      <c r="B94" s="212" t="str">
        <f t="shared" si="1"/>
        <v>__</v>
      </c>
      <c r="C94" s="207"/>
      <c r="D94" s="208"/>
      <c r="E94" s="221"/>
      <c r="F94" s="221"/>
      <c r="G94" s="222"/>
      <c r="H94" s="223"/>
      <c r="I94" s="224"/>
      <c r="J94" s="224"/>
      <c r="K94" s="224"/>
      <c r="L94" s="225"/>
      <c r="M94" s="218"/>
      <c r="N94" s="226"/>
      <c r="O94" s="226"/>
      <c r="P94" s="227"/>
      <c r="Y94" s="209"/>
      <c r="Z94" s="209"/>
      <c r="AA94" s="209"/>
      <c r="AB94" s="209"/>
      <c r="AC94" s="209"/>
      <c r="AD94" s="209"/>
      <c r="AE94" s="209"/>
      <c r="AF94" s="209"/>
      <c r="AG94" s="209"/>
      <c r="AH94" s="209"/>
      <c r="AI94" s="209"/>
      <c r="AJ94" s="209"/>
      <c r="AK94" s="209"/>
      <c r="AL94" s="209"/>
      <c r="AM94" s="209"/>
      <c r="AN94" s="209"/>
      <c r="AO94" s="209"/>
      <c r="AP94" s="209"/>
      <c r="AQ94" s="209"/>
      <c r="AR94" s="209"/>
      <c r="BB94" s="204"/>
    </row>
    <row r="95" spans="1:54" s="203" customFormat="1" ht="33.75" customHeight="1" thickBot="1" x14ac:dyDescent="0.3">
      <c r="A95" s="201"/>
      <c r="B95" s="212" t="str">
        <f t="shared" si="1"/>
        <v>__</v>
      </c>
      <c r="C95" s="207"/>
      <c r="D95" s="208"/>
      <c r="E95" s="221"/>
      <c r="F95" s="221"/>
      <c r="G95" s="222"/>
      <c r="H95" s="223"/>
      <c r="I95" s="224"/>
      <c r="J95" s="224"/>
      <c r="K95" s="224"/>
      <c r="L95" s="225"/>
      <c r="M95" s="218"/>
      <c r="N95" s="226"/>
      <c r="O95" s="226"/>
      <c r="P95" s="227"/>
      <c r="Y95" s="209"/>
      <c r="Z95" s="209"/>
      <c r="AA95" s="209"/>
      <c r="AB95" s="209"/>
      <c r="AC95" s="209"/>
      <c r="AD95" s="209"/>
      <c r="AE95" s="209"/>
      <c r="AF95" s="209"/>
      <c r="AG95" s="209"/>
      <c r="AH95" s="209"/>
      <c r="AI95" s="209"/>
      <c r="AJ95" s="209"/>
      <c r="AK95" s="209"/>
      <c r="AL95" s="209"/>
      <c r="AM95" s="209"/>
      <c r="AN95" s="209"/>
      <c r="AO95" s="209"/>
      <c r="AP95" s="209"/>
      <c r="AQ95" s="209"/>
      <c r="AR95" s="209"/>
      <c r="BB95" s="204"/>
    </row>
    <row r="96" spans="1:54" s="203" customFormat="1" ht="33.75" customHeight="1" thickBot="1" x14ac:dyDescent="0.3">
      <c r="A96" s="201"/>
      <c r="B96" s="212" t="str">
        <f t="shared" si="1"/>
        <v>__</v>
      </c>
      <c r="C96" s="207"/>
      <c r="D96" s="208"/>
      <c r="E96" s="221"/>
      <c r="F96" s="221"/>
      <c r="G96" s="222"/>
      <c r="H96" s="223"/>
      <c r="I96" s="224"/>
      <c r="J96" s="224"/>
      <c r="K96" s="224"/>
      <c r="L96" s="225"/>
      <c r="M96" s="218"/>
      <c r="N96" s="226"/>
      <c r="O96" s="226"/>
      <c r="P96" s="227"/>
      <c r="Y96" s="209"/>
      <c r="Z96" s="209"/>
      <c r="AA96" s="209"/>
      <c r="AB96" s="209"/>
      <c r="AC96" s="209"/>
      <c r="AD96" s="209"/>
      <c r="AE96" s="209"/>
      <c r="AF96" s="209"/>
      <c r="AG96" s="209"/>
      <c r="AH96" s="209"/>
      <c r="AI96" s="209"/>
      <c r="AJ96" s="209"/>
      <c r="AK96" s="209"/>
      <c r="AL96" s="209"/>
      <c r="AM96" s="209"/>
      <c r="AN96" s="209"/>
      <c r="AO96" s="209"/>
      <c r="AP96" s="209"/>
      <c r="AQ96" s="209"/>
      <c r="AR96" s="209"/>
      <c r="BB96" s="204"/>
    </row>
    <row r="97" spans="1:54" s="203" customFormat="1" ht="33.75" customHeight="1" thickBot="1" x14ac:dyDescent="0.3">
      <c r="A97" s="201"/>
      <c r="B97" s="212" t="str">
        <f t="shared" si="1"/>
        <v>__</v>
      </c>
      <c r="C97" s="207"/>
      <c r="D97" s="208"/>
      <c r="E97" s="221"/>
      <c r="F97" s="221"/>
      <c r="G97" s="222"/>
      <c r="H97" s="223"/>
      <c r="I97" s="224"/>
      <c r="J97" s="224"/>
      <c r="K97" s="224"/>
      <c r="L97" s="225"/>
      <c r="M97" s="218"/>
      <c r="N97" s="226"/>
      <c r="O97" s="226"/>
      <c r="P97" s="227"/>
      <c r="Y97" s="209"/>
      <c r="Z97" s="209"/>
      <c r="AA97" s="209"/>
      <c r="AB97" s="209"/>
      <c r="AC97" s="209"/>
      <c r="AD97" s="209"/>
      <c r="AE97" s="209"/>
      <c r="AF97" s="209"/>
      <c r="AG97" s="209"/>
      <c r="AH97" s="209"/>
      <c r="AI97" s="209"/>
      <c r="AJ97" s="209"/>
      <c r="AK97" s="209"/>
      <c r="AL97" s="209"/>
      <c r="AM97" s="209"/>
      <c r="AN97" s="209"/>
      <c r="AO97" s="209"/>
      <c r="AP97" s="209"/>
      <c r="AQ97" s="209"/>
      <c r="AR97" s="209"/>
      <c r="BB97" s="204"/>
    </row>
    <row r="98" spans="1:54" s="203" customFormat="1" ht="33.75" customHeight="1" thickBot="1" x14ac:dyDescent="0.3">
      <c r="A98" s="201"/>
      <c r="B98" s="212" t="str">
        <f t="shared" si="1"/>
        <v>__</v>
      </c>
      <c r="C98" s="207"/>
      <c r="D98" s="208"/>
      <c r="E98" s="221"/>
      <c r="F98" s="221"/>
      <c r="G98" s="222"/>
      <c r="H98" s="223"/>
      <c r="I98" s="224"/>
      <c r="J98" s="224"/>
      <c r="K98" s="224"/>
      <c r="L98" s="225"/>
      <c r="M98" s="218"/>
      <c r="N98" s="226"/>
      <c r="O98" s="226"/>
      <c r="P98" s="227"/>
      <c r="Y98" s="209"/>
      <c r="Z98" s="209"/>
      <c r="AA98" s="209"/>
      <c r="AB98" s="209"/>
      <c r="AC98" s="209"/>
      <c r="AD98" s="209"/>
      <c r="AE98" s="209"/>
      <c r="AF98" s="209"/>
      <c r="AG98" s="209"/>
      <c r="AH98" s="209"/>
      <c r="AI98" s="209"/>
      <c r="AJ98" s="209"/>
      <c r="AK98" s="209"/>
      <c r="AL98" s="209"/>
      <c r="AM98" s="209"/>
      <c r="AN98" s="209"/>
      <c r="AO98" s="209"/>
      <c r="AP98" s="209"/>
      <c r="AQ98" s="209"/>
      <c r="AR98" s="209"/>
      <c r="BB98" s="204"/>
    </row>
    <row r="99" spans="1:54" s="203" customFormat="1" ht="26.25" customHeight="1" thickBot="1" x14ac:dyDescent="0.3">
      <c r="A99" s="201"/>
      <c r="B99" s="212" t="str">
        <f t="shared" si="1"/>
        <v>__</v>
      </c>
      <c r="C99" s="207"/>
      <c r="D99" s="208"/>
      <c r="E99" s="221"/>
      <c r="F99" s="221"/>
      <c r="G99" s="222"/>
      <c r="H99" s="223"/>
      <c r="I99" s="224"/>
      <c r="J99" s="224"/>
      <c r="K99" s="224"/>
      <c r="L99" s="225"/>
      <c r="M99" s="218"/>
      <c r="N99" s="226"/>
      <c r="O99" s="226"/>
      <c r="P99" s="227"/>
      <c r="Y99" s="209"/>
      <c r="Z99" s="209"/>
      <c r="AA99" s="209"/>
      <c r="AB99" s="209"/>
      <c r="AC99" s="209"/>
      <c r="AD99" s="209"/>
      <c r="AE99" s="209"/>
      <c r="AF99" s="209"/>
      <c r="AG99" s="209"/>
      <c r="AH99" s="209"/>
      <c r="AI99" s="209"/>
      <c r="AJ99" s="209"/>
      <c r="AK99" s="209"/>
      <c r="AL99" s="209"/>
      <c r="AM99" s="209"/>
      <c r="AN99" s="209"/>
      <c r="AO99" s="209"/>
      <c r="AP99" s="209"/>
      <c r="AQ99" s="209"/>
      <c r="AR99" s="209"/>
      <c r="BB99" s="204"/>
    </row>
    <row r="100" spans="1:54" s="203" customFormat="1" ht="26.25" customHeight="1" thickBot="1" x14ac:dyDescent="0.3">
      <c r="A100" s="201"/>
      <c r="B100" s="212" t="str">
        <f t="shared" si="1"/>
        <v>__</v>
      </c>
      <c r="C100" s="207"/>
      <c r="D100" s="208"/>
      <c r="E100" s="221"/>
      <c r="F100" s="221"/>
      <c r="G100" s="222"/>
      <c r="H100" s="223"/>
      <c r="I100" s="224"/>
      <c r="J100" s="224"/>
      <c r="K100" s="224"/>
      <c r="L100" s="225"/>
      <c r="M100" s="218"/>
      <c r="N100" s="226"/>
      <c r="O100" s="226"/>
      <c r="P100" s="227"/>
      <c r="Y100" s="209"/>
      <c r="Z100" s="209"/>
      <c r="AA100" s="209"/>
      <c r="AB100" s="209"/>
      <c r="AC100" s="209"/>
      <c r="AD100" s="209"/>
      <c r="AE100" s="209"/>
      <c r="AF100" s="209"/>
      <c r="AG100" s="209"/>
      <c r="AH100" s="209"/>
      <c r="AI100" s="209"/>
      <c r="AJ100" s="209"/>
      <c r="AK100" s="209"/>
      <c r="AL100" s="209"/>
      <c r="AM100" s="209"/>
      <c r="AN100" s="209"/>
      <c r="AO100" s="209"/>
      <c r="AP100" s="209"/>
      <c r="AQ100" s="209"/>
      <c r="AR100" s="209"/>
      <c r="BB100" s="204"/>
    </row>
    <row r="101" spans="1:54" s="203" customFormat="1" ht="26.25" customHeight="1" thickBot="1" x14ac:dyDescent="0.3">
      <c r="A101" s="201"/>
      <c r="B101" s="212" t="str">
        <f t="shared" si="1"/>
        <v>__</v>
      </c>
      <c r="C101" s="207"/>
      <c r="D101" s="208"/>
      <c r="E101" s="221"/>
      <c r="F101" s="221"/>
      <c r="G101" s="222"/>
      <c r="H101" s="223"/>
      <c r="I101" s="224"/>
      <c r="J101" s="224"/>
      <c r="K101" s="224"/>
      <c r="L101" s="225"/>
      <c r="M101" s="218"/>
      <c r="N101" s="226"/>
      <c r="O101" s="226"/>
      <c r="P101" s="227"/>
      <c r="Y101" s="209"/>
      <c r="Z101" s="209"/>
      <c r="AA101" s="209"/>
      <c r="AB101" s="209"/>
      <c r="AC101" s="209"/>
      <c r="AD101" s="209"/>
      <c r="AE101" s="209"/>
      <c r="AF101" s="209"/>
      <c r="AG101" s="209"/>
      <c r="AH101" s="209"/>
      <c r="AI101" s="209"/>
      <c r="AJ101" s="209"/>
      <c r="AK101" s="209"/>
      <c r="AL101" s="209"/>
      <c r="AM101" s="209"/>
      <c r="AN101" s="209"/>
      <c r="AO101" s="209"/>
      <c r="AP101" s="209"/>
      <c r="AQ101" s="209"/>
      <c r="AR101" s="209"/>
      <c r="BB101" s="204"/>
    </row>
    <row r="102" spans="1:54" s="203" customFormat="1" ht="26.25" customHeight="1" thickBot="1" x14ac:dyDescent="0.3">
      <c r="A102" s="201"/>
      <c r="B102" s="212" t="str">
        <f t="shared" si="1"/>
        <v>__</v>
      </c>
      <c r="C102" s="207"/>
      <c r="D102" s="208"/>
      <c r="E102" s="221"/>
      <c r="F102" s="221"/>
      <c r="G102" s="222"/>
      <c r="H102" s="223"/>
      <c r="I102" s="224"/>
      <c r="J102" s="224"/>
      <c r="K102" s="224"/>
      <c r="L102" s="225"/>
      <c r="M102" s="218"/>
      <c r="N102" s="226"/>
      <c r="O102" s="226"/>
      <c r="P102" s="227"/>
      <c r="Y102" s="209"/>
      <c r="Z102" s="209"/>
      <c r="AA102" s="209"/>
      <c r="AB102" s="209"/>
      <c r="AC102" s="209"/>
      <c r="AD102" s="209"/>
      <c r="AE102" s="209"/>
      <c r="AF102" s="209"/>
      <c r="AG102" s="209"/>
      <c r="AH102" s="209"/>
      <c r="AI102" s="209"/>
      <c r="AJ102" s="209"/>
      <c r="AK102" s="209"/>
      <c r="AL102" s="209"/>
      <c r="AM102" s="209"/>
      <c r="AN102" s="209"/>
      <c r="AO102" s="209"/>
      <c r="AP102" s="209"/>
      <c r="AQ102" s="209"/>
      <c r="AR102" s="209"/>
      <c r="BB102" s="204"/>
    </row>
    <row r="103" spans="1:54" s="203" customFormat="1" ht="26.25" customHeight="1" thickBot="1" x14ac:dyDescent="0.3">
      <c r="A103" s="201"/>
      <c r="B103" s="212" t="str">
        <f t="shared" si="1"/>
        <v>__</v>
      </c>
      <c r="C103" s="207"/>
      <c r="D103" s="208"/>
      <c r="E103" s="221"/>
      <c r="F103" s="221"/>
      <c r="G103" s="222"/>
      <c r="H103" s="223"/>
      <c r="I103" s="224"/>
      <c r="J103" s="224"/>
      <c r="K103" s="224"/>
      <c r="L103" s="225"/>
      <c r="M103" s="218"/>
      <c r="N103" s="226"/>
      <c r="O103" s="226"/>
      <c r="P103" s="227"/>
      <c r="Y103" s="209"/>
      <c r="Z103" s="209"/>
      <c r="AA103" s="209"/>
      <c r="AB103" s="209"/>
      <c r="AC103" s="209"/>
      <c r="AD103" s="209"/>
      <c r="AE103" s="209"/>
      <c r="AF103" s="209"/>
      <c r="AG103" s="209"/>
      <c r="AH103" s="209"/>
      <c r="AI103" s="209"/>
      <c r="AJ103" s="209"/>
      <c r="AK103" s="209"/>
      <c r="AL103" s="209"/>
      <c r="AM103" s="209"/>
      <c r="AN103" s="209"/>
      <c r="AO103" s="209"/>
      <c r="AP103" s="209"/>
      <c r="AQ103" s="209"/>
      <c r="AR103" s="209"/>
      <c r="BB103" s="204"/>
    </row>
    <row r="104" spans="1:54" s="203" customFormat="1" ht="26.25" customHeight="1" thickBot="1" x14ac:dyDescent="0.3">
      <c r="A104" s="201"/>
      <c r="B104" s="212" t="str">
        <f t="shared" si="1"/>
        <v>__</v>
      </c>
      <c r="C104" s="207"/>
      <c r="D104" s="208"/>
      <c r="E104" s="221"/>
      <c r="F104" s="221"/>
      <c r="G104" s="222"/>
      <c r="H104" s="223"/>
      <c r="I104" s="224"/>
      <c r="J104" s="224"/>
      <c r="K104" s="224"/>
      <c r="L104" s="225"/>
      <c r="M104" s="218"/>
      <c r="N104" s="226"/>
      <c r="O104" s="226"/>
      <c r="P104" s="227"/>
      <c r="Y104" s="209"/>
      <c r="Z104" s="209"/>
      <c r="AA104" s="209"/>
      <c r="AB104" s="209"/>
      <c r="AC104" s="209"/>
      <c r="AD104" s="209"/>
      <c r="AE104" s="209"/>
      <c r="AF104" s="209"/>
      <c r="AG104" s="209"/>
      <c r="AH104" s="209"/>
      <c r="AI104" s="209"/>
      <c r="AJ104" s="209"/>
      <c r="AK104" s="209"/>
      <c r="AL104" s="209"/>
      <c r="AM104" s="209"/>
      <c r="AN104" s="209"/>
      <c r="AO104" s="209"/>
      <c r="AP104" s="209"/>
      <c r="AQ104" s="209"/>
      <c r="AR104" s="209"/>
      <c r="BB104" s="204"/>
    </row>
    <row r="105" spans="1:54" s="203" customFormat="1" ht="26.25" customHeight="1" thickBot="1" x14ac:dyDescent="0.3">
      <c r="A105" s="201"/>
      <c r="B105" s="212" t="str">
        <f t="shared" si="1"/>
        <v>__</v>
      </c>
      <c r="C105" s="207"/>
      <c r="D105" s="208"/>
      <c r="E105" s="221"/>
      <c r="F105" s="221"/>
      <c r="G105" s="222"/>
      <c r="H105" s="223"/>
      <c r="I105" s="224"/>
      <c r="J105" s="224"/>
      <c r="K105" s="224"/>
      <c r="L105" s="225"/>
      <c r="M105" s="218"/>
      <c r="N105" s="226"/>
      <c r="O105" s="226"/>
      <c r="P105" s="227"/>
      <c r="Y105" s="209"/>
      <c r="Z105" s="209"/>
      <c r="AA105" s="209"/>
      <c r="AB105" s="209"/>
      <c r="AC105" s="209"/>
      <c r="AD105" s="209"/>
      <c r="AE105" s="209"/>
      <c r="AF105" s="209"/>
      <c r="AG105" s="209"/>
      <c r="AH105" s="209"/>
      <c r="AI105" s="209"/>
      <c r="AJ105" s="209"/>
      <c r="AK105" s="209"/>
      <c r="AL105" s="209"/>
      <c r="AM105" s="209"/>
      <c r="AN105" s="209"/>
      <c r="AO105" s="209"/>
      <c r="AP105" s="209"/>
      <c r="AQ105" s="209"/>
      <c r="AR105" s="209"/>
      <c r="BB105" s="204"/>
    </row>
    <row r="106" spans="1:54" s="203" customFormat="1" ht="26.25" customHeight="1" thickBot="1" x14ac:dyDescent="0.3">
      <c r="A106" s="201"/>
      <c r="B106" s="212" t="str">
        <f t="shared" si="1"/>
        <v>__</v>
      </c>
      <c r="C106" s="207"/>
      <c r="D106" s="208"/>
      <c r="E106" s="221"/>
      <c r="F106" s="221"/>
      <c r="G106" s="222"/>
      <c r="H106" s="223"/>
      <c r="I106" s="224"/>
      <c r="J106" s="224"/>
      <c r="K106" s="224"/>
      <c r="L106" s="225"/>
      <c r="M106" s="218"/>
      <c r="N106" s="226"/>
      <c r="O106" s="226"/>
      <c r="P106" s="227"/>
      <c r="Y106" s="209"/>
      <c r="Z106" s="209"/>
      <c r="AA106" s="209"/>
      <c r="AB106" s="209"/>
      <c r="AC106" s="209"/>
      <c r="AD106" s="209"/>
      <c r="AE106" s="209"/>
      <c r="AF106" s="209"/>
      <c r="AG106" s="209"/>
      <c r="AH106" s="209"/>
      <c r="AI106" s="209"/>
      <c r="AJ106" s="209"/>
      <c r="AK106" s="209"/>
      <c r="AL106" s="209"/>
      <c r="AM106" s="209"/>
      <c r="AN106" s="209"/>
      <c r="AO106" s="209"/>
      <c r="AP106" s="209"/>
      <c r="AQ106" s="209"/>
      <c r="AR106" s="209"/>
      <c r="BB106" s="204"/>
    </row>
    <row r="107" spans="1:54" s="203" customFormat="1" ht="26.25" customHeight="1" thickBot="1" x14ac:dyDescent="0.3">
      <c r="A107" s="201"/>
      <c r="B107" s="212" t="str">
        <f t="shared" si="1"/>
        <v>__</v>
      </c>
      <c r="C107" s="207"/>
      <c r="D107" s="208"/>
      <c r="E107" s="221"/>
      <c r="F107" s="221"/>
      <c r="G107" s="222"/>
      <c r="H107" s="223"/>
      <c r="I107" s="224"/>
      <c r="J107" s="224"/>
      <c r="K107" s="224"/>
      <c r="L107" s="225"/>
      <c r="M107" s="218"/>
      <c r="N107" s="226"/>
      <c r="O107" s="226"/>
      <c r="P107" s="227"/>
      <c r="Y107" s="209"/>
      <c r="Z107" s="209"/>
      <c r="AA107" s="209"/>
      <c r="AB107" s="209"/>
      <c r="AC107" s="209"/>
      <c r="AD107" s="209"/>
      <c r="AE107" s="209"/>
      <c r="AF107" s="209"/>
      <c r="AG107" s="209"/>
      <c r="AH107" s="209"/>
      <c r="AI107" s="209"/>
      <c r="AJ107" s="209"/>
      <c r="AK107" s="209"/>
      <c r="AL107" s="209"/>
      <c r="AM107" s="209"/>
      <c r="AN107" s="209"/>
      <c r="AO107" s="209"/>
      <c r="AP107" s="209"/>
      <c r="AQ107" s="209"/>
      <c r="AR107" s="209"/>
      <c r="BB107" s="204"/>
    </row>
    <row r="108" spans="1:54" s="203" customFormat="1" ht="26.25" customHeight="1" thickBot="1" x14ac:dyDescent="0.3">
      <c r="A108" s="201"/>
      <c r="B108" s="212" t="str">
        <f t="shared" si="1"/>
        <v>__</v>
      </c>
      <c r="C108" s="207"/>
      <c r="D108" s="208"/>
      <c r="E108" s="221"/>
      <c r="F108" s="221"/>
      <c r="G108" s="222"/>
      <c r="H108" s="223"/>
      <c r="I108" s="224"/>
      <c r="J108" s="224"/>
      <c r="K108" s="224"/>
      <c r="L108" s="225"/>
      <c r="M108" s="218"/>
      <c r="N108" s="226"/>
      <c r="O108" s="226"/>
      <c r="P108" s="227"/>
      <c r="Y108" s="209"/>
      <c r="Z108" s="209"/>
      <c r="AA108" s="209"/>
      <c r="AB108" s="209"/>
      <c r="AC108" s="209"/>
      <c r="AD108" s="209"/>
      <c r="AE108" s="209"/>
      <c r="AF108" s="209"/>
      <c r="AG108" s="209"/>
      <c r="AH108" s="209"/>
      <c r="AI108" s="209"/>
      <c r="AJ108" s="209"/>
      <c r="AK108" s="209"/>
      <c r="AL108" s="209"/>
      <c r="AM108" s="209"/>
      <c r="AN108" s="209"/>
      <c r="AO108" s="209"/>
      <c r="AP108" s="209"/>
      <c r="AQ108" s="209"/>
      <c r="AR108" s="209"/>
      <c r="BB108" s="204"/>
    </row>
    <row r="109" spans="1:54" s="203" customFormat="1" ht="26.25" customHeight="1" thickBot="1" x14ac:dyDescent="0.3">
      <c r="A109" s="201"/>
      <c r="B109" s="212" t="str">
        <f t="shared" si="1"/>
        <v>__</v>
      </c>
      <c r="C109" s="207"/>
      <c r="D109" s="208"/>
      <c r="E109" s="221"/>
      <c r="F109" s="221"/>
      <c r="G109" s="222"/>
      <c r="H109" s="223"/>
      <c r="I109" s="224"/>
      <c r="J109" s="224"/>
      <c r="K109" s="224"/>
      <c r="L109" s="225"/>
      <c r="M109" s="218"/>
      <c r="N109" s="226"/>
      <c r="O109" s="226"/>
      <c r="P109" s="227"/>
      <c r="Y109" s="209"/>
      <c r="Z109" s="209"/>
      <c r="AA109" s="209"/>
      <c r="AB109" s="209"/>
      <c r="AC109" s="209"/>
      <c r="AD109" s="209"/>
      <c r="AE109" s="209"/>
      <c r="AF109" s="209"/>
      <c r="AG109" s="209"/>
      <c r="AH109" s="209"/>
      <c r="AI109" s="209"/>
      <c r="AJ109" s="209"/>
      <c r="AK109" s="209"/>
      <c r="AL109" s="209"/>
      <c r="AM109" s="209"/>
      <c r="AN109" s="209"/>
      <c r="AO109" s="209"/>
      <c r="AP109" s="209"/>
      <c r="AQ109" s="209"/>
      <c r="AR109" s="209"/>
      <c r="BB109" s="204"/>
    </row>
    <row r="110" spans="1:54" s="203" customFormat="1" ht="26.25" customHeight="1" thickBot="1" x14ac:dyDescent="0.3">
      <c r="A110" s="201"/>
      <c r="B110" s="212" t="str">
        <f t="shared" si="1"/>
        <v>__</v>
      </c>
      <c r="C110" s="207"/>
      <c r="D110" s="208"/>
      <c r="E110" s="221"/>
      <c r="F110" s="221"/>
      <c r="G110" s="222"/>
      <c r="H110" s="223"/>
      <c r="I110" s="224"/>
      <c r="J110" s="224"/>
      <c r="K110" s="224"/>
      <c r="L110" s="225"/>
      <c r="M110" s="218"/>
      <c r="N110" s="226"/>
      <c r="O110" s="226"/>
      <c r="P110" s="227"/>
      <c r="Y110" s="209"/>
      <c r="Z110" s="209"/>
      <c r="AA110" s="209"/>
      <c r="AB110" s="209"/>
      <c r="AC110" s="209"/>
      <c r="AD110" s="209"/>
      <c r="AE110" s="209"/>
      <c r="AF110" s="209"/>
      <c r="AG110" s="209"/>
      <c r="AH110" s="209"/>
      <c r="AI110" s="209"/>
      <c r="AJ110" s="209"/>
      <c r="AK110" s="209"/>
      <c r="AL110" s="209"/>
      <c r="AM110" s="209"/>
      <c r="AN110" s="209"/>
      <c r="AO110" s="209"/>
      <c r="AP110" s="209"/>
      <c r="AQ110" s="209"/>
      <c r="AR110" s="209"/>
      <c r="BB110" s="204"/>
    </row>
    <row r="111" spans="1:54" s="203" customFormat="1" ht="26.25" customHeight="1" thickBot="1" x14ac:dyDescent="0.3">
      <c r="A111" s="201"/>
      <c r="B111" s="212" t="str">
        <f t="shared" si="1"/>
        <v>__</v>
      </c>
      <c r="C111" s="207"/>
      <c r="D111" s="208"/>
      <c r="E111" s="221"/>
      <c r="F111" s="221"/>
      <c r="G111" s="222"/>
      <c r="H111" s="223"/>
      <c r="I111" s="224"/>
      <c r="J111" s="224"/>
      <c r="K111" s="224"/>
      <c r="L111" s="225"/>
      <c r="M111" s="218"/>
      <c r="N111" s="226"/>
      <c r="O111" s="226"/>
      <c r="P111" s="227"/>
      <c r="Y111" s="209"/>
      <c r="Z111" s="209"/>
      <c r="AA111" s="209"/>
      <c r="AB111" s="209"/>
      <c r="AC111" s="209"/>
      <c r="AD111" s="209"/>
      <c r="AE111" s="209"/>
      <c r="AF111" s="209"/>
      <c r="AG111" s="209"/>
      <c r="AH111" s="209"/>
      <c r="AI111" s="209"/>
      <c r="AJ111" s="209"/>
      <c r="AK111" s="209"/>
      <c r="AL111" s="209"/>
      <c r="AM111" s="209"/>
      <c r="AN111" s="209"/>
      <c r="AO111" s="209"/>
      <c r="AP111" s="209"/>
      <c r="AQ111" s="209"/>
      <c r="AR111" s="209"/>
      <c r="BB111" s="204"/>
    </row>
    <row r="112" spans="1:54" s="203" customFormat="1" ht="26.25" customHeight="1" thickBot="1" x14ac:dyDescent="0.3">
      <c r="A112" s="201"/>
      <c r="B112" s="212" t="str">
        <f t="shared" si="1"/>
        <v>__</v>
      </c>
      <c r="C112" s="207"/>
      <c r="D112" s="208"/>
      <c r="E112" s="221"/>
      <c r="F112" s="221"/>
      <c r="G112" s="222"/>
      <c r="H112" s="223"/>
      <c r="I112" s="224"/>
      <c r="J112" s="224"/>
      <c r="K112" s="224"/>
      <c r="L112" s="225"/>
      <c r="M112" s="218"/>
      <c r="N112" s="226"/>
      <c r="O112" s="226"/>
      <c r="P112" s="227"/>
      <c r="Y112" s="209"/>
      <c r="Z112" s="209"/>
      <c r="AA112" s="209"/>
      <c r="AB112" s="209"/>
      <c r="AC112" s="209"/>
      <c r="AD112" s="209"/>
      <c r="AE112" s="209"/>
      <c r="AF112" s="209"/>
      <c r="AG112" s="209"/>
      <c r="AH112" s="209"/>
      <c r="AI112" s="209"/>
      <c r="AJ112" s="209"/>
      <c r="AK112" s="209"/>
      <c r="AL112" s="209"/>
      <c r="AM112" s="209"/>
      <c r="AN112" s="209"/>
      <c r="AO112" s="209"/>
      <c r="AP112" s="209"/>
      <c r="AQ112" s="209"/>
      <c r="AR112" s="209"/>
      <c r="BB112" s="204"/>
    </row>
    <row r="113" spans="1:54" s="203" customFormat="1" ht="26.25" customHeight="1" thickBot="1" x14ac:dyDescent="0.3">
      <c r="A113" s="201"/>
      <c r="B113" s="212" t="str">
        <f t="shared" si="1"/>
        <v>__</v>
      </c>
      <c r="C113" s="207"/>
      <c r="D113" s="208"/>
      <c r="E113" s="221"/>
      <c r="F113" s="221"/>
      <c r="G113" s="222"/>
      <c r="H113" s="223"/>
      <c r="I113" s="224"/>
      <c r="J113" s="224"/>
      <c r="K113" s="224"/>
      <c r="L113" s="225"/>
      <c r="M113" s="218"/>
      <c r="N113" s="226"/>
      <c r="O113" s="226"/>
      <c r="P113" s="227"/>
      <c r="Y113" s="209"/>
      <c r="Z113" s="209"/>
      <c r="AA113" s="209"/>
      <c r="AB113" s="209"/>
      <c r="AC113" s="209"/>
      <c r="AD113" s="209"/>
      <c r="AE113" s="209"/>
      <c r="AF113" s="209"/>
      <c r="AG113" s="209"/>
      <c r="AH113" s="209"/>
      <c r="AI113" s="209"/>
      <c r="AJ113" s="209"/>
      <c r="AK113" s="209"/>
      <c r="AL113" s="209"/>
      <c r="AM113" s="209"/>
      <c r="AN113" s="209"/>
      <c r="AO113" s="209"/>
      <c r="AP113" s="209"/>
      <c r="AQ113" s="209"/>
      <c r="AR113" s="209"/>
      <c r="BB113" s="204"/>
    </row>
    <row r="114" spans="1:54" s="203" customFormat="1" ht="26.25" customHeight="1" thickBot="1" x14ac:dyDescent="0.3">
      <c r="A114" s="201"/>
      <c r="B114" s="212" t="str">
        <f t="shared" si="1"/>
        <v>__</v>
      </c>
      <c r="C114" s="207"/>
      <c r="D114" s="208"/>
      <c r="E114" s="221"/>
      <c r="F114" s="221"/>
      <c r="G114" s="222"/>
      <c r="H114" s="223"/>
      <c r="I114" s="224"/>
      <c r="J114" s="224"/>
      <c r="K114" s="224"/>
      <c r="L114" s="225"/>
      <c r="M114" s="218"/>
      <c r="N114" s="226"/>
      <c r="O114" s="226"/>
      <c r="P114" s="227"/>
      <c r="Y114" s="209"/>
      <c r="Z114" s="209"/>
      <c r="AA114" s="209"/>
      <c r="AB114" s="209"/>
      <c r="AC114" s="209"/>
      <c r="AD114" s="209"/>
      <c r="AE114" s="209"/>
      <c r="AF114" s="209"/>
      <c r="AG114" s="209"/>
      <c r="AH114" s="209"/>
      <c r="AI114" s="209"/>
      <c r="AJ114" s="209"/>
      <c r="AK114" s="209"/>
      <c r="AL114" s="209"/>
      <c r="AM114" s="209"/>
      <c r="AN114" s="209"/>
      <c r="AO114" s="209"/>
      <c r="AP114" s="209"/>
      <c r="AQ114" s="209"/>
      <c r="AR114" s="209"/>
      <c r="BB114" s="204"/>
    </row>
    <row r="115" spans="1:54" s="203" customFormat="1" ht="26.25" customHeight="1" thickBot="1" x14ac:dyDescent="0.3">
      <c r="A115" s="201"/>
      <c r="B115" s="212" t="str">
        <f t="shared" si="1"/>
        <v>__</v>
      </c>
      <c r="C115" s="207"/>
      <c r="D115" s="208"/>
      <c r="E115" s="221"/>
      <c r="F115" s="221"/>
      <c r="G115" s="222"/>
      <c r="H115" s="223"/>
      <c r="I115" s="224"/>
      <c r="J115" s="224"/>
      <c r="K115" s="224"/>
      <c r="L115" s="225"/>
      <c r="M115" s="218"/>
      <c r="N115" s="226"/>
      <c r="O115" s="226"/>
      <c r="P115" s="227"/>
      <c r="Y115" s="209"/>
      <c r="Z115" s="209"/>
      <c r="AA115" s="209"/>
      <c r="AB115" s="209"/>
      <c r="AC115" s="209"/>
      <c r="AD115" s="209"/>
      <c r="AE115" s="209"/>
      <c r="AF115" s="209"/>
      <c r="AG115" s="209"/>
      <c r="AH115" s="209"/>
      <c r="AI115" s="209"/>
      <c r="AJ115" s="209"/>
      <c r="AK115" s="209"/>
      <c r="AL115" s="209"/>
      <c r="AM115" s="209"/>
      <c r="AN115" s="209"/>
      <c r="AO115" s="209"/>
      <c r="AP115" s="209"/>
      <c r="AQ115" s="209"/>
      <c r="AR115" s="209"/>
      <c r="BB115" s="204"/>
    </row>
    <row r="116" spans="1:54" s="203" customFormat="1" ht="26.25" customHeight="1" thickBot="1" x14ac:dyDescent="0.3">
      <c r="A116" s="201"/>
      <c r="B116" s="212" t="str">
        <f t="shared" si="1"/>
        <v>__</v>
      </c>
      <c r="C116" s="207"/>
      <c r="D116" s="208"/>
      <c r="E116" s="221"/>
      <c r="F116" s="221"/>
      <c r="G116" s="222"/>
      <c r="H116" s="223"/>
      <c r="I116" s="224"/>
      <c r="J116" s="224"/>
      <c r="K116" s="224"/>
      <c r="L116" s="225"/>
      <c r="M116" s="218"/>
      <c r="N116" s="226"/>
      <c r="O116" s="226"/>
      <c r="P116" s="227"/>
      <c r="Y116" s="209"/>
      <c r="Z116" s="209"/>
      <c r="AA116" s="209"/>
      <c r="AB116" s="209"/>
      <c r="AC116" s="209"/>
      <c r="AD116" s="209"/>
      <c r="AE116" s="209"/>
      <c r="AF116" s="209"/>
      <c r="AG116" s="209"/>
      <c r="AH116" s="209"/>
      <c r="AI116" s="209"/>
      <c r="AJ116" s="209"/>
      <c r="AK116" s="209"/>
      <c r="AL116" s="209"/>
      <c r="AM116" s="209"/>
      <c r="AN116" s="209"/>
      <c r="AO116" s="209"/>
      <c r="AP116" s="209"/>
      <c r="AQ116" s="209"/>
      <c r="AR116" s="209"/>
      <c r="BB116" s="204"/>
    </row>
    <row r="117" spans="1:54" s="203" customFormat="1" ht="43.5" customHeight="1" thickBot="1" x14ac:dyDescent="0.3">
      <c r="A117" s="201"/>
      <c r="B117" s="212" t="str">
        <f t="shared" si="1"/>
        <v>__</v>
      </c>
      <c r="C117" s="207"/>
      <c r="D117" s="208"/>
      <c r="E117" s="221"/>
      <c r="F117" s="221"/>
      <c r="G117" s="222"/>
      <c r="H117" s="223"/>
      <c r="I117" s="224"/>
      <c r="J117" s="224"/>
      <c r="K117" s="224"/>
      <c r="L117" s="225"/>
      <c r="M117" s="218"/>
      <c r="N117" s="226"/>
      <c r="O117" s="226"/>
      <c r="P117" s="227"/>
      <c r="Y117" s="209"/>
      <c r="Z117" s="209"/>
      <c r="AA117" s="209"/>
      <c r="AB117" s="209"/>
      <c r="AC117" s="209"/>
      <c r="AD117" s="209"/>
      <c r="AE117" s="209"/>
      <c r="AF117" s="209"/>
      <c r="AG117" s="209"/>
      <c r="AH117" s="209"/>
      <c r="AI117" s="209"/>
      <c r="AJ117" s="209"/>
      <c r="AK117" s="209"/>
      <c r="AL117" s="209"/>
      <c r="AM117" s="209"/>
      <c r="AN117" s="209"/>
      <c r="AO117" s="209"/>
      <c r="AP117" s="209"/>
      <c r="AQ117" s="209"/>
      <c r="AR117" s="209"/>
      <c r="BB117" s="204"/>
    </row>
    <row r="118" spans="1:54" s="203" customFormat="1" ht="26.25" customHeight="1" thickBot="1" x14ac:dyDescent="0.3">
      <c r="A118" s="201"/>
      <c r="B118" s="212" t="str">
        <f t="shared" si="1"/>
        <v>__</v>
      </c>
      <c r="C118" s="207"/>
      <c r="D118" s="208"/>
      <c r="E118" s="221"/>
      <c r="F118" s="221"/>
      <c r="G118" s="222"/>
      <c r="H118" s="223"/>
      <c r="I118" s="224"/>
      <c r="J118" s="224"/>
      <c r="K118" s="224"/>
      <c r="L118" s="225"/>
      <c r="M118" s="218"/>
      <c r="N118" s="226"/>
      <c r="O118" s="226"/>
      <c r="P118" s="227"/>
      <c r="Y118" s="209"/>
      <c r="Z118" s="209"/>
      <c r="AA118" s="209"/>
      <c r="AB118" s="209"/>
      <c r="AC118" s="209"/>
      <c r="AD118" s="209"/>
      <c r="AE118" s="209"/>
      <c r="AF118" s="209"/>
      <c r="AG118" s="209"/>
      <c r="AH118" s="209"/>
      <c r="AI118" s="209"/>
      <c r="AJ118" s="209"/>
      <c r="AK118" s="209"/>
      <c r="AL118" s="209"/>
      <c r="AM118" s="209"/>
      <c r="AN118" s="209"/>
      <c r="AO118" s="209"/>
      <c r="AP118" s="209"/>
      <c r="AQ118" s="209"/>
      <c r="AR118" s="209"/>
      <c r="BB118" s="204"/>
    </row>
    <row r="119" spans="1:54" s="203" customFormat="1" ht="26.25" customHeight="1" thickBot="1" x14ac:dyDescent="0.3">
      <c r="A119" s="201"/>
      <c r="B119" s="212" t="str">
        <f t="shared" si="1"/>
        <v>__</v>
      </c>
      <c r="C119" s="207"/>
      <c r="D119" s="208"/>
      <c r="E119" s="221"/>
      <c r="F119" s="221"/>
      <c r="G119" s="222"/>
      <c r="H119" s="223"/>
      <c r="I119" s="224"/>
      <c r="J119" s="224"/>
      <c r="K119" s="224"/>
      <c r="L119" s="225"/>
      <c r="M119" s="218"/>
      <c r="N119" s="226"/>
      <c r="O119" s="226"/>
      <c r="P119" s="227"/>
      <c r="Y119" s="209"/>
      <c r="Z119" s="209"/>
      <c r="AA119" s="209"/>
      <c r="AB119" s="209"/>
      <c r="AC119" s="209"/>
      <c r="AD119" s="209"/>
      <c r="AE119" s="209"/>
      <c r="AF119" s="209"/>
      <c r="AG119" s="209"/>
      <c r="AH119" s="209"/>
      <c r="AI119" s="209"/>
      <c r="AJ119" s="209"/>
      <c r="AK119" s="209"/>
      <c r="AL119" s="209"/>
      <c r="AM119" s="209"/>
      <c r="AN119" s="209"/>
      <c r="AO119" s="209"/>
      <c r="AP119" s="209"/>
      <c r="AQ119" s="209"/>
      <c r="AR119" s="209"/>
      <c r="BB119" s="204"/>
    </row>
    <row r="120" spans="1:54" s="203" customFormat="1" ht="26.25" customHeight="1" thickBot="1" x14ac:dyDescent="0.3">
      <c r="A120" s="201"/>
      <c r="B120" s="212" t="str">
        <f t="shared" si="1"/>
        <v>__</v>
      </c>
      <c r="C120" s="207"/>
      <c r="D120" s="208"/>
      <c r="E120" s="221"/>
      <c r="F120" s="221"/>
      <c r="G120" s="222"/>
      <c r="H120" s="223"/>
      <c r="I120" s="224"/>
      <c r="J120" s="224"/>
      <c r="K120" s="224"/>
      <c r="L120" s="225"/>
      <c r="M120" s="218"/>
      <c r="N120" s="226"/>
      <c r="O120" s="226"/>
      <c r="P120" s="227"/>
      <c r="Y120" s="209"/>
      <c r="Z120" s="209"/>
      <c r="AA120" s="209"/>
      <c r="AB120" s="209"/>
      <c r="AC120" s="209"/>
      <c r="AD120" s="209"/>
      <c r="AE120" s="209"/>
      <c r="AF120" s="209"/>
      <c r="AG120" s="209"/>
      <c r="AH120" s="209"/>
      <c r="AI120" s="209"/>
      <c r="AJ120" s="209"/>
      <c r="AK120" s="209"/>
      <c r="AL120" s="209"/>
      <c r="AM120" s="209"/>
      <c r="AN120" s="209"/>
      <c r="AO120" s="209"/>
      <c r="AP120" s="209"/>
      <c r="AQ120" s="209"/>
      <c r="AR120" s="209"/>
      <c r="BB120" s="204"/>
    </row>
    <row r="121" spans="1:54" s="203" customFormat="1" ht="26.25" customHeight="1" thickBot="1" x14ac:dyDescent="0.3">
      <c r="A121" s="201"/>
      <c r="B121" s="212" t="str">
        <f t="shared" si="1"/>
        <v>__</v>
      </c>
      <c r="C121" s="207"/>
      <c r="D121" s="208"/>
      <c r="E121" s="221"/>
      <c r="F121" s="221"/>
      <c r="G121" s="222"/>
      <c r="H121" s="223"/>
      <c r="I121" s="224"/>
      <c r="J121" s="224"/>
      <c r="K121" s="224"/>
      <c r="L121" s="225"/>
      <c r="M121" s="218"/>
      <c r="N121" s="226"/>
      <c r="O121" s="226"/>
      <c r="P121" s="227"/>
      <c r="Y121" s="209"/>
      <c r="Z121" s="209"/>
      <c r="AA121" s="209"/>
      <c r="AB121" s="209"/>
      <c r="AC121" s="209"/>
      <c r="AD121" s="209"/>
      <c r="AE121" s="209"/>
      <c r="AF121" s="209"/>
      <c r="AG121" s="209"/>
      <c r="AH121" s="209"/>
      <c r="AI121" s="209"/>
      <c r="AJ121" s="209"/>
      <c r="AK121" s="209"/>
      <c r="AL121" s="209"/>
      <c r="AM121" s="209"/>
      <c r="AN121" s="209"/>
      <c r="AO121" s="209"/>
      <c r="AP121" s="209"/>
      <c r="AQ121" s="209"/>
      <c r="AR121" s="209"/>
      <c r="BB121" s="204"/>
    </row>
    <row r="122" spans="1:54" s="203" customFormat="1" ht="26.25" customHeight="1" thickBot="1" x14ac:dyDescent="0.3">
      <c r="A122" s="201"/>
      <c r="B122" s="212" t="str">
        <f t="shared" si="1"/>
        <v>__</v>
      </c>
      <c r="C122" s="207"/>
      <c r="D122" s="208"/>
      <c r="E122" s="221"/>
      <c r="F122" s="221"/>
      <c r="G122" s="222"/>
      <c r="H122" s="223"/>
      <c r="I122" s="224"/>
      <c r="J122" s="224"/>
      <c r="K122" s="224"/>
      <c r="L122" s="225"/>
      <c r="M122" s="218"/>
      <c r="N122" s="226"/>
      <c r="O122" s="226"/>
      <c r="P122" s="227"/>
      <c r="Y122" s="209"/>
      <c r="Z122" s="209"/>
      <c r="AA122" s="209"/>
      <c r="AB122" s="209"/>
      <c r="AC122" s="209"/>
      <c r="AD122" s="209"/>
      <c r="AE122" s="209"/>
      <c r="AF122" s="209"/>
      <c r="AG122" s="209"/>
      <c r="AH122" s="209"/>
      <c r="AI122" s="209"/>
      <c r="AJ122" s="209"/>
      <c r="AK122" s="209"/>
      <c r="AL122" s="209"/>
      <c r="AM122" s="209"/>
      <c r="AN122" s="209"/>
      <c r="AO122" s="209"/>
      <c r="AP122" s="209"/>
      <c r="AQ122" s="209"/>
      <c r="AR122" s="209"/>
      <c r="BB122" s="204"/>
    </row>
    <row r="123" spans="1:54" s="203" customFormat="1" ht="26.25" customHeight="1" thickBot="1" x14ac:dyDescent="0.3">
      <c r="A123" s="201"/>
      <c r="B123" s="212" t="str">
        <f t="shared" si="1"/>
        <v>__</v>
      </c>
      <c r="C123" s="207"/>
      <c r="D123" s="208"/>
      <c r="E123" s="221"/>
      <c r="F123" s="221"/>
      <c r="G123" s="222"/>
      <c r="H123" s="223"/>
      <c r="I123" s="224"/>
      <c r="J123" s="224"/>
      <c r="K123" s="224"/>
      <c r="L123" s="225"/>
      <c r="M123" s="218"/>
      <c r="N123" s="226"/>
      <c r="O123" s="226"/>
      <c r="P123" s="227"/>
      <c r="Y123" s="209"/>
      <c r="Z123" s="209"/>
      <c r="AA123" s="209"/>
      <c r="AB123" s="209"/>
      <c r="AC123" s="209"/>
      <c r="AD123" s="209"/>
      <c r="AE123" s="209"/>
      <c r="AF123" s="209"/>
      <c r="AG123" s="209"/>
      <c r="AH123" s="209"/>
      <c r="AI123" s="209"/>
      <c r="AJ123" s="209"/>
      <c r="AK123" s="209"/>
      <c r="AL123" s="209"/>
      <c r="AM123" s="209"/>
      <c r="AN123" s="209"/>
      <c r="AO123" s="209"/>
      <c r="AP123" s="209"/>
      <c r="AQ123" s="209"/>
      <c r="AR123" s="209"/>
      <c r="BB123" s="204"/>
    </row>
    <row r="124" spans="1:54" s="203" customFormat="1" ht="30" customHeight="1" thickBot="1" x14ac:dyDescent="0.3">
      <c r="A124" s="201"/>
      <c r="B124" s="212" t="str">
        <f t="shared" si="1"/>
        <v>__</v>
      </c>
      <c r="C124" s="207"/>
      <c r="D124" s="208"/>
      <c r="E124" s="221"/>
      <c r="F124" s="221"/>
      <c r="G124" s="222"/>
      <c r="H124" s="223"/>
      <c r="I124" s="224"/>
      <c r="J124" s="224"/>
      <c r="K124" s="224"/>
      <c r="L124" s="225"/>
      <c r="M124" s="218"/>
      <c r="N124" s="226"/>
      <c r="O124" s="226"/>
      <c r="P124" s="227"/>
      <c r="Y124" s="209"/>
      <c r="Z124" s="209"/>
      <c r="AA124" s="209"/>
      <c r="AB124" s="209"/>
      <c r="AC124" s="209"/>
      <c r="AD124" s="209"/>
      <c r="AE124" s="209"/>
      <c r="AF124" s="209"/>
      <c r="AG124" s="209"/>
      <c r="AH124" s="209"/>
      <c r="AI124" s="209"/>
      <c r="AJ124" s="209"/>
      <c r="AK124" s="209"/>
      <c r="AL124" s="209"/>
      <c r="AM124" s="209"/>
      <c r="AN124" s="209"/>
      <c r="AO124" s="209"/>
      <c r="AP124" s="209"/>
      <c r="AQ124" s="209"/>
      <c r="AR124" s="209"/>
      <c r="BB124" s="204"/>
    </row>
    <row r="125" spans="1:54" s="203" customFormat="1" ht="34.5" customHeight="1" thickBot="1" x14ac:dyDescent="0.3">
      <c r="A125" s="201"/>
      <c r="B125" s="212" t="str">
        <f t="shared" si="1"/>
        <v>__</v>
      </c>
      <c r="C125" s="207"/>
      <c r="D125" s="208"/>
      <c r="E125" s="221"/>
      <c r="F125" s="221"/>
      <c r="G125" s="222"/>
      <c r="H125" s="223"/>
      <c r="I125" s="224"/>
      <c r="J125" s="224"/>
      <c r="K125" s="224"/>
      <c r="L125" s="225"/>
      <c r="M125" s="218"/>
      <c r="N125" s="226"/>
      <c r="O125" s="226"/>
      <c r="P125" s="227"/>
      <c r="Y125" s="209"/>
      <c r="Z125" s="209"/>
      <c r="AA125" s="209"/>
      <c r="AB125" s="209"/>
      <c r="AC125" s="209"/>
      <c r="AD125" s="209"/>
      <c r="AE125" s="209"/>
      <c r="AF125" s="209"/>
      <c r="AG125" s="209"/>
      <c r="AH125" s="209"/>
      <c r="AI125" s="209"/>
      <c r="AJ125" s="209"/>
      <c r="AK125" s="209"/>
      <c r="AL125" s="209"/>
      <c r="AM125" s="209"/>
      <c r="AN125" s="209"/>
      <c r="AO125" s="209"/>
      <c r="AP125" s="209"/>
      <c r="AQ125" s="209"/>
      <c r="AR125" s="209"/>
      <c r="BB125" s="204"/>
    </row>
    <row r="126" spans="1:54" s="203" customFormat="1" ht="36" customHeight="1" thickBot="1" x14ac:dyDescent="0.3">
      <c r="A126" s="201"/>
      <c r="B126" s="212" t="str">
        <f t="shared" si="1"/>
        <v>__</v>
      </c>
      <c r="C126" s="207"/>
      <c r="D126" s="208"/>
      <c r="E126" s="221"/>
      <c r="F126" s="221"/>
      <c r="G126" s="222"/>
      <c r="H126" s="223"/>
      <c r="I126" s="224"/>
      <c r="J126" s="224"/>
      <c r="K126" s="224"/>
      <c r="L126" s="225"/>
      <c r="M126" s="218"/>
      <c r="N126" s="226"/>
      <c r="O126" s="226"/>
      <c r="P126" s="227"/>
      <c r="Y126" s="209"/>
      <c r="Z126" s="209"/>
      <c r="AA126" s="209"/>
      <c r="AB126" s="209"/>
      <c r="AC126" s="209"/>
      <c r="AD126" s="209"/>
      <c r="AE126" s="209"/>
      <c r="AF126" s="209"/>
      <c r="AG126" s="209"/>
      <c r="AH126" s="209"/>
      <c r="AI126" s="209"/>
      <c r="AJ126" s="209"/>
      <c r="AK126" s="209"/>
      <c r="AL126" s="209"/>
      <c r="AM126" s="209"/>
      <c r="AN126" s="209"/>
      <c r="AO126" s="209"/>
      <c r="AP126" s="209"/>
      <c r="AQ126" s="209"/>
      <c r="AR126" s="209"/>
      <c r="BB126" s="204"/>
    </row>
    <row r="127" spans="1:54" ht="36" customHeight="1" thickBot="1" x14ac:dyDescent="0.3">
      <c r="A127" s="201"/>
      <c r="B127" s="206"/>
      <c r="C127" s="114" t="s">
        <v>40</v>
      </c>
      <c r="D127" s="110"/>
      <c r="E127" s="159">
        <f>SUM(E10:E10)</f>
        <v>0</v>
      </c>
      <c r="F127" s="124">
        <f>SUM(F10:F10)</f>
        <v>0</v>
      </c>
      <c r="G127" s="124">
        <f>SUM(G10:G10)</f>
        <v>0</v>
      </c>
      <c r="H127" s="124"/>
      <c r="I127" s="124">
        <f>SUM(I10:I10)</f>
        <v>0</v>
      </c>
      <c r="J127" s="124">
        <f>SUM(J10:J10)</f>
        <v>0</v>
      </c>
      <c r="K127" s="124">
        <f>SUM(K10:K10)</f>
        <v>0</v>
      </c>
      <c r="L127" s="124">
        <f>SUM(L10:L10)</f>
        <v>0</v>
      </c>
      <c r="N127" s="117"/>
      <c r="O127" s="117"/>
      <c r="P127" s="117"/>
    </row>
    <row r="128" spans="1:54" ht="58.5" customHeight="1" x14ac:dyDescent="0.25">
      <c r="A128" s="201"/>
      <c r="C128" s="121" t="s">
        <v>69</v>
      </c>
      <c r="G128" s="82" t="s">
        <v>76</v>
      </c>
    </row>
    <row r="129" spans="2:41" ht="13.2" x14ac:dyDescent="0.25">
      <c r="B129" s="83"/>
      <c r="C129" s="172"/>
      <c r="Z129" s="74" t="s">
        <v>178</v>
      </c>
      <c r="AA129" s="205"/>
      <c r="AC129" s="74" t="s">
        <v>178</v>
      </c>
      <c r="AD129" s="74" t="s">
        <v>178</v>
      </c>
      <c r="AE129" s="74" t="s">
        <v>178</v>
      </c>
      <c r="AI129" s="74" t="s">
        <v>178</v>
      </c>
      <c r="AJ129" s="74" t="s">
        <v>178</v>
      </c>
      <c r="AK129" s="74" t="s">
        <v>178</v>
      </c>
      <c r="AL129" s="74" t="s">
        <v>178</v>
      </c>
      <c r="AM129" s="74" t="s">
        <v>178</v>
      </c>
      <c r="AN129" s="74" t="s">
        <v>178</v>
      </c>
      <c r="AO129" s="74" t="s">
        <v>178</v>
      </c>
    </row>
    <row r="144" spans="2:41" ht="15" customHeight="1" thickBot="1" x14ac:dyDescent="0.3"/>
    <row r="145" spans="3:11" ht="15" customHeight="1" thickBot="1" x14ac:dyDescent="0.3">
      <c r="C145" s="246" t="s">
        <v>101</v>
      </c>
      <c r="D145" s="247"/>
      <c r="E145" s="247"/>
      <c r="F145" s="247"/>
      <c r="G145" s="247"/>
      <c r="H145" s="247"/>
      <c r="I145" s="247"/>
      <c r="J145" s="247"/>
      <c r="K145" s="248"/>
    </row>
    <row r="146" spans="3:11" ht="15" customHeight="1" thickBot="1" x14ac:dyDescent="0.3">
      <c r="C146" s="101"/>
      <c r="D146" s="243"/>
      <c r="E146" s="244"/>
      <c r="F146" s="244"/>
      <c r="G146" s="107"/>
      <c r="H146" s="125"/>
      <c r="I146" s="243"/>
      <c r="J146" s="244"/>
      <c r="K146" s="245"/>
    </row>
    <row r="147" spans="3:11" ht="24.75" customHeight="1" x14ac:dyDescent="0.25">
      <c r="C147" s="104" t="s">
        <v>68</v>
      </c>
      <c r="D147" s="102" t="s">
        <v>66</v>
      </c>
      <c r="E147" s="96"/>
      <c r="F147" s="96"/>
      <c r="G147" s="102"/>
      <c r="H147" s="102"/>
      <c r="I147" s="102" t="s">
        <v>66</v>
      </c>
      <c r="J147" s="96"/>
      <c r="K147" s="103" t="s">
        <v>67</v>
      </c>
    </row>
    <row r="148" spans="3:11" ht="15" customHeight="1" x14ac:dyDescent="0.25">
      <c r="C148" s="105"/>
      <c r="D148" s="98"/>
      <c r="E148" s="98"/>
      <c r="F148" s="98"/>
      <c r="G148" s="98"/>
      <c r="H148" s="98"/>
      <c r="I148" s="98"/>
      <c r="J148" s="98"/>
      <c r="K148" s="97"/>
    </row>
    <row r="149" spans="3:11" ht="15" customHeight="1" x14ac:dyDescent="0.25">
      <c r="C149" s="105"/>
      <c r="D149" s="98"/>
      <c r="E149" s="98"/>
      <c r="F149" s="98"/>
      <c r="G149" s="98"/>
      <c r="H149" s="98"/>
      <c r="I149" s="98"/>
      <c r="J149" s="98"/>
      <c r="K149" s="97"/>
    </row>
    <row r="150" spans="3:11" ht="15" customHeight="1" x14ac:dyDescent="0.25">
      <c r="C150" s="105"/>
      <c r="D150" s="98"/>
      <c r="E150" s="98"/>
      <c r="F150" s="98"/>
      <c r="G150" s="98"/>
      <c r="H150" s="98"/>
      <c r="I150" s="98"/>
      <c r="J150" s="98"/>
      <c r="K150" s="97"/>
    </row>
    <row r="151" spans="3:11" ht="15" customHeight="1" x14ac:dyDescent="0.25">
      <c r="C151" s="105"/>
      <c r="D151" s="98"/>
      <c r="E151" s="98"/>
      <c r="F151" s="98"/>
      <c r="G151" s="98"/>
      <c r="H151" s="98"/>
      <c r="I151" s="98"/>
      <c r="J151" s="98"/>
      <c r="K151" s="97"/>
    </row>
    <row r="152" spans="3:11" ht="15" customHeight="1" thickBot="1" x14ac:dyDescent="0.3">
      <c r="C152" s="106"/>
      <c r="D152" s="99"/>
      <c r="E152" s="99"/>
      <c r="F152" s="99"/>
      <c r="G152" s="99"/>
      <c r="H152" s="99"/>
      <c r="I152" s="99"/>
      <c r="J152" s="99"/>
      <c r="K152" s="100"/>
    </row>
    <row r="193" spans="2:16" ht="15" customHeight="1" x14ac:dyDescent="0.25">
      <c r="G193" s="149" t="s">
        <v>134</v>
      </c>
    </row>
    <row r="194" spans="2:16" ht="15" customHeight="1" x14ac:dyDescent="0.35">
      <c r="B194" s="148" t="s">
        <v>82</v>
      </c>
      <c r="C194" s="149" t="s">
        <v>110</v>
      </c>
      <c r="D194" s="155" t="e">
        <f t="shared" ref="D194:D206" si="2">F212/$F$227</f>
        <v>#DIV/0!</v>
      </c>
      <c r="E194" s="156"/>
      <c r="F194" s="156">
        <f t="shared" ref="F194:F201" si="3">F212</f>
        <v>0</v>
      </c>
      <c r="G194" s="149" t="s">
        <v>135</v>
      </c>
    </row>
    <row r="195" spans="2:16" ht="15" customHeight="1" x14ac:dyDescent="0.35">
      <c r="B195" s="148" t="s">
        <v>78</v>
      </c>
      <c r="C195" s="149" t="s">
        <v>111</v>
      </c>
      <c r="D195" s="155" t="e">
        <f t="shared" si="2"/>
        <v>#DIV/0!</v>
      </c>
      <c r="E195" s="156"/>
      <c r="F195" s="156">
        <f t="shared" si="3"/>
        <v>0</v>
      </c>
      <c r="G195" s="149" t="s">
        <v>126</v>
      </c>
    </row>
    <row r="196" spans="2:16" ht="15" customHeight="1" x14ac:dyDescent="0.35">
      <c r="B196" s="148" t="s">
        <v>85</v>
      </c>
      <c r="C196" s="149" t="s">
        <v>112</v>
      </c>
      <c r="D196" s="155" t="e">
        <f t="shared" si="2"/>
        <v>#DIV/0!</v>
      </c>
      <c r="E196" s="156"/>
      <c r="F196" s="156">
        <f t="shared" si="3"/>
        <v>0</v>
      </c>
      <c r="G196" s="149" t="s">
        <v>136</v>
      </c>
    </row>
    <row r="197" spans="2:16" ht="15" customHeight="1" x14ac:dyDescent="0.35">
      <c r="B197" s="148" t="s">
        <v>72</v>
      </c>
      <c r="C197" s="149" t="s">
        <v>113</v>
      </c>
      <c r="D197" s="155" t="e">
        <f t="shared" si="2"/>
        <v>#DIV/0!</v>
      </c>
      <c r="E197" s="156"/>
      <c r="F197" s="156">
        <f t="shared" si="3"/>
        <v>0</v>
      </c>
      <c r="G197" s="149" t="s">
        <v>127</v>
      </c>
    </row>
    <row r="198" spans="2:16" ht="15" customHeight="1" x14ac:dyDescent="0.35">
      <c r="B198" s="148" t="s">
        <v>75</v>
      </c>
      <c r="C198" s="149" t="s">
        <v>114</v>
      </c>
      <c r="D198" s="155" t="e">
        <f t="shared" si="2"/>
        <v>#DIV/0!</v>
      </c>
      <c r="E198" s="156"/>
      <c r="F198" s="156">
        <f t="shared" si="3"/>
        <v>0</v>
      </c>
      <c r="G198" s="149" t="s">
        <v>128</v>
      </c>
    </row>
    <row r="199" spans="2:16" ht="15" customHeight="1" x14ac:dyDescent="0.35">
      <c r="B199" s="148" t="s">
        <v>90</v>
      </c>
      <c r="C199" s="149" t="s">
        <v>115</v>
      </c>
      <c r="D199" s="155" t="e">
        <f t="shared" si="2"/>
        <v>#DIV/0!</v>
      </c>
      <c r="E199" s="156"/>
      <c r="F199" s="156">
        <f t="shared" si="3"/>
        <v>0</v>
      </c>
      <c r="G199" s="149" t="s">
        <v>129</v>
      </c>
    </row>
    <row r="200" spans="2:16" ht="15" customHeight="1" x14ac:dyDescent="0.35">
      <c r="B200" s="148" t="s">
        <v>79</v>
      </c>
      <c r="C200" s="149" t="s">
        <v>116</v>
      </c>
      <c r="D200" s="155" t="e">
        <f t="shared" si="2"/>
        <v>#DIV/0!</v>
      </c>
      <c r="E200" s="156"/>
      <c r="F200" s="156">
        <f t="shared" si="3"/>
        <v>0</v>
      </c>
      <c r="G200" s="149" t="s">
        <v>125</v>
      </c>
    </row>
    <row r="201" spans="2:16" s="154" customFormat="1" ht="15" customHeight="1" x14ac:dyDescent="0.35">
      <c r="B201" s="148" t="s">
        <v>130</v>
      </c>
      <c r="C201" s="149" t="s">
        <v>131</v>
      </c>
      <c r="D201" s="155" t="e">
        <f t="shared" si="2"/>
        <v>#DIV/0!</v>
      </c>
      <c r="E201" s="156"/>
      <c r="F201" s="156">
        <f t="shared" si="3"/>
        <v>0</v>
      </c>
      <c r="G201" s="149" t="s">
        <v>132</v>
      </c>
      <c r="H201" s="82"/>
      <c r="I201" s="82"/>
      <c r="J201" s="82"/>
      <c r="K201" s="82"/>
      <c r="N201" s="115"/>
      <c r="O201" s="115"/>
      <c r="P201" s="115"/>
    </row>
    <row r="202" spans="2:16" ht="15" customHeight="1" x14ac:dyDescent="0.35">
      <c r="B202" s="148" t="s">
        <v>117</v>
      </c>
      <c r="C202" s="149" t="s">
        <v>118</v>
      </c>
      <c r="D202" s="155" t="e">
        <f t="shared" si="2"/>
        <v>#DIV/0!</v>
      </c>
      <c r="E202" s="156"/>
      <c r="F202" s="156">
        <f t="shared" ref="F202:F206" si="4">F220</f>
        <v>0</v>
      </c>
      <c r="G202" s="149" t="s">
        <v>133</v>
      </c>
    </row>
    <row r="203" spans="2:16" ht="15" customHeight="1" x14ac:dyDescent="0.35">
      <c r="B203" s="148" t="s">
        <v>87</v>
      </c>
      <c r="C203" s="149" t="s">
        <v>119</v>
      </c>
      <c r="D203" s="155" t="e">
        <f t="shared" si="2"/>
        <v>#DIV/0!</v>
      </c>
      <c r="E203" s="156"/>
      <c r="F203" s="156">
        <f t="shared" si="4"/>
        <v>0</v>
      </c>
      <c r="G203" s="149" t="s">
        <v>137</v>
      </c>
    </row>
    <row r="204" spans="2:16" ht="15" customHeight="1" x14ac:dyDescent="0.35">
      <c r="B204" s="148" t="s">
        <v>88</v>
      </c>
      <c r="C204" s="149" t="s">
        <v>120</v>
      </c>
      <c r="D204" s="155" t="e">
        <f t="shared" si="2"/>
        <v>#DIV/0!</v>
      </c>
      <c r="E204" s="156"/>
      <c r="F204" s="156">
        <f t="shared" si="4"/>
        <v>0</v>
      </c>
      <c r="G204" s="149" t="s">
        <v>140</v>
      </c>
    </row>
    <row r="205" spans="2:16" ht="15" customHeight="1" x14ac:dyDescent="0.35">
      <c r="B205" s="148" t="s">
        <v>89</v>
      </c>
      <c r="C205" s="149" t="s">
        <v>121</v>
      </c>
      <c r="D205" s="155" t="e">
        <f t="shared" si="2"/>
        <v>#DIV/0!</v>
      </c>
      <c r="E205" s="156"/>
      <c r="F205" s="156">
        <f t="shared" si="4"/>
        <v>0</v>
      </c>
      <c r="G205" s="149" t="s">
        <v>139</v>
      </c>
    </row>
    <row r="206" spans="2:16" ht="15" customHeight="1" x14ac:dyDescent="0.35">
      <c r="B206" s="148" t="s">
        <v>86</v>
      </c>
      <c r="C206" s="149" t="s">
        <v>122</v>
      </c>
      <c r="D206" s="155" t="e">
        <f t="shared" si="2"/>
        <v>#DIV/0!</v>
      </c>
      <c r="E206" s="156"/>
      <c r="F206" s="156">
        <f t="shared" si="4"/>
        <v>0</v>
      </c>
      <c r="G206" s="149" t="s">
        <v>138</v>
      </c>
    </row>
    <row r="207" spans="2:16" ht="15" customHeight="1" x14ac:dyDescent="0.25">
      <c r="D207" s="149"/>
    </row>
    <row r="211" spans="2:16" ht="15" customHeight="1" x14ac:dyDescent="0.3">
      <c r="B211" s="150" t="s">
        <v>123</v>
      </c>
      <c r="E211" s="151"/>
      <c r="F211" s="151" t="s">
        <v>124</v>
      </c>
    </row>
    <row r="212" spans="2:16" ht="15" customHeight="1" x14ac:dyDescent="0.3">
      <c r="B212" s="150" t="s">
        <v>82</v>
      </c>
      <c r="E212" s="152"/>
      <c r="F212" s="152">
        <f t="shared" ref="F212:F224" si="5">SUMIF($D$10:$D$10,B212,$F$10:$F$10)</f>
        <v>0</v>
      </c>
    </row>
    <row r="213" spans="2:16" ht="15" customHeight="1" x14ac:dyDescent="0.3">
      <c r="B213" s="150" t="s">
        <v>78</v>
      </c>
      <c r="E213" s="152"/>
      <c r="F213" s="152">
        <f t="shared" si="5"/>
        <v>0</v>
      </c>
    </row>
    <row r="214" spans="2:16" ht="15" customHeight="1" x14ac:dyDescent="0.3">
      <c r="B214" s="150" t="s">
        <v>85</v>
      </c>
      <c r="E214" s="152"/>
      <c r="F214" s="152">
        <f t="shared" si="5"/>
        <v>0</v>
      </c>
    </row>
    <row r="215" spans="2:16" ht="15" customHeight="1" x14ac:dyDescent="0.3">
      <c r="B215" s="150" t="s">
        <v>72</v>
      </c>
      <c r="E215" s="152"/>
      <c r="F215" s="152">
        <f t="shared" si="5"/>
        <v>0</v>
      </c>
    </row>
    <row r="216" spans="2:16" ht="15" customHeight="1" x14ac:dyDescent="0.3">
      <c r="B216" s="150" t="s">
        <v>75</v>
      </c>
      <c r="E216" s="152"/>
      <c r="F216" s="152">
        <f t="shared" si="5"/>
        <v>0</v>
      </c>
    </row>
    <row r="217" spans="2:16" ht="15" customHeight="1" x14ac:dyDescent="0.3">
      <c r="B217" s="150" t="s">
        <v>90</v>
      </c>
      <c r="E217" s="152"/>
      <c r="F217" s="152">
        <f t="shared" si="5"/>
        <v>0</v>
      </c>
    </row>
    <row r="218" spans="2:16" ht="15" customHeight="1" x14ac:dyDescent="0.3">
      <c r="B218" s="150" t="s">
        <v>79</v>
      </c>
      <c r="E218" s="152"/>
      <c r="F218" s="152">
        <f t="shared" si="5"/>
        <v>0</v>
      </c>
    </row>
    <row r="219" spans="2:16" s="154" customFormat="1" ht="15" customHeight="1" x14ac:dyDescent="0.3">
      <c r="B219" s="157" t="s">
        <v>130</v>
      </c>
      <c r="C219" s="81"/>
      <c r="D219" s="81"/>
      <c r="E219" s="152"/>
      <c r="F219" s="152">
        <f t="shared" si="5"/>
        <v>0</v>
      </c>
      <c r="G219" s="82"/>
      <c r="H219" s="82"/>
      <c r="I219" s="82"/>
      <c r="J219" s="82"/>
      <c r="K219" s="82"/>
      <c r="N219" s="115"/>
      <c r="O219" s="115"/>
      <c r="P219" s="115"/>
    </row>
    <row r="220" spans="2:16" ht="15" customHeight="1" x14ac:dyDescent="0.3">
      <c r="B220" s="150" t="s">
        <v>117</v>
      </c>
      <c r="E220" s="152"/>
      <c r="F220" s="152">
        <f t="shared" si="5"/>
        <v>0</v>
      </c>
    </row>
    <row r="221" spans="2:16" ht="15" customHeight="1" x14ac:dyDescent="0.3">
      <c r="B221" s="150" t="s">
        <v>87</v>
      </c>
      <c r="E221" s="152"/>
      <c r="F221" s="152">
        <f t="shared" si="5"/>
        <v>0</v>
      </c>
    </row>
    <row r="222" spans="2:16" ht="15" customHeight="1" x14ac:dyDescent="0.3">
      <c r="B222" s="150" t="s">
        <v>88</v>
      </c>
      <c r="E222" s="152"/>
      <c r="F222" s="152">
        <f t="shared" si="5"/>
        <v>0</v>
      </c>
    </row>
    <row r="223" spans="2:16" ht="15" customHeight="1" x14ac:dyDescent="0.3">
      <c r="B223" s="150" t="s">
        <v>89</v>
      </c>
      <c r="E223" s="152"/>
      <c r="F223" s="152">
        <f t="shared" si="5"/>
        <v>0</v>
      </c>
    </row>
    <row r="224" spans="2:16" ht="15" customHeight="1" x14ac:dyDescent="0.3">
      <c r="B224" s="150" t="s">
        <v>86</v>
      </c>
      <c r="E224" s="152"/>
      <c r="F224" s="152">
        <f t="shared" si="5"/>
        <v>0</v>
      </c>
    </row>
    <row r="225" spans="2:6" ht="15" customHeight="1" x14ac:dyDescent="0.3">
      <c r="B225" s="150"/>
      <c r="E225" s="151"/>
      <c r="F225" s="151"/>
    </row>
    <row r="226" spans="2:6" ht="15" customHeight="1" x14ac:dyDescent="0.3">
      <c r="B226" s="150"/>
      <c r="E226" s="151"/>
      <c r="F226" s="151"/>
    </row>
    <row r="227" spans="2:6" ht="15" customHeight="1" x14ac:dyDescent="0.3">
      <c r="B227" s="150" t="s">
        <v>55</v>
      </c>
      <c r="E227" s="153"/>
      <c r="F227" s="153">
        <f>SUM(F212:F226)</f>
        <v>0</v>
      </c>
    </row>
    <row r="1228" spans="2:2" ht="15" customHeight="1" x14ac:dyDescent="0.25">
      <c r="B1228" s="81">
        <v>1</v>
      </c>
    </row>
  </sheetData>
  <autoFilter ref="B8:L128">
    <filterColumn colId="4" showButton="0"/>
    <filterColumn colId="5" showButton="0"/>
    <filterColumn colId="6" hiddenButton="1" showButton="0"/>
    <filterColumn colId="7" showButton="0"/>
    <filterColumn colId="8" showButton="0"/>
  </autoFilter>
  <mergeCells count="32">
    <mergeCell ref="Y8:Y9"/>
    <mergeCell ref="N8:P8"/>
    <mergeCell ref="B6:L6"/>
    <mergeCell ref="L8:L9"/>
    <mergeCell ref="D146:F146"/>
    <mergeCell ref="I146:K146"/>
    <mergeCell ref="C145:K145"/>
    <mergeCell ref="B7:K7"/>
    <mergeCell ref="B8:B9"/>
    <mergeCell ref="C8:C9"/>
    <mergeCell ref="D8:D9"/>
    <mergeCell ref="F8:K8"/>
    <mergeCell ref="AF7:AH7"/>
    <mergeCell ref="AH8:AH9"/>
    <mergeCell ref="AG8:AG9"/>
    <mergeCell ref="Z8:Z9"/>
    <mergeCell ref="AB8:AB9"/>
    <mergeCell ref="AC8:AC9"/>
    <mergeCell ref="AD8:AD9"/>
    <mergeCell ref="AQ8:AQ9"/>
    <mergeCell ref="AR8:AR9"/>
    <mergeCell ref="AA8:AA9"/>
    <mergeCell ref="AN8:AN9"/>
    <mergeCell ref="AL8:AL9"/>
    <mergeCell ref="AM8:AM9"/>
    <mergeCell ref="AO8:AO9"/>
    <mergeCell ref="AP8:AP9"/>
    <mergeCell ref="AI8:AI9"/>
    <mergeCell ref="AK8:AK9"/>
    <mergeCell ref="AJ8:AJ9"/>
    <mergeCell ref="AE8:AE9"/>
    <mergeCell ref="AF8:AF9"/>
  </mergeCells>
  <phoneticPr fontId="0" type="noConversion"/>
  <pageMargins left="0.23622047244094491" right="0.23622047244094491" top="0" bottom="0" header="0" footer="0"/>
  <pageSetup paperSize="8" scale="3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2"/>
  <sheetViews>
    <sheetView showGridLines="0" topLeftCell="A5" zoomScale="90" zoomScaleNormal="90" workbookViewId="0">
      <pane xSplit="1" ySplit="1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baseColWidth="10" defaultRowHeight="13.2" x14ac:dyDescent="0.25"/>
  <cols>
    <col min="1" max="1" width="11.6640625" bestFit="1" customWidth="1"/>
    <col min="2" max="2" width="12.109375" bestFit="1" customWidth="1"/>
    <col min="3" max="3" width="12.33203125" bestFit="1" customWidth="1"/>
    <col min="4" max="4" width="9" customWidth="1"/>
    <col min="5" max="5" width="13.6640625" customWidth="1"/>
    <col min="6" max="6" width="5.6640625" customWidth="1"/>
    <col min="7" max="7" width="2.6640625" customWidth="1"/>
    <col min="8" max="8" width="26.5546875" customWidth="1"/>
    <col min="9" max="9" width="9.6640625" customWidth="1"/>
    <col min="10" max="10" width="11.5546875" bestFit="1" customWidth="1"/>
    <col min="11" max="11" width="11.6640625" style="16" bestFit="1" customWidth="1"/>
    <col min="12" max="12" width="11.6640625" bestFit="1" customWidth="1"/>
  </cols>
  <sheetData>
    <row r="1" spans="1:12" ht="12.75" customHeight="1" x14ac:dyDescent="0.25"/>
    <row r="2" spans="1:12" s="33" customFormat="1" x14ac:dyDescent="0.25">
      <c r="A2" s="30"/>
      <c r="B2" s="30"/>
      <c r="C2" s="30"/>
      <c r="D2" s="30"/>
      <c r="E2" s="30"/>
      <c r="F2" s="30"/>
      <c r="G2" s="30"/>
      <c r="H2" s="30"/>
      <c r="I2" s="30"/>
      <c r="J2" s="31"/>
      <c r="K2" s="32" t="s">
        <v>19</v>
      </c>
      <c r="L2" s="30" t="str">
        <f>A9&amp;" / 2005"</f>
        <v>1 / 2005</v>
      </c>
    </row>
    <row r="3" spans="1:12" s="12" customFormat="1" ht="15.6" x14ac:dyDescent="0.3">
      <c r="A3" s="13"/>
      <c r="B3" s="13"/>
      <c r="C3" s="13"/>
      <c r="D3" s="13"/>
      <c r="E3" s="13"/>
      <c r="F3" s="13"/>
      <c r="G3" s="13"/>
      <c r="H3" s="13"/>
      <c r="I3" s="13"/>
      <c r="J3" s="14"/>
      <c r="K3" s="15"/>
      <c r="L3" s="13"/>
    </row>
    <row r="4" spans="1:12" s="12" customFormat="1" ht="12.75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14"/>
      <c r="K4" s="15"/>
      <c r="L4" s="13"/>
    </row>
    <row r="6" spans="1:12" x14ac:dyDescent="0.25">
      <c r="A6" s="27" t="s">
        <v>38</v>
      </c>
      <c r="B6" s="37"/>
      <c r="C6" s="35"/>
      <c r="D6" s="35"/>
      <c r="E6" s="35"/>
      <c r="F6" s="35"/>
      <c r="G6" s="34"/>
      <c r="H6" s="36"/>
    </row>
    <row r="8" spans="1:12" x14ac:dyDescent="0.25">
      <c r="A8" s="26" t="s">
        <v>2</v>
      </c>
      <c r="B8" s="26" t="s">
        <v>3</v>
      </c>
      <c r="C8" s="26" t="s">
        <v>4</v>
      </c>
      <c r="D8" s="26" t="s">
        <v>5</v>
      </c>
      <c r="E8" s="26" t="s">
        <v>6</v>
      </c>
      <c r="F8" s="266" t="s">
        <v>7</v>
      </c>
      <c r="G8" s="268"/>
      <c r="H8" s="26" t="s">
        <v>8</v>
      </c>
    </row>
    <row r="9" spans="1:12" x14ac:dyDescent="0.25">
      <c r="A9" s="28">
        <v>1</v>
      </c>
      <c r="B9" s="3">
        <v>38615</v>
      </c>
      <c r="C9" s="1">
        <v>8769</v>
      </c>
      <c r="D9" s="1" t="s">
        <v>1</v>
      </c>
      <c r="E9" s="1" t="e">
        <f>IF(#REF!&lt;&gt;"",#REF!,"")&amp;IF(#REF!&lt;&gt;"",#REF!,"")&amp;IF(#REF!&lt;&gt;"",#REF!,"")&amp;IF(#REF!&lt;&gt;"",#REF!,"")&amp;IF(#REF!&lt;&gt;"",#REF!,"")</f>
        <v>#REF!</v>
      </c>
      <c r="F9" s="269"/>
      <c r="G9" s="270"/>
      <c r="H9" s="1"/>
    </row>
    <row r="11" spans="1:12" ht="12.75" customHeight="1" x14ac:dyDescent="0.25">
      <c r="A11" s="263" t="s">
        <v>33</v>
      </c>
      <c r="B11" s="264"/>
      <c r="C11" s="264"/>
      <c r="D11" s="264"/>
      <c r="E11" s="264"/>
      <c r="F11" s="265"/>
      <c r="H11" s="266" t="s">
        <v>39</v>
      </c>
      <c r="I11" s="267"/>
      <c r="J11" s="267"/>
      <c r="K11" s="267"/>
      <c r="L11" s="268"/>
    </row>
    <row r="12" spans="1:12" x14ac:dyDescent="0.25">
      <c r="A12" s="257" t="s">
        <v>26</v>
      </c>
      <c r="B12" s="258"/>
      <c r="C12" s="258"/>
      <c r="D12" s="258"/>
      <c r="E12" s="258"/>
      <c r="F12" s="259"/>
      <c r="H12" s="5" t="s">
        <v>9</v>
      </c>
      <c r="I12" s="4" t="s">
        <v>10</v>
      </c>
      <c r="J12" s="4" t="s">
        <v>11</v>
      </c>
      <c r="K12" s="19" t="s">
        <v>20</v>
      </c>
      <c r="L12" s="4" t="s">
        <v>12</v>
      </c>
    </row>
    <row r="13" spans="1:12" x14ac:dyDescent="0.25">
      <c r="A13" s="257"/>
      <c r="B13" s="258"/>
      <c r="C13" s="258"/>
      <c r="D13" s="258"/>
      <c r="E13" s="258"/>
      <c r="F13" s="259"/>
      <c r="H13" s="21" t="s">
        <v>25</v>
      </c>
      <c r="I13" s="2"/>
      <c r="J13" s="6"/>
      <c r="K13" s="17">
        <v>7000</v>
      </c>
      <c r="L13" s="6"/>
    </row>
    <row r="14" spans="1:12" x14ac:dyDescent="0.25">
      <c r="A14" s="257"/>
      <c r="B14" s="258"/>
      <c r="C14" s="258"/>
      <c r="D14" s="258"/>
      <c r="E14" s="258"/>
      <c r="F14" s="259"/>
      <c r="H14" s="22"/>
      <c r="I14" s="2"/>
      <c r="J14" s="6"/>
      <c r="K14" s="17"/>
      <c r="L14" s="6"/>
    </row>
    <row r="15" spans="1:12" x14ac:dyDescent="0.25">
      <c r="A15" s="257"/>
      <c r="B15" s="258"/>
      <c r="C15" s="258"/>
      <c r="D15" s="258"/>
      <c r="E15" s="258"/>
      <c r="F15" s="259"/>
      <c r="H15" s="23"/>
      <c r="I15" s="2"/>
      <c r="J15" s="6"/>
      <c r="K15" s="17"/>
      <c r="L15" s="6"/>
    </row>
    <row r="16" spans="1:12" x14ac:dyDescent="0.25">
      <c r="A16" s="260"/>
      <c r="B16" s="261"/>
      <c r="C16" s="261"/>
      <c r="D16" s="261"/>
      <c r="E16" s="261"/>
      <c r="F16" s="262"/>
      <c r="H16" s="23"/>
      <c r="I16" s="2"/>
      <c r="J16" s="6"/>
      <c r="K16" s="17"/>
      <c r="L16" s="6"/>
    </row>
    <row r="17" spans="1:12" x14ac:dyDescent="0.25">
      <c r="A17" s="29"/>
      <c r="B17" s="29"/>
      <c r="C17" s="29"/>
      <c r="D17" s="29"/>
      <c r="E17" s="29"/>
      <c r="F17" s="29"/>
      <c r="H17" s="23"/>
      <c r="I17" s="2"/>
      <c r="J17" s="6"/>
      <c r="K17" s="17"/>
      <c r="L17" s="6"/>
    </row>
    <row r="18" spans="1:12" x14ac:dyDescent="0.25">
      <c r="A18" s="263" t="s">
        <v>32</v>
      </c>
      <c r="B18" s="264"/>
      <c r="C18" s="264"/>
      <c r="D18" s="264"/>
      <c r="E18" s="264"/>
      <c r="F18" s="265"/>
      <c r="H18" s="24" t="s">
        <v>21</v>
      </c>
      <c r="I18" s="2"/>
      <c r="J18" s="6"/>
      <c r="K18" s="17">
        <f>SUM(K13:K17)</f>
        <v>7000</v>
      </c>
      <c r="L18" s="6"/>
    </row>
    <row r="19" spans="1:12" x14ac:dyDescent="0.25">
      <c r="A19" s="257" t="s">
        <v>27</v>
      </c>
      <c r="B19" s="258"/>
      <c r="C19" s="258"/>
      <c r="D19" s="258"/>
      <c r="E19" s="258"/>
      <c r="F19" s="259"/>
      <c r="H19" s="24" t="s">
        <v>22</v>
      </c>
      <c r="I19" s="20">
        <v>0.2</v>
      </c>
      <c r="J19" s="6"/>
      <c r="K19" s="17">
        <f>ROUND(K18*I19,2)</f>
        <v>1400</v>
      </c>
      <c r="L19" s="6"/>
    </row>
    <row r="20" spans="1:12" x14ac:dyDescent="0.25">
      <c r="A20" s="257"/>
      <c r="B20" s="258"/>
      <c r="C20" s="258"/>
      <c r="D20" s="258"/>
      <c r="E20" s="258"/>
      <c r="F20" s="259"/>
      <c r="H20" s="24"/>
      <c r="I20" s="2"/>
      <c r="J20" s="6"/>
      <c r="K20" s="17"/>
      <c r="L20" s="6"/>
    </row>
    <row r="21" spans="1:12" x14ac:dyDescent="0.25">
      <c r="A21" s="260"/>
      <c r="B21" s="261"/>
      <c r="C21" s="261"/>
      <c r="D21" s="261"/>
      <c r="E21" s="261"/>
      <c r="F21" s="262"/>
      <c r="H21" s="24" t="s">
        <v>23</v>
      </c>
      <c r="I21" s="2"/>
      <c r="J21" s="6"/>
      <c r="K21" s="17">
        <f>K18+K19</f>
        <v>8400</v>
      </c>
      <c r="L21" s="6"/>
    </row>
    <row r="22" spans="1:12" x14ac:dyDescent="0.25">
      <c r="A22" s="29"/>
      <c r="B22" s="29"/>
      <c r="C22" s="29"/>
      <c r="D22" s="29"/>
      <c r="E22" s="29"/>
      <c r="F22" s="29"/>
    </row>
    <row r="23" spans="1:12" x14ac:dyDescent="0.25">
      <c r="A23" s="263" t="s">
        <v>31</v>
      </c>
      <c r="B23" s="264"/>
      <c r="C23" s="264"/>
      <c r="D23" s="264"/>
      <c r="E23" s="264"/>
      <c r="F23" s="265"/>
      <c r="H23" s="266" t="s">
        <v>14</v>
      </c>
      <c r="I23" s="267"/>
      <c r="J23" s="267"/>
      <c r="K23" s="267"/>
      <c r="L23" s="268"/>
    </row>
    <row r="24" spans="1:12" x14ac:dyDescent="0.25">
      <c r="A24" s="257" t="s">
        <v>30</v>
      </c>
      <c r="B24" s="258"/>
      <c r="C24" s="258"/>
      <c r="D24" s="258"/>
      <c r="E24" s="258"/>
      <c r="F24" s="259"/>
      <c r="H24" s="4" t="s">
        <v>18</v>
      </c>
      <c r="I24" s="8" t="s">
        <v>15</v>
      </c>
      <c r="J24" s="4" t="s">
        <v>16</v>
      </c>
      <c r="K24" s="19" t="s">
        <v>13</v>
      </c>
      <c r="L24" s="4"/>
    </row>
    <row r="25" spans="1:12" x14ac:dyDescent="0.25">
      <c r="A25" s="257"/>
      <c r="B25" s="258"/>
      <c r="C25" s="258"/>
      <c r="D25" s="258"/>
      <c r="E25" s="258"/>
      <c r="F25" s="259"/>
      <c r="H25" s="25"/>
      <c r="I25" s="11"/>
      <c r="J25" s="10"/>
      <c r="K25" s="17"/>
      <c r="L25" s="7"/>
    </row>
    <row r="26" spans="1:12" x14ac:dyDescent="0.25">
      <c r="A26" s="260"/>
      <c r="B26" s="261"/>
      <c r="C26" s="261"/>
      <c r="D26" s="261"/>
      <c r="E26" s="261"/>
      <c r="F26" s="262"/>
      <c r="H26" s="25"/>
      <c r="I26" s="11"/>
      <c r="J26" s="10"/>
      <c r="K26" s="17"/>
      <c r="L26" s="7"/>
    </row>
    <row r="27" spans="1:12" x14ac:dyDescent="0.25">
      <c r="A27" s="29"/>
      <c r="B27" s="29"/>
      <c r="C27" s="29"/>
      <c r="D27" s="29"/>
      <c r="E27" s="29"/>
      <c r="F27" s="29"/>
      <c r="H27" s="23"/>
      <c r="I27" s="11"/>
      <c r="J27" s="10"/>
      <c r="K27" s="17"/>
      <c r="L27" s="7"/>
    </row>
    <row r="28" spans="1:12" x14ac:dyDescent="0.25">
      <c r="A28" s="263" t="s">
        <v>28</v>
      </c>
      <c r="B28" s="264"/>
      <c r="C28" s="264"/>
      <c r="D28" s="264"/>
      <c r="E28" s="264"/>
      <c r="F28" s="265"/>
      <c r="H28" s="23"/>
      <c r="I28" s="11"/>
      <c r="J28" s="10"/>
      <c r="K28" s="17"/>
      <c r="L28" s="7"/>
    </row>
    <row r="29" spans="1:12" x14ac:dyDescent="0.25">
      <c r="A29" s="257" t="s">
        <v>29</v>
      </c>
      <c r="B29" s="258"/>
      <c r="C29" s="258"/>
      <c r="D29" s="258"/>
      <c r="E29" s="258"/>
      <c r="F29" s="259"/>
      <c r="H29" s="24"/>
      <c r="I29" s="11"/>
      <c r="J29" s="10"/>
      <c r="K29" s="17"/>
      <c r="L29" s="7"/>
    </row>
    <row r="30" spans="1:12" x14ac:dyDescent="0.25">
      <c r="A30" s="257"/>
      <c r="B30" s="258"/>
      <c r="C30" s="258"/>
      <c r="D30" s="258"/>
      <c r="E30" s="258"/>
      <c r="F30" s="259"/>
      <c r="H30" s="24"/>
      <c r="I30" s="11"/>
      <c r="J30" s="10"/>
      <c r="K30" s="17"/>
      <c r="L30" s="7"/>
    </row>
    <row r="31" spans="1:12" x14ac:dyDescent="0.25">
      <c r="A31" s="260"/>
      <c r="B31" s="261"/>
      <c r="C31" s="261"/>
      <c r="D31" s="261"/>
      <c r="E31" s="261"/>
      <c r="F31" s="262"/>
      <c r="H31" s="24"/>
      <c r="I31" s="11"/>
      <c r="J31" s="10"/>
      <c r="K31" s="17"/>
      <c r="L31" s="7"/>
    </row>
    <row r="32" spans="1:12" x14ac:dyDescent="0.25">
      <c r="A32" s="29"/>
      <c r="B32" s="29"/>
      <c r="C32" s="29"/>
      <c r="D32" s="29"/>
      <c r="E32" s="29"/>
      <c r="F32" s="29"/>
      <c r="H32" s="24"/>
      <c r="I32" s="11"/>
      <c r="J32" s="10"/>
      <c r="K32" s="17"/>
      <c r="L32" s="7"/>
    </row>
    <row r="33" spans="1:12" x14ac:dyDescent="0.25">
      <c r="A33" s="263" t="s">
        <v>36</v>
      </c>
      <c r="B33" s="264"/>
      <c r="C33" s="264"/>
      <c r="D33" s="264"/>
      <c r="E33" s="264"/>
      <c r="F33" s="265"/>
      <c r="H33" s="24"/>
      <c r="I33" s="11"/>
      <c r="J33" s="10"/>
      <c r="K33" s="17"/>
      <c r="L33" s="7"/>
    </row>
    <row r="34" spans="1:12" x14ac:dyDescent="0.25">
      <c r="A34" s="257" t="s">
        <v>37</v>
      </c>
      <c r="B34" s="258"/>
      <c r="C34" s="258"/>
      <c r="D34" s="258"/>
      <c r="E34" s="258"/>
      <c r="F34" s="259"/>
      <c r="H34" s="24"/>
      <c r="I34" s="11"/>
      <c r="J34" s="10"/>
      <c r="K34" s="17"/>
      <c r="L34" s="7"/>
    </row>
    <row r="35" spans="1:12" x14ac:dyDescent="0.25">
      <c r="A35" s="257"/>
      <c r="B35" s="258"/>
      <c r="C35" s="258"/>
      <c r="D35" s="258"/>
      <c r="E35" s="258"/>
      <c r="F35" s="259"/>
      <c r="H35" s="24"/>
      <c r="I35" s="11"/>
      <c r="J35" s="10"/>
      <c r="K35" s="17"/>
      <c r="L35" s="7"/>
    </row>
    <row r="36" spans="1:12" x14ac:dyDescent="0.25">
      <c r="A36" s="257"/>
      <c r="B36" s="258"/>
      <c r="C36" s="258"/>
      <c r="D36" s="258"/>
      <c r="E36" s="258"/>
      <c r="F36" s="259"/>
      <c r="H36" s="24"/>
      <c r="I36" s="11"/>
      <c r="J36" s="10"/>
      <c r="K36" s="17"/>
      <c r="L36" s="7"/>
    </row>
    <row r="37" spans="1:12" x14ac:dyDescent="0.25">
      <c r="A37" s="257"/>
      <c r="B37" s="258"/>
      <c r="C37" s="258"/>
      <c r="D37" s="258"/>
      <c r="E37" s="258"/>
      <c r="F37" s="259"/>
      <c r="H37" s="24"/>
      <c r="I37" s="11"/>
      <c r="J37" s="10"/>
      <c r="K37" s="17"/>
      <c r="L37" s="7"/>
    </row>
    <row r="38" spans="1:12" x14ac:dyDescent="0.25">
      <c r="A38" s="254" t="s">
        <v>34</v>
      </c>
      <c r="B38" s="255"/>
      <c r="C38" s="255"/>
      <c r="D38" s="255"/>
      <c r="E38" s="255"/>
      <c r="F38" s="256"/>
      <c r="H38" s="24" t="s">
        <v>21</v>
      </c>
      <c r="I38" s="11"/>
      <c r="J38" s="7"/>
      <c r="K38" s="17"/>
      <c r="L38" s="7"/>
    </row>
    <row r="39" spans="1:12" x14ac:dyDescent="0.25">
      <c r="A39" s="257" t="s">
        <v>35</v>
      </c>
      <c r="B39" s="258"/>
      <c r="C39" s="258"/>
      <c r="D39" s="258"/>
      <c r="E39" s="258"/>
      <c r="F39" s="259"/>
      <c r="H39" s="24" t="s">
        <v>22</v>
      </c>
      <c r="I39" s="11"/>
      <c r="J39" s="7"/>
      <c r="K39" s="17"/>
      <c r="L39" s="7"/>
    </row>
    <row r="40" spans="1:12" x14ac:dyDescent="0.25">
      <c r="A40" s="257"/>
      <c r="B40" s="258"/>
      <c r="C40" s="258"/>
      <c r="D40" s="258"/>
      <c r="E40" s="258"/>
      <c r="F40" s="259"/>
      <c r="H40" s="24"/>
      <c r="I40" s="11"/>
      <c r="J40" s="7"/>
      <c r="K40" s="17"/>
      <c r="L40" s="7"/>
    </row>
    <row r="41" spans="1:12" x14ac:dyDescent="0.25">
      <c r="A41" s="260"/>
      <c r="B41" s="261"/>
      <c r="C41" s="261"/>
      <c r="D41" s="261"/>
      <c r="E41" s="261"/>
      <c r="F41" s="262"/>
      <c r="H41" s="24" t="s">
        <v>23</v>
      </c>
      <c r="I41" s="11"/>
      <c r="J41" s="7"/>
      <c r="K41" s="17"/>
      <c r="L41" s="7"/>
    </row>
    <row r="42" spans="1:12" x14ac:dyDescent="0.25">
      <c r="I42" s="9"/>
      <c r="J42" s="9"/>
      <c r="K42" s="18"/>
      <c r="L42" s="9"/>
    </row>
  </sheetData>
  <mergeCells count="16">
    <mergeCell ref="H11:L11"/>
    <mergeCell ref="H23:L23"/>
    <mergeCell ref="A19:F21"/>
    <mergeCell ref="A23:F23"/>
    <mergeCell ref="F8:G8"/>
    <mergeCell ref="F9:G9"/>
    <mergeCell ref="A12:F16"/>
    <mergeCell ref="A18:F18"/>
    <mergeCell ref="A11:F11"/>
    <mergeCell ref="A38:F38"/>
    <mergeCell ref="A39:F41"/>
    <mergeCell ref="A34:F37"/>
    <mergeCell ref="A24:F26"/>
    <mergeCell ref="A28:F28"/>
    <mergeCell ref="A29:F31"/>
    <mergeCell ref="A33:F33"/>
  </mergeCells>
  <phoneticPr fontId="0" type="noConversion"/>
  <printOptions horizontalCentered="1"/>
  <pageMargins left="0.39370078740157483" right="0.39370078740157483" top="0.39370078740157483" bottom="0.59055118110236227" header="0.31496062992125984" footer="0.31496062992125984"/>
  <pageSetup paperSize="9" orientation="landscape" r:id="rId1"/>
  <headerFooter alignWithMargins="0">
    <oddHeader>&amp;R&amp;8HAMMERSON UNIVERSITE</oddHeader>
    <oddFooter>&amp;C&amp;8&amp;P / &amp;N&amp;R&amp;8EUROGEM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70C0"/>
  </sheetPr>
  <dimension ref="A1:Q46"/>
  <sheetViews>
    <sheetView showGridLines="0" view="pageBreakPreview" zoomScaleNormal="90" zoomScaleSheetLayoutView="100" workbookViewId="0">
      <selection activeCell="L1" sqref="L1"/>
    </sheetView>
  </sheetViews>
  <sheetFormatPr baseColWidth="10" defaultRowHeight="13.2" x14ac:dyDescent="0.25"/>
  <cols>
    <col min="1" max="1" width="11.6640625" bestFit="1" customWidth="1"/>
    <col min="2" max="2" width="12.109375" bestFit="1" customWidth="1"/>
    <col min="3" max="3" width="12.33203125" bestFit="1" customWidth="1"/>
    <col min="4" max="4" width="9" customWidth="1"/>
    <col min="5" max="5" width="13.6640625" customWidth="1"/>
    <col min="6" max="6" width="5.6640625" customWidth="1"/>
    <col min="7" max="7" width="2.6640625" customWidth="1"/>
    <col min="8" max="8" width="26.5546875" customWidth="1"/>
    <col min="9" max="9" width="9.6640625" customWidth="1"/>
    <col min="10" max="10" width="11.6640625" bestFit="1" customWidth="1"/>
    <col min="11" max="11" width="11.6640625" style="16" bestFit="1" customWidth="1"/>
    <col min="12" max="12" width="11.6640625" bestFit="1" customWidth="1"/>
  </cols>
  <sheetData>
    <row r="1" spans="1:17" s="33" customFormat="1" x14ac:dyDescent="0.25">
      <c r="A1" s="85"/>
      <c r="B1" s="85"/>
      <c r="C1" s="85"/>
      <c r="D1" s="85"/>
      <c r="E1" s="85"/>
      <c r="F1" s="85"/>
      <c r="G1" s="85"/>
      <c r="H1" s="85"/>
      <c r="I1" s="85"/>
      <c r="J1" s="86"/>
      <c r="K1" s="87" t="s">
        <v>45</v>
      </c>
      <c r="L1" s="85" t="e">
        <f>+#REF!</f>
        <v>#REF!</v>
      </c>
    </row>
    <row r="2" spans="1:17" s="12" customFormat="1" ht="15.6" x14ac:dyDescent="0.3">
      <c r="A2" s="13"/>
      <c r="B2" s="13"/>
      <c r="C2" s="13"/>
      <c r="D2" s="13"/>
      <c r="E2" s="13"/>
      <c r="F2" s="13"/>
      <c r="G2" s="13"/>
      <c r="H2" s="13"/>
      <c r="I2" s="13"/>
      <c r="J2" s="14"/>
      <c r="K2" s="15"/>
      <c r="L2" s="13"/>
    </row>
    <row r="3" spans="1:17" x14ac:dyDescent="0.25">
      <c r="A3" s="27" t="s">
        <v>38</v>
      </c>
      <c r="B3" s="291" t="e">
        <f>+Recap!#REF!</f>
        <v>#REF!</v>
      </c>
      <c r="C3" s="292"/>
      <c r="D3" s="292"/>
      <c r="E3" s="292"/>
      <c r="F3" s="292"/>
      <c r="G3" s="292"/>
      <c r="H3" s="293"/>
    </row>
    <row r="5" spans="1:17" x14ac:dyDescent="0.25">
      <c r="A5" s="26" t="s">
        <v>2</v>
      </c>
      <c r="B5" s="26" t="s">
        <v>3</v>
      </c>
      <c r="C5" s="26" t="s">
        <v>4</v>
      </c>
      <c r="D5" s="26" t="s">
        <v>5</v>
      </c>
      <c r="E5" s="26" t="s">
        <v>6</v>
      </c>
      <c r="F5" s="294"/>
      <c r="G5" s="294"/>
      <c r="H5" s="38"/>
    </row>
    <row r="6" spans="1:17" x14ac:dyDescent="0.25">
      <c r="A6" s="28">
        <v>23</v>
      </c>
      <c r="B6" s="3">
        <v>42052</v>
      </c>
      <c r="C6" s="63" t="s">
        <v>54</v>
      </c>
      <c r="D6" s="1" t="s">
        <v>1</v>
      </c>
      <c r="E6" s="1">
        <v>2016</v>
      </c>
      <c r="F6" s="295"/>
      <c r="G6" s="295"/>
      <c r="H6" s="39"/>
    </row>
    <row r="8" spans="1:17" ht="12.75" customHeight="1" x14ac:dyDescent="0.25">
      <c r="A8" s="263" t="s">
        <v>33</v>
      </c>
      <c r="B8" s="264"/>
      <c r="C8" s="264"/>
      <c r="D8" s="264"/>
      <c r="E8" s="264"/>
      <c r="F8" s="265"/>
      <c r="H8" s="266" t="s">
        <v>39</v>
      </c>
      <c r="I8" s="267"/>
      <c r="J8" s="267"/>
      <c r="K8" s="267"/>
      <c r="L8" s="268"/>
    </row>
    <row r="9" spans="1:17" x14ac:dyDescent="0.25">
      <c r="A9" s="271" t="s">
        <v>59</v>
      </c>
      <c r="B9" s="258"/>
      <c r="C9" s="258"/>
      <c r="D9" s="258"/>
      <c r="E9" s="258"/>
      <c r="F9" s="259"/>
      <c r="H9" s="26" t="s">
        <v>9</v>
      </c>
      <c r="I9" s="26" t="s">
        <v>10</v>
      </c>
      <c r="J9" s="26" t="s">
        <v>11</v>
      </c>
      <c r="K9" s="62" t="s">
        <v>20</v>
      </c>
      <c r="L9" s="26" t="s">
        <v>12</v>
      </c>
      <c r="N9" s="84" t="s">
        <v>50</v>
      </c>
      <c r="O9" s="84" t="s">
        <v>51</v>
      </c>
      <c r="P9" s="84" t="s">
        <v>53</v>
      </c>
      <c r="Q9" s="84" t="s">
        <v>52</v>
      </c>
    </row>
    <row r="10" spans="1:17" ht="39.6" x14ac:dyDescent="0.25">
      <c r="A10" s="257"/>
      <c r="B10" s="258"/>
      <c r="C10" s="258"/>
      <c r="D10" s="258"/>
      <c r="E10" s="258"/>
      <c r="F10" s="259"/>
      <c r="H10" s="21" t="s">
        <v>60</v>
      </c>
      <c r="I10" s="64">
        <v>1</v>
      </c>
      <c r="J10" s="66">
        <f>Q10</f>
        <v>4092.5</v>
      </c>
      <c r="K10" s="67">
        <f>I10*J10</f>
        <v>4092.5</v>
      </c>
      <c r="L10" s="6"/>
      <c r="M10" s="33"/>
      <c r="N10">
        <v>3234</v>
      </c>
      <c r="O10">
        <v>1.25</v>
      </c>
      <c r="P10">
        <v>50</v>
      </c>
      <c r="Q10">
        <f>N10*O10+P10</f>
        <v>4092.5</v>
      </c>
    </row>
    <row r="11" spans="1:17" x14ac:dyDescent="0.25">
      <c r="A11" s="257"/>
      <c r="B11" s="258"/>
      <c r="C11" s="258"/>
      <c r="D11" s="258"/>
      <c r="E11" s="258"/>
      <c r="F11" s="259"/>
      <c r="H11" s="21"/>
      <c r="I11" s="64"/>
      <c r="J11" s="66"/>
      <c r="K11" s="67"/>
      <c r="L11" s="6"/>
      <c r="M11" s="33"/>
    </row>
    <row r="12" spans="1:17" x14ac:dyDescent="0.25">
      <c r="A12" s="257"/>
      <c r="B12" s="258"/>
      <c r="C12" s="258"/>
      <c r="D12" s="258"/>
      <c r="E12" s="258"/>
      <c r="F12" s="259"/>
      <c r="H12" s="21"/>
      <c r="I12" s="64"/>
      <c r="J12" s="66"/>
      <c r="K12" s="67"/>
      <c r="L12" s="6"/>
      <c r="M12" s="33"/>
    </row>
    <row r="13" spans="1:17" x14ac:dyDescent="0.25">
      <c r="A13" s="257"/>
      <c r="B13" s="258"/>
      <c r="C13" s="258"/>
      <c r="D13" s="258"/>
      <c r="E13" s="258"/>
      <c r="F13" s="259"/>
      <c r="H13" s="272" t="s">
        <v>23</v>
      </c>
      <c r="I13" s="273"/>
      <c r="J13" s="274"/>
      <c r="K13" s="89">
        <f>SUM(K10:K12)</f>
        <v>4092.5</v>
      </c>
      <c r="L13" s="88"/>
      <c r="M13" s="33"/>
    </row>
    <row r="14" spans="1:17" x14ac:dyDescent="0.25">
      <c r="A14" s="257"/>
      <c r="B14" s="258"/>
      <c r="C14" s="258"/>
      <c r="D14" s="258"/>
      <c r="E14" s="258"/>
      <c r="F14" s="259"/>
      <c r="M14" s="33"/>
    </row>
    <row r="15" spans="1:17" x14ac:dyDescent="0.25">
      <c r="A15" s="257"/>
      <c r="B15" s="258"/>
      <c r="C15" s="258"/>
      <c r="D15" s="258"/>
      <c r="E15" s="258"/>
      <c r="F15" s="259"/>
      <c r="H15" s="275" t="s">
        <v>46</v>
      </c>
      <c r="I15" s="276"/>
      <c r="J15" s="276"/>
      <c r="K15" s="276"/>
      <c r="L15" s="277"/>
    </row>
    <row r="16" spans="1:17" x14ac:dyDescent="0.25">
      <c r="A16" s="260"/>
      <c r="B16" s="261"/>
      <c r="C16" s="261"/>
      <c r="D16" s="261"/>
      <c r="E16" s="261"/>
      <c r="F16" s="262"/>
      <c r="H16" s="90"/>
      <c r="I16" s="50"/>
      <c r="J16" s="50"/>
      <c r="K16" s="18"/>
      <c r="L16" s="69"/>
    </row>
    <row r="17" spans="1:14" x14ac:dyDescent="0.25">
      <c r="A17" s="29"/>
      <c r="B17" s="29"/>
      <c r="C17" s="29"/>
      <c r="D17" s="29"/>
      <c r="E17" s="42"/>
      <c r="F17" s="29"/>
      <c r="H17" s="68"/>
      <c r="I17" s="50"/>
      <c r="J17" s="50"/>
      <c r="K17" s="18"/>
      <c r="L17" s="69"/>
    </row>
    <row r="18" spans="1:14" ht="13.8" x14ac:dyDescent="0.25">
      <c r="A18" s="263" t="s">
        <v>41</v>
      </c>
      <c r="B18" s="264"/>
      <c r="C18" s="264"/>
      <c r="D18" s="264"/>
      <c r="E18" s="264"/>
      <c r="F18" s="265"/>
      <c r="H18" s="68"/>
      <c r="I18" s="50"/>
      <c r="J18" s="50"/>
      <c r="K18" s="18"/>
      <c r="L18" s="69"/>
      <c r="N18" s="80"/>
    </row>
    <row r="19" spans="1:14" x14ac:dyDescent="0.25">
      <c r="A19" s="271" t="s">
        <v>48</v>
      </c>
      <c r="B19" s="258"/>
      <c r="C19" s="258"/>
      <c r="D19" s="258"/>
      <c r="E19" s="258"/>
      <c r="F19" s="259"/>
      <c r="H19" s="70"/>
      <c r="I19" s="71"/>
      <c r="J19" s="71"/>
      <c r="K19" s="72"/>
      <c r="L19" s="73"/>
    </row>
    <row r="20" spans="1:14" x14ac:dyDescent="0.25">
      <c r="A20" s="257"/>
      <c r="B20" s="258"/>
      <c r="C20" s="258"/>
      <c r="D20" s="258"/>
      <c r="E20" s="258"/>
      <c r="F20" s="259"/>
    </row>
    <row r="21" spans="1:14" x14ac:dyDescent="0.25">
      <c r="A21" s="260"/>
      <c r="B21" s="261"/>
      <c r="C21" s="261"/>
      <c r="D21" s="261"/>
      <c r="E21" s="261"/>
      <c r="F21" s="262"/>
      <c r="H21" s="288"/>
      <c r="I21" s="289"/>
      <c r="J21" s="289"/>
      <c r="K21" s="289"/>
      <c r="L21" s="290"/>
    </row>
    <row r="22" spans="1:14" x14ac:dyDescent="0.25">
      <c r="A22" s="29"/>
      <c r="B22" s="29"/>
      <c r="C22" s="29"/>
      <c r="D22" s="29"/>
      <c r="E22" s="29"/>
      <c r="F22" s="29"/>
      <c r="H22" s="51"/>
      <c r="I22" s="40"/>
      <c r="J22" s="39"/>
      <c r="K22" s="41"/>
      <c r="L22" s="52"/>
    </row>
    <row r="23" spans="1:14" x14ac:dyDescent="0.25">
      <c r="A23" s="263" t="s">
        <v>42</v>
      </c>
      <c r="B23" s="264"/>
      <c r="C23" s="264"/>
      <c r="D23" s="264"/>
      <c r="E23" s="264"/>
      <c r="F23" s="265"/>
      <c r="H23" s="53"/>
      <c r="I23" s="43"/>
      <c r="J23" s="44"/>
      <c r="K23" s="45"/>
      <c r="L23" s="54"/>
    </row>
    <row r="24" spans="1:14" x14ac:dyDescent="0.25">
      <c r="A24" s="271" t="s">
        <v>56</v>
      </c>
      <c r="B24" s="258"/>
      <c r="C24" s="258"/>
      <c r="D24" s="258"/>
      <c r="E24" s="258"/>
      <c r="F24" s="259"/>
      <c r="I24" s="43"/>
      <c r="J24" s="44"/>
      <c r="K24" s="45"/>
      <c r="L24" s="54"/>
    </row>
    <row r="25" spans="1:14" x14ac:dyDescent="0.25">
      <c r="A25" s="257"/>
      <c r="B25" s="258"/>
      <c r="C25" s="258"/>
      <c r="D25" s="258"/>
      <c r="E25" s="258"/>
      <c r="F25" s="258"/>
      <c r="G25" s="68"/>
      <c r="H25" s="55"/>
      <c r="I25" s="43"/>
      <c r="J25" s="44"/>
      <c r="K25" s="45"/>
      <c r="L25" s="54"/>
    </row>
    <row r="26" spans="1:14" x14ac:dyDescent="0.25">
      <c r="A26" s="260"/>
      <c r="B26" s="261"/>
      <c r="C26" s="261"/>
      <c r="D26" s="261"/>
      <c r="E26" s="261"/>
      <c r="F26" s="261"/>
      <c r="G26" s="68"/>
      <c r="H26" s="55"/>
      <c r="I26" s="43"/>
      <c r="J26" s="44"/>
      <c r="K26" s="45"/>
      <c r="L26" s="54"/>
    </row>
    <row r="27" spans="1:14" x14ac:dyDescent="0.25">
      <c r="A27" s="29"/>
      <c r="B27" s="29"/>
      <c r="C27" s="29"/>
      <c r="D27" s="29"/>
      <c r="E27" s="29"/>
      <c r="F27" s="29"/>
      <c r="G27" s="68"/>
      <c r="H27" s="56"/>
      <c r="I27" s="43"/>
      <c r="J27" s="44"/>
      <c r="K27" s="45"/>
      <c r="L27" s="54"/>
    </row>
    <row r="28" spans="1:14" x14ac:dyDescent="0.25">
      <c r="A28" s="263" t="s">
        <v>43</v>
      </c>
      <c r="B28" s="264"/>
      <c r="C28" s="264"/>
      <c r="D28" s="264"/>
      <c r="E28" s="264"/>
      <c r="F28" s="265"/>
      <c r="H28" s="278"/>
      <c r="I28" s="279"/>
      <c r="J28" s="279"/>
      <c r="K28" s="279"/>
      <c r="L28" s="280"/>
    </row>
    <row r="29" spans="1:14" x14ac:dyDescent="0.25">
      <c r="A29" s="271" t="s">
        <v>49</v>
      </c>
      <c r="B29" s="258"/>
      <c r="C29" s="258"/>
      <c r="D29" s="258"/>
      <c r="E29" s="258"/>
      <c r="F29" s="259"/>
      <c r="H29" s="56"/>
      <c r="I29" s="43"/>
      <c r="J29" s="44"/>
      <c r="K29" s="45"/>
      <c r="L29" s="54"/>
    </row>
    <row r="30" spans="1:14" x14ac:dyDescent="0.25">
      <c r="A30" s="257"/>
      <c r="B30" s="258"/>
      <c r="C30" s="258"/>
      <c r="D30" s="258"/>
      <c r="E30" s="258"/>
      <c r="F30" s="259"/>
      <c r="H30" s="56"/>
      <c r="I30" s="43"/>
      <c r="J30" s="44"/>
      <c r="K30" s="45"/>
      <c r="L30" s="54"/>
    </row>
    <row r="31" spans="1:14" x14ac:dyDescent="0.25">
      <c r="A31" s="260"/>
      <c r="B31" s="261"/>
      <c r="C31" s="261"/>
      <c r="D31" s="261"/>
      <c r="E31" s="261"/>
      <c r="F31" s="262"/>
      <c r="H31" s="56"/>
      <c r="I31" s="43"/>
      <c r="J31" s="44"/>
      <c r="K31" s="45"/>
      <c r="L31" s="54"/>
    </row>
    <row r="32" spans="1:14" x14ac:dyDescent="0.25">
      <c r="A32" s="29"/>
      <c r="B32" s="29"/>
      <c r="C32" s="29"/>
      <c r="D32" s="29"/>
      <c r="E32" s="29"/>
      <c r="F32" s="29"/>
      <c r="H32" s="56"/>
      <c r="I32" s="43"/>
      <c r="J32" s="44"/>
      <c r="K32" s="45"/>
      <c r="L32" s="54"/>
    </row>
    <row r="33" spans="1:12" x14ac:dyDescent="0.25">
      <c r="A33" s="263" t="s">
        <v>44</v>
      </c>
      <c r="B33" s="264"/>
      <c r="C33" s="264"/>
      <c r="D33" s="264"/>
      <c r="E33" s="264"/>
      <c r="F33" s="265"/>
      <c r="H33" s="56"/>
      <c r="I33" s="43"/>
      <c r="J33" s="44"/>
      <c r="K33" s="45"/>
      <c r="L33" s="54"/>
    </row>
    <row r="34" spans="1:12" ht="12" customHeight="1" x14ac:dyDescent="0.25">
      <c r="A34" s="281" t="s">
        <v>57</v>
      </c>
      <c r="B34" s="282"/>
      <c r="C34" s="282"/>
      <c r="D34" s="282"/>
      <c r="E34" s="282"/>
      <c r="F34" s="283"/>
      <c r="H34" s="56"/>
      <c r="I34" s="43"/>
      <c r="J34" s="44"/>
      <c r="K34" s="45"/>
      <c r="L34" s="54"/>
    </row>
    <row r="35" spans="1:12" x14ac:dyDescent="0.25">
      <c r="A35" s="284"/>
      <c r="B35" s="282"/>
      <c r="C35" s="282"/>
      <c r="D35" s="282"/>
      <c r="E35" s="282"/>
      <c r="F35" s="283"/>
      <c r="H35" s="56"/>
      <c r="I35" s="43"/>
      <c r="J35" s="44"/>
      <c r="K35" s="45"/>
      <c r="L35" s="54"/>
    </row>
    <row r="36" spans="1:12" x14ac:dyDescent="0.25">
      <c r="A36" s="285"/>
      <c r="B36" s="286"/>
      <c r="C36" s="286"/>
      <c r="D36" s="286"/>
      <c r="E36" s="286"/>
      <c r="F36" s="287"/>
      <c r="H36" s="56"/>
      <c r="I36" s="43"/>
      <c r="J36" s="46"/>
      <c r="K36" s="45"/>
      <c r="L36" s="54"/>
    </row>
    <row r="37" spans="1:12" x14ac:dyDescent="0.25">
      <c r="A37" s="48"/>
      <c r="B37" s="48"/>
      <c r="C37" s="48"/>
      <c r="D37" s="48"/>
      <c r="E37" s="48"/>
      <c r="F37" s="48"/>
      <c r="H37" s="56"/>
      <c r="I37" s="43"/>
      <c r="J37" s="46"/>
      <c r="K37" s="45"/>
      <c r="L37" s="54"/>
    </row>
    <row r="38" spans="1:12" x14ac:dyDescent="0.25">
      <c r="A38" s="263" t="s">
        <v>34</v>
      </c>
      <c r="B38" s="264"/>
      <c r="C38" s="264"/>
      <c r="D38" s="264"/>
      <c r="E38" s="264"/>
      <c r="F38" s="265"/>
      <c r="H38" s="56"/>
      <c r="I38" s="43"/>
      <c r="J38" s="46"/>
      <c r="K38" s="45"/>
      <c r="L38" s="54"/>
    </row>
    <row r="39" spans="1:12" x14ac:dyDescent="0.25">
      <c r="A39" s="271" t="s">
        <v>58</v>
      </c>
      <c r="B39" s="258"/>
      <c r="C39" s="258"/>
      <c r="D39" s="258"/>
      <c r="E39" s="258"/>
      <c r="F39" s="259"/>
      <c r="H39" s="57"/>
      <c r="I39" s="58"/>
      <c r="J39" s="59"/>
      <c r="K39" s="60"/>
      <c r="L39" s="61"/>
    </row>
    <row r="40" spans="1:12" x14ac:dyDescent="0.25">
      <c r="A40" s="257"/>
      <c r="B40" s="258"/>
      <c r="C40" s="258"/>
      <c r="D40" s="258"/>
      <c r="E40" s="258"/>
      <c r="F40" s="259"/>
      <c r="I40" s="9"/>
      <c r="J40" s="9"/>
      <c r="K40" s="18"/>
      <c r="L40" s="9"/>
    </row>
    <row r="41" spans="1:12" x14ac:dyDescent="0.25">
      <c r="A41" s="260"/>
      <c r="B41" s="261"/>
      <c r="C41" s="261"/>
      <c r="D41" s="261"/>
      <c r="E41" s="261"/>
      <c r="F41" s="262"/>
    </row>
    <row r="46" spans="1:12" ht="13.8" x14ac:dyDescent="0.25">
      <c r="E46" s="80"/>
    </row>
  </sheetData>
  <mergeCells count="20">
    <mergeCell ref="B3:H3"/>
    <mergeCell ref="F5:G5"/>
    <mergeCell ref="F6:G6"/>
    <mergeCell ref="A8:F8"/>
    <mergeCell ref="H8:L8"/>
    <mergeCell ref="A9:F16"/>
    <mergeCell ref="H13:J13"/>
    <mergeCell ref="H15:L15"/>
    <mergeCell ref="A39:F41"/>
    <mergeCell ref="A28:F28"/>
    <mergeCell ref="A29:F31"/>
    <mergeCell ref="H28:L28"/>
    <mergeCell ref="A33:F33"/>
    <mergeCell ref="A38:F38"/>
    <mergeCell ref="A24:F26"/>
    <mergeCell ref="A34:F36"/>
    <mergeCell ref="A18:F18"/>
    <mergeCell ref="A19:F21"/>
    <mergeCell ref="A23:F23"/>
    <mergeCell ref="H21:L21"/>
  </mergeCells>
  <pageMargins left="0.78740157480314965" right="0.78740157480314965" top="0.45" bottom="0.35" header="0.31" footer="0.25"/>
  <pageSetup paperSize="9" scale="94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70C0"/>
  </sheetPr>
  <dimension ref="A1:Q46"/>
  <sheetViews>
    <sheetView showGridLines="0" view="pageBreakPreview" zoomScaleNormal="90" zoomScaleSheetLayoutView="100" workbookViewId="0">
      <selection activeCell="O29" sqref="O29"/>
    </sheetView>
  </sheetViews>
  <sheetFormatPr baseColWidth="10" defaultRowHeight="13.2" x14ac:dyDescent="0.25"/>
  <cols>
    <col min="1" max="1" width="11.6640625" bestFit="1" customWidth="1"/>
    <col min="2" max="2" width="12.109375" bestFit="1" customWidth="1"/>
    <col min="3" max="3" width="12.33203125" bestFit="1" customWidth="1"/>
    <col min="4" max="4" width="9" customWidth="1"/>
    <col min="5" max="5" width="13.6640625" customWidth="1"/>
    <col min="6" max="6" width="5.6640625" customWidth="1"/>
    <col min="7" max="7" width="2.6640625" customWidth="1"/>
    <col min="8" max="8" width="26.5546875" customWidth="1"/>
    <col min="9" max="9" width="9.6640625" customWidth="1"/>
    <col min="10" max="10" width="11.6640625" bestFit="1" customWidth="1"/>
    <col min="11" max="11" width="11.6640625" style="16" bestFit="1" customWidth="1"/>
    <col min="12" max="12" width="11.6640625" bestFit="1" customWidth="1"/>
  </cols>
  <sheetData>
    <row r="1" spans="1:17" s="33" customFormat="1" x14ac:dyDescent="0.25">
      <c r="A1" s="85"/>
      <c r="B1" s="85"/>
      <c r="C1" s="85"/>
      <c r="D1" s="85"/>
      <c r="E1" s="85"/>
      <c r="F1" s="85"/>
      <c r="G1" s="85"/>
      <c r="H1" s="85"/>
      <c r="I1" s="85"/>
      <c r="J1" s="86"/>
      <c r="K1" s="87" t="s">
        <v>45</v>
      </c>
      <c r="L1" s="85" t="e">
        <f>+#REF!</f>
        <v>#REF!</v>
      </c>
    </row>
    <row r="2" spans="1:17" s="12" customFormat="1" ht="15.6" x14ac:dyDescent="0.3">
      <c r="A2" s="13"/>
      <c r="B2" s="13"/>
      <c r="C2" s="13"/>
      <c r="D2" s="13"/>
      <c r="E2" s="13"/>
      <c r="F2" s="13"/>
      <c r="G2" s="13"/>
      <c r="H2" s="13"/>
      <c r="I2" s="13"/>
      <c r="J2" s="14"/>
      <c r="K2" s="15"/>
      <c r="L2" s="13"/>
    </row>
    <row r="3" spans="1:17" x14ac:dyDescent="0.25">
      <c r="A3" s="27" t="s">
        <v>38</v>
      </c>
      <c r="B3" s="291" t="e">
        <f>+Recap!#REF!</f>
        <v>#REF!</v>
      </c>
      <c r="C3" s="292"/>
      <c r="D3" s="292"/>
      <c r="E3" s="292"/>
      <c r="F3" s="292"/>
      <c r="G3" s="292"/>
      <c r="H3" s="293"/>
    </row>
    <row r="5" spans="1:17" x14ac:dyDescent="0.25">
      <c r="A5" s="26" t="s">
        <v>2</v>
      </c>
      <c r="B5" s="26" t="s">
        <v>3</v>
      </c>
      <c r="C5" s="26" t="s">
        <v>4</v>
      </c>
      <c r="D5" s="26" t="s">
        <v>5</v>
      </c>
      <c r="E5" s="26" t="s">
        <v>6</v>
      </c>
      <c r="F5" s="294"/>
      <c r="G5" s="294"/>
      <c r="H5" s="38"/>
    </row>
    <row r="6" spans="1:17" x14ac:dyDescent="0.25">
      <c r="A6" s="28">
        <v>27</v>
      </c>
      <c r="B6" s="3">
        <v>42052</v>
      </c>
      <c r="C6" s="63" t="s">
        <v>54</v>
      </c>
      <c r="D6" s="1" t="s">
        <v>1</v>
      </c>
      <c r="E6" s="1">
        <v>2016</v>
      </c>
      <c r="F6" s="295"/>
      <c r="G6" s="295"/>
      <c r="H6" s="39"/>
    </row>
    <row r="8" spans="1:17" ht="12.75" customHeight="1" x14ac:dyDescent="0.25">
      <c r="A8" s="263" t="s">
        <v>33</v>
      </c>
      <c r="B8" s="264"/>
      <c r="C8" s="264"/>
      <c r="D8" s="264"/>
      <c r="E8" s="264"/>
      <c r="F8" s="265"/>
      <c r="H8" s="266" t="s">
        <v>39</v>
      </c>
      <c r="I8" s="267"/>
      <c r="J8" s="267"/>
      <c r="K8" s="267"/>
      <c r="L8" s="268"/>
    </row>
    <row r="9" spans="1:17" x14ac:dyDescent="0.25">
      <c r="A9" s="271" t="s">
        <v>61</v>
      </c>
      <c r="B9" s="258"/>
      <c r="C9" s="258"/>
      <c r="D9" s="258"/>
      <c r="E9" s="258"/>
      <c r="F9" s="259"/>
      <c r="H9" s="26" t="s">
        <v>9</v>
      </c>
      <c r="I9" s="26" t="s">
        <v>10</v>
      </c>
      <c r="J9" s="26" t="s">
        <v>11</v>
      </c>
      <c r="K9" s="62" t="s">
        <v>20</v>
      </c>
      <c r="L9" s="26" t="s">
        <v>12</v>
      </c>
      <c r="N9" s="84" t="s">
        <v>50</v>
      </c>
      <c r="O9" s="84" t="s">
        <v>51</v>
      </c>
      <c r="P9" s="84" t="s">
        <v>53</v>
      </c>
      <c r="Q9" s="84" t="s">
        <v>52</v>
      </c>
    </row>
    <row r="10" spans="1:17" x14ac:dyDescent="0.25">
      <c r="A10" s="257"/>
      <c r="B10" s="258"/>
      <c r="C10" s="258"/>
      <c r="D10" s="258"/>
      <c r="E10" s="258"/>
      <c r="F10" s="259"/>
      <c r="H10" s="21" t="s">
        <v>64</v>
      </c>
      <c r="I10" s="64">
        <v>2</v>
      </c>
      <c r="J10" s="66">
        <f>Q10</f>
        <v>1376</v>
      </c>
      <c r="K10" s="67">
        <f>I10*J10</f>
        <v>2752</v>
      </c>
      <c r="L10" s="6"/>
      <c r="M10" s="33"/>
      <c r="N10">
        <v>688</v>
      </c>
      <c r="O10">
        <v>2</v>
      </c>
      <c r="P10">
        <v>0</v>
      </c>
      <c r="Q10">
        <f>N10*O10+P10</f>
        <v>1376</v>
      </c>
    </row>
    <row r="11" spans="1:17" x14ac:dyDescent="0.25">
      <c r="A11" s="257"/>
      <c r="B11" s="258"/>
      <c r="C11" s="258"/>
      <c r="D11" s="258"/>
      <c r="E11" s="258"/>
      <c r="F11" s="259"/>
      <c r="H11" s="21" t="s">
        <v>65</v>
      </c>
      <c r="I11" s="64">
        <v>2</v>
      </c>
      <c r="J11" s="66">
        <f>Q11</f>
        <v>1376</v>
      </c>
      <c r="K11" s="67">
        <f>I11*J11</f>
        <v>2752</v>
      </c>
      <c r="L11" s="6"/>
      <c r="M11" s="33"/>
      <c r="N11">
        <v>688</v>
      </c>
      <c r="O11">
        <v>2</v>
      </c>
      <c r="Q11">
        <f>N11*O11+P11</f>
        <v>1376</v>
      </c>
    </row>
    <row r="12" spans="1:17" x14ac:dyDescent="0.25">
      <c r="A12" s="257"/>
      <c r="B12" s="258"/>
      <c r="C12" s="258"/>
      <c r="D12" s="258"/>
      <c r="E12" s="258"/>
      <c r="F12" s="259"/>
      <c r="H12" s="21"/>
      <c r="I12" s="64"/>
      <c r="J12" s="66"/>
      <c r="K12" s="67"/>
      <c r="L12" s="6"/>
      <c r="M12" s="33"/>
      <c r="N12" t="s">
        <v>70</v>
      </c>
    </row>
    <row r="13" spans="1:17" x14ac:dyDescent="0.25">
      <c r="A13" s="257"/>
      <c r="B13" s="258"/>
      <c r="C13" s="258"/>
      <c r="D13" s="258"/>
      <c r="E13" s="258"/>
      <c r="F13" s="259"/>
      <c r="H13" s="272" t="s">
        <v>23</v>
      </c>
      <c r="I13" s="273"/>
      <c r="J13" s="274"/>
      <c r="K13" s="89">
        <f>SUM(K10:K12)</f>
        <v>5504</v>
      </c>
      <c r="L13" s="88"/>
      <c r="M13" s="33"/>
    </row>
    <row r="14" spans="1:17" x14ac:dyDescent="0.25">
      <c r="A14" s="257"/>
      <c r="B14" s="258"/>
      <c r="C14" s="258"/>
      <c r="D14" s="258"/>
      <c r="E14" s="258"/>
      <c r="F14" s="259"/>
      <c r="M14" s="33"/>
    </row>
    <row r="15" spans="1:17" x14ac:dyDescent="0.25">
      <c r="A15" s="257"/>
      <c r="B15" s="258"/>
      <c r="C15" s="258"/>
      <c r="D15" s="258"/>
      <c r="E15" s="258"/>
      <c r="F15" s="259"/>
      <c r="H15" s="275" t="s">
        <v>46</v>
      </c>
      <c r="I15" s="276"/>
      <c r="J15" s="276"/>
      <c r="K15" s="276"/>
      <c r="L15" s="277"/>
    </row>
    <row r="16" spans="1:17" x14ac:dyDescent="0.25">
      <c r="A16" s="260"/>
      <c r="B16" s="261"/>
      <c r="C16" s="261"/>
      <c r="D16" s="261"/>
      <c r="E16" s="261"/>
      <c r="F16" s="262"/>
      <c r="H16" s="90"/>
      <c r="I16" s="50"/>
      <c r="J16" s="50"/>
      <c r="K16" s="18"/>
      <c r="L16" s="69"/>
    </row>
    <row r="17" spans="1:14" x14ac:dyDescent="0.25">
      <c r="A17" s="29"/>
      <c r="B17" s="29"/>
      <c r="C17" s="29"/>
      <c r="D17" s="29"/>
      <c r="E17" s="42"/>
      <c r="F17" s="29"/>
      <c r="H17" s="68"/>
      <c r="I17" s="50"/>
      <c r="J17" s="50"/>
      <c r="K17" s="18"/>
      <c r="L17" s="69"/>
    </row>
    <row r="18" spans="1:14" ht="13.8" x14ac:dyDescent="0.25">
      <c r="A18" s="263" t="s">
        <v>41</v>
      </c>
      <c r="B18" s="264"/>
      <c r="C18" s="264"/>
      <c r="D18" s="264"/>
      <c r="E18" s="264"/>
      <c r="F18" s="265"/>
      <c r="H18" s="68"/>
      <c r="I18" s="50"/>
      <c r="J18" s="50"/>
      <c r="K18" s="18"/>
      <c r="L18" s="69"/>
      <c r="N18" s="80"/>
    </row>
    <row r="19" spans="1:14" x14ac:dyDescent="0.25">
      <c r="A19" s="271" t="s">
        <v>62</v>
      </c>
      <c r="B19" s="258"/>
      <c r="C19" s="258"/>
      <c r="D19" s="258"/>
      <c r="E19" s="258"/>
      <c r="F19" s="259"/>
      <c r="H19" s="70"/>
      <c r="I19" s="71"/>
      <c r="J19" s="71"/>
      <c r="K19" s="72"/>
      <c r="L19" s="73"/>
    </row>
    <row r="20" spans="1:14" x14ac:dyDescent="0.25">
      <c r="A20" s="257"/>
      <c r="B20" s="258"/>
      <c r="C20" s="258"/>
      <c r="D20" s="258"/>
      <c r="E20" s="258"/>
      <c r="F20" s="259"/>
    </row>
    <row r="21" spans="1:14" x14ac:dyDescent="0.25">
      <c r="A21" s="260"/>
      <c r="B21" s="261"/>
      <c r="C21" s="261"/>
      <c r="D21" s="261"/>
      <c r="E21" s="261"/>
      <c r="F21" s="262"/>
      <c r="G21" s="69"/>
      <c r="H21" s="289"/>
      <c r="I21" s="289"/>
      <c r="J21" s="289"/>
      <c r="K21" s="289"/>
      <c r="L21" s="290"/>
    </row>
    <row r="22" spans="1:14" x14ac:dyDescent="0.25">
      <c r="A22" s="29"/>
      <c r="B22" s="29"/>
      <c r="C22" s="29"/>
      <c r="D22" s="29"/>
      <c r="E22" s="29"/>
      <c r="F22" s="29"/>
      <c r="G22" s="69"/>
      <c r="H22" s="39"/>
      <c r="I22" s="40"/>
      <c r="J22" s="39"/>
      <c r="K22" s="41"/>
      <c r="L22" s="52"/>
    </row>
    <row r="23" spans="1:14" x14ac:dyDescent="0.25">
      <c r="A23" s="263" t="s">
        <v>42</v>
      </c>
      <c r="B23" s="264"/>
      <c r="C23" s="264"/>
      <c r="D23" s="264"/>
      <c r="E23" s="264"/>
      <c r="F23" s="265"/>
      <c r="G23" s="69"/>
      <c r="H23" s="92"/>
      <c r="I23" s="43"/>
      <c r="J23" s="44"/>
      <c r="K23" s="45"/>
      <c r="L23" s="54"/>
    </row>
    <row r="24" spans="1:14" x14ac:dyDescent="0.25">
      <c r="A24" s="271"/>
      <c r="B24" s="258"/>
      <c r="C24" s="258"/>
      <c r="D24" s="258"/>
      <c r="E24" s="258"/>
      <c r="F24" s="259"/>
      <c r="G24" s="69"/>
      <c r="I24" s="43"/>
      <c r="J24" s="44"/>
      <c r="K24" s="45"/>
      <c r="L24" s="54"/>
    </row>
    <row r="25" spans="1:14" x14ac:dyDescent="0.25">
      <c r="A25" s="257"/>
      <c r="B25" s="258"/>
      <c r="C25" s="258"/>
      <c r="D25" s="258"/>
      <c r="E25" s="258"/>
      <c r="F25" s="258"/>
      <c r="G25" s="95"/>
      <c r="H25" s="91"/>
      <c r="I25" s="43"/>
      <c r="J25" s="44"/>
      <c r="K25" s="45"/>
      <c r="L25" s="54"/>
    </row>
    <row r="26" spans="1:14" x14ac:dyDescent="0.25">
      <c r="A26" s="260"/>
      <c r="B26" s="261"/>
      <c r="C26" s="261"/>
      <c r="D26" s="261"/>
      <c r="E26" s="261"/>
      <c r="F26" s="261"/>
      <c r="G26" s="95"/>
      <c r="H26" s="93"/>
      <c r="I26" s="43"/>
      <c r="J26" s="44"/>
      <c r="K26" s="45"/>
      <c r="L26" s="54"/>
    </row>
    <row r="27" spans="1:14" x14ac:dyDescent="0.25">
      <c r="A27" s="29"/>
      <c r="B27" s="29"/>
      <c r="C27" s="29"/>
      <c r="D27" s="29"/>
      <c r="E27" s="29"/>
      <c r="F27" s="29"/>
      <c r="G27" s="95"/>
      <c r="H27" s="94"/>
      <c r="I27" s="43"/>
      <c r="J27" s="44"/>
      <c r="K27" s="45"/>
      <c r="L27" s="54"/>
    </row>
    <row r="28" spans="1:14" x14ac:dyDescent="0.25">
      <c r="A28" s="263" t="s">
        <v>43</v>
      </c>
      <c r="B28" s="264"/>
      <c r="C28" s="264"/>
      <c r="D28" s="264"/>
      <c r="E28" s="264"/>
      <c r="F28" s="265"/>
      <c r="G28" s="69"/>
      <c r="H28" s="279"/>
      <c r="I28" s="279"/>
      <c r="J28" s="279"/>
      <c r="K28" s="279"/>
      <c r="L28" s="280"/>
    </row>
    <row r="29" spans="1:14" x14ac:dyDescent="0.25">
      <c r="A29" s="271"/>
      <c r="B29" s="258"/>
      <c r="C29" s="258"/>
      <c r="D29" s="258"/>
      <c r="E29" s="258"/>
      <c r="F29" s="259"/>
      <c r="H29" s="56"/>
      <c r="I29" s="43"/>
      <c r="J29" s="44"/>
      <c r="K29" s="45"/>
      <c r="L29" s="54"/>
    </row>
    <row r="30" spans="1:14" x14ac:dyDescent="0.25">
      <c r="A30" s="257"/>
      <c r="B30" s="258"/>
      <c r="C30" s="258"/>
      <c r="D30" s="258"/>
      <c r="E30" s="258"/>
      <c r="F30" s="259"/>
      <c r="H30" s="56"/>
      <c r="I30" s="43"/>
      <c r="J30" s="44"/>
      <c r="K30" s="45"/>
      <c r="L30" s="54"/>
    </row>
    <row r="31" spans="1:14" x14ac:dyDescent="0.25">
      <c r="A31" s="260"/>
      <c r="B31" s="261"/>
      <c r="C31" s="261"/>
      <c r="D31" s="261"/>
      <c r="E31" s="261"/>
      <c r="F31" s="262"/>
      <c r="H31" s="56"/>
      <c r="I31" s="43"/>
      <c r="J31" s="44"/>
      <c r="K31" s="45"/>
      <c r="L31" s="54"/>
    </row>
    <row r="32" spans="1:14" x14ac:dyDescent="0.25">
      <c r="A32" s="29"/>
      <c r="B32" s="29"/>
      <c r="C32" s="29"/>
      <c r="D32" s="29"/>
      <c r="E32" s="29"/>
      <c r="F32" s="29"/>
      <c r="H32" s="56"/>
      <c r="I32" s="43"/>
      <c r="J32" s="44"/>
      <c r="K32" s="45"/>
      <c r="L32" s="54"/>
    </row>
    <row r="33" spans="1:12" x14ac:dyDescent="0.25">
      <c r="A33" s="263" t="s">
        <v>44</v>
      </c>
      <c r="B33" s="264"/>
      <c r="C33" s="264"/>
      <c r="D33" s="264"/>
      <c r="E33" s="264"/>
      <c r="F33" s="265"/>
      <c r="H33" s="56"/>
      <c r="I33" s="43"/>
      <c r="J33" s="44"/>
      <c r="K33" s="45"/>
      <c r="L33" s="54"/>
    </row>
    <row r="34" spans="1:12" ht="12" customHeight="1" x14ac:dyDescent="0.25">
      <c r="A34" s="281"/>
      <c r="B34" s="282"/>
      <c r="C34" s="282"/>
      <c r="D34" s="282"/>
      <c r="E34" s="282"/>
      <c r="F34" s="283"/>
      <c r="H34" s="56"/>
      <c r="I34" s="43"/>
      <c r="J34" s="44"/>
      <c r="K34" s="45"/>
      <c r="L34" s="54"/>
    </row>
    <row r="35" spans="1:12" x14ac:dyDescent="0.25">
      <c r="A35" s="284"/>
      <c r="B35" s="282"/>
      <c r="C35" s="282"/>
      <c r="D35" s="282"/>
      <c r="E35" s="282"/>
      <c r="F35" s="283"/>
      <c r="H35" s="56"/>
      <c r="I35" s="43"/>
      <c r="J35" s="44"/>
      <c r="K35" s="45"/>
      <c r="L35" s="54"/>
    </row>
    <row r="36" spans="1:12" x14ac:dyDescent="0.25">
      <c r="A36" s="285"/>
      <c r="B36" s="286"/>
      <c r="C36" s="286"/>
      <c r="D36" s="286"/>
      <c r="E36" s="286"/>
      <c r="F36" s="287"/>
      <c r="H36" s="56"/>
      <c r="I36" s="43"/>
      <c r="J36" s="46"/>
      <c r="K36" s="45"/>
      <c r="L36" s="54"/>
    </row>
    <row r="37" spans="1:12" x14ac:dyDescent="0.25">
      <c r="A37" s="48"/>
      <c r="B37" s="48"/>
      <c r="C37" s="48"/>
      <c r="D37" s="48"/>
      <c r="E37" s="48"/>
      <c r="F37" s="48"/>
      <c r="H37" s="56"/>
      <c r="I37" s="43"/>
      <c r="J37" s="46"/>
      <c r="K37" s="45"/>
      <c r="L37" s="54"/>
    </row>
    <row r="38" spans="1:12" x14ac:dyDescent="0.25">
      <c r="A38" s="263" t="s">
        <v>34</v>
      </c>
      <c r="B38" s="264"/>
      <c r="C38" s="264"/>
      <c r="D38" s="264"/>
      <c r="E38" s="264"/>
      <c r="F38" s="265"/>
      <c r="H38" s="56"/>
      <c r="I38" s="43"/>
      <c r="J38" s="46"/>
      <c r="K38" s="45"/>
      <c r="L38" s="54"/>
    </row>
    <row r="39" spans="1:12" x14ac:dyDescent="0.25">
      <c r="A39" s="271" t="s">
        <v>63</v>
      </c>
      <c r="B39" s="258"/>
      <c r="C39" s="258"/>
      <c r="D39" s="258"/>
      <c r="E39" s="258"/>
      <c r="F39" s="259"/>
      <c r="H39" s="57"/>
      <c r="I39" s="58"/>
      <c r="J39" s="59"/>
      <c r="K39" s="60"/>
      <c r="L39" s="61"/>
    </row>
    <row r="40" spans="1:12" x14ac:dyDescent="0.25">
      <c r="A40" s="257"/>
      <c r="B40" s="258"/>
      <c r="C40" s="258"/>
      <c r="D40" s="258"/>
      <c r="E40" s="258"/>
      <c r="F40" s="259"/>
      <c r="I40" s="9"/>
      <c r="J40" s="9"/>
      <c r="K40" s="18"/>
      <c r="L40" s="9"/>
    </row>
    <row r="41" spans="1:12" x14ac:dyDescent="0.25">
      <c r="A41" s="260"/>
      <c r="B41" s="261"/>
      <c r="C41" s="261"/>
      <c r="D41" s="261"/>
      <c r="E41" s="261"/>
      <c r="F41" s="262"/>
    </row>
    <row r="46" spans="1:12" ht="13.8" x14ac:dyDescent="0.25">
      <c r="E46" s="80"/>
    </row>
  </sheetData>
  <mergeCells count="20">
    <mergeCell ref="H28:L28"/>
    <mergeCell ref="B3:H3"/>
    <mergeCell ref="F5:G5"/>
    <mergeCell ref="F6:G6"/>
    <mergeCell ref="A8:F8"/>
    <mergeCell ref="H8:L8"/>
    <mergeCell ref="A9:F16"/>
    <mergeCell ref="H13:J13"/>
    <mergeCell ref="H15:L15"/>
    <mergeCell ref="H21:L21"/>
    <mergeCell ref="A18:F18"/>
    <mergeCell ref="A19:F21"/>
    <mergeCell ref="A28:F28"/>
    <mergeCell ref="A23:F23"/>
    <mergeCell ref="A24:F26"/>
    <mergeCell ref="A29:F31"/>
    <mergeCell ref="A33:F33"/>
    <mergeCell ref="A34:F36"/>
    <mergeCell ref="A38:F38"/>
    <mergeCell ref="A39:F41"/>
  </mergeCells>
  <pageMargins left="0.78740157480314965" right="0.78740157480314965" top="0.45" bottom="0.35" header="0.31" footer="0.25"/>
  <pageSetup paperSize="9" scale="94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  <pageSetUpPr fitToPage="1"/>
  </sheetPr>
  <dimension ref="A1:I156"/>
  <sheetViews>
    <sheetView showGridLines="0" view="pageBreakPreview" zoomScale="80" zoomScaleNormal="80" zoomScaleSheetLayoutView="80" workbookViewId="0">
      <pane xSplit="4" ySplit="10" topLeftCell="E50" activePane="bottomRight" state="frozen"/>
      <selection pane="topRight" activeCell="E1" sqref="E1"/>
      <selection pane="bottomLeft" activeCell="A10" sqref="A10"/>
      <selection pane="bottomRight" activeCell="K55" sqref="K55"/>
    </sheetView>
  </sheetViews>
  <sheetFormatPr baseColWidth="10" defaultColWidth="11.44140625" defaultRowHeight="15" customHeight="1" x14ac:dyDescent="0.25"/>
  <cols>
    <col min="1" max="1" width="1.6640625" style="168" customWidth="1"/>
    <col min="2" max="2" width="13.6640625" style="172" customWidth="1"/>
    <col min="3" max="3" width="72.6640625" style="172" customWidth="1"/>
    <col min="4" max="4" width="11.6640625" style="172" customWidth="1"/>
    <col min="5" max="5" width="20.6640625" style="171" customWidth="1"/>
    <col min="6" max="6" width="21.5546875" style="171" customWidth="1"/>
    <col min="7" max="9" width="20.6640625" style="171" customWidth="1"/>
    <col min="10" max="10" width="2.6640625" style="168" customWidth="1"/>
    <col min="11" max="16384" width="11.44140625" style="168"/>
  </cols>
  <sheetData>
    <row r="1" spans="1:9" ht="15" customHeight="1" x14ac:dyDescent="0.25">
      <c r="E1" s="172"/>
      <c r="F1" s="172"/>
      <c r="G1" s="183"/>
    </row>
    <row r="2" spans="1:9" ht="15" customHeight="1" x14ac:dyDescent="0.25">
      <c r="E2" s="172"/>
      <c r="F2" s="172"/>
      <c r="G2" s="183"/>
    </row>
    <row r="3" spans="1:9" ht="15" customHeight="1" x14ac:dyDescent="0.25">
      <c r="C3" s="183"/>
      <c r="D3" s="183"/>
      <c r="E3" s="183"/>
      <c r="F3" s="183"/>
    </row>
    <row r="4" spans="1:9" ht="15" customHeight="1" x14ac:dyDescent="0.25">
      <c r="C4" s="183"/>
      <c r="D4" s="183"/>
      <c r="E4" s="183"/>
      <c r="F4" s="183"/>
    </row>
    <row r="5" spans="1:9" ht="15" customHeight="1" x14ac:dyDescent="0.25">
      <c r="C5" s="183"/>
      <c r="D5" s="183"/>
      <c r="E5" s="183"/>
      <c r="F5" s="183"/>
    </row>
    <row r="6" spans="1:9" ht="15" customHeight="1" thickBot="1" x14ac:dyDescent="0.3">
      <c r="E6" s="172"/>
    </row>
    <row r="7" spans="1:9" ht="24.75" customHeight="1" thickBot="1" x14ac:dyDescent="0.3">
      <c r="A7" s="162"/>
      <c r="B7" s="238" t="s">
        <v>102</v>
      </c>
      <c r="C7" s="239"/>
      <c r="D7" s="239"/>
      <c r="E7" s="239"/>
      <c r="F7" s="239"/>
      <c r="G7" s="239"/>
      <c r="H7" s="239"/>
      <c r="I7" s="240"/>
    </row>
    <row r="8" spans="1:9" ht="15" customHeight="1" thickBot="1" x14ac:dyDescent="0.3">
      <c r="B8" s="296"/>
      <c r="C8" s="296"/>
      <c r="D8" s="296"/>
      <c r="E8" s="296"/>
      <c r="F8" s="296"/>
      <c r="G8" s="296"/>
      <c r="H8" s="296"/>
      <c r="I8" s="296"/>
    </row>
    <row r="9" spans="1:9" ht="16.2" thickBot="1" x14ac:dyDescent="0.3">
      <c r="B9" s="250" t="s">
        <v>17</v>
      </c>
      <c r="C9" s="250" t="s">
        <v>0</v>
      </c>
      <c r="D9" s="230" t="s">
        <v>24</v>
      </c>
      <c r="E9" s="297"/>
      <c r="F9" s="253"/>
      <c r="G9" s="253"/>
      <c r="H9" s="253"/>
      <c r="I9" s="298"/>
    </row>
    <row r="10" spans="1:9" ht="28.2" thickBot="1" x14ac:dyDescent="0.3">
      <c r="B10" s="251"/>
      <c r="C10" s="251"/>
      <c r="D10" s="252"/>
      <c r="E10" s="167" t="s">
        <v>150</v>
      </c>
      <c r="F10" s="109" t="s">
        <v>106</v>
      </c>
      <c r="G10" s="109">
        <v>2020</v>
      </c>
      <c r="H10" s="109">
        <v>2021</v>
      </c>
      <c r="I10" s="167">
        <v>2022</v>
      </c>
    </row>
    <row r="11" spans="1:9" ht="26.25" customHeight="1" x14ac:dyDescent="0.25">
      <c r="B11" s="184" t="str">
        <f>Recap!B10</f>
        <v>__</v>
      </c>
      <c r="C11" s="185">
        <f>Recap!C10</f>
        <v>0</v>
      </c>
      <c r="D11" s="169">
        <f>Recap!D10</f>
        <v>0</v>
      </c>
      <c r="E11" s="113">
        <f>Recap!F10</f>
        <v>0</v>
      </c>
      <c r="F11" s="196">
        <f>Recap!H10</f>
        <v>0</v>
      </c>
      <c r="G11" s="198">
        <f>Recap!I10</f>
        <v>0</v>
      </c>
      <c r="H11" s="198">
        <f>Recap!J10</f>
        <v>0</v>
      </c>
      <c r="I11" s="198">
        <f>Recap!K10</f>
        <v>0</v>
      </c>
    </row>
    <row r="12" spans="1:9" ht="26.25" customHeight="1" x14ac:dyDescent="0.25">
      <c r="B12" s="184" t="e">
        <f>Recap!#REF!</f>
        <v>#REF!</v>
      </c>
      <c r="C12" s="185" t="e">
        <f>Recap!#REF!</f>
        <v>#REF!</v>
      </c>
      <c r="D12" s="169" t="e">
        <f>Recap!#REF!</f>
        <v>#REF!</v>
      </c>
      <c r="E12" s="113" t="e">
        <f>Recap!#REF!</f>
        <v>#REF!</v>
      </c>
      <c r="F12" s="196" t="e">
        <f>Recap!#REF!</f>
        <v>#REF!</v>
      </c>
      <c r="G12" s="198" t="e">
        <f>Recap!#REF!</f>
        <v>#REF!</v>
      </c>
      <c r="H12" s="198" t="e">
        <f>Recap!#REF!</f>
        <v>#REF!</v>
      </c>
      <c r="I12" s="198" t="e">
        <f>Recap!#REF!</f>
        <v>#REF!</v>
      </c>
    </row>
    <row r="13" spans="1:9" ht="26.25" customHeight="1" x14ac:dyDescent="0.25">
      <c r="B13" s="184" t="e">
        <f>Recap!#REF!</f>
        <v>#REF!</v>
      </c>
      <c r="C13" s="185" t="e">
        <f>Recap!#REF!</f>
        <v>#REF!</v>
      </c>
      <c r="D13" s="169" t="e">
        <f>Recap!#REF!</f>
        <v>#REF!</v>
      </c>
      <c r="E13" s="113" t="e">
        <f>Recap!#REF!</f>
        <v>#REF!</v>
      </c>
      <c r="F13" s="196" t="e">
        <f>Recap!#REF!</f>
        <v>#REF!</v>
      </c>
      <c r="G13" s="198" t="e">
        <f>Recap!#REF!</f>
        <v>#REF!</v>
      </c>
      <c r="H13" s="198" t="e">
        <f>Recap!#REF!</f>
        <v>#REF!</v>
      </c>
      <c r="I13" s="198" t="e">
        <f>Recap!#REF!</f>
        <v>#REF!</v>
      </c>
    </row>
    <row r="14" spans="1:9" ht="26.25" customHeight="1" x14ac:dyDescent="0.25">
      <c r="B14" s="184" t="e">
        <f>Recap!#REF!</f>
        <v>#REF!</v>
      </c>
      <c r="C14" s="185" t="e">
        <f>Recap!#REF!</f>
        <v>#REF!</v>
      </c>
      <c r="D14" s="169" t="e">
        <f>Recap!#REF!</f>
        <v>#REF!</v>
      </c>
      <c r="E14" s="113" t="e">
        <f>Recap!#REF!</f>
        <v>#REF!</v>
      </c>
      <c r="F14" s="196" t="e">
        <f>Recap!#REF!</f>
        <v>#REF!</v>
      </c>
      <c r="G14" s="198" t="e">
        <f>Recap!#REF!</f>
        <v>#REF!</v>
      </c>
      <c r="H14" s="198" t="e">
        <f>Recap!#REF!</f>
        <v>#REF!</v>
      </c>
      <c r="I14" s="198" t="e">
        <f>Recap!#REF!</f>
        <v>#REF!</v>
      </c>
    </row>
    <row r="15" spans="1:9" ht="26.25" customHeight="1" x14ac:dyDescent="0.25">
      <c r="B15" s="184" t="e">
        <f>Recap!#REF!</f>
        <v>#REF!</v>
      </c>
      <c r="C15" s="185" t="e">
        <f>Recap!#REF!</f>
        <v>#REF!</v>
      </c>
      <c r="D15" s="169" t="e">
        <f>Recap!#REF!</f>
        <v>#REF!</v>
      </c>
      <c r="E15" s="113" t="e">
        <f>Recap!#REF!+Recap!#REF!</f>
        <v>#REF!</v>
      </c>
      <c r="F15" s="196" t="e">
        <f>Recap!#REF!</f>
        <v>#REF!</v>
      </c>
      <c r="G15" s="198" t="e">
        <f>Recap!#REF!</f>
        <v>#REF!</v>
      </c>
      <c r="H15" s="198" t="e">
        <f>Recap!#REF!</f>
        <v>#REF!</v>
      </c>
      <c r="I15" s="198" t="e">
        <f>Recap!#REF!</f>
        <v>#REF!</v>
      </c>
    </row>
    <row r="16" spans="1:9" ht="26.25" customHeight="1" x14ac:dyDescent="0.25">
      <c r="B16" s="184" t="e">
        <f>Recap!#REF!</f>
        <v>#REF!</v>
      </c>
      <c r="C16" s="185" t="e">
        <f>Recap!#REF!</f>
        <v>#REF!</v>
      </c>
      <c r="D16" s="169" t="e">
        <f>Recap!#REF!</f>
        <v>#REF!</v>
      </c>
      <c r="E16" s="113" t="e">
        <f>Recap!#REF!+Recap!#REF!</f>
        <v>#REF!</v>
      </c>
      <c r="F16" s="196" t="e">
        <f>Recap!#REF!</f>
        <v>#REF!</v>
      </c>
      <c r="G16" s="198" t="e">
        <f>Recap!#REF!</f>
        <v>#REF!</v>
      </c>
      <c r="H16" s="198" t="e">
        <f>Recap!#REF!</f>
        <v>#REF!</v>
      </c>
      <c r="I16" s="198" t="e">
        <f>Recap!#REF!</f>
        <v>#REF!</v>
      </c>
    </row>
    <row r="17" spans="1:9" ht="26.25" customHeight="1" x14ac:dyDescent="0.25">
      <c r="B17" s="184" t="e">
        <f>Recap!#REF!</f>
        <v>#REF!</v>
      </c>
      <c r="C17" s="185" t="e">
        <f>Recap!#REF!</f>
        <v>#REF!</v>
      </c>
      <c r="D17" s="169" t="e">
        <f>Recap!#REF!</f>
        <v>#REF!</v>
      </c>
      <c r="E17" s="113" t="e">
        <f>Recap!#REF!</f>
        <v>#REF!</v>
      </c>
      <c r="F17" s="197" t="s">
        <v>149</v>
      </c>
      <c r="G17" s="198" t="e">
        <f>Recap!#REF!</f>
        <v>#REF!</v>
      </c>
      <c r="H17" s="198" t="e">
        <f>Recap!#REF!</f>
        <v>#REF!</v>
      </c>
      <c r="I17" s="198" t="e">
        <f>Recap!#REF!</f>
        <v>#REF!</v>
      </c>
    </row>
    <row r="18" spans="1:9" ht="23.25" customHeight="1" x14ac:dyDescent="0.25">
      <c r="B18" s="184" t="e">
        <f>Recap!#REF!</f>
        <v>#REF!</v>
      </c>
      <c r="C18" s="185" t="e">
        <f>Recap!#REF!</f>
        <v>#REF!</v>
      </c>
      <c r="D18" s="169" t="e">
        <f>Recap!#REF!</f>
        <v>#REF!</v>
      </c>
      <c r="E18" s="113" t="e">
        <f>Recap!#REF!</f>
        <v>#REF!</v>
      </c>
      <c r="F18" s="196" t="e">
        <f>Recap!#REF!</f>
        <v>#REF!</v>
      </c>
      <c r="G18" s="198" t="e">
        <f>Recap!#REF!</f>
        <v>#REF!</v>
      </c>
      <c r="H18" s="198" t="e">
        <f>Recap!#REF!</f>
        <v>#REF!</v>
      </c>
      <c r="I18" s="198" t="e">
        <f>Recap!#REF!</f>
        <v>#REF!</v>
      </c>
    </row>
    <row r="19" spans="1:9" ht="23.25" customHeight="1" x14ac:dyDescent="0.25">
      <c r="B19" s="184" t="e">
        <f>Recap!#REF!</f>
        <v>#REF!</v>
      </c>
      <c r="C19" s="185" t="e">
        <f>Recap!#REF!</f>
        <v>#REF!</v>
      </c>
      <c r="D19" s="169" t="e">
        <f>Recap!#REF!</f>
        <v>#REF!</v>
      </c>
      <c r="E19" s="113" t="e">
        <f>Recap!#REF!</f>
        <v>#REF!</v>
      </c>
      <c r="F19" s="196" t="e">
        <f>Recap!#REF!</f>
        <v>#REF!</v>
      </c>
      <c r="G19" s="198" t="e">
        <f>Recap!#REF!</f>
        <v>#REF!</v>
      </c>
      <c r="H19" s="198" t="e">
        <f>Recap!#REF!</f>
        <v>#REF!</v>
      </c>
      <c r="I19" s="198" t="e">
        <f>Recap!#REF!</f>
        <v>#REF!</v>
      </c>
    </row>
    <row r="20" spans="1:9" ht="23.25" customHeight="1" x14ac:dyDescent="0.25">
      <c r="B20" s="184" t="e">
        <f>Recap!#REF!</f>
        <v>#REF!</v>
      </c>
      <c r="C20" s="185" t="e">
        <f>Recap!#REF!</f>
        <v>#REF!</v>
      </c>
      <c r="D20" s="169" t="e">
        <f>Recap!#REF!</f>
        <v>#REF!</v>
      </c>
      <c r="E20" s="113" t="e">
        <f>Recap!#REF!</f>
        <v>#REF!</v>
      </c>
      <c r="F20" s="196" t="e">
        <f>Recap!#REF!</f>
        <v>#REF!</v>
      </c>
      <c r="G20" s="198" t="e">
        <f>Recap!#REF!</f>
        <v>#REF!</v>
      </c>
      <c r="H20" s="198" t="e">
        <f>Recap!#REF!</f>
        <v>#REF!</v>
      </c>
      <c r="I20" s="198" t="e">
        <f>Recap!#REF!</f>
        <v>#REF!</v>
      </c>
    </row>
    <row r="21" spans="1:9" ht="26.25" customHeight="1" x14ac:dyDescent="0.25">
      <c r="B21" s="184" t="e">
        <f>Recap!#REF!</f>
        <v>#REF!</v>
      </c>
      <c r="C21" s="185" t="e">
        <f>Recap!#REF!</f>
        <v>#REF!</v>
      </c>
      <c r="D21" s="169" t="e">
        <f>Recap!#REF!</f>
        <v>#REF!</v>
      </c>
      <c r="E21" s="113" t="e">
        <f>Recap!#REF!+Recap!#REF!+Recap!#REF!</f>
        <v>#REF!</v>
      </c>
      <c r="F21" s="196" t="e">
        <f>Recap!#REF!</f>
        <v>#REF!</v>
      </c>
      <c r="G21" s="198" t="e">
        <f>Recap!#REF!</f>
        <v>#REF!</v>
      </c>
      <c r="H21" s="198" t="e">
        <f>Recap!#REF!</f>
        <v>#REF!</v>
      </c>
      <c r="I21" s="198" t="e">
        <f>Recap!#REF!</f>
        <v>#REF!</v>
      </c>
    </row>
    <row r="22" spans="1:9" ht="26.25" customHeight="1" x14ac:dyDescent="0.25">
      <c r="B22" s="184" t="e">
        <f>Recap!#REF!</f>
        <v>#REF!</v>
      </c>
      <c r="C22" s="185" t="e">
        <f>Recap!#REF!</f>
        <v>#REF!</v>
      </c>
      <c r="D22" s="169" t="e">
        <f>Recap!#REF!</f>
        <v>#REF!</v>
      </c>
      <c r="E22" s="113" t="e">
        <f>Recap!#REF!</f>
        <v>#REF!</v>
      </c>
      <c r="F22" s="196" t="e">
        <f>Recap!#REF!</f>
        <v>#REF!</v>
      </c>
      <c r="G22" s="198" t="e">
        <f>Recap!#REF!</f>
        <v>#REF!</v>
      </c>
      <c r="H22" s="198" t="e">
        <f>Recap!#REF!</f>
        <v>#REF!</v>
      </c>
      <c r="I22" s="198" t="e">
        <f>Recap!#REF!</f>
        <v>#REF!</v>
      </c>
    </row>
    <row r="23" spans="1:9" ht="26.25" customHeight="1" x14ac:dyDescent="0.25">
      <c r="B23" s="184" t="e">
        <f>Recap!#REF!</f>
        <v>#REF!</v>
      </c>
      <c r="C23" s="185" t="e">
        <f>Recap!#REF!</f>
        <v>#REF!</v>
      </c>
      <c r="D23" s="169" t="e">
        <f>Recap!#REF!</f>
        <v>#REF!</v>
      </c>
      <c r="E23" s="113" t="e">
        <f>Recap!#REF!</f>
        <v>#REF!</v>
      </c>
      <c r="F23" s="196" t="e">
        <f>Recap!#REF!</f>
        <v>#REF!</v>
      </c>
      <c r="G23" s="198" t="e">
        <f>Recap!#REF!</f>
        <v>#REF!</v>
      </c>
      <c r="H23" s="198" t="e">
        <f>Recap!#REF!</f>
        <v>#REF!</v>
      </c>
      <c r="I23" s="198" t="e">
        <f>Recap!#REF!</f>
        <v>#REF!</v>
      </c>
    </row>
    <row r="24" spans="1:9" ht="26.25" customHeight="1" x14ac:dyDescent="0.25">
      <c r="B24" s="184" t="e">
        <f>Recap!#REF!</f>
        <v>#REF!</v>
      </c>
      <c r="C24" s="185" t="e">
        <f>Recap!#REF!</f>
        <v>#REF!</v>
      </c>
      <c r="D24" s="169" t="e">
        <f>Recap!#REF!</f>
        <v>#REF!</v>
      </c>
      <c r="E24" s="113" t="e">
        <f>Recap!#REF!</f>
        <v>#REF!</v>
      </c>
      <c r="F24" s="196" t="e">
        <f>Recap!#REF!</f>
        <v>#REF!</v>
      </c>
      <c r="G24" s="198" t="e">
        <f>Recap!#REF!</f>
        <v>#REF!</v>
      </c>
      <c r="H24" s="198" t="e">
        <f>Recap!#REF!</f>
        <v>#REF!</v>
      </c>
      <c r="I24" s="198" t="e">
        <f>Recap!#REF!</f>
        <v>#REF!</v>
      </c>
    </row>
    <row r="25" spans="1:9" ht="26.25" customHeight="1" x14ac:dyDescent="0.25">
      <c r="B25" s="184" t="e">
        <f>Recap!#REF!</f>
        <v>#REF!</v>
      </c>
      <c r="C25" s="185" t="e">
        <f>Recap!#REF!</f>
        <v>#REF!</v>
      </c>
      <c r="D25" s="169" t="e">
        <f>Recap!#REF!</f>
        <v>#REF!</v>
      </c>
      <c r="E25" s="113" t="e">
        <f>Recap!#REF!+Recap!#REF!+Recap!#REF!</f>
        <v>#REF!</v>
      </c>
      <c r="F25" s="196" t="e">
        <f>Recap!#REF!</f>
        <v>#REF!</v>
      </c>
      <c r="G25" s="198" t="e">
        <f>Recap!#REF!</f>
        <v>#REF!</v>
      </c>
      <c r="H25" s="198" t="e">
        <f>Recap!#REF!</f>
        <v>#REF!</v>
      </c>
      <c r="I25" s="198" t="e">
        <f>Recap!#REF!</f>
        <v>#REF!</v>
      </c>
    </row>
    <row r="26" spans="1:9" ht="26.25" customHeight="1" x14ac:dyDescent="0.25">
      <c r="A26" s="187"/>
      <c r="B26" s="184" t="e">
        <f>Recap!#REF!</f>
        <v>#REF!</v>
      </c>
      <c r="C26" s="185" t="e">
        <f>Recap!#REF!</f>
        <v>#REF!</v>
      </c>
      <c r="D26" s="169" t="e">
        <f>Recap!#REF!</f>
        <v>#REF!</v>
      </c>
      <c r="E26" s="113" t="e">
        <f>Recap!#REF!</f>
        <v>#REF!</v>
      </c>
      <c r="F26" s="197" t="s">
        <v>149</v>
      </c>
      <c r="G26" s="198" t="e">
        <f>Recap!#REF!</f>
        <v>#REF!</v>
      </c>
      <c r="H26" s="198" t="e">
        <f>Recap!#REF!</f>
        <v>#REF!</v>
      </c>
      <c r="I26" s="198" t="e">
        <f>Recap!#REF!</f>
        <v>#REF!</v>
      </c>
    </row>
    <row r="27" spans="1:9" ht="26.25" customHeight="1" x14ac:dyDescent="0.25">
      <c r="B27" s="184" t="e">
        <f>Recap!#REF!</f>
        <v>#REF!</v>
      </c>
      <c r="C27" s="185" t="e">
        <f>Recap!#REF!</f>
        <v>#REF!</v>
      </c>
      <c r="D27" s="169" t="e">
        <f>Recap!#REF!</f>
        <v>#REF!</v>
      </c>
      <c r="E27" s="113" t="e">
        <f>Recap!#REF!+Recap!#REF!+Recap!#REF!</f>
        <v>#REF!</v>
      </c>
      <c r="F27" s="196" t="e">
        <f>Recap!#REF!</f>
        <v>#REF!</v>
      </c>
      <c r="G27" s="198" t="e">
        <f>Recap!#REF!</f>
        <v>#REF!</v>
      </c>
      <c r="H27" s="198" t="e">
        <f>Recap!#REF!</f>
        <v>#REF!</v>
      </c>
      <c r="I27" s="198" t="e">
        <f>Recap!#REF!</f>
        <v>#REF!</v>
      </c>
    </row>
    <row r="28" spans="1:9" ht="26.25" customHeight="1" x14ac:dyDescent="0.25">
      <c r="B28" s="184" t="e">
        <f>Recap!#REF!</f>
        <v>#REF!</v>
      </c>
      <c r="C28" s="185" t="e">
        <f>Recap!#REF!</f>
        <v>#REF!</v>
      </c>
      <c r="D28" s="169" t="e">
        <f>Recap!#REF!</f>
        <v>#REF!</v>
      </c>
      <c r="E28" s="113" t="e">
        <f>Recap!#REF!</f>
        <v>#REF!</v>
      </c>
      <c r="F28" s="196" t="e">
        <f>Recap!#REF!</f>
        <v>#REF!</v>
      </c>
      <c r="G28" s="198" t="e">
        <f>Recap!#REF!</f>
        <v>#REF!</v>
      </c>
      <c r="H28" s="198" t="e">
        <f>Recap!#REF!</f>
        <v>#REF!</v>
      </c>
      <c r="I28" s="198" t="e">
        <f>Recap!#REF!</f>
        <v>#REF!</v>
      </c>
    </row>
    <row r="29" spans="1:9" ht="26.25" customHeight="1" x14ac:dyDescent="0.25">
      <c r="B29" s="184" t="e">
        <f>Recap!#REF!</f>
        <v>#REF!</v>
      </c>
      <c r="C29" s="185" t="e">
        <f>Recap!#REF!</f>
        <v>#REF!</v>
      </c>
      <c r="D29" s="169" t="e">
        <f>Recap!#REF!</f>
        <v>#REF!</v>
      </c>
      <c r="E29" s="113" t="e">
        <f>Recap!#REF!</f>
        <v>#REF!</v>
      </c>
      <c r="F29" s="196" t="e">
        <f>Recap!#REF!</f>
        <v>#REF!</v>
      </c>
      <c r="G29" s="198" t="e">
        <f>Recap!#REF!</f>
        <v>#REF!</v>
      </c>
      <c r="H29" s="198" t="e">
        <f>Recap!#REF!</f>
        <v>#REF!</v>
      </c>
      <c r="I29" s="198" t="e">
        <f>Recap!#REF!</f>
        <v>#REF!</v>
      </c>
    </row>
    <row r="30" spans="1:9" ht="26.25" customHeight="1" x14ac:dyDescent="0.25">
      <c r="A30" s="187"/>
      <c r="B30" s="184" t="e">
        <f>Recap!#REF!</f>
        <v>#REF!</v>
      </c>
      <c r="C30" s="185" t="e">
        <f>Recap!#REF!</f>
        <v>#REF!</v>
      </c>
      <c r="D30" s="169" t="e">
        <f>Recap!#REF!</f>
        <v>#REF!</v>
      </c>
      <c r="E30" s="113" t="e">
        <f>Recap!#REF!+Recap!#REF!+Recap!#REF!+Recap!#REF!+Recap!#REF!</f>
        <v>#REF!</v>
      </c>
      <c r="F30" s="196" t="e">
        <f>Recap!#REF!</f>
        <v>#REF!</v>
      </c>
      <c r="G30" s="198" t="e">
        <f>Recap!#REF!</f>
        <v>#REF!</v>
      </c>
      <c r="H30" s="198" t="e">
        <f>Recap!#REF!</f>
        <v>#REF!</v>
      </c>
      <c r="I30" s="198" t="e">
        <f>Recap!#REF!</f>
        <v>#REF!</v>
      </c>
    </row>
    <row r="31" spans="1:9" ht="26.25" customHeight="1" x14ac:dyDescent="0.25">
      <c r="A31" s="187"/>
      <c r="B31" s="184" t="e">
        <f>Recap!#REF!</f>
        <v>#REF!</v>
      </c>
      <c r="C31" s="185" t="e">
        <f>Recap!#REF!</f>
        <v>#REF!</v>
      </c>
      <c r="D31" s="169" t="e">
        <f>Recap!#REF!</f>
        <v>#REF!</v>
      </c>
      <c r="E31" s="113" t="e">
        <f>Recap!#REF!</f>
        <v>#REF!</v>
      </c>
      <c r="F31" s="197" t="s">
        <v>149</v>
      </c>
      <c r="G31" s="198" t="e">
        <f>Recap!#REF!</f>
        <v>#REF!</v>
      </c>
      <c r="H31" s="198" t="e">
        <f>Recap!#REF!</f>
        <v>#REF!</v>
      </c>
      <c r="I31" s="198" t="e">
        <f>Recap!#REF!</f>
        <v>#REF!</v>
      </c>
    </row>
    <row r="32" spans="1:9" ht="26.25" customHeight="1" x14ac:dyDescent="0.25">
      <c r="B32" s="184" t="e">
        <f>Recap!#REF!</f>
        <v>#REF!</v>
      </c>
      <c r="C32" s="185" t="e">
        <f>Recap!#REF!</f>
        <v>#REF!</v>
      </c>
      <c r="D32" s="169" t="e">
        <f>Recap!#REF!</f>
        <v>#REF!</v>
      </c>
      <c r="E32" s="113" t="e">
        <f>Recap!#REF!</f>
        <v>#REF!</v>
      </c>
      <c r="F32" s="197" t="s">
        <v>149</v>
      </c>
      <c r="G32" s="198" t="e">
        <f>Recap!#REF!</f>
        <v>#REF!</v>
      </c>
      <c r="H32" s="198" t="e">
        <f>Recap!#REF!</f>
        <v>#REF!</v>
      </c>
      <c r="I32" s="198" t="e">
        <f>Recap!#REF!</f>
        <v>#REF!</v>
      </c>
    </row>
    <row r="33" spans="1:9" ht="26.25" customHeight="1" x14ac:dyDescent="0.25">
      <c r="A33" s="187"/>
      <c r="B33" s="184" t="e">
        <f>Recap!#REF!</f>
        <v>#REF!</v>
      </c>
      <c r="C33" s="185" t="e">
        <f>Recap!#REF!</f>
        <v>#REF!</v>
      </c>
      <c r="D33" s="169" t="e">
        <f>Recap!#REF!</f>
        <v>#REF!</v>
      </c>
      <c r="E33" s="113" t="e">
        <f>Recap!#REF!</f>
        <v>#REF!</v>
      </c>
      <c r="F33" s="197" t="s">
        <v>149</v>
      </c>
      <c r="G33" s="198" t="e">
        <f>Recap!#REF!</f>
        <v>#REF!</v>
      </c>
      <c r="H33" s="198" t="e">
        <f>Recap!#REF!</f>
        <v>#REF!</v>
      </c>
      <c r="I33" s="198" t="e">
        <f>Recap!#REF!</f>
        <v>#REF!</v>
      </c>
    </row>
    <row r="34" spans="1:9" ht="26.25" customHeight="1" x14ac:dyDescent="0.25">
      <c r="A34" s="187"/>
      <c r="B34" s="184" t="e">
        <f>Recap!#REF!</f>
        <v>#REF!</v>
      </c>
      <c r="C34" s="185" t="e">
        <f>Recap!#REF!</f>
        <v>#REF!</v>
      </c>
      <c r="D34" s="169" t="e">
        <f>Recap!#REF!</f>
        <v>#REF!</v>
      </c>
      <c r="E34" s="113" t="e">
        <f>Recap!#REF!</f>
        <v>#REF!</v>
      </c>
      <c r="F34" s="196" t="e">
        <f>Recap!#REF!</f>
        <v>#REF!</v>
      </c>
      <c r="G34" s="198" t="e">
        <f>Recap!#REF!</f>
        <v>#REF!</v>
      </c>
      <c r="H34" s="198" t="e">
        <f>Recap!#REF!</f>
        <v>#REF!</v>
      </c>
      <c r="I34" s="198" t="e">
        <f>Recap!#REF!</f>
        <v>#REF!</v>
      </c>
    </row>
    <row r="35" spans="1:9" ht="26.25" customHeight="1" x14ac:dyDescent="0.25">
      <c r="A35" s="187"/>
      <c r="B35" s="184" t="e">
        <f>Recap!#REF!</f>
        <v>#REF!</v>
      </c>
      <c r="C35" s="185" t="e">
        <f>Recap!#REF!</f>
        <v>#REF!</v>
      </c>
      <c r="D35" s="169" t="e">
        <f>Recap!#REF!</f>
        <v>#REF!</v>
      </c>
      <c r="E35" s="113" t="e">
        <f>Recap!#REF!</f>
        <v>#REF!</v>
      </c>
      <c r="F35" s="197" t="s">
        <v>149</v>
      </c>
      <c r="G35" s="198" t="e">
        <f>Recap!#REF!</f>
        <v>#REF!</v>
      </c>
      <c r="H35" s="198" t="e">
        <f>Recap!#REF!</f>
        <v>#REF!</v>
      </c>
      <c r="I35" s="198" t="e">
        <f>Recap!#REF!</f>
        <v>#REF!</v>
      </c>
    </row>
    <row r="36" spans="1:9" ht="26.25" customHeight="1" x14ac:dyDescent="0.25">
      <c r="A36" s="187"/>
      <c r="B36" s="184" t="e">
        <f>Recap!#REF!</f>
        <v>#REF!</v>
      </c>
      <c r="C36" s="185" t="e">
        <f>Recap!#REF!</f>
        <v>#REF!</v>
      </c>
      <c r="D36" s="169" t="e">
        <f>Recap!#REF!</f>
        <v>#REF!</v>
      </c>
      <c r="E36" s="113" t="e">
        <f>Recap!#REF!</f>
        <v>#REF!</v>
      </c>
      <c r="F36" s="196" t="e">
        <f>Recap!#REF!</f>
        <v>#REF!</v>
      </c>
      <c r="G36" s="198" t="e">
        <f>Recap!#REF!</f>
        <v>#REF!</v>
      </c>
      <c r="H36" s="198" t="e">
        <f>Recap!#REF!</f>
        <v>#REF!</v>
      </c>
      <c r="I36" s="198" t="e">
        <f>Recap!#REF!</f>
        <v>#REF!</v>
      </c>
    </row>
    <row r="37" spans="1:9" ht="26.25" customHeight="1" x14ac:dyDescent="0.25">
      <c r="A37" s="187"/>
      <c r="B37" s="184" t="e">
        <f>Recap!#REF!</f>
        <v>#REF!</v>
      </c>
      <c r="C37" s="185" t="e">
        <f>Recap!#REF!</f>
        <v>#REF!</v>
      </c>
      <c r="D37" s="169" t="e">
        <f>Recap!#REF!</f>
        <v>#REF!</v>
      </c>
      <c r="E37" s="113" t="e">
        <f>Recap!#REF!</f>
        <v>#REF!</v>
      </c>
      <c r="F37" s="196" t="e">
        <f>Recap!#REF!</f>
        <v>#REF!</v>
      </c>
      <c r="G37" s="198" t="e">
        <f>Recap!#REF!</f>
        <v>#REF!</v>
      </c>
      <c r="H37" s="198" t="e">
        <f>Recap!#REF!</f>
        <v>#REF!</v>
      </c>
      <c r="I37" s="198" t="e">
        <f>Recap!#REF!</f>
        <v>#REF!</v>
      </c>
    </row>
    <row r="38" spans="1:9" ht="26.25" customHeight="1" x14ac:dyDescent="0.25">
      <c r="B38" s="184" t="e">
        <f>Recap!#REF!</f>
        <v>#REF!</v>
      </c>
      <c r="C38" s="185" t="e">
        <f>Recap!#REF!</f>
        <v>#REF!</v>
      </c>
      <c r="D38" s="169" t="e">
        <f>Recap!#REF!</f>
        <v>#REF!</v>
      </c>
      <c r="E38" s="113" t="e">
        <f>Recap!#REF!</f>
        <v>#REF!</v>
      </c>
      <c r="F38" s="197" t="s">
        <v>149</v>
      </c>
      <c r="G38" s="198" t="e">
        <f>Recap!#REF!</f>
        <v>#REF!</v>
      </c>
      <c r="H38" s="198" t="e">
        <f>Recap!#REF!</f>
        <v>#REF!</v>
      </c>
      <c r="I38" s="198" t="e">
        <f>Recap!#REF!</f>
        <v>#REF!</v>
      </c>
    </row>
    <row r="39" spans="1:9" ht="26.25" customHeight="1" x14ac:dyDescent="0.25">
      <c r="B39" s="184" t="e">
        <f>Recap!#REF!</f>
        <v>#REF!</v>
      </c>
      <c r="C39" s="185" t="e">
        <f>Recap!#REF!</f>
        <v>#REF!</v>
      </c>
      <c r="D39" s="169" t="e">
        <f>Recap!#REF!</f>
        <v>#REF!</v>
      </c>
      <c r="E39" s="113" t="e">
        <f>Recap!#REF!</f>
        <v>#REF!</v>
      </c>
      <c r="F39" s="197" t="s">
        <v>149</v>
      </c>
      <c r="G39" s="198" t="e">
        <f>Recap!#REF!</f>
        <v>#REF!</v>
      </c>
      <c r="H39" s="198" t="e">
        <f>Recap!#REF!</f>
        <v>#REF!</v>
      </c>
      <c r="I39" s="198" t="e">
        <f>Recap!#REF!</f>
        <v>#REF!</v>
      </c>
    </row>
    <row r="40" spans="1:9" ht="26.25" customHeight="1" x14ac:dyDescent="0.25">
      <c r="B40" s="184" t="e">
        <f>Recap!#REF!</f>
        <v>#REF!</v>
      </c>
      <c r="C40" s="185" t="e">
        <f>Recap!#REF!</f>
        <v>#REF!</v>
      </c>
      <c r="D40" s="169" t="e">
        <f>Recap!#REF!</f>
        <v>#REF!</v>
      </c>
      <c r="E40" s="113" t="e">
        <f>Recap!#REF!</f>
        <v>#REF!</v>
      </c>
      <c r="F40" s="197" t="s">
        <v>149</v>
      </c>
      <c r="G40" s="198" t="e">
        <f>Recap!#REF!</f>
        <v>#REF!</v>
      </c>
      <c r="H40" s="198" t="e">
        <f>Recap!#REF!</f>
        <v>#REF!</v>
      </c>
      <c r="I40" s="198" t="e">
        <f>Recap!#REF!</f>
        <v>#REF!</v>
      </c>
    </row>
    <row r="41" spans="1:9" ht="26.25" customHeight="1" x14ac:dyDescent="0.25">
      <c r="B41" s="184" t="e">
        <f>Recap!#REF!</f>
        <v>#REF!</v>
      </c>
      <c r="C41" s="185" t="e">
        <f>Recap!#REF!</f>
        <v>#REF!</v>
      </c>
      <c r="D41" s="169" t="e">
        <f>Recap!#REF!</f>
        <v>#REF!</v>
      </c>
      <c r="E41" s="113" t="e">
        <f>Recap!#REF!</f>
        <v>#REF!</v>
      </c>
      <c r="F41" s="196" t="e">
        <f>Recap!#REF!</f>
        <v>#REF!</v>
      </c>
      <c r="G41" s="198" t="e">
        <f>Recap!#REF!</f>
        <v>#REF!</v>
      </c>
      <c r="H41" s="198" t="e">
        <f>Recap!#REF!</f>
        <v>#REF!</v>
      </c>
      <c r="I41" s="198" t="e">
        <f>Recap!#REF!</f>
        <v>#REF!</v>
      </c>
    </row>
    <row r="42" spans="1:9" ht="26.25" customHeight="1" x14ac:dyDescent="0.25">
      <c r="B42" s="184" t="e">
        <f>Recap!#REF!</f>
        <v>#REF!</v>
      </c>
      <c r="C42" s="185" t="e">
        <f>Recap!#REF!</f>
        <v>#REF!</v>
      </c>
      <c r="D42" s="169" t="e">
        <f>Recap!#REF!</f>
        <v>#REF!</v>
      </c>
      <c r="E42" s="113" t="e">
        <f>Recap!#REF!</f>
        <v>#REF!</v>
      </c>
      <c r="F42" s="196" t="e">
        <f>Recap!#REF!</f>
        <v>#REF!</v>
      </c>
      <c r="G42" s="198" t="e">
        <f>Recap!#REF!</f>
        <v>#REF!</v>
      </c>
      <c r="H42" s="198" t="e">
        <f>Recap!#REF!</f>
        <v>#REF!</v>
      </c>
      <c r="I42" s="198" t="e">
        <f>Recap!#REF!</f>
        <v>#REF!</v>
      </c>
    </row>
    <row r="43" spans="1:9" ht="26.25" customHeight="1" x14ac:dyDescent="0.25">
      <c r="B43" s="184" t="e">
        <f>Recap!#REF!</f>
        <v>#REF!</v>
      </c>
      <c r="C43" s="185" t="e">
        <f>Recap!#REF!</f>
        <v>#REF!</v>
      </c>
      <c r="D43" s="169" t="e">
        <f>Recap!#REF!</f>
        <v>#REF!</v>
      </c>
      <c r="E43" s="113" t="e">
        <f>Recap!#REF!</f>
        <v>#REF!</v>
      </c>
      <c r="F43" s="196" t="e">
        <f>Recap!#REF!</f>
        <v>#REF!</v>
      </c>
      <c r="G43" s="198" t="e">
        <f>Recap!#REF!</f>
        <v>#REF!</v>
      </c>
      <c r="H43" s="198" t="e">
        <f>Recap!#REF!</f>
        <v>#REF!</v>
      </c>
      <c r="I43" s="198" t="e">
        <f>Recap!#REF!</f>
        <v>#REF!</v>
      </c>
    </row>
    <row r="44" spans="1:9" ht="26.25" customHeight="1" x14ac:dyDescent="0.25">
      <c r="B44" s="184" t="e">
        <f>Recap!#REF!</f>
        <v>#REF!</v>
      </c>
      <c r="C44" s="185" t="e">
        <f>Recap!#REF!</f>
        <v>#REF!</v>
      </c>
      <c r="D44" s="169" t="e">
        <f>Recap!#REF!</f>
        <v>#REF!</v>
      </c>
      <c r="E44" s="113" t="e">
        <f>Recap!#REF!</f>
        <v>#REF!</v>
      </c>
      <c r="F44" s="196" t="e">
        <f>Recap!#REF!</f>
        <v>#REF!</v>
      </c>
      <c r="G44" s="198" t="e">
        <f>Recap!#REF!</f>
        <v>#REF!</v>
      </c>
      <c r="H44" s="198" t="e">
        <f>Recap!#REF!</f>
        <v>#REF!</v>
      </c>
      <c r="I44" s="198" t="e">
        <f>Recap!#REF!</f>
        <v>#REF!</v>
      </c>
    </row>
    <row r="45" spans="1:9" ht="26.25" customHeight="1" x14ac:dyDescent="0.25">
      <c r="B45" s="184" t="e">
        <f>Recap!#REF!</f>
        <v>#REF!</v>
      </c>
      <c r="C45" s="185" t="e">
        <f>Recap!#REF!</f>
        <v>#REF!</v>
      </c>
      <c r="D45" s="169" t="e">
        <f>Recap!#REF!</f>
        <v>#REF!</v>
      </c>
      <c r="E45" s="113" t="e">
        <f>Recap!#REF!</f>
        <v>#REF!</v>
      </c>
      <c r="F45" s="196" t="e">
        <f>Recap!#REF!</f>
        <v>#REF!</v>
      </c>
      <c r="G45" s="198" t="e">
        <f>Recap!#REF!</f>
        <v>#REF!</v>
      </c>
      <c r="H45" s="198" t="e">
        <f>Recap!#REF!</f>
        <v>#REF!</v>
      </c>
      <c r="I45" s="198" t="e">
        <f>Recap!#REF!</f>
        <v>#REF!</v>
      </c>
    </row>
    <row r="46" spans="1:9" ht="26.25" customHeight="1" x14ac:dyDescent="0.25">
      <c r="B46" s="184" t="e">
        <f>Recap!#REF!</f>
        <v>#REF!</v>
      </c>
      <c r="C46" s="185" t="e">
        <f>Recap!#REF!</f>
        <v>#REF!</v>
      </c>
      <c r="D46" s="169" t="e">
        <f>Recap!#REF!</f>
        <v>#REF!</v>
      </c>
      <c r="E46" s="113" t="e">
        <f>Recap!#REF!</f>
        <v>#REF!</v>
      </c>
      <c r="F46" s="196" t="e">
        <f>Recap!#REF!</f>
        <v>#REF!</v>
      </c>
      <c r="G46" s="198" t="e">
        <f>Recap!#REF!</f>
        <v>#REF!</v>
      </c>
      <c r="H46" s="198" t="e">
        <f>Recap!#REF!</f>
        <v>#REF!</v>
      </c>
      <c r="I46" s="198" t="e">
        <f>Recap!#REF!</f>
        <v>#REF!</v>
      </c>
    </row>
    <row r="47" spans="1:9" ht="26.25" customHeight="1" x14ac:dyDescent="0.25">
      <c r="B47" s="184" t="e">
        <f>Recap!#REF!</f>
        <v>#REF!</v>
      </c>
      <c r="C47" s="185" t="e">
        <f>Recap!#REF!</f>
        <v>#REF!</v>
      </c>
      <c r="D47" s="169" t="e">
        <f>Recap!#REF!</f>
        <v>#REF!</v>
      </c>
      <c r="E47" s="113" t="e">
        <f>Recap!#REF!</f>
        <v>#REF!</v>
      </c>
      <c r="F47" s="196" t="e">
        <f>Recap!#REF!</f>
        <v>#REF!</v>
      </c>
      <c r="G47" s="198" t="e">
        <f>Recap!#REF!</f>
        <v>#REF!</v>
      </c>
      <c r="H47" s="198" t="e">
        <f>Recap!#REF!</f>
        <v>#REF!</v>
      </c>
      <c r="I47" s="198" t="e">
        <f>Recap!#REF!</f>
        <v>#REF!</v>
      </c>
    </row>
    <row r="48" spans="1:9" ht="26.25" customHeight="1" x14ac:dyDescent="0.25">
      <c r="B48" s="184" t="e">
        <f>Recap!#REF!</f>
        <v>#REF!</v>
      </c>
      <c r="C48" s="185" t="e">
        <f>Recap!#REF!</f>
        <v>#REF!</v>
      </c>
      <c r="D48" s="169" t="e">
        <f>Recap!#REF!</f>
        <v>#REF!</v>
      </c>
      <c r="E48" s="113" t="e">
        <f>Recap!#REF!</f>
        <v>#REF!</v>
      </c>
      <c r="F48" s="196" t="e">
        <f>Recap!#REF!</f>
        <v>#REF!</v>
      </c>
      <c r="G48" s="198" t="e">
        <f>Recap!#REF!</f>
        <v>#REF!</v>
      </c>
      <c r="H48" s="198" t="e">
        <f>Recap!#REF!</f>
        <v>#REF!</v>
      </c>
      <c r="I48" s="198" t="e">
        <f>Recap!#REF!</f>
        <v>#REF!</v>
      </c>
    </row>
    <row r="49" spans="1:9" ht="26.25" customHeight="1" x14ac:dyDescent="0.25">
      <c r="B49" s="184" t="e">
        <f>Recap!#REF!</f>
        <v>#REF!</v>
      </c>
      <c r="C49" s="185" t="e">
        <f>Recap!#REF!</f>
        <v>#REF!</v>
      </c>
      <c r="D49" s="169" t="e">
        <f>Recap!#REF!</f>
        <v>#REF!</v>
      </c>
      <c r="E49" s="113" t="e">
        <f>Recap!#REF!</f>
        <v>#REF!</v>
      </c>
      <c r="F49" s="196" t="e">
        <f>Recap!#REF!</f>
        <v>#REF!</v>
      </c>
      <c r="G49" s="198" t="e">
        <f>Recap!#REF!</f>
        <v>#REF!</v>
      </c>
      <c r="H49" s="198" t="e">
        <f>Recap!#REF!</f>
        <v>#REF!</v>
      </c>
      <c r="I49" s="198" t="e">
        <f>Recap!#REF!</f>
        <v>#REF!</v>
      </c>
    </row>
    <row r="50" spans="1:9" ht="26.25" customHeight="1" x14ac:dyDescent="0.25">
      <c r="B50" s="184"/>
      <c r="C50" s="185"/>
      <c r="D50" s="169"/>
      <c r="E50" s="113"/>
      <c r="F50" s="186"/>
      <c r="G50" s="198"/>
      <c r="H50" s="198"/>
      <c r="I50" s="198"/>
    </row>
    <row r="51" spans="1:9" ht="26.25" customHeight="1" x14ac:dyDescent="0.25">
      <c r="B51" s="184"/>
      <c r="C51" s="185"/>
      <c r="D51" s="169"/>
      <c r="E51" s="113"/>
      <c r="F51" s="186"/>
      <c r="G51" s="198"/>
      <c r="H51" s="198"/>
      <c r="I51" s="198"/>
    </row>
    <row r="52" spans="1:9" ht="12" customHeight="1" x14ac:dyDescent="0.25">
      <c r="A52" s="187"/>
      <c r="B52" s="184"/>
      <c r="C52" s="185"/>
      <c r="D52" s="169"/>
      <c r="E52" s="113"/>
      <c r="F52" s="186"/>
      <c r="G52" s="113"/>
      <c r="H52" s="113"/>
      <c r="I52" s="113"/>
    </row>
    <row r="53" spans="1:9" ht="26.25" customHeight="1" x14ac:dyDescent="0.25">
      <c r="A53" s="181"/>
      <c r="B53" s="184"/>
      <c r="C53" s="182" t="s">
        <v>148</v>
      </c>
      <c r="D53" s="169"/>
      <c r="E53" s="113"/>
      <c r="F53" s="186"/>
      <c r="G53" s="113"/>
      <c r="H53" s="113"/>
      <c r="I53" s="113"/>
    </row>
    <row r="54" spans="1:9" ht="14.25" customHeight="1" x14ac:dyDescent="0.25">
      <c r="A54" s="181"/>
      <c r="B54" s="184"/>
      <c r="C54" s="188"/>
      <c r="D54" s="169"/>
      <c r="E54" s="113"/>
      <c r="F54" s="186"/>
      <c r="G54" s="113"/>
      <c r="H54" s="113"/>
      <c r="I54" s="113"/>
    </row>
    <row r="55" spans="1:9" ht="26.25" customHeight="1" x14ac:dyDescent="0.25">
      <c r="A55" s="181"/>
      <c r="B55" s="184"/>
      <c r="C55" s="185" t="e">
        <f>Recap!#REF!</f>
        <v>#REF!</v>
      </c>
      <c r="D55" s="169" t="e">
        <f>Recap!#REF!</f>
        <v>#REF!</v>
      </c>
      <c r="E55" s="113"/>
      <c r="F55" s="186"/>
      <c r="G55" s="198" t="e">
        <f>Recap!#REF!</f>
        <v>#REF!</v>
      </c>
      <c r="H55" s="198" t="e">
        <f>Recap!#REF!</f>
        <v>#REF!</v>
      </c>
      <c r="I55" s="198" t="e">
        <f>Recap!#REF!</f>
        <v>#REF!</v>
      </c>
    </row>
    <row r="56" spans="1:9" ht="26.25" customHeight="1" x14ac:dyDescent="0.25">
      <c r="A56" s="181"/>
      <c r="B56" s="184"/>
      <c r="C56" s="185" t="e">
        <f>Recap!#REF!</f>
        <v>#REF!</v>
      </c>
      <c r="D56" s="169" t="e">
        <f>Recap!#REF!</f>
        <v>#REF!</v>
      </c>
      <c r="E56" s="113"/>
      <c r="F56" s="186"/>
      <c r="G56" s="198" t="e">
        <f>Recap!#REF!</f>
        <v>#REF!</v>
      </c>
      <c r="H56" s="198" t="e">
        <f>Recap!#REF!</f>
        <v>#REF!</v>
      </c>
      <c r="I56" s="198" t="e">
        <f>Recap!#REF!</f>
        <v>#REF!</v>
      </c>
    </row>
    <row r="57" spans="1:9" ht="26.25" customHeight="1" x14ac:dyDescent="0.25">
      <c r="A57" s="181"/>
      <c r="B57" s="184"/>
      <c r="C57" s="185" t="e">
        <f>Recap!#REF!</f>
        <v>#REF!</v>
      </c>
      <c r="D57" s="169" t="e">
        <f>Recap!#REF!</f>
        <v>#REF!</v>
      </c>
      <c r="E57" s="113"/>
      <c r="F57" s="186"/>
      <c r="G57" s="198" t="e">
        <f>Recap!#REF!</f>
        <v>#REF!</v>
      </c>
      <c r="H57" s="198" t="e">
        <f>Recap!#REF!</f>
        <v>#REF!</v>
      </c>
      <c r="I57" s="198" t="e">
        <f>Recap!#REF!</f>
        <v>#REF!</v>
      </c>
    </row>
    <row r="58" spans="1:9" ht="26.25" customHeight="1" x14ac:dyDescent="0.25">
      <c r="A58" s="181"/>
      <c r="B58" s="184"/>
      <c r="C58" s="185" t="e">
        <f>Recap!#REF!</f>
        <v>#REF!</v>
      </c>
      <c r="D58" s="170" t="e">
        <f>Recap!#REF!</f>
        <v>#REF!</v>
      </c>
      <c r="E58" s="113"/>
      <c r="F58" s="186"/>
      <c r="G58" s="198" t="e">
        <f>Recap!#REF!</f>
        <v>#REF!</v>
      </c>
      <c r="H58" s="198" t="e">
        <f>Recap!#REF!</f>
        <v>#REF!</v>
      </c>
      <c r="I58" s="198" t="e">
        <f>Recap!#REF!</f>
        <v>#REF!</v>
      </c>
    </row>
    <row r="59" spans="1:9" ht="26.25" customHeight="1" x14ac:dyDescent="0.25">
      <c r="A59" s="181"/>
      <c r="B59" s="184"/>
      <c r="C59" s="189" t="e">
        <f>Recap!#REF!</f>
        <v>#REF!</v>
      </c>
      <c r="D59" s="169" t="e">
        <f>Recap!#REF!</f>
        <v>#REF!</v>
      </c>
      <c r="E59" s="113"/>
      <c r="F59" s="186"/>
      <c r="G59" s="198" t="e">
        <f>Recap!#REF!</f>
        <v>#REF!</v>
      </c>
      <c r="H59" s="198" t="e">
        <f>Recap!#REF!</f>
        <v>#REF!</v>
      </c>
      <c r="I59" s="198" t="e">
        <f>Recap!#REF!</f>
        <v>#REF!</v>
      </c>
    </row>
    <row r="60" spans="1:9" ht="26.25" customHeight="1" x14ac:dyDescent="0.25">
      <c r="A60" s="181"/>
      <c r="B60" s="184"/>
      <c r="C60" s="189" t="e">
        <f>Recap!#REF!</f>
        <v>#REF!</v>
      </c>
      <c r="D60" s="169" t="e">
        <f>Recap!#REF!</f>
        <v>#REF!</v>
      </c>
      <c r="E60" s="113"/>
      <c r="F60" s="186"/>
      <c r="G60" s="198" t="e">
        <f>Recap!#REF!</f>
        <v>#REF!</v>
      </c>
      <c r="H60" s="198" t="e">
        <f>Recap!#REF!</f>
        <v>#REF!</v>
      </c>
      <c r="I60" s="198" t="e">
        <f>Recap!#REF!</f>
        <v>#REF!</v>
      </c>
    </row>
    <row r="61" spans="1:9" ht="26.25" customHeight="1" x14ac:dyDescent="0.25">
      <c r="A61" s="181"/>
      <c r="B61" s="184"/>
      <c r="C61" s="189" t="e">
        <f>Recap!#REF!</f>
        <v>#REF!</v>
      </c>
      <c r="D61" s="169" t="e">
        <f>Recap!#REF!</f>
        <v>#REF!</v>
      </c>
      <c r="E61" s="113"/>
      <c r="F61" s="186"/>
      <c r="G61" s="198" t="e">
        <f>Recap!#REF!</f>
        <v>#REF!</v>
      </c>
      <c r="H61" s="198" t="e">
        <f>Recap!#REF!</f>
        <v>#REF!</v>
      </c>
      <c r="I61" s="198" t="e">
        <f>Recap!#REF!</f>
        <v>#REF!</v>
      </c>
    </row>
    <row r="62" spans="1:9" ht="26.25" customHeight="1" x14ac:dyDescent="0.25">
      <c r="A62" s="181"/>
      <c r="B62" s="184"/>
      <c r="C62" s="189" t="e">
        <f>Recap!#REF!</f>
        <v>#REF!</v>
      </c>
      <c r="D62" s="169" t="e">
        <f>Recap!#REF!</f>
        <v>#REF!</v>
      </c>
      <c r="E62" s="113"/>
      <c r="F62" s="186"/>
      <c r="G62" s="198" t="e">
        <f>Recap!#REF!</f>
        <v>#REF!</v>
      </c>
      <c r="H62" s="198" t="e">
        <f>Recap!#REF!</f>
        <v>#REF!</v>
      </c>
      <c r="I62" s="198" t="e">
        <f>Recap!#REF!</f>
        <v>#REF!</v>
      </c>
    </row>
    <row r="63" spans="1:9" ht="26.25" customHeight="1" x14ac:dyDescent="0.25">
      <c r="A63" s="181"/>
      <c r="B63" s="184"/>
      <c r="C63" s="189" t="e">
        <f>Recap!#REF!</f>
        <v>#REF!</v>
      </c>
      <c r="D63" s="169" t="e">
        <f>Recap!#REF!</f>
        <v>#REF!</v>
      </c>
      <c r="E63" s="113"/>
      <c r="F63" s="186"/>
      <c r="G63" s="198" t="e">
        <f>Recap!#REF!</f>
        <v>#REF!</v>
      </c>
      <c r="H63" s="198" t="e">
        <f>Recap!#REF!</f>
        <v>#REF!</v>
      </c>
      <c r="I63" s="198" t="e">
        <f>Recap!#REF!</f>
        <v>#REF!</v>
      </c>
    </row>
    <row r="64" spans="1:9" ht="26.25" customHeight="1" x14ac:dyDescent="0.25">
      <c r="A64" s="181"/>
      <c r="B64" s="184"/>
      <c r="C64" s="189" t="e">
        <f>Recap!#REF!</f>
        <v>#REF!</v>
      </c>
      <c r="D64" s="169" t="e">
        <f>Recap!#REF!</f>
        <v>#REF!</v>
      </c>
      <c r="E64" s="113"/>
      <c r="F64" s="186"/>
      <c r="G64" s="198" t="e">
        <f>Recap!#REF!</f>
        <v>#REF!</v>
      </c>
      <c r="H64" s="198" t="e">
        <f>Recap!#REF!</f>
        <v>#REF!</v>
      </c>
      <c r="I64" s="198" t="e">
        <f>Recap!#REF!</f>
        <v>#REF!</v>
      </c>
    </row>
    <row r="65" spans="1:9" ht="26.25" customHeight="1" x14ac:dyDescent="0.25">
      <c r="A65" s="181"/>
      <c r="B65" s="184"/>
      <c r="C65" s="189" t="e">
        <f>Recap!#REF!</f>
        <v>#REF!</v>
      </c>
      <c r="D65" s="169" t="e">
        <f>Recap!#REF!</f>
        <v>#REF!</v>
      </c>
      <c r="E65" s="113"/>
      <c r="F65" s="186"/>
      <c r="G65" s="198" t="e">
        <f>Recap!#REF!</f>
        <v>#REF!</v>
      </c>
      <c r="H65" s="198" t="e">
        <f>Recap!#REF!</f>
        <v>#REF!</v>
      </c>
      <c r="I65" s="198" t="e">
        <f>Recap!#REF!</f>
        <v>#REF!</v>
      </c>
    </row>
    <row r="66" spans="1:9" ht="26.25" customHeight="1" x14ac:dyDescent="0.25">
      <c r="A66" s="181"/>
      <c r="B66" s="184"/>
      <c r="C66" s="185" t="e">
        <f>Recap!#REF!</f>
        <v>#REF!</v>
      </c>
      <c r="D66" s="169" t="e">
        <f>Recap!#REF!</f>
        <v>#REF!</v>
      </c>
      <c r="E66" s="113"/>
      <c r="F66" s="186"/>
      <c r="G66" s="198" t="e">
        <f>Recap!#REF!</f>
        <v>#REF!</v>
      </c>
      <c r="H66" s="198" t="e">
        <f>Recap!#REF!</f>
        <v>#REF!</v>
      </c>
      <c r="I66" s="198" t="e">
        <f>Recap!#REF!</f>
        <v>#REF!</v>
      </c>
    </row>
    <row r="67" spans="1:9" ht="26.25" customHeight="1" x14ac:dyDescent="0.25">
      <c r="A67" s="181"/>
      <c r="B67" s="184"/>
      <c r="C67" s="189" t="e">
        <f>Recap!#REF!</f>
        <v>#REF!</v>
      </c>
      <c r="D67" s="169" t="e">
        <f>Recap!#REF!</f>
        <v>#REF!</v>
      </c>
      <c r="E67" s="113"/>
      <c r="F67" s="186"/>
      <c r="G67" s="198" t="e">
        <f>Recap!#REF!</f>
        <v>#REF!</v>
      </c>
      <c r="H67" s="198" t="e">
        <f>Recap!#REF!</f>
        <v>#REF!</v>
      </c>
      <c r="I67" s="198" t="e">
        <f>Recap!#REF!</f>
        <v>#REF!</v>
      </c>
    </row>
    <row r="68" spans="1:9" ht="26.25" customHeight="1" x14ac:dyDescent="0.25">
      <c r="A68" s="181"/>
      <c r="B68" s="184"/>
      <c r="C68" s="189" t="e">
        <f>Recap!#REF!</f>
        <v>#REF!</v>
      </c>
      <c r="D68" s="169" t="e">
        <f>Recap!#REF!</f>
        <v>#REF!</v>
      </c>
      <c r="E68" s="113"/>
      <c r="F68" s="186"/>
      <c r="G68" s="198" t="e">
        <f>Recap!#REF!</f>
        <v>#REF!</v>
      </c>
      <c r="H68" s="198" t="e">
        <f>Recap!#REF!</f>
        <v>#REF!</v>
      </c>
      <c r="I68" s="198" t="e">
        <f>Recap!#REF!</f>
        <v>#REF!</v>
      </c>
    </row>
    <row r="69" spans="1:9" ht="14.25" customHeight="1" x14ac:dyDescent="0.25">
      <c r="A69" s="181"/>
      <c r="B69" s="184"/>
      <c r="C69" s="185"/>
      <c r="D69" s="169"/>
      <c r="E69" s="113"/>
      <c r="F69" s="186"/>
      <c r="G69" s="198"/>
      <c r="H69" s="198"/>
      <c r="I69" s="198"/>
    </row>
    <row r="70" spans="1:9" ht="26.25" customHeight="1" x14ac:dyDescent="0.25">
      <c r="A70" s="181"/>
      <c r="B70" s="184"/>
      <c r="C70" s="185" t="e">
        <f>Recap!#REF!</f>
        <v>#REF!</v>
      </c>
      <c r="D70" s="169" t="e">
        <f>Recap!#REF!</f>
        <v>#REF!</v>
      </c>
      <c r="E70" s="113"/>
      <c r="F70" s="186"/>
      <c r="G70" s="198" t="e">
        <f>Recap!#REF!</f>
        <v>#REF!</v>
      </c>
      <c r="H70" s="198" t="e">
        <f>Recap!#REF!</f>
        <v>#REF!</v>
      </c>
      <c r="I70" s="198" t="e">
        <f>Recap!#REF!</f>
        <v>#REF!</v>
      </c>
    </row>
    <row r="71" spans="1:9" ht="26.25" customHeight="1" x14ac:dyDescent="0.25">
      <c r="A71" s="181"/>
      <c r="B71" s="184"/>
      <c r="C71" s="185" t="e">
        <f>Recap!#REF!</f>
        <v>#REF!</v>
      </c>
      <c r="D71" s="169" t="e">
        <f>Recap!#REF!</f>
        <v>#REF!</v>
      </c>
      <c r="E71" s="113"/>
      <c r="F71" s="186"/>
      <c r="G71" s="198" t="e">
        <f>Recap!#REF!</f>
        <v>#REF!</v>
      </c>
      <c r="H71" s="198" t="e">
        <f>Recap!#REF!</f>
        <v>#REF!</v>
      </c>
      <c r="I71" s="198" t="e">
        <f>Recap!#REF!</f>
        <v>#REF!</v>
      </c>
    </row>
    <row r="72" spans="1:9" ht="26.25" customHeight="1" x14ac:dyDescent="0.25">
      <c r="A72" s="181"/>
      <c r="B72" s="184"/>
      <c r="C72" s="185" t="e">
        <f>Recap!#REF!</f>
        <v>#REF!</v>
      </c>
      <c r="D72" s="169" t="e">
        <f>Recap!#REF!</f>
        <v>#REF!</v>
      </c>
      <c r="E72" s="113"/>
      <c r="F72" s="186"/>
      <c r="G72" s="198" t="e">
        <f>Recap!#REF!</f>
        <v>#REF!</v>
      </c>
      <c r="H72" s="198" t="e">
        <f>Recap!#REF!</f>
        <v>#REF!</v>
      </c>
      <c r="I72" s="198" t="e">
        <f>Recap!#REF!</f>
        <v>#REF!</v>
      </c>
    </row>
    <row r="73" spans="1:9" ht="26.25" customHeight="1" x14ac:dyDescent="0.25">
      <c r="A73" s="181"/>
      <c r="B73" s="184"/>
      <c r="C73" s="185" t="e">
        <f>Recap!#REF!</f>
        <v>#REF!</v>
      </c>
      <c r="D73" s="169" t="e">
        <f>Recap!#REF!</f>
        <v>#REF!</v>
      </c>
      <c r="E73" s="113"/>
      <c r="F73" s="186"/>
      <c r="G73" s="198" t="e">
        <f>Recap!#REF!</f>
        <v>#REF!</v>
      </c>
      <c r="H73" s="198" t="e">
        <f>Recap!#REF!</f>
        <v>#REF!</v>
      </c>
      <c r="I73" s="198" t="e">
        <f>Recap!#REF!</f>
        <v>#REF!</v>
      </c>
    </row>
    <row r="74" spans="1:9" ht="26.25" customHeight="1" x14ac:dyDescent="0.25">
      <c r="A74" s="181"/>
      <c r="B74" s="184"/>
      <c r="C74" s="185" t="e">
        <f>Recap!#REF!</f>
        <v>#REF!</v>
      </c>
      <c r="D74" s="169" t="e">
        <f>Recap!#REF!</f>
        <v>#REF!</v>
      </c>
      <c r="E74" s="113"/>
      <c r="F74" s="186"/>
      <c r="G74" s="198" t="e">
        <f>Recap!#REF!</f>
        <v>#REF!</v>
      </c>
      <c r="H74" s="198" t="e">
        <f>Recap!#REF!</f>
        <v>#REF!</v>
      </c>
      <c r="I74" s="198" t="e">
        <f>Recap!#REF!</f>
        <v>#REF!</v>
      </c>
    </row>
    <row r="75" spans="1:9" ht="26.25" customHeight="1" thickBot="1" x14ac:dyDescent="0.3">
      <c r="A75" s="181"/>
      <c r="B75" s="190"/>
      <c r="C75" s="185"/>
      <c r="D75" s="170"/>
      <c r="E75" s="191"/>
      <c r="F75" s="192"/>
      <c r="G75" s="191"/>
      <c r="H75" s="191"/>
      <c r="I75" s="191"/>
    </row>
    <row r="76" spans="1:9" ht="27" customHeight="1" thickBot="1" x14ac:dyDescent="0.3">
      <c r="B76" s="180"/>
      <c r="C76" s="193" t="s">
        <v>40</v>
      </c>
      <c r="D76" s="194"/>
      <c r="E76" s="179" t="e">
        <f>SUM(E11:E75)</f>
        <v>#REF!</v>
      </c>
      <c r="F76" s="179"/>
      <c r="G76" s="179" t="e">
        <f>SUM(G11:G75)</f>
        <v>#REF!</v>
      </c>
      <c r="H76" s="179" t="e">
        <f>SUM(H11:H75)</f>
        <v>#REF!</v>
      </c>
      <c r="I76" s="179" t="e">
        <f>SUM(I11:I75)</f>
        <v>#REF!</v>
      </c>
    </row>
    <row r="77" spans="1:9" ht="15" customHeight="1" x14ac:dyDescent="0.25">
      <c r="C77" s="195"/>
      <c r="E77" s="171">
        <v>1201141</v>
      </c>
    </row>
    <row r="120" spans="1:6" s="171" customFormat="1" ht="15" customHeight="1" x14ac:dyDescent="0.25">
      <c r="A120" s="168"/>
      <c r="B120" s="172"/>
      <c r="C120" s="172"/>
      <c r="D120" s="172"/>
      <c r="F120" s="149" t="s">
        <v>134</v>
      </c>
    </row>
    <row r="121" spans="1:6" ht="15" customHeight="1" x14ac:dyDescent="0.35">
      <c r="B121" s="178" t="s">
        <v>82</v>
      </c>
      <c r="C121" s="149" t="s">
        <v>110</v>
      </c>
      <c r="D121" s="155" t="e">
        <f t="shared" ref="D121:D134" si="0">E140/$E$156</f>
        <v>#DIV/0!</v>
      </c>
      <c r="E121" s="156">
        <f t="shared" ref="E121:E134" si="1">E140</f>
        <v>0</v>
      </c>
      <c r="F121" s="149" t="s">
        <v>135</v>
      </c>
    </row>
    <row r="122" spans="1:6" ht="15" customHeight="1" x14ac:dyDescent="0.35">
      <c r="B122" s="178" t="s">
        <v>78</v>
      </c>
      <c r="C122" s="149" t="s">
        <v>111</v>
      </c>
      <c r="D122" s="155" t="e">
        <f t="shared" si="0"/>
        <v>#DIV/0!</v>
      </c>
      <c r="E122" s="156">
        <f t="shared" si="1"/>
        <v>0</v>
      </c>
      <c r="F122" s="149" t="s">
        <v>126</v>
      </c>
    </row>
    <row r="123" spans="1:6" ht="15" customHeight="1" x14ac:dyDescent="0.35">
      <c r="B123" s="178" t="s">
        <v>85</v>
      </c>
      <c r="C123" s="149" t="s">
        <v>112</v>
      </c>
      <c r="D123" s="155" t="e">
        <f t="shared" si="0"/>
        <v>#DIV/0!</v>
      </c>
      <c r="E123" s="156">
        <f t="shared" si="1"/>
        <v>0</v>
      </c>
      <c r="F123" s="149" t="s">
        <v>136</v>
      </c>
    </row>
    <row r="124" spans="1:6" ht="15" customHeight="1" x14ac:dyDescent="0.35">
      <c r="B124" s="178" t="s">
        <v>72</v>
      </c>
      <c r="C124" s="149" t="s">
        <v>113</v>
      </c>
      <c r="D124" s="155" t="e">
        <f t="shared" si="0"/>
        <v>#DIV/0!</v>
      </c>
      <c r="E124" s="156">
        <f t="shared" si="1"/>
        <v>0</v>
      </c>
      <c r="F124" s="149" t="s">
        <v>127</v>
      </c>
    </row>
    <row r="125" spans="1:6" ht="15" customHeight="1" x14ac:dyDescent="0.35">
      <c r="B125" s="178" t="s">
        <v>75</v>
      </c>
      <c r="C125" s="149" t="s">
        <v>114</v>
      </c>
      <c r="D125" s="155" t="e">
        <f t="shared" si="0"/>
        <v>#DIV/0!</v>
      </c>
      <c r="E125" s="156">
        <f t="shared" si="1"/>
        <v>0</v>
      </c>
      <c r="F125" s="149" t="s">
        <v>128</v>
      </c>
    </row>
    <row r="126" spans="1:6" ht="15" customHeight="1" x14ac:dyDescent="0.35">
      <c r="B126" s="178" t="s">
        <v>90</v>
      </c>
      <c r="C126" s="149" t="s">
        <v>115</v>
      </c>
      <c r="D126" s="155" t="e">
        <f t="shared" si="0"/>
        <v>#DIV/0!</v>
      </c>
      <c r="E126" s="156">
        <f t="shared" si="1"/>
        <v>0</v>
      </c>
      <c r="F126" s="149" t="s">
        <v>129</v>
      </c>
    </row>
    <row r="127" spans="1:6" ht="15" customHeight="1" x14ac:dyDescent="0.35">
      <c r="B127" s="178" t="s">
        <v>144</v>
      </c>
      <c r="C127" s="149" t="s">
        <v>151</v>
      </c>
      <c r="D127" s="155" t="e">
        <f t="shared" si="0"/>
        <v>#DIV/0!</v>
      </c>
      <c r="E127" s="156">
        <f t="shared" si="1"/>
        <v>0</v>
      </c>
      <c r="F127" s="149" t="s">
        <v>152</v>
      </c>
    </row>
    <row r="128" spans="1:6" ht="15" customHeight="1" x14ac:dyDescent="0.35">
      <c r="B128" s="178" t="s">
        <v>79</v>
      </c>
      <c r="C128" s="149" t="s">
        <v>116</v>
      </c>
      <c r="D128" s="155" t="e">
        <f t="shared" si="0"/>
        <v>#DIV/0!</v>
      </c>
      <c r="E128" s="156">
        <f t="shared" si="1"/>
        <v>0</v>
      </c>
      <c r="F128" s="149" t="s">
        <v>125</v>
      </c>
    </row>
    <row r="129" spans="2:9" ht="15" customHeight="1" x14ac:dyDescent="0.35">
      <c r="B129" s="178" t="s">
        <v>130</v>
      </c>
      <c r="C129" s="149" t="s">
        <v>131</v>
      </c>
      <c r="D129" s="155" t="e">
        <f t="shared" si="0"/>
        <v>#DIV/0!</v>
      </c>
      <c r="E129" s="156">
        <f t="shared" si="1"/>
        <v>0</v>
      </c>
      <c r="F129" s="149" t="s">
        <v>132</v>
      </c>
    </row>
    <row r="130" spans="2:9" ht="15" customHeight="1" x14ac:dyDescent="0.35">
      <c r="B130" s="178" t="s">
        <v>117</v>
      </c>
      <c r="C130" s="149" t="s">
        <v>118</v>
      </c>
      <c r="D130" s="155" t="e">
        <f t="shared" si="0"/>
        <v>#DIV/0!</v>
      </c>
      <c r="E130" s="156">
        <f t="shared" si="1"/>
        <v>0</v>
      </c>
      <c r="F130" s="149"/>
    </row>
    <row r="131" spans="2:9" ht="15" customHeight="1" x14ac:dyDescent="0.35">
      <c r="B131" s="178" t="s">
        <v>87</v>
      </c>
      <c r="C131" s="149" t="s">
        <v>119</v>
      </c>
      <c r="D131" s="155" t="e">
        <f t="shared" si="0"/>
        <v>#DIV/0!</v>
      </c>
      <c r="E131" s="156">
        <f t="shared" si="1"/>
        <v>0</v>
      </c>
      <c r="F131" s="149" t="s">
        <v>137</v>
      </c>
    </row>
    <row r="132" spans="2:9" ht="15" customHeight="1" x14ac:dyDescent="0.35">
      <c r="B132" s="178" t="s">
        <v>88</v>
      </c>
      <c r="C132" s="149" t="s">
        <v>120</v>
      </c>
      <c r="D132" s="155" t="e">
        <f t="shared" si="0"/>
        <v>#DIV/0!</v>
      </c>
      <c r="E132" s="156">
        <f t="shared" si="1"/>
        <v>0</v>
      </c>
      <c r="F132" s="149" t="s">
        <v>140</v>
      </c>
    </row>
    <row r="133" spans="2:9" ht="15" customHeight="1" x14ac:dyDescent="0.35">
      <c r="B133" s="178" t="s">
        <v>89</v>
      </c>
      <c r="C133" s="149" t="s">
        <v>121</v>
      </c>
      <c r="D133" s="155" t="e">
        <f t="shared" si="0"/>
        <v>#DIV/0!</v>
      </c>
      <c r="E133" s="156">
        <f t="shared" si="1"/>
        <v>0</v>
      </c>
      <c r="F133" s="149" t="s">
        <v>139</v>
      </c>
    </row>
    <row r="134" spans="2:9" ht="15" customHeight="1" x14ac:dyDescent="0.35">
      <c r="B134" s="178" t="s">
        <v>86</v>
      </c>
      <c r="C134" s="149" t="s">
        <v>122</v>
      </c>
      <c r="D134" s="155" t="e">
        <f t="shared" si="0"/>
        <v>#DIV/0!</v>
      </c>
      <c r="E134" s="156">
        <f t="shared" si="1"/>
        <v>0</v>
      </c>
      <c r="F134" s="149" t="s">
        <v>138</v>
      </c>
    </row>
    <row r="135" spans="2:9" ht="15" customHeight="1" x14ac:dyDescent="0.25">
      <c r="D135" s="149"/>
    </row>
    <row r="139" spans="2:9" ht="15" customHeight="1" x14ac:dyDescent="0.3">
      <c r="B139" s="174" t="s">
        <v>123</v>
      </c>
      <c r="E139" s="175" t="s">
        <v>124</v>
      </c>
    </row>
    <row r="140" spans="2:9" ht="15" customHeight="1" x14ac:dyDescent="0.3">
      <c r="B140" s="174" t="s">
        <v>82</v>
      </c>
      <c r="E140" s="176">
        <f t="shared" ref="E140:E153" si="2">SUMIF($D$11:$D$75,B140,$E$11:$E$75)</f>
        <v>0</v>
      </c>
      <c r="G140" s="176">
        <f t="shared" ref="G140:G153" si="3">SUMIF($D$11:$D$75,B140,$G$11:$G$75)</f>
        <v>0</v>
      </c>
      <c r="H140" s="176">
        <f t="shared" ref="H140:H153" si="4">SUMIF($D$11:$D$75,B140,$H$11:$H$75)</f>
        <v>0</v>
      </c>
      <c r="I140" s="176">
        <f t="shared" ref="I140:I153" si="5">SUMIF($D$11:$D$75,B140,$I$11:$I$75)</f>
        <v>0</v>
      </c>
    </row>
    <row r="141" spans="2:9" ht="15" customHeight="1" x14ac:dyDescent="0.3">
      <c r="B141" s="174" t="s">
        <v>78</v>
      </c>
      <c r="E141" s="176">
        <f t="shared" si="2"/>
        <v>0</v>
      </c>
      <c r="G141" s="176">
        <f t="shared" si="3"/>
        <v>0</v>
      </c>
      <c r="H141" s="176">
        <f t="shared" si="4"/>
        <v>0</v>
      </c>
      <c r="I141" s="176">
        <f t="shared" si="5"/>
        <v>0</v>
      </c>
    </row>
    <row r="142" spans="2:9" ht="15" customHeight="1" x14ac:dyDescent="0.3">
      <c r="B142" s="174" t="s">
        <v>85</v>
      </c>
      <c r="E142" s="176">
        <f t="shared" si="2"/>
        <v>0</v>
      </c>
      <c r="G142" s="176">
        <f t="shared" si="3"/>
        <v>0</v>
      </c>
      <c r="H142" s="176">
        <f t="shared" si="4"/>
        <v>0</v>
      </c>
      <c r="I142" s="176">
        <f t="shared" si="5"/>
        <v>0</v>
      </c>
    </row>
    <row r="143" spans="2:9" ht="15" customHeight="1" x14ac:dyDescent="0.3">
      <c r="B143" s="174" t="s">
        <v>72</v>
      </c>
      <c r="E143" s="176">
        <f t="shared" si="2"/>
        <v>0</v>
      </c>
      <c r="G143" s="176">
        <f t="shared" si="3"/>
        <v>0</v>
      </c>
      <c r="H143" s="176">
        <f t="shared" si="4"/>
        <v>0</v>
      </c>
      <c r="I143" s="176">
        <f t="shared" si="5"/>
        <v>0</v>
      </c>
    </row>
    <row r="144" spans="2:9" ht="15" customHeight="1" x14ac:dyDescent="0.3">
      <c r="B144" s="174" t="s">
        <v>75</v>
      </c>
      <c r="E144" s="176">
        <f t="shared" si="2"/>
        <v>0</v>
      </c>
      <c r="G144" s="176">
        <f t="shared" si="3"/>
        <v>0</v>
      </c>
      <c r="H144" s="176">
        <f t="shared" si="4"/>
        <v>0</v>
      </c>
      <c r="I144" s="176">
        <f t="shared" si="5"/>
        <v>0</v>
      </c>
    </row>
    <row r="145" spans="2:9" ht="15" customHeight="1" x14ac:dyDescent="0.3">
      <c r="B145" s="174" t="s">
        <v>90</v>
      </c>
      <c r="E145" s="176">
        <f t="shared" si="2"/>
        <v>0</v>
      </c>
      <c r="G145" s="176">
        <f t="shared" si="3"/>
        <v>0</v>
      </c>
      <c r="H145" s="176">
        <f t="shared" si="4"/>
        <v>0</v>
      </c>
      <c r="I145" s="176">
        <f t="shared" si="5"/>
        <v>0</v>
      </c>
    </row>
    <row r="146" spans="2:9" ht="15" customHeight="1" x14ac:dyDescent="0.3">
      <c r="B146" s="177" t="s">
        <v>144</v>
      </c>
      <c r="E146" s="176">
        <f t="shared" si="2"/>
        <v>0</v>
      </c>
      <c r="G146" s="176">
        <f t="shared" si="3"/>
        <v>0</v>
      </c>
      <c r="H146" s="176">
        <f t="shared" si="4"/>
        <v>0</v>
      </c>
      <c r="I146" s="176">
        <f t="shared" si="5"/>
        <v>0</v>
      </c>
    </row>
    <row r="147" spans="2:9" ht="15" customHeight="1" x14ac:dyDescent="0.3">
      <c r="B147" s="174" t="s">
        <v>79</v>
      </c>
      <c r="E147" s="176">
        <f t="shared" si="2"/>
        <v>0</v>
      </c>
      <c r="G147" s="176">
        <f t="shared" si="3"/>
        <v>0</v>
      </c>
      <c r="H147" s="176">
        <f t="shared" si="4"/>
        <v>0</v>
      </c>
      <c r="I147" s="176">
        <f t="shared" si="5"/>
        <v>0</v>
      </c>
    </row>
    <row r="148" spans="2:9" ht="15" customHeight="1" x14ac:dyDescent="0.3">
      <c r="B148" s="177" t="s">
        <v>130</v>
      </c>
      <c r="E148" s="176">
        <f t="shared" si="2"/>
        <v>0</v>
      </c>
      <c r="G148" s="176">
        <f t="shared" si="3"/>
        <v>0</v>
      </c>
      <c r="H148" s="176">
        <f t="shared" si="4"/>
        <v>0</v>
      </c>
      <c r="I148" s="176">
        <f t="shared" si="5"/>
        <v>0</v>
      </c>
    </row>
    <row r="149" spans="2:9" ht="15" customHeight="1" x14ac:dyDescent="0.3">
      <c r="B149" s="174" t="s">
        <v>117</v>
      </c>
      <c r="E149" s="176">
        <f t="shared" si="2"/>
        <v>0</v>
      </c>
      <c r="G149" s="176">
        <f t="shared" si="3"/>
        <v>0</v>
      </c>
      <c r="H149" s="176">
        <f t="shared" si="4"/>
        <v>0</v>
      </c>
      <c r="I149" s="176">
        <f t="shared" si="5"/>
        <v>0</v>
      </c>
    </row>
    <row r="150" spans="2:9" ht="15" customHeight="1" x14ac:dyDescent="0.3">
      <c r="B150" s="174" t="s">
        <v>87</v>
      </c>
      <c r="E150" s="176">
        <f t="shared" si="2"/>
        <v>0</v>
      </c>
      <c r="G150" s="176">
        <f t="shared" si="3"/>
        <v>0</v>
      </c>
      <c r="H150" s="176">
        <f t="shared" si="4"/>
        <v>0</v>
      </c>
      <c r="I150" s="176">
        <f t="shared" si="5"/>
        <v>0</v>
      </c>
    </row>
    <row r="151" spans="2:9" ht="15" customHeight="1" x14ac:dyDescent="0.3">
      <c r="B151" s="174" t="s">
        <v>88</v>
      </c>
      <c r="E151" s="176">
        <f t="shared" si="2"/>
        <v>0</v>
      </c>
      <c r="G151" s="176">
        <f t="shared" si="3"/>
        <v>0</v>
      </c>
      <c r="H151" s="176">
        <f t="shared" si="4"/>
        <v>0</v>
      </c>
      <c r="I151" s="176">
        <f t="shared" si="5"/>
        <v>0</v>
      </c>
    </row>
    <row r="152" spans="2:9" ht="15" customHeight="1" x14ac:dyDescent="0.3">
      <c r="B152" s="174" t="s">
        <v>89</v>
      </c>
      <c r="E152" s="176">
        <f t="shared" si="2"/>
        <v>0</v>
      </c>
      <c r="G152" s="176">
        <f t="shared" si="3"/>
        <v>0</v>
      </c>
      <c r="H152" s="176">
        <f t="shared" si="4"/>
        <v>0</v>
      </c>
      <c r="I152" s="176">
        <f t="shared" si="5"/>
        <v>0</v>
      </c>
    </row>
    <row r="153" spans="2:9" ht="15" customHeight="1" x14ac:dyDescent="0.3">
      <c r="B153" s="174" t="s">
        <v>86</v>
      </c>
      <c r="E153" s="176">
        <f t="shared" si="2"/>
        <v>0</v>
      </c>
      <c r="G153" s="176">
        <f t="shared" si="3"/>
        <v>0</v>
      </c>
      <c r="H153" s="176">
        <f t="shared" si="4"/>
        <v>0</v>
      </c>
      <c r="I153" s="176">
        <f t="shared" si="5"/>
        <v>0</v>
      </c>
    </row>
    <row r="154" spans="2:9" ht="15" customHeight="1" x14ac:dyDescent="0.3">
      <c r="B154" s="174"/>
      <c r="E154" s="175"/>
      <c r="G154" s="175"/>
    </row>
    <row r="155" spans="2:9" ht="15" customHeight="1" x14ac:dyDescent="0.3">
      <c r="B155" s="174"/>
      <c r="E155" s="175"/>
      <c r="G155" s="175"/>
    </row>
    <row r="156" spans="2:9" ht="15" customHeight="1" x14ac:dyDescent="0.3">
      <c r="B156" s="174" t="s">
        <v>55</v>
      </c>
      <c r="E156" s="173">
        <f>SUM(E140:E155)</f>
        <v>0</v>
      </c>
      <c r="G156" s="173">
        <f>SUM(G140:G155)</f>
        <v>0</v>
      </c>
      <c r="H156" s="173">
        <f t="shared" ref="H156:I156" si="6">SUM(H140:H155)</f>
        <v>0</v>
      </c>
      <c r="I156" s="173">
        <f t="shared" si="6"/>
        <v>0</v>
      </c>
    </row>
  </sheetData>
  <sheetProtection selectLockedCells="1" selectUnlockedCells="1"/>
  <autoFilter ref="B9:I77">
    <filterColumn colId="3" showButton="0"/>
    <filterColumn colId="4" hiddenButton="1" showButton="0"/>
    <filterColumn colId="5" showButton="0"/>
    <filterColumn colId="6" showButton="0"/>
  </autoFilter>
  <mergeCells count="6">
    <mergeCell ref="B7:I7"/>
    <mergeCell ref="B8:I8"/>
    <mergeCell ref="B9:B10"/>
    <mergeCell ref="C9:C10"/>
    <mergeCell ref="D9:D10"/>
    <mergeCell ref="E9:I9"/>
  </mergeCells>
  <pageMargins left="0.23622047244094491" right="0.23622047244094491" top="0" bottom="0" header="0" footer="0"/>
  <pageSetup paperSize="8" scale="72" fitToHeight="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70C0"/>
    <pageSetUpPr fitToPage="1"/>
  </sheetPr>
  <dimension ref="A1:U43"/>
  <sheetViews>
    <sheetView showGridLines="0" view="pageBreakPreview" zoomScaleNormal="90" zoomScaleSheetLayoutView="100" workbookViewId="0">
      <selection activeCell="K26" sqref="K26"/>
    </sheetView>
  </sheetViews>
  <sheetFormatPr baseColWidth="10" defaultRowHeight="13.2" x14ac:dyDescent="0.25"/>
  <cols>
    <col min="1" max="1" width="10.6640625" customWidth="1"/>
    <col min="2" max="2" width="8.6640625" customWidth="1"/>
    <col min="3" max="3" width="12.33203125" customWidth="1"/>
    <col min="4" max="4" width="15.6640625" customWidth="1"/>
    <col min="5" max="5" width="5.6640625" customWidth="1"/>
    <col min="6" max="6" width="13.6640625" customWidth="1"/>
    <col min="7" max="7" width="8.44140625" customWidth="1"/>
    <col min="8" max="8" width="25.6640625" customWidth="1"/>
    <col min="9" max="9" width="8.6640625" customWidth="1"/>
    <col min="10" max="10" width="15.21875" style="16" customWidth="1"/>
    <col min="11" max="11" width="11.6640625" customWidth="1"/>
    <col min="12" max="12" width="11" customWidth="1"/>
  </cols>
  <sheetData>
    <row r="1" spans="1:18" s="33" customFormat="1" x14ac:dyDescent="0.25">
      <c r="A1" s="310"/>
      <c r="B1" s="310"/>
      <c r="C1" s="310"/>
      <c r="D1" s="310"/>
      <c r="E1" s="310"/>
      <c r="F1" s="310"/>
      <c r="G1" s="310"/>
      <c r="H1" s="310"/>
      <c r="I1" s="310" t="s">
        <v>181</v>
      </c>
      <c r="J1" s="310"/>
      <c r="K1" s="309" t="str">
        <f>CONCATENATE(G6,"_", A6,"_",F6)</f>
        <v>__</v>
      </c>
      <c r="L1" s="309"/>
    </row>
    <row r="2" spans="1:18" s="12" customFormat="1" ht="15.6" x14ac:dyDescent="0.3">
      <c r="A2" s="13"/>
      <c r="B2" s="13"/>
      <c r="C2" s="13"/>
      <c r="D2" s="13"/>
      <c r="E2" s="13"/>
      <c r="F2" s="13"/>
      <c r="G2" s="13"/>
      <c r="H2" s="13"/>
      <c r="I2" s="13"/>
      <c r="J2" s="14"/>
      <c r="K2" s="15"/>
      <c r="L2" s="13"/>
    </row>
    <row r="3" spans="1:18" x14ac:dyDescent="0.25">
      <c r="A3" s="27" t="s">
        <v>38</v>
      </c>
      <c r="B3" s="291"/>
      <c r="C3" s="292"/>
      <c r="D3" s="292"/>
      <c r="E3" s="292"/>
      <c r="F3" s="292"/>
      <c r="G3" s="292"/>
      <c r="H3" s="293"/>
      <c r="J3"/>
      <c r="K3" s="16"/>
    </row>
    <row r="4" spans="1:18" x14ac:dyDescent="0.25">
      <c r="J4"/>
      <c r="K4" s="16"/>
    </row>
    <row r="5" spans="1:18" x14ac:dyDescent="0.25">
      <c r="A5" s="26" t="s">
        <v>2</v>
      </c>
      <c r="B5" s="26" t="s">
        <v>3</v>
      </c>
      <c r="C5" s="26" t="s">
        <v>4</v>
      </c>
      <c r="D5" s="26" t="s">
        <v>80</v>
      </c>
      <c r="E5" s="26" t="s">
        <v>5</v>
      </c>
      <c r="F5" s="26" t="s">
        <v>6</v>
      </c>
      <c r="G5" s="26" t="s">
        <v>180</v>
      </c>
      <c r="H5" s="38"/>
      <c r="J5"/>
      <c r="L5" s="16"/>
    </row>
    <row r="6" spans="1:18" s="49" customFormat="1" x14ac:dyDescent="0.25">
      <c r="A6" s="111"/>
      <c r="B6" s="112"/>
      <c r="C6" s="64"/>
      <c r="D6" s="64"/>
      <c r="E6" s="64"/>
      <c r="F6" s="2"/>
      <c r="G6" s="2"/>
      <c r="H6" s="120"/>
      <c r="K6" s="16"/>
    </row>
    <row r="7" spans="1:18" x14ac:dyDescent="0.25">
      <c r="J7"/>
      <c r="K7" s="16"/>
    </row>
    <row r="8" spans="1:18" ht="12.75" customHeight="1" x14ac:dyDescent="0.25">
      <c r="A8" s="263" t="s">
        <v>73</v>
      </c>
      <c r="B8" s="264"/>
      <c r="C8" s="264"/>
      <c r="D8" s="264"/>
      <c r="E8" s="264"/>
      <c r="F8" s="265"/>
      <c r="H8" s="266" t="s">
        <v>39</v>
      </c>
      <c r="I8" s="267"/>
      <c r="J8" s="267"/>
      <c r="K8" s="267"/>
      <c r="L8" s="268"/>
    </row>
    <row r="9" spans="1:18" ht="12.75" customHeight="1" x14ac:dyDescent="0.25">
      <c r="A9" s="129"/>
      <c r="B9" s="127"/>
      <c r="C9" s="127"/>
      <c r="D9" s="127"/>
      <c r="E9" s="127"/>
      <c r="F9" s="128"/>
      <c r="H9" s="26" t="s">
        <v>9</v>
      </c>
      <c r="I9" s="26" t="s">
        <v>81</v>
      </c>
      <c r="J9" s="26" t="s">
        <v>11</v>
      </c>
      <c r="K9" s="62" t="s">
        <v>20</v>
      </c>
      <c r="L9" s="26" t="s">
        <v>12</v>
      </c>
      <c r="O9" s="84" t="s">
        <v>95</v>
      </c>
      <c r="P9" s="84" t="s">
        <v>53</v>
      </c>
      <c r="Q9" s="84" t="s">
        <v>96</v>
      </c>
      <c r="R9" s="84" t="s">
        <v>77</v>
      </c>
    </row>
    <row r="10" spans="1:18" x14ac:dyDescent="0.25">
      <c r="A10" s="126"/>
      <c r="B10" s="127"/>
      <c r="C10" s="127"/>
      <c r="D10" s="127"/>
      <c r="E10" s="127"/>
      <c r="F10" s="128"/>
      <c r="H10" s="21"/>
      <c r="I10" s="64">
        <v>0</v>
      </c>
      <c r="J10" s="65"/>
      <c r="K10" s="47">
        <f>(O10+P10)*Q10</f>
        <v>0</v>
      </c>
      <c r="L10" s="6"/>
      <c r="M10" s="33"/>
      <c r="N10" s="33" t="s">
        <v>97</v>
      </c>
      <c r="O10">
        <v>0</v>
      </c>
      <c r="P10">
        <v>0</v>
      </c>
      <c r="Q10">
        <v>1.25</v>
      </c>
      <c r="R10">
        <f>(O10+P10)*Q10</f>
        <v>0</v>
      </c>
    </row>
    <row r="11" spans="1:18" x14ac:dyDescent="0.25">
      <c r="A11" s="138"/>
      <c r="B11" s="134" t="s">
        <v>107</v>
      </c>
      <c r="C11" s="134"/>
      <c r="D11" s="135"/>
      <c r="E11" s="311"/>
      <c r="F11" s="140"/>
      <c r="H11" s="24"/>
      <c r="I11" s="2"/>
      <c r="J11" s="6"/>
      <c r="K11" s="47"/>
      <c r="L11" s="6"/>
      <c r="N11" t="s">
        <v>98</v>
      </c>
      <c r="O11">
        <v>0</v>
      </c>
      <c r="P11">
        <v>0</v>
      </c>
      <c r="Q11">
        <v>1.25</v>
      </c>
      <c r="R11">
        <f>(O11+P11)*Q11</f>
        <v>0</v>
      </c>
    </row>
    <row r="12" spans="1:18" x14ac:dyDescent="0.25">
      <c r="A12" s="130"/>
      <c r="B12" s="132" t="s">
        <v>108</v>
      </c>
      <c r="C12" s="132"/>
      <c r="D12" s="136"/>
      <c r="E12" s="312"/>
      <c r="F12" s="141"/>
      <c r="H12" s="306" t="s">
        <v>23</v>
      </c>
      <c r="I12" s="307"/>
      <c r="J12" s="308"/>
      <c r="K12" s="118">
        <f>SUM(K10:K11)</f>
        <v>0</v>
      </c>
      <c r="L12" s="119"/>
      <c r="N12" t="s">
        <v>99</v>
      </c>
      <c r="O12">
        <v>0</v>
      </c>
      <c r="P12">
        <v>0</v>
      </c>
      <c r="Q12">
        <v>1.25</v>
      </c>
      <c r="R12">
        <f>(O12+P12)*Q12</f>
        <v>0</v>
      </c>
    </row>
    <row r="13" spans="1:18" x14ac:dyDescent="0.25">
      <c r="A13" s="131"/>
      <c r="B13" s="133" t="s">
        <v>109</v>
      </c>
      <c r="C13" s="133"/>
      <c r="D13" s="137"/>
      <c r="E13" s="313"/>
      <c r="F13" s="142"/>
      <c r="J13"/>
      <c r="K13" s="16"/>
      <c r="N13" t="s">
        <v>100</v>
      </c>
      <c r="O13">
        <v>0</v>
      </c>
      <c r="P13">
        <v>0</v>
      </c>
      <c r="Q13">
        <v>1.25</v>
      </c>
      <c r="R13">
        <f>(O13+P13)*Q13</f>
        <v>0</v>
      </c>
    </row>
    <row r="14" spans="1:18" x14ac:dyDescent="0.25">
      <c r="A14" s="29"/>
      <c r="B14" s="29"/>
      <c r="C14" s="29"/>
      <c r="D14" s="29"/>
      <c r="E14" s="29"/>
      <c r="F14" s="42"/>
      <c r="H14" s="303" t="s">
        <v>47</v>
      </c>
      <c r="I14" s="304"/>
      <c r="J14" s="304"/>
      <c r="K14" s="304"/>
      <c r="L14" s="305"/>
    </row>
    <row r="15" spans="1:18" ht="12.75" customHeight="1" x14ac:dyDescent="0.25">
      <c r="A15" s="263" t="s">
        <v>41</v>
      </c>
      <c r="B15" s="264"/>
      <c r="C15" s="264"/>
      <c r="D15" s="264"/>
      <c r="E15" s="264"/>
      <c r="F15" s="265"/>
      <c r="H15" s="299"/>
      <c r="I15" s="300"/>
      <c r="J15" s="300"/>
      <c r="K15" s="300"/>
      <c r="L15" s="301"/>
      <c r="N15" s="80"/>
      <c r="Q15" t="s">
        <v>55</v>
      </c>
      <c r="R15">
        <f>SUM(R10:R14)</f>
        <v>0</v>
      </c>
    </row>
    <row r="16" spans="1:18" ht="12.75" customHeight="1" x14ac:dyDescent="0.25">
      <c r="A16" s="271"/>
      <c r="B16" s="258"/>
      <c r="C16" s="258"/>
      <c r="D16" s="258"/>
      <c r="E16" s="258"/>
      <c r="F16" s="259"/>
      <c r="H16" s="302"/>
      <c r="I16" s="300"/>
      <c r="J16" s="300"/>
      <c r="K16" s="300"/>
      <c r="L16" s="301"/>
    </row>
    <row r="17" spans="1:21" x14ac:dyDescent="0.25">
      <c r="A17" s="257"/>
      <c r="B17" s="258"/>
      <c r="C17" s="258"/>
      <c r="D17" s="258"/>
      <c r="E17" s="258"/>
      <c r="F17" s="259"/>
      <c r="H17" s="139" t="s">
        <v>105</v>
      </c>
      <c r="I17" s="144"/>
      <c r="J17" s="144"/>
      <c r="K17" s="143"/>
      <c r="L17" s="145" t="s">
        <v>104</v>
      </c>
    </row>
    <row r="18" spans="1:21" x14ac:dyDescent="0.25">
      <c r="A18" s="260"/>
      <c r="B18" s="261"/>
      <c r="C18" s="261"/>
      <c r="D18" s="261"/>
      <c r="E18" s="261"/>
      <c r="F18" s="262"/>
      <c r="H18" s="200" t="s">
        <v>103</v>
      </c>
      <c r="I18" s="146"/>
      <c r="J18" s="146"/>
      <c r="K18" s="146"/>
      <c r="L18" s="147" t="s">
        <v>104</v>
      </c>
    </row>
    <row r="19" spans="1:21" x14ac:dyDescent="0.25">
      <c r="A19" s="29"/>
      <c r="B19" s="29"/>
      <c r="C19" s="29"/>
      <c r="D19" s="29"/>
      <c r="E19" s="29"/>
      <c r="F19" s="29"/>
      <c r="J19"/>
      <c r="K19" s="16"/>
    </row>
    <row r="20" spans="1:21" x14ac:dyDescent="0.25">
      <c r="A20" s="263" t="s">
        <v>42</v>
      </c>
      <c r="B20" s="264"/>
      <c r="C20" s="264"/>
      <c r="D20" s="264"/>
      <c r="E20" s="264"/>
      <c r="F20" s="265"/>
      <c r="H20" s="75"/>
      <c r="I20" s="76"/>
      <c r="J20" s="77"/>
      <c r="K20" s="78"/>
      <c r="L20" s="79"/>
    </row>
    <row r="21" spans="1:21" x14ac:dyDescent="0.25">
      <c r="A21" s="271"/>
      <c r="B21" s="258"/>
      <c r="C21" s="258"/>
      <c r="D21" s="258"/>
      <c r="E21" s="258"/>
      <c r="F21" s="259"/>
      <c r="H21" s="68"/>
      <c r="I21" s="50"/>
      <c r="J21" s="50"/>
      <c r="K21" s="18"/>
      <c r="L21" s="69"/>
      <c r="T21" s="84"/>
      <c r="U21" s="84"/>
    </row>
    <row r="22" spans="1:21" x14ac:dyDescent="0.25">
      <c r="A22" s="257"/>
      <c r="B22" s="258"/>
      <c r="C22" s="258"/>
      <c r="D22" s="258"/>
      <c r="E22" s="258"/>
      <c r="F22" s="259"/>
      <c r="H22" s="53"/>
      <c r="I22" s="43"/>
      <c r="J22" s="44"/>
      <c r="K22" s="45"/>
      <c r="L22" s="54"/>
    </row>
    <row r="23" spans="1:21" x14ac:dyDescent="0.25">
      <c r="A23" s="260"/>
      <c r="B23" s="261"/>
      <c r="C23" s="261"/>
      <c r="D23" s="261"/>
      <c r="E23" s="261"/>
      <c r="F23" s="262"/>
      <c r="H23" s="53"/>
      <c r="I23" s="43"/>
      <c r="J23" s="44"/>
      <c r="K23" s="45"/>
      <c r="L23" s="54"/>
    </row>
    <row r="24" spans="1:21" x14ac:dyDescent="0.25">
      <c r="A24" s="29"/>
      <c r="B24" s="29"/>
      <c r="C24" s="29"/>
      <c r="D24" s="29"/>
      <c r="E24" s="29"/>
      <c r="F24" s="29"/>
      <c r="H24" s="55"/>
      <c r="I24" s="43"/>
      <c r="J24" s="44"/>
      <c r="K24" s="45"/>
      <c r="L24" s="54"/>
    </row>
    <row r="25" spans="1:21" ht="12.75" customHeight="1" x14ac:dyDescent="0.25">
      <c r="A25" s="263" t="s">
        <v>43</v>
      </c>
      <c r="B25" s="264"/>
      <c r="C25" s="264"/>
      <c r="D25" s="264"/>
      <c r="E25" s="264"/>
      <c r="F25" s="265"/>
      <c r="H25" s="55"/>
      <c r="I25" s="43"/>
      <c r="J25" s="44"/>
      <c r="K25" s="45"/>
      <c r="L25" s="54"/>
    </row>
    <row r="26" spans="1:21" x14ac:dyDescent="0.25">
      <c r="A26" s="271"/>
      <c r="B26" s="258"/>
      <c r="C26" s="258"/>
      <c r="D26" s="258"/>
      <c r="E26" s="258"/>
      <c r="F26" s="259"/>
      <c r="H26" s="56"/>
      <c r="I26" s="43"/>
      <c r="J26" s="44"/>
      <c r="K26" s="45"/>
      <c r="L26" s="54"/>
    </row>
    <row r="27" spans="1:21" x14ac:dyDescent="0.25">
      <c r="A27" s="260"/>
      <c r="B27" s="261"/>
      <c r="C27" s="261"/>
      <c r="D27" s="261"/>
      <c r="E27" s="261"/>
      <c r="F27" s="262"/>
      <c r="H27" s="56"/>
      <c r="I27" s="43"/>
      <c r="J27" s="44"/>
      <c r="K27" s="45"/>
      <c r="L27" s="54"/>
    </row>
    <row r="28" spans="1:21" x14ac:dyDescent="0.25">
      <c r="A28" s="29"/>
      <c r="B28" s="29"/>
      <c r="C28" s="29"/>
      <c r="D28" s="29"/>
      <c r="E28" s="29"/>
      <c r="F28" s="29"/>
      <c r="H28" s="56"/>
      <c r="I28" s="43"/>
      <c r="J28" s="44"/>
      <c r="K28" s="45"/>
      <c r="L28" s="54"/>
    </row>
    <row r="29" spans="1:21" x14ac:dyDescent="0.25">
      <c r="A29" s="263" t="s">
        <v>44</v>
      </c>
      <c r="B29" s="264"/>
      <c r="C29" s="264"/>
      <c r="D29" s="264"/>
      <c r="E29" s="264"/>
      <c r="F29" s="265"/>
      <c r="H29" s="56"/>
      <c r="I29" s="43"/>
      <c r="J29" s="44"/>
      <c r="K29" s="45"/>
      <c r="L29" s="54"/>
    </row>
    <row r="30" spans="1:21" ht="12.75" customHeight="1" x14ac:dyDescent="0.25">
      <c r="A30" s="281"/>
      <c r="B30" s="282"/>
      <c r="C30" s="282"/>
      <c r="D30" s="282"/>
      <c r="E30" s="282"/>
      <c r="F30" s="283"/>
      <c r="H30" s="56"/>
      <c r="I30" s="43"/>
      <c r="J30" s="44"/>
      <c r="K30" s="45"/>
      <c r="L30" s="54"/>
    </row>
    <row r="31" spans="1:21" ht="12" customHeight="1" x14ac:dyDescent="0.25">
      <c r="A31" s="284"/>
      <c r="B31" s="282"/>
      <c r="C31" s="282"/>
      <c r="D31" s="282"/>
      <c r="E31" s="282"/>
      <c r="F31" s="283"/>
      <c r="H31" s="56"/>
      <c r="I31" s="43"/>
      <c r="J31" s="44"/>
      <c r="K31" s="45"/>
      <c r="L31" s="54"/>
    </row>
    <row r="32" spans="1:21" x14ac:dyDescent="0.25">
      <c r="A32" s="285"/>
      <c r="B32" s="286"/>
      <c r="C32" s="286"/>
      <c r="D32" s="286"/>
      <c r="E32" s="286"/>
      <c r="F32" s="287"/>
      <c r="H32" s="56"/>
      <c r="I32" s="43"/>
      <c r="J32" s="44"/>
      <c r="K32" s="45"/>
      <c r="L32" s="54"/>
    </row>
    <row r="33" spans="1:12" x14ac:dyDescent="0.25">
      <c r="A33" s="48"/>
      <c r="B33" s="48"/>
      <c r="C33" s="48"/>
      <c r="D33" s="48"/>
      <c r="E33" s="48"/>
      <c r="F33" s="48"/>
      <c r="H33" s="56"/>
      <c r="I33" s="43"/>
      <c r="J33" s="44"/>
      <c r="K33" s="45"/>
      <c r="L33" s="54"/>
    </row>
    <row r="34" spans="1:12" x14ac:dyDescent="0.25">
      <c r="A34" s="263" t="s">
        <v>74</v>
      </c>
      <c r="B34" s="264"/>
      <c r="C34" s="264"/>
      <c r="D34" s="264"/>
      <c r="E34" s="264"/>
      <c r="F34" s="265"/>
      <c r="H34" s="56"/>
      <c r="I34" s="43"/>
      <c r="J34" s="46"/>
      <c r="K34" s="45"/>
      <c r="L34" s="54"/>
    </row>
    <row r="35" spans="1:12" ht="12.75" customHeight="1" x14ac:dyDescent="0.25">
      <c r="A35" s="271"/>
      <c r="B35" s="258"/>
      <c r="C35" s="258"/>
      <c r="D35" s="258"/>
      <c r="E35" s="258"/>
      <c r="F35" s="259"/>
      <c r="H35" s="56"/>
      <c r="I35" s="43"/>
      <c r="J35" s="46"/>
      <c r="K35" s="45"/>
      <c r="L35" s="54"/>
    </row>
    <row r="36" spans="1:12" x14ac:dyDescent="0.25">
      <c r="A36" s="257"/>
      <c r="B36" s="258"/>
      <c r="C36" s="258"/>
      <c r="D36" s="258"/>
      <c r="E36" s="258"/>
      <c r="F36" s="259"/>
      <c r="H36" s="56"/>
      <c r="I36" s="43"/>
      <c r="J36" s="46"/>
      <c r="K36" s="45"/>
      <c r="L36" s="54"/>
    </row>
    <row r="37" spans="1:12" x14ac:dyDescent="0.25">
      <c r="A37" s="260"/>
      <c r="B37" s="261"/>
      <c r="C37" s="261"/>
      <c r="D37" s="261"/>
      <c r="E37" s="261"/>
      <c r="F37" s="262"/>
      <c r="H37" s="57"/>
      <c r="I37" s="58"/>
      <c r="J37" s="59"/>
      <c r="K37" s="60"/>
      <c r="L37" s="61"/>
    </row>
    <row r="38" spans="1:12" x14ac:dyDescent="0.25">
      <c r="I38" s="9"/>
      <c r="J38" s="9"/>
      <c r="K38" s="18"/>
      <c r="L38" s="9"/>
    </row>
    <row r="39" spans="1:12" x14ac:dyDescent="0.25">
      <c r="J39"/>
      <c r="K39" s="16"/>
    </row>
    <row r="40" spans="1:12" x14ac:dyDescent="0.25">
      <c r="J40"/>
      <c r="K40" s="16"/>
    </row>
    <row r="43" spans="1:12" ht="13.8" x14ac:dyDescent="0.25">
      <c r="E43" s="80"/>
    </row>
  </sheetData>
  <mergeCells count="17">
    <mergeCell ref="H14:L14"/>
    <mergeCell ref="A20:F20"/>
    <mergeCell ref="B3:H3"/>
    <mergeCell ref="A8:F8"/>
    <mergeCell ref="H8:L8"/>
    <mergeCell ref="H12:J12"/>
    <mergeCell ref="K1:L1"/>
    <mergeCell ref="A21:F23"/>
    <mergeCell ref="A25:F25"/>
    <mergeCell ref="H15:L16"/>
    <mergeCell ref="A34:F34"/>
    <mergeCell ref="A35:F37"/>
    <mergeCell ref="A26:F27"/>
    <mergeCell ref="A15:F15"/>
    <mergeCell ref="A16:F18"/>
    <mergeCell ref="A29:F29"/>
    <mergeCell ref="A30:F32"/>
  </mergeCells>
  <conditionalFormatting sqref="E11">
    <cfRule type="containsText" dxfId="0" priority="6" operator="containsText" text="vrai">
      <formula>NOT(ISERROR(SEARCH("vrai",E11)))</formula>
    </cfRule>
    <cfRule type="containsText" dxfId="1" priority="5" operator="containsText" text="faux">
      <formula>NOT(ISERROR(SEARCH("faux",E11)))</formula>
    </cfRule>
  </conditionalFormatting>
  <conditionalFormatting sqref="E12">
    <cfRule type="containsText" dxfId="2" priority="4" operator="containsText" text="vrai">
      <formula>NOT(ISERROR(SEARCH("vrai",E12)))</formula>
    </cfRule>
    <cfRule type="containsText" dxfId="3" priority="3" operator="containsText" text="faux">
      <formula>NOT(ISERROR(SEARCH("faux",E12)))</formula>
    </cfRule>
  </conditionalFormatting>
  <conditionalFormatting sqref="E13">
    <cfRule type="containsText" dxfId="4" priority="2" operator="containsText" text="faux">
      <formula>NOT(ISERROR(SEARCH("faux",E13)))</formula>
    </cfRule>
    <cfRule type="containsText" dxfId="5" priority="1" operator="containsText" text="vrai">
      <formula>NOT(ISERROR(SEARCH("vrai",E13)))</formula>
    </cfRule>
  </conditionalFormatting>
  <pageMargins left="0.78740157480314965" right="0.78740157480314965" top="0.45" bottom="0.35" header="0.31" footer="0.25"/>
  <pageSetup paperSize="9" scale="8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4"/>
  <sheetViews>
    <sheetView workbookViewId="0">
      <selection activeCell="F37" sqref="F37"/>
    </sheetView>
  </sheetViews>
  <sheetFormatPr baseColWidth="10" defaultRowHeight="13.2" x14ac:dyDescent="0.25"/>
  <sheetData>
    <row r="2" spans="1:2" ht="18" x14ac:dyDescent="0.35">
      <c r="A2" s="148" t="s">
        <v>82</v>
      </c>
      <c r="B2" s="202" t="s">
        <v>176</v>
      </c>
    </row>
    <row r="3" spans="1:2" ht="18" x14ac:dyDescent="0.35">
      <c r="A3" s="148" t="s">
        <v>78</v>
      </c>
      <c r="B3" s="202" t="s">
        <v>174</v>
      </c>
    </row>
    <row r="4" spans="1:2" ht="18" x14ac:dyDescent="0.35">
      <c r="A4" s="148" t="s">
        <v>85</v>
      </c>
      <c r="B4" s="202" t="s">
        <v>175</v>
      </c>
    </row>
    <row r="5" spans="1:2" ht="18" x14ac:dyDescent="0.35">
      <c r="A5" s="148" t="s">
        <v>72</v>
      </c>
      <c r="B5" s="202" t="s">
        <v>177</v>
      </c>
    </row>
    <row r="6" spans="1:2" ht="18" x14ac:dyDescent="0.35">
      <c r="A6" s="148" t="s">
        <v>75</v>
      </c>
    </row>
    <row r="7" spans="1:2" ht="18" x14ac:dyDescent="0.35">
      <c r="A7" s="148" t="s">
        <v>90</v>
      </c>
    </row>
    <row r="8" spans="1:2" ht="18" x14ac:dyDescent="0.35">
      <c r="A8" s="148" t="s">
        <v>79</v>
      </c>
    </row>
    <row r="9" spans="1:2" ht="18" x14ac:dyDescent="0.35">
      <c r="A9" s="148" t="s">
        <v>130</v>
      </c>
    </row>
    <row r="10" spans="1:2" ht="18" x14ac:dyDescent="0.35">
      <c r="A10" s="148" t="s">
        <v>117</v>
      </c>
    </row>
    <row r="11" spans="1:2" ht="18" x14ac:dyDescent="0.35">
      <c r="A11" s="148" t="s">
        <v>87</v>
      </c>
    </row>
    <row r="12" spans="1:2" ht="18" x14ac:dyDescent="0.35">
      <c r="A12" s="148" t="s">
        <v>88</v>
      </c>
    </row>
    <row r="13" spans="1:2" ht="18" x14ac:dyDescent="0.35">
      <c r="A13" s="148" t="s">
        <v>89</v>
      </c>
    </row>
    <row r="14" spans="1:2" ht="18" x14ac:dyDescent="0.35">
      <c r="A14" s="148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Recap</vt:lpstr>
      <vt:lpstr>Matrice fiche</vt:lpstr>
      <vt:lpstr>23</vt:lpstr>
      <vt:lpstr>27</vt:lpstr>
      <vt:lpstr>Présentation Recap</vt:lpstr>
      <vt:lpstr>TRAME</vt:lpstr>
      <vt:lpstr>donné</vt:lpstr>
      <vt:lpstr>'23'!Zone_d_impression</vt:lpstr>
      <vt:lpstr>'27'!Zone_d_impression</vt:lpstr>
      <vt:lpstr>'Matrice fiche'!Zone_d_impression</vt:lpstr>
      <vt:lpstr>'Présentation Recap'!Zone_d_impression</vt:lpstr>
      <vt:lpstr>Recap!Zone_d_impression</vt:lpstr>
      <vt:lpstr>TRAME!Zone_d_impression</vt:lpstr>
    </vt:vector>
  </TitlesOfParts>
  <Company>EUROGEM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 GER</dc:title>
  <dc:creator>PINON Olivier [EIFFAGE CONSTRUCTION]</dc:creator>
  <cp:lastModifiedBy>BREDECHE Cédric [EIFFAGE]</cp:lastModifiedBy>
  <cp:lastPrinted>2019-06-03T12:11:25Z</cp:lastPrinted>
  <dcterms:created xsi:type="dcterms:W3CDTF">2002-05-14T13:54:15Z</dcterms:created>
  <dcterms:modified xsi:type="dcterms:W3CDTF">2019-06-07T08:27:09Z</dcterms:modified>
</cp:coreProperties>
</file>