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onel.regnier\Documents\magnum\piece\"/>
    </mc:Choice>
  </mc:AlternateContent>
  <bookViews>
    <workbookView xWindow="0" yWindow="0" windowWidth="28800" windowHeight="12435" activeTab="1"/>
  </bookViews>
  <sheets>
    <sheet name="dienst " sheetId="2" r:id="rId1"/>
    <sheet name="shreyer" sheetId="3" r:id="rId2"/>
  </sheets>
  <definedNames>
    <definedName name="_xlnm._FilterDatabase" localSheetId="0" hidden="1">'dienst '!$B$6:$U$6</definedName>
    <definedName name="_xlnm._FilterDatabase" localSheetId="1" hidden="1">shreyer!$B$6:$U$6</definedName>
    <definedName name="_xlnm.Print_Area" localSheetId="0">'dienst '!$A$2:$AJ$20</definedName>
    <definedName name="_xlnm.Print_Area" localSheetId="1">shreyer!$A$2:$AJ$41</definedName>
  </definedName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J41" i="3" l="1"/>
  <c r="AG41" i="3"/>
  <c r="AD41" i="3"/>
  <c r="AA41" i="3"/>
  <c r="X41" i="3"/>
  <c r="W41" i="3"/>
  <c r="U41" i="3"/>
  <c r="T41" i="3"/>
  <c r="K41" i="3"/>
  <c r="AJ40" i="3"/>
  <c r="AG40" i="3"/>
  <c r="AD40" i="3"/>
  <c r="AA40" i="3"/>
  <c r="X40" i="3"/>
  <c r="W40" i="3"/>
  <c r="U40" i="3"/>
  <c r="T40" i="3"/>
  <c r="K40" i="3"/>
  <c r="AJ39" i="3"/>
  <c r="AG39" i="3"/>
  <c r="AD39" i="3"/>
  <c r="AA39" i="3"/>
  <c r="X39" i="3"/>
  <c r="W39" i="3"/>
  <c r="U39" i="3"/>
  <c r="T39" i="3"/>
  <c r="K39" i="3"/>
  <c r="AJ38" i="3"/>
  <c r="AG38" i="3"/>
  <c r="AD38" i="3"/>
  <c r="AA38" i="3"/>
  <c r="X38" i="3"/>
  <c r="W38" i="3"/>
  <c r="U38" i="3"/>
  <c r="T38" i="3"/>
  <c r="K38" i="3"/>
  <c r="AJ37" i="3"/>
  <c r="AG37" i="3"/>
  <c r="AD37" i="3"/>
  <c r="AA37" i="3"/>
  <c r="X37" i="3"/>
  <c r="W37" i="3"/>
  <c r="U37" i="3"/>
  <c r="T37" i="3"/>
  <c r="K37" i="3"/>
  <c r="AJ36" i="3"/>
  <c r="AG36" i="3"/>
  <c r="AD36" i="3"/>
  <c r="AA36" i="3"/>
  <c r="X36" i="3"/>
  <c r="W36" i="3"/>
  <c r="U36" i="3"/>
  <c r="T36" i="3"/>
  <c r="K36" i="3"/>
  <c r="AJ35" i="3"/>
  <c r="AG35" i="3"/>
  <c r="AD35" i="3"/>
  <c r="AA35" i="3"/>
  <c r="X35" i="3"/>
  <c r="W35" i="3"/>
  <c r="U35" i="3"/>
  <c r="T35" i="3"/>
  <c r="K35" i="3"/>
  <c r="AJ34" i="3"/>
  <c r="AG34" i="3"/>
  <c r="AD34" i="3"/>
  <c r="AA34" i="3"/>
  <c r="X34" i="3"/>
  <c r="W34" i="3"/>
  <c r="U34" i="3"/>
  <c r="T34" i="3"/>
  <c r="K34" i="3"/>
  <c r="AJ33" i="3"/>
  <c r="AG33" i="3"/>
  <c r="AD33" i="3"/>
  <c r="AA33" i="3"/>
  <c r="X33" i="3"/>
  <c r="W33" i="3"/>
  <c r="U33" i="3"/>
  <c r="T33" i="3"/>
  <c r="K33" i="3"/>
  <c r="AJ32" i="3"/>
  <c r="AG32" i="3"/>
  <c r="AD32" i="3"/>
  <c r="AA32" i="3"/>
  <c r="X32" i="3"/>
  <c r="W32" i="3"/>
  <c r="U32" i="3"/>
  <c r="T32" i="3"/>
  <c r="K32" i="3"/>
  <c r="AJ31" i="3"/>
  <c r="AG31" i="3"/>
  <c r="AD31" i="3"/>
  <c r="AA31" i="3"/>
  <c r="X31" i="3"/>
  <c r="W31" i="3"/>
  <c r="U31" i="3"/>
  <c r="T31" i="3"/>
  <c r="K31" i="3"/>
  <c r="AJ30" i="3"/>
  <c r="AG30" i="3"/>
  <c r="AD30" i="3"/>
  <c r="AA30" i="3"/>
  <c r="X30" i="3"/>
  <c r="W30" i="3"/>
  <c r="U30" i="3"/>
  <c r="T30" i="3"/>
  <c r="K30" i="3"/>
  <c r="AJ29" i="3"/>
  <c r="AG29" i="3"/>
  <c r="AD29" i="3"/>
  <c r="AA29" i="3"/>
  <c r="X29" i="3"/>
  <c r="W29" i="3"/>
  <c r="U29" i="3"/>
  <c r="T29" i="3"/>
  <c r="K29" i="3"/>
  <c r="AJ28" i="3"/>
  <c r="AG28" i="3"/>
  <c r="AD28" i="3"/>
  <c r="AA28" i="3"/>
  <c r="X28" i="3"/>
  <c r="W28" i="3"/>
  <c r="U28" i="3"/>
  <c r="T28" i="3"/>
  <c r="K28" i="3"/>
  <c r="AJ27" i="3"/>
  <c r="AG27" i="3"/>
  <c r="AD27" i="3"/>
  <c r="AA27" i="3"/>
  <c r="X27" i="3"/>
  <c r="W27" i="3"/>
  <c r="U27" i="3"/>
  <c r="T27" i="3"/>
  <c r="K27" i="3"/>
  <c r="AJ26" i="3"/>
  <c r="AG26" i="3"/>
  <c r="AD26" i="3"/>
  <c r="AA26" i="3"/>
  <c r="X26" i="3"/>
  <c r="W26" i="3"/>
  <c r="U26" i="3"/>
  <c r="T26" i="3"/>
  <c r="K26" i="3"/>
  <c r="AJ25" i="3"/>
  <c r="AG25" i="3"/>
  <c r="AD25" i="3"/>
  <c r="AA25" i="3"/>
  <c r="X25" i="3"/>
  <c r="W25" i="3"/>
  <c r="U25" i="3"/>
  <c r="T25" i="3"/>
  <c r="K25" i="3"/>
  <c r="AJ24" i="3"/>
  <c r="AG24" i="3"/>
  <c r="AD24" i="3"/>
  <c r="AA24" i="3"/>
  <c r="X24" i="3"/>
  <c r="W24" i="3"/>
  <c r="U24" i="3"/>
  <c r="T24" i="3"/>
  <c r="K24" i="3"/>
  <c r="AJ23" i="3"/>
  <c r="AG23" i="3"/>
  <c r="AD23" i="3"/>
  <c r="AA23" i="3"/>
  <c r="X23" i="3"/>
  <c r="W23" i="3"/>
  <c r="U23" i="3"/>
  <c r="T23" i="3"/>
  <c r="K23" i="3"/>
  <c r="AJ22" i="3"/>
  <c r="AG22" i="3"/>
  <c r="AD22" i="3"/>
  <c r="AA22" i="3"/>
  <c r="X22" i="3"/>
  <c r="W22" i="3"/>
  <c r="U22" i="3"/>
  <c r="T22" i="3"/>
  <c r="K22" i="3"/>
  <c r="AJ21" i="3"/>
  <c r="AG21" i="3"/>
  <c r="AD21" i="3"/>
  <c r="AA21" i="3"/>
  <c r="X21" i="3"/>
  <c r="W21" i="3"/>
  <c r="U21" i="3"/>
  <c r="T21" i="3"/>
  <c r="K21" i="3"/>
  <c r="AJ20" i="3"/>
  <c r="AG20" i="3"/>
  <c r="AD20" i="3"/>
  <c r="AA20" i="3"/>
  <c r="X20" i="3"/>
  <c r="W20" i="3"/>
  <c r="U20" i="3"/>
  <c r="T20" i="3"/>
  <c r="K20" i="3"/>
  <c r="AJ19" i="3"/>
  <c r="AG19" i="3"/>
  <c r="AD19" i="3"/>
  <c r="AA19" i="3"/>
  <c r="X19" i="3"/>
  <c r="W19" i="3"/>
  <c r="U19" i="3"/>
  <c r="T19" i="3"/>
  <c r="K19" i="3"/>
  <c r="AJ18" i="3"/>
  <c r="AG18" i="3"/>
  <c r="AD18" i="3"/>
  <c r="AA18" i="3"/>
  <c r="X18" i="3"/>
  <c r="W18" i="3"/>
  <c r="U18" i="3"/>
  <c r="T18" i="3"/>
  <c r="AJ17" i="3"/>
  <c r="AG17" i="3"/>
  <c r="AD17" i="3"/>
  <c r="AA17" i="3"/>
  <c r="X17" i="3"/>
  <c r="W17" i="3"/>
  <c r="U17" i="3"/>
  <c r="T17" i="3"/>
  <c r="K17" i="3"/>
  <c r="AJ16" i="3"/>
  <c r="AG16" i="3"/>
  <c r="AD16" i="3"/>
  <c r="AA16" i="3"/>
  <c r="X16" i="3"/>
  <c r="W16" i="3"/>
  <c r="U16" i="3"/>
  <c r="T16" i="3"/>
  <c r="K16" i="3"/>
  <c r="AJ15" i="3"/>
  <c r="AG15" i="3"/>
  <c r="AD15" i="3"/>
  <c r="AA15" i="3"/>
  <c r="X15" i="3"/>
  <c r="W15" i="3"/>
  <c r="U15" i="3"/>
  <c r="T15" i="3"/>
  <c r="K15" i="3"/>
  <c r="AJ14" i="3"/>
  <c r="AG14" i="3"/>
  <c r="AD14" i="3"/>
  <c r="AA14" i="3"/>
  <c r="X14" i="3"/>
  <c r="W14" i="3"/>
  <c r="U14" i="3"/>
  <c r="T14" i="3"/>
  <c r="K14" i="3"/>
  <c r="AJ13" i="3"/>
  <c r="AG13" i="3"/>
  <c r="AD13" i="3"/>
  <c r="AA13" i="3"/>
  <c r="X13" i="3"/>
  <c r="W13" i="3"/>
  <c r="U13" i="3"/>
  <c r="T13" i="3"/>
  <c r="K13" i="3"/>
  <c r="AJ12" i="3"/>
  <c r="AG12" i="3"/>
  <c r="AD12" i="3"/>
  <c r="AA12" i="3"/>
  <c r="X12" i="3"/>
  <c r="W12" i="3"/>
  <c r="U12" i="3"/>
  <c r="T12" i="3"/>
  <c r="K12" i="3"/>
  <c r="AJ11" i="3"/>
  <c r="AG11" i="3"/>
  <c r="AD11" i="3"/>
  <c r="AA11" i="3"/>
  <c r="X11" i="3"/>
  <c r="W11" i="3"/>
  <c r="U11" i="3"/>
  <c r="T11" i="3"/>
  <c r="K11" i="3"/>
  <c r="AJ10" i="3"/>
  <c r="AG10" i="3"/>
  <c r="AD10" i="3"/>
  <c r="AA10" i="3"/>
  <c r="X10" i="3"/>
  <c r="W10" i="3"/>
  <c r="U10" i="3"/>
  <c r="T10" i="3"/>
  <c r="K10" i="3"/>
  <c r="AJ9" i="3"/>
  <c r="AG9" i="3"/>
  <c r="AD9" i="3"/>
  <c r="AA9" i="3"/>
  <c r="X9" i="3"/>
  <c r="W9" i="3"/>
  <c r="U9" i="3"/>
  <c r="T9" i="3"/>
  <c r="K9" i="3"/>
  <c r="AJ8" i="3"/>
  <c r="AG8" i="3"/>
  <c r="AD8" i="3"/>
  <c r="AA8" i="3"/>
  <c r="AA5" i="3" s="1"/>
  <c r="X8" i="3"/>
  <c r="W8" i="3"/>
  <c r="U8" i="3"/>
  <c r="T8" i="3"/>
  <c r="K8" i="3"/>
  <c r="AJ7" i="3"/>
  <c r="AG7" i="3"/>
  <c r="AD7" i="3"/>
  <c r="AA7" i="3"/>
  <c r="X7" i="3"/>
  <c r="W7" i="3"/>
  <c r="U7" i="3"/>
  <c r="T7" i="3"/>
  <c r="K7" i="3"/>
  <c r="AJ20" i="2"/>
  <c r="AI20" i="2"/>
  <c r="AG20" i="2"/>
  <c r="AF20" i="2"/>
  <c r="AD20" i="2"/>
  <c r="AC20" i="2"/>
  <c r="AA20" i="2"/>
  <c r="Z20" i="2"/>
  <c r="X20" i="2"/>
  <c r="W20" i="2"/>
  <c r="U20" i="2"/>
  <c r="T20" i="2"/>
  <c r="K20" i="2"/>
  <c r="AJ19" i="2"/>
  <c r="AI19" i="2"/>
  <c r="AG19" i="2"/>
  <c r="AF19" i="2"/>
  <c r="AD19" i="2"/>
  <c r="AC19" i="2"/>
  <c r="AA19" i="2"/>
  <c r="Z19" i="2"/>
  <c r="X19" i="2"/>
  <c r="W19" i="2"/>
  <c r="U19" i="2"/>
  <c r="T19" i="2"/>
  <c r="K19" i="2"/>
  <c r="AJ18" i="2"/>
  <c r="AI18" i="2"/>
  <c r="AG18" i="2"/>
  <c r="AF18" i="2"/>
  <c r="AD18" i="2"/>
  <c r="AC18" i="2"/>
  <c r="AA18" i="2"/>
  <c r="Z18" i="2"/>
  <c r="X18" i="2"/>
  <c r="W18" i="2"/>
  <c r="U18" i="2"/>
  <c r="T18" i="2"/>
  <c r="K18" i="2"/>
  <c r="AJ17" i="2"/>
  <c r="AI17" i="2"/>
  <c r="AG17" i="2"/>
  <c r="AF17" i="2"/>
  <c r="AD17" i="2"/>
  <c r="AC17" i="2"/>
  <c r="AA17" i="2"/>
  <c r="Z17" i="2"/>
  <c r="X17" i="2"/>
  <c r="W17" i="2"/>
  <c r="U17" i="2"/>
  <c r="T17" i="2"/>
  <c r="K17" i="2"/>
  <c r="AJ16" i="2"/>
  <c r="AI16" i="2"/>
  <c r="AG16" i="2"/>
  <c r="AF16" i="2"/>
  <c r="AD16" i="2"/>
  <c r="AC16" i="2"/>
  <c r="AA16" i="2"/>
  <c r="Z16" i="2"/>
  <c r="X16" i="2"/>
  <c r="W16" i="2"/>
  <c r="U16" i="2"/>
  <c r="T16" i="2"/>
  <c r="K16" i="2"/>
  <c r="AJ15" i="2"/>
  <c r="AI15" i="2"/>
  <c r="AG15" i="2"/>
  <c r="AF15" i="2"/>
  <c r="AD15" i="2"/>
  <c r="AC15" i="2"/>
  <c r="AA15" i="2"/>
  <c r="Z15" i="2"/>
  <c r="X15" i="2"/>
  <c r="W15" i="2"/>
  <c r="U15" i="2"/>
  <c r="T15" i="2"/>
  <c r="K15" i="2"/>
  <c r="AJ14" i="2"/>
  <c r="AI14" i="2"/>
  <c r="AG14" i="2"/>
  <c r="AF14" i="2"/>
  <c r="AD14" i="2"/>
  <c r="AC14" i="2"/>
  <c r="AA14" i="2"/>
  <c r="Z14" i="2"/>
  <c r="X14" i="2"/>
  <c r="W14" i="2"/>
  <c r="U14" i="2"/>
  <c r="T14" i="2"/>
  <c r="K14" i="2"/>
  <c r="AJ13" i="2"/>
  <c r="AI13" i="2"/>
  <c r="AG13" i="2"/>
  <c r="AF13" i="2"/>
  <c r="AD13" i="2"/>
  <c r="AC13" i="2"/>
  <c r="AA13" i="2"/>
  <c r="Z13" i="2"/>
  <c r="X13" i="2"/>
  <c r="W13" i="2"/>
  <c r="U13" i="2"/>
  <c r="T13" i="2"/>
  <c r="K13" i="2"/>
  <c r="AJ12" i="2"/>
  <c r="AI12" i="2"/>
  <c r="AG12" i="2"/>
  <c r="AF12" i="2"/>
  <c r="AD12" i="2"/>
  <c r="AC12" i="2"/>
  <c r="AA12" i="2"/>
  <c r="Z12" i="2"/>
  <c r="X12" i="2"/>
  <c r="W12" i="2"/>
  <c r="U12" i="2"/>
  <c r="T12" i="2"/>
  <c r="K12" i="2"/>
  <c r="AJ11" i="2"/>
  <c r="AI11" i="2"/>
  <c r="AG11" i="2"/>
  <c r="AF11" i="2"/>
  <c r="AD11" i="2"/>
  <c r="AC11" i="2"/>
  <c r="AA11" i="2"/>
  <c r="Z11" i="2"/>
  <c r="X11" i="2"/>
  <c r="W11" i="2"/>
  <c r="U11" i="2"/>
  <c r="T11" i="2"/>
  <c r="K11" i="2"/>
  <c r="AJ10" i="2"/>
  <c r="AI10" i="2"/>
  <c r="AG10" i="2"/>
  <c r="AF10" i="2"/>
  <c r="AD10" i="2"/>
  <c r="AC10" i="2"/>
  <c r="AA10" i="2"/>
  <c r="Z10" i="2"/>
  <c r="X10" i="2"/>
  <c r="W10" i="2"/>
  <c r="U10" i="2"/>
  <c r="T10" i="2"/>
  <c r="K10" i="2"/>
  <c r="AJ9" i="2"/>
  <c r="AI9" i="2"/>
  <c r="AG9" i="2"/>
  <c r="AF9" i="2"/>
  <c r="AD9" i="2"/>
  <c r="AC9" i="2"/>
  <c r="AA9" i="2"/>
  <c r="Z9" i="2"/>
  <c r="X9" i="2"/>
  <c r="W9" i="2"/>
  <c r="U9" i="2"/>
  <c r="T9" i="2"/>
  <c r="K9" i="2"/>
  <c r="AJ8" i="2"/>
  <c r="AI8" i="2"/>
  <c r="AG8" i="2"/>
  <c r="AF8" i="2"/>
  <c r="AD8" i="2"/>
  <c r="AC8" i="2"/>
  <c r="AA8" i="2"/>
  <c r="Z8" i="2"/>
  <c r="X8" i="2"/>
  <c r="W8" i="2"/>
  <c r="U8" i="2"/>
  <c r="T8" i="2"/>
  <c r="K8" i="2"/>
  <c r="AJ7" i="2"/>
  <c r="AI7" i="2"/>
  <c r="AG7" i="2"/>
  <c r="AF7" i="2"/>
  <c r="AD7" i="2"/>
  <c r="AC7" i="2"/>
  <c r="AA7" i="2"/>
  <c r="Z7" i="2"/>
  <c r="X7" i="2"/>
  <c r="W7" i="2"/>
  <c r="U7" i="2"/>
  <c r="T7" i="2"/>
  <c r="K7" i="2"/>
  <c r="AE5" i="2" l="1"/>
  <c r="S5" i="2"/>
  <c r="B3" i="2"/>
  <c r="B2" i="2"/>
  <c r="X5" i="3"/>
  <c r="AH5" i="3"/>
  <c r="AE5" i="3"/>
  <c r="S5" i="3"/>
  <c r="AB5" i="3"/>
  <c r="B3" i="3"/>
  <c r="AB5" i="2"/>
  <c r="AH5" i="2"/>
  <c r="V5" i="2"/>
  <c r="Y5" i="2"/>
  <c r="B2" i="3" l="1"/>
</calcChain>
</file>

<file path=xl/comments1.xml><?xml version="1.0" encoding="utf-8"?>
<comments xmlns="http://schemas.openxmlformats.org/spreadsheetml/2006/main">
  <authors>
    <author>Regnier, Lionel</author>
  </authors>
  <commentList>
    <comment ref="P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P8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P9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P10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P11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P12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P13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P14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P15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P16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P1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P18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P19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  <comment ref="P20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ce chiffre est en année
   1  = tous ans  annuelle
   2  = tous 2 ans 
  10 = a vie </t>
        </r>
      </text>
    </comment>
  </commentList>
</comments>
</file>

<file path=xl/comments2.xml><?xml version="1.0" encoding="utf-8"?>
<comments xmlns="http://schemas.openxmlformats.org/spreadsheetml/2006/main">
  <authors>
    <author>Regnier, Lionel</author>
  </authors>
  <commentList>
    <comment ref="P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ce chiffre est en année
   1  = 1ans</t>
        </r>
      </text>
    </comment>
    <comment ref="P8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ce chiffre est en année
   1  = 1ans</t>
        </r>
      </text>
    </comment>
    <comment ref="P9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ce chiffre est en année
   1  = 1ans</t>
        </r>
      </text>
    </comment>
    <comment ref="P10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ce chiffre est en année
   1  = 1ans</t>
        </r>
      </text>
    </comment>
    <comment ref="P11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ce chiffre est en année
   1  = 1ans</t>
        </r>
      </text>
    </comment>
    <comment ref="P12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ce chiffre est en année
   1  = 1ans</t>
        </r>
      </text>
    </comment>
    <comment ref="P13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ce chiffre est en année
   1  = 1ans</t>
        </r>
      </text>
    </comment>
    <comment ref="P14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ce chiffre est en année
   1  = 1ans</t>
        </r>
      </text>
    </comment>
    <comment ref="E15" authorId="0" shapeId="0">
      <text>
        <r>
          <rPr>
            <b/>
            <sz val="16"/>
            <color indexed="81"/>
            <rFont val="Tahoma"/>
            <family val="2"/>
          </rPr>
          <t>Regnier, Lionel:</t>
        </r>
        <r>
          <rPr>
            <sz val="16"/>
            <color indexed="81"/>
            <rFont val="Tahoma"/>
            <family val="2"/>
          </rPr>
          <t xml:space="preserve">
REFERENCE SHREYER ETB123</t>
        </r>
      </text>
    </comment>
    <comment ref="P15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ce chiffre est en année
   1  = 1ans</t>
        </r>
      </text>
    </comment>
    <comment ref="P16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ce chiffre est en année
   1  = 1ans</t>
        </r>
      </text>
    </comment>
    <comment ref="P1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ce chiffre est en année
   1  = 1ans</t>
        </r>
      </text>
    </comment>
    <comment ref="E18" authorId="0" shapeId="0">
      <text>
        <r>
          <rPr>
            <b/>
            <sz val="16"/>
            <color indexed="81"/>
            <rFont val="Tahoma"/>
            <family val="2"/>
          </rPr>
          <t>Regnier, Lionel:</t>
        </r>
        <r>
          <rPr>
            <sz val="16"/>
            <color indexed="81"/>
            <rFont val="Tahoma"/>
            <family val="2"/>
          </rPr>
          <t xml:space="preserve">
 REFERENCE SHREYER ETB124</t>
        </r>
      </text>
    </comment>
    <comment ref="P18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ce chiffre est en année
   1  = 1ans</t>
        </r>
      </text>
    </comment>
    <comment ref="P19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ce chiffre est en année
   1  = 1ans</t>
        </r>
      </text>
    </comment>
    <comment ref="P20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ce chiffre est en année
   1  = 1ans</t>
        </r>
      </text>
    </comment>
    <comment ref="P21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ce chiffre est en année
   1  = 1ans</t>
        </r>
      </text>
    </comment>
    <comment ref="E23" authorId="0" shapeId="0">
      <text>
        <r>
          <rPr>
            <b/>
            <sz val="16"/>
            <color indexed="81"/>
            <rFont val="Tahoma"/>
            <family val="2"/>
          </rPr>
          <t>Regnier, Lionel:</t>
        </r>
        <r>
          <rPr>
            <sz val="16"/>
            <color indexed="81"/>
            <rFont val="Tahoma"/>
            <family val="2"/>
          </rPr>
          <t xml:space="preserve">
REFERENCE SHREYER =
ABO 104</t>
        </r>
      </text>
    </comment>
    <comment ref="P23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ce chiffre est en année
   1  = 1ans</t>
        </r>
      </text>
    </comment>
    <comment ref="P24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ce chiffre est en année
   1  = 1ans</t>
        </r>
      </text>
    </comment>
    <comment ref="E25" authorId="0" shapeId="0">
      <text>
        <r>
          <rPr>
            <b/>
            <sz val="16"/>
            <color indexed="81"/>
            <rFont val="Tahoma"/>
            <family val="2"/>
          </rPr>
          <t>Regnier, Lionel:</t>
        </r>
        <r>
          <rPr>
            <sz val="16"/>
            <color indexed="81"/>
            <rFont val="Tahoma"/>
            <family val="2"/>
          </rPr>
          <t xml:space="preserve">
ref shreyer,
ABA105</t>
        </r>
      </text>
    </comment>
    <comment ref="P25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ce chiffre est en année
   1  = 1ans</t>
        </r>
      </text>
    </comment>
    <comment ref="P26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ce chiffre est en année
   1  = 1ans</t>
        </r>
      </text>
    </comment>
    <comment ref="P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ce chiffre est en année
   1  = 1ans</t>
        </r>
      </text>
    </comment>
    <comment ref="P28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ce chiffre est en année
   1  = 1ans</t>
        </r>
      </text>
    </comment>
    <comment ref="D29" authorId="0" shapeId="0">
      <text>
        <r>
          <rPr>
            <b/>
            <sz val="9"/>
            <color indexed="81"/>
            <rFont val="Tahoma"/>
            <family val="2"/>
          </rPr>
          <t xml:space="preserve">Regnier, Lionel:
</t>
        </r>
        <r>
          <rPr>
            <b/>
            <sz val="16"/>
            <color indexed="81"/>
            <rFont val="Tahoma"/>
            <family val="2"/>
          </rPr>
          <t>ref shreyer</t>
        </r>
      </text>
    </comment>
    <comment ref="P30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ce chiffre est en année
   1  = 1ans</t>
        </r>
      </text>
    </comment>
    <comment ref="P31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ce chiffre est en année
   1  = 1ans</t>
        </r>
      </text>
    </comment>
    <comment ref="P32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ce chiffre est en année
   1  = 1ans</t>
        </r>
      </text>
    </comment>
    <comment ref="H35" authorId="0" shapeId="0">
      <text>
        <r>
          <rPr>
            <b/>
            <sz val="16"/>
            <color indexed="81"/>
            <rFont val="Tahoma"/>
            <family val="2"/>
          </rPr>
          <t>Regnier, Lionel:</t>
        </r>
        <r>
          <rPr>
            <sz val="16"/>
            <color indexed="81"/>
            <rFont val="Tahoma"/>
            <family val="2"/>
          </rPr>
          <t xml:space="preserve">
1,5m de chaque cote </t>
        </r>
      </text>
    </comment>
    <comment ref="P35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ce chiffre est en année
   1  = 1ans</t>
        </r>
      </text>
    </comment>
    <comment ref="P36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ce chiffre est en année
   1  = 1ans</t>
        </r>
      </text>
    </comment>
    <comment ref="P3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ce chiffre est en année
   1  = 1ans</t>
        </r>
      </text>
    </comment>
    <comment ref="P38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ce chiffre est en année
   1  = 1ans</t>
        </r>
      </text>
    </comment>
    <comment ref="P39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ce chiffre est en année
   1  = 1ans</t>
        </r>
      </text>
    </comment>
    <comment ref="D40" authorId="0" shapeId="0">
      <text>
        <r>
          <rPr>
            <b/>
            <sz val="16"/>
            <color indexed="81"/>
            <rFont val="Tahoma"/>
            <family val="2"/>
          </rPr>
          <t>Regnier, Lionel:</t>
        </r>
        <r>
          <rPr>
            <sz val="16"/>
            <color indexed="81"/>
            <rFont val="Tahoma"/>
            <family val="2"/>
          </rPr>
          <t xml:space="preserve">
RESOLUTION 4096 POINT 
24BIT  VERSION 2 </t>
        </r>
      </text>
    </comment>
    <comment ref="P40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ce chiffre est en année
   1  = 1ans</t>
        </r>
      </text>
    </comment>
    <comment ref="P41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ce chiffre est en année
   1  = 1ans</t>
        </r>
      </text>
    </comment>
  </commentList>
</comments>
</file>

<file path=xl/sharedStrings.xml><?xml version="1.0" encoding="utf-8"?>
<sst xmlns="http://schemas.openxmlformats.org/spreadsheetml/2006/main" count="431" uniqueCount="185">
  <si>
    <t xml:space="preserve">cout total machine </t>
  </si>
  <si>
    <t xml:space="preserve">OT REVISION </t>
  </si>
  <si>
    <t xml:space="preserve">total filtre </t>
  </si>
  <si>
    <t xml:space="preserve">NOMENCLATURE  dienst </t>
  </si>
  <si>
    <t>OT DEPANNAGE</t>
  </si>
  <si>
    <t xml:space="preserve">n° de serie </t>
  </si>
  <si>
    <t xml:space="preserve">date de mise en service </t>
  </si>
  <si>
    <t xml:space="preserve">REVISION </t>
  </si>
  <si>
    <t>revision</t>
  </si>
  <si>
    <t>}</t>
  </si>
  <si>
    <t>cout</t>
  </si>
  <si>
    <t>machine</t>
  </si>
  <si>
    <t xml:space="preserve">ensemble </t>
  </si>
  <si>
    <t xml:space="preserve">s/ensemble </t>
  </si>
  <si>
    <t xml:space="preserve">référence </t>
  </si>
  <si>
    <t>designation</t>
  </si>
  <si>
    <t>fabriquant</t>
  </si>
  <si>
    <t>fournisseur</t>
  </si>
  <si>
    <t>quantité</t>
  </si>
  <si>
    <t xml:space="preserve">Prix unitaire     </t>
  </si>
  <si>
    <t>Quantité Sécurité</t>
  </si>
  <si>
    <t xml:space="preserve">total prix </t>
  </si>
  <si>
    <t>delai de      livraison</t>
  </si>
  <si>
    <t>premiere urgence</t>
  </si>
  <si>
    <t xml:space="preserve">code SAP </t>
  </si>
  <si>
    <t>lieu</t>
  </si>
  <si>
    <t xml:space="preserve">périodicité </t>
  </si>
  <si>
    <t>criticité</t>
  </si>
  <si>
    <t xml:space="preserve">date de changement </t>
  </si>
  <si>
    <t>quantite 2017</t>
  </si>
  <si>
    <t>prix     2017</t>
  </si>
  <si>
    <t xml:space="preserve">révision 2017 </t>
  </si>
  <si>
    <t>quantite 2018</t>
  </si>
  <si>
    <t>prix  2018</t>
  </si>
  <si>
    <t>revision 2018</t>
  </si>
  <si>
    <t>quantite2019</t>
  </si>
  <si>
    <t>prix  2019</t>
  </si>
  <si>
    <t>revision 2019</t>
  </si>
  <si>
    <t>quantite 2020</t>
  </si>
  <si>
    <t>prix  2020</t>
  </si>
  <si>
    <t>revision 2020</t>
  </si>
  <si>
    <t>quantite 2021</t>
  </si>
  <si>
    <t>prix  2021</t>
  </si>
  <si>
    <t>revision 2021</t>
  </si>
  <si>
    <t>quantite 2022</t>
  </si>
  <si>
    <t>prix 2023</t>
  </si>
  <si>
    <t>revision 2022</t>
  </si>
  <si>
    <t>dienst</t>
  </si>
  <si>
    <t>MSK050C-0600-NN-M1-UG1-NNNN       7260406542387          BRAKE  5 Nm</t>
  </si>
  <si>
    <t xml:space="preserve">motoreducteur </t>
  </si>
  <si>
    <t>REXROTH</t>
  </si>
  <si>
    <t>magasin boite</t>
  </si>
  <si>
    <t xml:space="preserve">mecanique </t>
  </si>
  <si>
    <t>WA30 DRS71S4/TH            Tr 1380/18                             N°01,7275093203,0001,16       I:75</t>
  </si>
  <si>
    <t xml:space="preserve">motoreducteur  </t>
  </si>
  <si>
    <t>SEW</t>
  </si>
  <si>
    <t>prise des boite</t>
  </si>
  <si>
    <t>motorisation</t>
  </si>
  <si>
    <t>A-nr 516651      Typ: MKSH 1        293 002         I33,6</t>
  </si>
  <si>
    <t>reducteur</t>
  </si>
  <si>
    <t>VOGEL</t>
  </si>
  <si>
    <t>BRAMER</t>
  </si>
  <si>
    <t xml:space="preserve">chaine d entraiment </t>
  </si>
  <si>
    <t>convoyeur  inferieur</t>
  </si>
  <si>
    <t>n° 10116612          Typ=k102Ag0350MQ10</t>
  </si>
  <si>
    <t xml:space="preserve">reducteur </t>
  </si>
  <si>
    <t>stoober</t>
  </si>
  <si>
    <t>guidage  superieur</t>
  </si>
  <si>
    <t>pliage rabat lateral</t>
  </si>
  <si>
    <t xml:space="preserve">MSK030C-0900-NN-M1-UG1-NNNN   S/N  7260406563128     </t>
  </si>
  <si>
    <t>servomoteur</t>
  </si>
  <si>
    <t>injection produits dans les boites</t>
  </si>
  <si>
    <t xml:space="preserve">motorisation </t>
  </si>
  <si>
    <t>MSK050C-0600-NN-M1-UG1-NNNN   S/N  7260406542382      BRAKE 5Nm</t>
  </si>
  <si>
    <t>electrique</t>
  </si>
  <si>
    <t>collage</t>
  </si>
  <si>
    <t xml:space="preserve">cordons </t>
  </si>
  <si>
    <t xml:space="preserve">convoyeur de sortie </t>
  </si>
  <si>
    <t>RF07  DR63M4/TH          N° 01,7341001106,0002,16  Trs 1320/20</t>
  </si>
  <si>
    <t>electricite /automatisme</t>
  </si>
  <si>
    <t xml:space="preserve">puissance </t>
  </si>
  <si>
    <t>commannde</t>
  </si>
  <si>
    <t>WTB4S-3P2261</t>
  </si>
  <si>
    <t>SICK</t>
  </si>
  <si>
    <t>XM98PDVH2</t>
  </si>
  <si>
    <t xml:space="preserve">cellule </t>
  </si>
  <si>
    <t>P2E X4VPC  0,5S</t>
  </si>
  <si>
    <t xml:space="preserve">relais de securite extension </t>
  </si>
  <si>
    <t>PILZ</t>
  </si>
  <si>
    <t>oui</t>
  </si>
  <si>
    <t>A</t>
  </si>
  <si>
    <t xml:space="preserve">BRAMER </t>
  </si>
  <si>
    <t xml:space="preserve">electrique </t>
  </si>
  <si>
    <t>NOMENCLATURE shreyer</t>
  </si>
  <si>
    <t>n° de serie TYP : FILM WRAPPING MACHINE       N° DE SERIE =16-079-65240          ANNEE =2016/12/08</t>
  </si>
  <si>
    <t>COUT</t>
  </si>
  <si>
    <t xml:space="preserve">ENSEMBLE </t>
  </si>
  <si>
    <t xml:space="preserve">SOUS ENSEMBLE </t>
  </si>
  <si>
    <t>reference</t>
  </si>
  <si>
    <t xml:space="preserve">fabriquant </t>
  </si>
  <si>
    <t>prix unitaire</t>
  </si>
  <si>
    <t xml:space="preserve">quantite securite </t>
  </si>
  <si>
    <t>prix total</t>
  </si>
  <si>
    <t>delai  de livraison</t>
  </si>
  <si>
    <t xml:space="preserve">premiere urgence </t>
  </si>
  <si>
    <t>quantite 2019</t>
  </si>
  <si>
    <t>shreyer</t>
  </si>
  <si>
    <t>convoyeur entree</t>
  </si>
  <si>
    <t>80LH/4         N° 33511189      Tr/mn =1415                                KW =0,75                  220/400V</t>
  </si>
  <si>
    <t>moteur (convoyeur d entree)</t>
  </si>
  <si>
    <t xml:space="preserve">nord </t>
  </si>
  <si>
    <t>WTB12-3P2431</t>
  </si>
  <si>
    <t xml:space="preserve">cellule de barrage </t>
  </si>
  <si>
    <t>sick</t>
  </si>
  <si>
    <t xml:space="preserve">convoyeur simple alternance </t>
  </si>
  <si>
    <t>80SH/4         N° 33011100      Tr/mn =1375                               KW =0,55                  220/400V</t>
  </si>
  <si>
    <t>moteur (convoyeur inf et sup )</t>
  </si>
  <si>
    <t>typ : SK01-80SHL/4          N°201834463-100            I=4,84     n2=  284 Tr/Mn      O,55Kw</t>
  </si>
  <si>
    <t xml:space="preserve">6004 – 2RS </t>
  </si>
  <si>
    <t>Roulement rainuré à billes</t>
  </si>
  <si>
    <t>FAG</t>
  </si>
  <si>
    <t>BRAMMER</t>
  </si>
  <si>
    <t>1S</t>
  </si>
  <si>
    <t>A0113</t>
  </si>
  <si>
    <t>6002 – 2RS</t>
  </si>
  <si>
    <t>A0212</t>
  </si>
  <si>
    <t>GN 954-004.0-AR-R-OR</t>
  </si>
  <si>
    <t>Indicateur de position</t>
  </si>
  <si>
    <t>25T10/610</t>
  </si>
  <si>
    <t>Courroie dentée</t>
  </si>
  <si>
    <t>Maag</t>
  </si>
  <si>
    <t>D0221</t>
  </si>
  <si>
    <t xml:space="preserve">cellule de prescence </t>
  </si>
  <si>
    <t>OGS 300</t>
  </si>
  <si>
    <t>IFM</t>
  </si>
  <si>
    <t>25T10/720</t>
  </si>
  <si>
    <t>OGS300</t>
  </si>
  <si>
    <t xml:space="preserve">cellule emetteur recepteur </t>
  </si>
  <si>
    <t>convoyeur sortie</t>
  </si>
  <si>
    <t>TYP SK 71L4       N°32612500    0,37KW    1380 TR/mn</t>
  </si>
  <si>
    <t xml:space="preserve">moteur asynchrone </t>
  </si>
  <si>
    <t>50T5 460DL</t>
  </si>
  <si>
    <t xml:space="preserve">couuroie de sortie courte haut </t>
  </si>
  <si>
    <t>OPTIBELT</t>
  </si>
  <si>
    <t>50T5/860DL</t>
  </si>
  <si>
    <t xml:space="preserve">courroie de sortie bas longue </t>
  </si>
  <si>
    <t>25T10560</t>
  </si>
  <si>
    <t xml:space="preserve">courroie d entrainement </t>
  </si>
  <si>
    <t xml:space="preserve">chaine a godet </t>
  </si>
  <si>
    <t xml:space="preserve">convoyeur aspiration </t>
  </si>
  <si>
    <t xml:space="preserve">TYP= SV 5.90/1-01          2700Tr/min    0,37kw              90/92 m3       95mbar    105m/bar </t>
  </si>
  <si>
    <t xml:space="preserve">pompe a vide </t>
  </si>
  <si>
    <t>BECKER</t>
  </si>
  <si>
    <t>filtre pompe a vide</t>
  </si>
  <si>
    <t>sgb-101</t>
  </si>
  <si>
    <t xml:space="preserve">courroie troue </t>
  </si>
  <si>
    <t>SHREYER</t>
  </si>
  <si>
    <t>3s</t>
  </si>
  <si>
    <t>90SH/4         N° 34211689      Tr/mn =1435                                   KW =1,1                  220/400V</t>
  </si>
  <si>
    <t xml:space="preserve">moteur </t>
  </si>
  <si>
    <t>typ : SK02050-90SHL/4          N°201834463-500            I=7,13     n2=  201 Tr/Mn      O,55Kw</t>
  </si>
  <si>
    <t xml:space="preserve">REDUCTEUR </t>
  </si>
  <si>
    <t>3/43X7/16 avec obturate</t>
  </si>
  <si>
    <t xml:space="preserve">chaine d entraiment godet </t>
  </si>
  <si>
    <t>douille a collet                                                     Lk102</t>
  </si>
  <si>
    <t xml:space="preserve">douille a collet </t>
  </si>
  <si>
    <t>douille de quidage                                             lk112</t>
  </si>
  <si>
    <t xml:space="preserve">douille de guidage </t>
  </si>
  <si>
    <t>chaine 9,525</t>
  </si>
  <si>
    <t xml:space="preserve">chaine d entraiment codeur </t>
  </si>
  <si>
    <t xml:space="preserve">tendeur chaine codeur </t>
  </si>
  <si>
    <t xml:space="preserve">convoyeur a godet </t>
  </si>
  <si>
    <t>W4204 2RS /4204-BB-TVH</t>
  </si>
  <si>
    <t xml:space="preserve">roulement </t>
  </si>
  <si>
    <t>SKF</t>
  </si>
  <si>
    <t>W6004-2RS</t>
  </si>
  <si>
    <t xml:space="preserve">accouplement a denture spherique </t>
  </si>
  <si>
    <t xml:space="preserve">OCD-DPB1B-1212-C100-OCC  RESOLUTION 4096 POINT </t>
  </si>
  <si>
    <t xml:space="preserve">codeur  de postion </t>
  </si>
  <si>
    <t>POSITAL-BRABA</t>
  </si>
  <si>
    <t xml:space="preserve">SHRYEER </t>
  </si>
  <si>
    <t>groupe de boite /cadenceur</t>
  </si>
  <si>
    <t>6205- 2RS</t>
  </si>
  <si>
    <t xml:space="preserve">Roulement rainuré à billes </t>
  </si>
  <si>
    <t>24H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</si>
</sst>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#,##0\ &quot;€&quot;"/>
  </numFmts>
  <fonts count="17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rgb="FF303030"/>
      <name val="Arial"/>
      <family val="2"/>
    </font>
    <font>
      <sz val="20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9"/>
      <color indexed="81"/>
      <name val="Tahoma"/>
      <family val="2"/>
    </font>
    <font>
      <sz val="16"/>
      <color indexed="81"/>
      <name val="Tahoma"/>
      <family val="2"/>
    </font>
    <font>
      <b/>
      <sz val="24"/>
      <name val="Calibri"/>
      <family val="2"/>
      <scheme val="minor"/>
    </font>
    <font>
      <sz val="24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16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theme="6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theme="6"/>
      </left>
      <right/>
      <top/>
      <bottom/>
      <diagonal/>
    </border>
    <border>
      <left style="thin">
        <color theme="6"/>
      </left>
      <right style="medium">
        <color indexed="64"/>
      </right>
      <top/>
      <bottom/>
      <diagonal/>
    </border>
    <border>
      <left style="thin">
        <color theme="6"/>
      </left>
      <right/>
      <top style="thin">
        <color theme="6"/>
      </top>
      <bottom/>
      <diagonal/>
    </border>
    <border>
      <left style="thin">
        <color theme="6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 style="thin">
        <color theme="6"/>
      </left>
      <right style="medium">
        <color indexed="64"/>
      </right>
      <top style="thin">
        <color theme="6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theme="6"/>
      </right>
      <top/>
      <bottom/>
      <diagonal/>
    </border>
    <border>
      <left style="thin">
        <color theme="6" tint="0.39997558519241921"/>
      </left>
      <right/>
      <top style="medium">
        <color indexed="64"/>
      </top>
      <bottom/>
      <diagonal/>
    </border>
    <border>
      <left style="thin">
        <color theme="6"/>
      </left>
      <right/>
      <top style="medium">
        <color theme="6"/>
      </top>
      <bottom/>
      <diagonal/>
    </border>
    <border>
      <left style="medium">
        <color indexed="64"/>
      </left>
      <right style="thin">
        <color theme="6"/>
      </right>
      <top style="medium">
        <color indexed="64"/>
      </top>
      <bottom/>
      <diagonal/>
    </border>
    <border>
      <left style="thin">
        <color theme="6"/>
      </left>
      <right/>
      <top style="thin">
        <color theme="6" tint="0.39997558519241921"/>
      </top>
      <bottom/>
      <diagonal/>
    </border>
    <border>
      <left style="medium">
        <color indexed="64"/>
      </left>
      <right style="thin">
        <color theme="6"/>
      </right>
      <top style="thin">
        <color theme="6"/>
      </top>
      <bottom/>
      <diagonal/>
    </border>
    <border>
      <left style="thin">
        <color theme="6" tint="0.39997558519241921"/>
      </left>
      <right/>
      <top style="thin">
        <color theme="6" tint="0.39997558519241921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189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165" fontId="0" fillId="0" borderId="0" xfId="0" applyNumberFormat="1"/>
    <xf numFmtId="0" fontId="2" fillId="2" borderId="1" xfId="0" applyFont="1" applyFill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5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165" fontId="2" fillId="0" borderId="0" xfId="0" applyNumberFormat="1" applyFont="1" applyBorder="1" applyAlignment="1">
      <alignment horizontal="center" vertical="center"/>
    </xf>
    <xf numFmtId="0" fontId="0" fillId="0" borderId="0" xfId="0" applyBorder="1"/>
    <xf numFmtId="165" fontId="0" fillId="0" borderId="0" xfId="0" applyNumberFormat="1" applyBorder="1"/>
    <xf numFmtId="0" fontId="2" fillId="0" borderId="0" xfId="0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165" fontId="4" fillId="0" borderId="0" xfId="0" applyNumberFormat="1" applyFont="1" applyBorder="1" applyAlignment="1">
      <alignment horizontal="left"/>
    </xf>
    <xf numFmtId="0" fontId="0" fillId="0" borderId="0" xfId="0" applyAlignment="1">
      <alignment vertical="center"/>
    </xf>
    <xf numFmtId="0" fontId="6" fillId="0" borderId="2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/>
    </xf>
    <xf numFmtId="164" fontId="8" fillId="5" borderId="8" xfId="0" applyNumberFormat="1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  <xf numFmtId="165" fontId="8" fillId="5" borderId="8" xfId="0" applyNumberFormat="1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165" fontId="8" fillId="5" borderId="4" xfId="0" applyNumberFormat="1" applyFont="1" applyFill="1" applyBorder="1" applyAlignment="1">
      <alignment horizontal="center" vertical="center" wrapText="1"/>
    </xf>
    <xf numFmtId="0" fontId="7" fillId="5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5" fontId="1" fillId="0" borderId="0" xfId="0" applyNumberFormat="1" applyFont="1" applyBorder="1" applyAlignment="1">
      <alignment horizontal="center" vertical="center"/>
    </xf>
    <xf numFmtId="0" fontId="9" fillId="0" borderId="0" xfId="0" applyFont="1"/>
    <xf numFmtId="0" fontId="1" fillId="0" borderId="0" xfId="0" applyFont="1" applyFill="1"/>
    <xf numFmtId="0" fontId="1" fillId="0" borderId="13" xfId="0" applyFont="1" applyFill="1" applyBorder="1"/>
    <xf numFmtId="3" fontId="1" fillId="0" borderId="13" xfId="0" applyNumberFormat="1" applyFont="1" applyFill="1" applyBorder="1" applyAlignment="1">
      <alignment horizontal="right"/>
    </xf>
    <xf numFmtId="0" fontId="1" fillId="0" borderId="13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left" wrapText="1"/>
    </xf>
    <xf numFmtId="0" fontId="1" fillId="0" borderId="0" xfId="0" applyFont="1" applyBorder="1"/>
    <xf numFmtId="0" fontId="1" fillId="0" borderId="13" xfId="0" applyFont="1" applyFill="1" applyBorder="1" applyAlignment="1">
      <alignment wrapText="1"/>
    </xf>
    <xf numFmtId="0" fontId="9" fillId="0" borderId="0" xfId="0" applyFont="1" applyFill="1"/>
    <xf numFmtId="164" fontId="1" fillId="0" borderId="13" xfId="0" applyNumberFormat="1" applyFont="1" applyFill="1" applyBorder="1" applyAlignment="1">
      <alignment horizontal="center" vertical="center"/>
    </xf>
    <xf numFmtId="165" fontId="1" fillId="0" borderId="13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165" fontId="1" fillId="0" borderId="16" xfId="0" applyNumberFormat="1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165" fontId="1" fillId="0" borderId="0" xfId="0" applyNumberFormat="1" applyFont="1" applyFill="1" applyBorder="1" applyAlignment="1">
      <alignment horizontal="center" vertical="center"/>
    </xf>
    <xf numFmtId="165" fontId="1" fillId="0" borderId="18" xfId="0" applyNumberFormat="1" applyFont="1" applyFill="1" applyBorder="1" applyAlignment="1">
      <alignment horizontal="center" vertical="center"/>
    </xf>
    <xf numFmtId="165" fontId="1" fillId="0" borderId="8" xfId="0" applyNumberFormat="1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/>
    </xf>
    <xf numFmtId="0" fontId="9" fillId="0" borderId="13" xfId="0" applyFont="1" applyFill="1" applyBorder="1" applyAlignment="1">
      <alignment horizontal="center" vertical="center"/>
    </xf>
    <xf numFmtId="0" fontId="1" fillId="0" borderId="0" xfId="0" applyFont="1" applyFill="1" applyBorder="1"/>
    <xf numFmtId="164" fontId="1" fillId="0" borderId="0" xfId="0" applyNumberFormat="1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165" fontId="1" fillId="0" borderId="0" xfId="0" applyNumberFormat="1" applyFont="1"/>
    <xf numFmtId="0" fontId="1" fillId="6" borderId="0" xfId="0" applyFont="1" applyFill="1" applyBorder="1"/>
    <xf numFmtId="0" fontId="1" fillId="6" borderId="0" xfId="0" applyFont="1" applyFill="1"/>
    <xf numFmtId="0" fontId="1" fillId="6" borderId="0" xfId="0" applyFont="1" applyFill="1" applyBorder="1" applyAlignment="1">
      <alignment horizontal="center" vertical="center"/>
    </xf>
    <xf numFmtId="164" fontId="1" fillId="6" borderId="0" xfId="0" applyNumberFormat="1" applyFont="1" applyFill="1" applyBorder="1" applyAlignment="1">
      <alignment horizontal="center" vertical="center"/>
    </xf>
    <xf numFmtId="165" fontId="1" fillId="6" borderId="0" xfId="0" applyNumberFormat="1" applyFont="1" applyFill="1" applyBorder="1" applyAlignment="1">
      <alignment horizontal="center" vertical="center"/>
    </xf>
    <xf numFmtId="0" fontId="1" fillId="6" borderId="19" xfId="0" applyFont="1" applyFill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0" fillId="0" borderId="20" xfId="0" applyBorder="1"/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Fill="1" applyBorder="1"/>
    <xf numFmtId="0" fontId="0" fillId="0" borderId="21" xfId="0" applyBorder="1"/>
    <xf numFmtId="0" fontId="0" fillId="0" borderId="22" xfId="0" applyBorder="1"/>
    <xf numFmtId="0" fontId="0" fillId="0" borderId="22" xfId="0" applyBorder="1" applyAlignment="1">
      <alignment horizontal="center" vertical="center"/>
    </xf>
    <xf numFmtId="164" fontId="0" fillId="0" borderId="22" xfId="0" applyNumberFormat="1" applyBorder="1" applyAlignment="1">
      <alignment horizontal="center" vertical="center"/>
    </xf>
    <xf numFmtId="165" fontId="0" fillId="0" borderId="22" xfId="0" applyNumberFormat="1" applyBorder="1" applyAlignment="1">
      <alignment horizontal="center" vertical="center"/>
    </xf>
    <xf numFmtId="165" fontId="1" fillId="0" borderId="22" xfId="0" applyNumberFormat="1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0" fontId="0" fillId="0" borderId="0" xfId="0" applyFill="1"/>
    <xf numFmtId="165" fontId="4" fillId="0" borderId="6" xfId="0" applyNumberFormat="1" applyFont="1" applyBorder="1" applyAlignment="1">
      <alignment vertical="center"/>
    </xf>
    <xf numFmtId="165" fontId="4" fillId="0" borderId="1" xfId="0" applyNumberFormat="1" applyFont="1" applyBorder="1" applyAlignment="1">
      <alignment vertical="center"/>
    </xf>
    <xf numFmtId="165" fontId="4" fillId="0" borderId="5" xfId="0" applyNumberFormat="1" applyFont="1" applyBorder="1" applyAlignment="1">
      <alignment vertical="center"/>
    </xf>
    <xf numFmtId="165" fontId="4" fillId="0" borderId="7" xfId="0" applyNumberFormat="1" applyFont="1" applyBorder="1" applyAlignment="1">
      <alignment vertical="center"/>
    </xf>
    <xf numFmtId="0" fontId="12" fillId="5" borderId="8" xfId="0" applyFont="1" applyFill="1" applyBorder="1" applyAlignment="1">
      <alignment horizontal="center" vertical="center"/>
    </xf>
    <xf numFmtId="0" fontId="12" fillId="5" borderId="8" xfId="0" applyFont="1" applyFill="1" applyBorder="1" applyAlignment="1">
      <alignment horizontal="center" vertical="center" wrapText="1"/>
    </xf>
    <xf numFmtId="164" fontId="12" fillId="5" borderId="8" xfId="0" applyNumberFormat="1" applyFont="1" applyFill="1" applyBorder="1" applyAlignment="1">
      <alignment horizontal="center" vertical="center" wrapText="1"/>
    </xf>
    <xf numFmtId="0" fontId="12" fillId="5" borderId="8" xfId="0" applyFont="1" applyFill="1" applyBorder="1" applyAlignment="1">
      <alignment horizontal="center" wrapText="1"/>
    </xf>
    <xf numFmtId="0" fontId="8" fillId="5" borderId="11" xfId="0" applyFont="1" applyFill="1" applyBorder="1" applyAlignment="1">
      <alignment horizontal="center" vertical="center" wrapText="1"/>
    </xf>
    <xf numFmtId="0" fontId="8" fillId="5" borderId="24" xfId="0" applyFont="1" applyFill="1" applyBorder="1" applyAlignment="1">
      <alignment horizontal="center" vertical="center" wrapText="1"/>
    </xf>
    <xf numFmtId="0" fontId="8" fillId="5" borderId="0" xfId="0" applyFont="1" applyFill="1" applyBorder="1" applyAlignment="1">
      <alignment horizontal="center" vertical="center" wrapText="1"/>
    </xf>
    <xf numFmtId="0" fontId="8" fillId="5" borderId="18" xfId="0" applyFont="1" applyFill="1" applyBorder="1" applyAlignment="1">
      <alignment horizontal="center" vertical="center" wrapText="1"/>
    </xf>
    <xf numFmtId="0" fontId="13" fillId="5" borderId="0" xfId="0" applyFont="1" applyFill="1"/>
    <xf numFmtId="0" fontId="1" fillId="0" borderId="9" xfId="0" applyFont="1" applyFill="1" applyBorder="1"/>
    <xf numFmtId="0" fontId="1" fillId="0" borderId="25" xfId="0" applyFont="1" applyFill="1" applyBorder="1"/>
    <xf numFmtId="0" fontId="1" fillId="0" borderId="9" xfId="0" applyFont="1" applyFill="1" applyBorder="1" applyAlignment="1">
      <alignment horizontal="center" vertical="center"/>
    </xf>
    <xf numFmtId="164" fontId="9" fillId="0" borderId="9" xfId="0" applyNumberFormat="1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/>
    </xf>
    <xf numFmtId="164" fontId="1" fillId="0" borderId="9" xfId="0" applyNumberFormat="1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165" fontId="1" fillId="0" borderId="9" xfId="0" applyNumberFormat="1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9" fillId="0" borderId="6" xfId="0" applyFont="1" applyFill="1" applyBorder="1"/>
    <xf numFmtId="0" fontId="1" fillId="0" borderId="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9" fillId="0" borderId="5" xfId="0" applyFont="1" applyFill="1" applyBorder="1"/>
    <xf numFmtId="0" fontId="1" fillId="0" borderId="28" xfId="0" applyFont="1" applyFill="1" applyBorder="1"/>
    <xf numFmtId="0" fontId="1" fillId="0" borderId="28" xfId="0" applyFont="1" applyFill="1" applyBorder="1" applyAlignment="1">
      <alignment wrapText="1"/>
    </xf>
    <xf numFmtId="0" fontId="1" fillId="0" borderId="28" xfId="0" applyFont="1" applyFill="1" applyBorder="1" applyAlignment="1">
      <alignment horizontal="center" vertical="center"/>
    </xf>
    <xf numFmtId="164" fontId="9" fillId="0" borderId="28" xfId="0" applyNumberFormat="1" applyFont="1" applyFill="1" applyBorder="1" applyAlignment="1">
      <alignment horizontal="center" vertical="center"/>
    </xf>
    <xf numFmtId="0" fontId="9" fillId="0" borderId="28" xfId="0" applyFont="1" applyFill="1" applyBorder="1" applyAlignment="1">
      <alignment horizontal="center"/>
    </xf>
    <xf numFmtId="164" fontId="1" fillId="0" borderId="28" xfId="0" applyNumberFormat="1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center"/>
    </xf>
    <xf numFmtId="0" fontId="9" fillId="0" borderId="28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9" fillId="0" borderId="16" xfId="0" applyFont="1" applyFill="1" applyBorder="1"/>
    <xf numFmtId="0" fontId="1" fillId="0" borderId="29" xfId="0" applyFont="1" applyFill="1" applyBorder="1" applyAlignment="1">
      <alignment horizontal="center" vertical="center"/>
    </xf>
    <xf numFmtId="0" fontId="9" fillId="0" borderId="0" xfId="0" applyFont="1" applyFill="1" applyBorder="1"/>
    <xf numFmtId="0" fontId="9" fillId="0" borderId="8" xfId="0" applyFont="1" applyFill="1" applyBorder="1"/>
    <xf numFmtId="0" fontId="1" fillId="0" borderId="13" xfId="0" applyFont="1" applyFill="1" applyBorder="1" applyAlignment="1">
      <alignment horizontal="left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6" xfId="0" applyFont="1" applyFill="1" applyBorder="1"/>
    <xf numFmtId="0" fontId="1" fillId="0" borderId="29" xfId="0" applyNumberFormat="1" applyFont="1" applyFill="1" applyBorder="1" applyAlignment="1">
      <alignment horizontal="center" vertical="center"/>
    </xf>
    <xf numFmtId="0" fontId="1" fillId="0" borderId="8" xfId="0" applyFont="1" applyFill="1" applyBorder="1"/>
    <xf numFmtId="0" fontId="1" fillId="0" borderId="28" xfId="0" applyNumberFormat="1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left" vertical="center"/>
    </xf>
    <xf numFmtId="0" fontId="14" fillId="0" borderId="13" xfId="0" applyFont="1" applyFill="1" applyBorder="1"/>
    <xf numFmtId="0" fontId="1" fillId="0" borderId="30" xfId="0" applyFont="1" applyFill="1" applyBorder="1"/>
    <xf numFmtId="0" fontId="1" fillId="0" borderId="28" xfId="0" applyFont="1" applyFill="1" applyBorder="1" applyAlignment="1">
      <alignment horizontal="left" vertical="center"/>
    </xf>
    <xf numFmtId="3" fontId="1" fillId="0" borderId="28" xfId="0" applyNumberFormat="1" applyFont="1" applyFill="1" applyBorder="1" applyAlignment="1">
      <alignment horizontal="center" vertical="center"/>
    </xf>
    <xf numFmtId="0" fontId="1" fillId="0" borderId="15" xfId="0" applyFont="1" applyFill="1" applyBorder="1"/>
    <xf numFmtId="0" fontId="1" fillId="0" borderId="31" xfId="0" applyFont="1" applyBorder="1"/>
    <xf numFmtId="0" fontId="1" fillId="0" borderId="32" xfId="0" applyFont="1" applyBorder="1"/>
    <xf numFmtId="0" fontId="1" fillId="0" borderId="32" xfId="0" applyFont="1" applyBorder="1" applyAlignment="1">
      <alignment horizontal="center" vertical="center"/>
    </xf>
    <xf numFmtId="164" fontId="1" fillId="0" borderId="32" xfId="0" applyNumberFormat="1" applyFont="1" applyBorder="1" applyAlignment="1">
      <alignment horizontal="center" vertical="center"/>
    </xf>
    <xf numFmtId="0" fontId="1" fillId="0" borderId="32" xfId="0" applyFont="1" applyBorder="1" applyAlignment="1">
      <alignment horizontal="center"/>
    </xf>
    <xf numFmtId="4" fontId="1" fillId="0" borderId="32" xfId="0" applyNumberFormat="1" applyFont="1" applyBorder="1" applyAlignment="1">
      <alignment horizontal="center"/>
    </xf>
    <xf numFmtId="0" fontId="1" fillId="0" borderId="32" xfId="0" applyFont="1" applyBorder="1" applyAlignment="1">
      <alignment wrapText="1"/>
    </xf>
    <xf numFmtId="164" fontId="1" fillId="0" borderId="32" xfId="0" applyNumberFormat="1" applyFont="1" applyBorder="1"/>
    <xf numFmtId="0" fontId="9" fillId="0" borderId="0" xfId="0" applyFont="1" applyBorder="1" applyAlignment="1">
      <alignment horizontal="center" vertical="center"/>
    </xf>
    <xf numFmtId="0" fontId="1" fillId="0" borderId="33" xfId="0" applyFont="1" applyBorder="1"/>
    <xf numFmtId="0" fontId="1" fillId="0" borderId="34" xfId="0" applyFont="1" applyBorder="1"/>
    <xf numFmtId="0" fontId="1" fillId="0" borderId="34" xfId="0" applyFont="1" applyBorder="1" applyAlignment="1">
      <alignment horizontal="center" vertical="center"/>
    </xf>
    <xf numFmtId="164" fontId="1" fillId="0" borderId="34" xfId="0" applyNumberFormat="1" applyFont="1" applyBorder="1" applyAlignment="1">
      <alignment horizontal="center" vertical="center"/>
    </xf>
    <xf numFmtId="0" fontId="1" fillId="0" borderId="34" xfId="0" applyFont="1" applyBorder="1" applyAlignment="1">
      <alignment horizontal="center"/>
    </xf>
    <xf numFmtId="0" fontId="1" fillId="6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2" xfId="0" applyBorder="1" applyAlignment="1">
      <alignment horizontal="center"/>
    </xf>
    <xf numFmtId="0" fontId="1" fillId="0" borderId="14" xfId="0" applyFont="1" applyFill="1" applyBorder="1"/>
    <xf numFmtId="0" fontId="1" fillId="0" borderId="10" xfId="0" applyFont="1" applyFill="1" applyBorder="1" applyAlignment="1">
      <alignment wrapText="1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165" fontId="1" fillId="0" borderId="11" xfId="0" applyNumberFormat="1" applyFont="1" applyFill="1" applyBorder="1" applyAlignment="1">
      <alignment horizontal="center" vertical="center"/>
    </xf>
    <xf numFmtId="165" fontId="1" fillId="0" borderId="6" xfId="0" applyNumberFormat="1" applyFont="1" applyFill="1" applyBorder="1" applyAlignment="1">
      <alignment horizontal="center" vertical="center"/>
    </xf>
    <xf numFmtId="4" fontId="1" fillId="0" borderId="13" xfId="0" applyNumberFormat="1" applyFont="1" applyFill="1" applyBorder="1" applyAlignment="1">
      <alignment horizontal="center" vertical="center"/>
    </xf>
    <xf numFmtId="164" fontId="1" fillId="0" borderId="13" xfId="0" applyNumberFormat="1" applyFont="1" applyFill="1" applyBorder="1"/>
    <xf numFmtId="165" fontId="1" fillId="0" borderId="13" xfId="0" applyNumberFormat="1" applyFont="1" applyFill="1" applyBorder="1" applyAlignment="1">
      <alignment horizontal="center"/>
    </xf>
    <xf numFmtId="165" fontId="1" fillId="0" borderId="16" xfId="0" applyNumberFormat="1" applyFont="1" applyFill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65" fontId="4" fillId="0" borderId="5" xfId="0" applyNumberFormat="1" applyFont="1" applyBorder="1" applyAlignment="1">
      <alignment horizontal="center" vertical="center"/>
    </xf>
    <xf numFmtId="165" fontId="4" fillId="0" borderId="6" xfId="0" applyNumberFormat="1" applyFont="1" applyBorder="1" applyAlignment="1">
      <alignment horizontal="center" vertical="center"/>
    </xf>
    <xf numFmtId="165" fontId="4" fillId="0" borderId="7" xfId="0" applyNumberFormat="1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4" borderId="2" xfId="0" applyFont="1" applyFill="1" applyBorder="1" applyAlignment="1">
      <alignment horizontal="right" vertical="center"/>
    </xf>
    <xf numFmtId="0" fontId="4" fillId="4" borderId="4" xfId="0" applyFont="1" applyFill="1" applyBorder="1" applyAlignment="1">
      <alignment horizontal="right" vertical="center"/>
    </xf>
    <xf numFmtId="0" fontId="4" fillId="4" borderId="3" xfId="0" applyFont="1" applyFill="1" applyBorder="1" applyAlignment="1">
      <alignment horizontal="right" vertical="center"/>
    </xf>
    <xf numFmtId="165" fontId="4" fillId="0" borderId="2" xfId="0" applyNumberFormat="1" applyFont="1" applyBorder="1" applyAlignment="1" applyProtection="1">
      <alignment horizontal="center" vertical="center"/>
      <protection hidden="1"/>
    </xf>
    <xf numFmtId="165" fontId="4" fillId="0" borderId="4" xfId="0" applyNumberFormat="1" applyFont="1" applyBorder="1" applyAlignment="1" applyProtection="1">
      <alignment horizontal="center" vertical="center"/>
      <protection hidden="1"/>
    </xf>
    <xf numFmtId="165" fontId="4" fillId="0" borderId="3" xfId="0" applyNumberFormat="1" applyFont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7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>
        <left/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>
        <left/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medium">
          <color indexed="64"/>
        </right>
        <top/>
        <bottom/>
        <vertical style="thin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5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5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6"/>
        </left>
        <right/>
        <top style="thin">
          <color theme="6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6"/>
        </left>
        <right/>
        <top style="thin">
          <color theme="6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6"/>
        </left>
        <right/>
        <top style="thin">
          <color theme="6"/>
        </top>
        <bottom/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6"/>
        </left>
        <right/>
        <top style="thin">
          <color theme="6" tint="0.39997558519241921"/>
        </top>
        <bottom/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theme="6"/>
        </left>
        <right/>
        <top style="thin">
          <color theme="6" tint="0.39997558519241921"/>
        </top>
        <bottom/>
      </border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theme="6"/>
        </left>
        <right/>
        <top style="thin">
          <color theme="6"/>
        </top>
        <bottom/>
      </border>
    </dxf>
    <dxf>
      <border outline="0"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4"/>
        <color theme="1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5" formatCode="#,##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5" formatCode="#,##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5" formatCode="#,##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5" formatCode="#,##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5" formatCode="#,##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5" formatCode="#,##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5" formatCode="#,##0\ &quot;€&quot;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5" formatCode="#,##0\ &quot;€&quot;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general" vertical="bottom" textRotation="0" wrapText="1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ill>
        <patternFill patternType="none">
          <fgColor indexed="64"/>
          <bgColor indexed="65"/>
        </patternFill>
      </fill>
    </dxf>
    <dxf>
      <border outline="0">
        <top style="medium">
          <color indexed="64"/>
        </top>
        <bottom style="thin">
          <color theme="6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4"/>
        <color theme="1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438831</xdr:colOff>
      <xdr:row>1</xdr:row>
      <xdr:rowOff>363993</xdr:rowOff>
    </xdr:from>
    <xdr:to>
      <xdr:col>2</xdr:col>
      <xdr:colOff>2245179</xdr:colOff>
      <xdr:row>3</xdr:row>
      <xdr:rowOff>190502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53806" y="640218"/>
          <a:ext cx="1806348" cy="1017134"/>
        </a:xfrm>
        <a:prstGeom prst="rect">
          <a:avLst/>
        </a:prstGeom>
      </xdr:spPr>
    </xdr:pic>
    <xdr:clientData/>
  </xdr:twoCellAnchor>
  <xdr:twoCellAnchor editAs="oneCell">
    <xdr:from>
      <xdr:col>12</xdr:col>
      <xdr:colOff>789217</xdr:colOff>
      <xdr:row>1</xdr:row>
      <xdr:rowOff>190500</xdr:rowOff>
    </xdr:from>
    <xdr:to>
      <xdr:col>13</xdr:col>
      <xdr:colOff>870859</xdr:colOff>
      <xdr:row>3</xdr:row>
      <xdr:rowOff>458108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11642" y="466725"/>
          <a:ext cx="1405617" cy="145823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357189</xdr:colOff>
      <xdr:row>2</xdr:row>
      <xdr:rowOff>187098</xdr:rowOff>
    </xdr:from>
    <xdr:to>
      <xdr:col>2</xdr:col>
      <xdr:colOff>2245179</xdr:colOff>
      <xdr:row>4</xdr:row>
      <xdr:rowOff>20185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19814" y="1149123"/>
          <a:ext cx="1887990" cy="1271362"/>
        </a:xfrm>
        <a:prstGeom prst="rect">
          <a:avLst/>
        </a:prstGeom>
      </xdr:spPr>
    </xdr:pic>
    <xdr:clientData/>
  </xdr:twoCellAnchor>
  <xdr:twoCellAnchor editAs="oneCell">
    <xdr:from>
      <xdr:col>12</xdr:col>
      <xdr:colOff>1277713</xdr:colOff>
      <xdr:row>1</xdr:row>
      <xdr:rowOff>405493</xdr:rowOff>
    </xdr:from>
    <xdr:to>
      <xdr:col>13</xdr:col>
      <xdr:colOff>371929</xdr:colOff>
      <xdr:row>3</xdr:row>
      <xdr:rowOff>447222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57738" y="681718"/>
          <a:ext cx="1637391" cy="145142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dienst" displayName="dienst" ref="A6:AJ36" totalsRowShown="0" headerRowDxfId="78" dataDxfId="77" tableBorderDxfId="76">
  <autoFilter ref="A6:AJ36"/>
  <sortState ref="A7:U46">
    <sortCondition sortBy="cellColor" ref="N8:N48" dxfId="75"/>
  </sortState>
  <tableColumns count="36">
    <tableColumn id="1" name="machine" dataDxfId="74"/>
    <tableColumn id="2" name="ensemble " dataDxfId="73"/>
    <tableColumn id="3" name="s/ensemble " dataDxfId="72"/>
    <tableColumn id="4" name="référence " dataDxfId="71"/>
    <tableColumn id="5" name="designation" dataDxfId="70"/>
    <tableColumn id="6" name="fabriquant" dataDxfId="69"/>
    <tableColumn id="7" name="fournisseur" dataDxfId="68"/>
    <tableColumn id="8" name="quantité" dataDxfId="67"/>
    <tableColumn id="9" name="Prix unitaire     " dataDxfId="66"/>
    <tableColumn id="18" name="Quantité Sécurité" dataDxfId="65"/>
    <tableColumn id="24" name="total prix " dataDxfId="64">
      <calculatedColumnFormula>dienst[[#This Row],[Prix unitaire     ]]*dienst[[#This Row],[quantité]]</calculatedColumnFormula>
    </tableColumn>
    <tableColumn id="10" name="delai de      livraison" dataDxfId="63"/>
    <tableColumn id="11" name="premiere urgence" dataDxfId="62"/>
    <tableColumn id="12" name="code SAP " dataDxfId="61"/>
    <tableColumn id="13" name="lieu" dataDxfId="60"/>
    <tableColumn id="14" name="périodicité " dataDxfId="59"/>
    <tableColumn id="15" name="criticité" dataDxfId="58"/>
    <tableColumn id="17" name="date de changement " dataDxfId="57"/>
    <tableColumn id="20" name="quantite 2017" dataDxfId="56"/>
    <tableColumn id="21" name="prix     2017" dataDxfId="55">
      <calculatedColumnFormula>dienst[[#This Row],[quantite 2017]]*dienst[[#This Row],[Prix unitaire     ]]</calculatedColumnFormula>
    </tableColumn>
    <tableColumn id="16" name="révision 2017 " dataDxfId="54">
      <calculatedColumnFormula>IF(ISBLANK(P7),"",IF(MOD(U$4-YEAR($Q$4),$P7)&lt;&gt;0,"","R"))</calculatedColumnFormula>
    </tableColumn>
    <tableColumn id="33" name="quantite 2018" dataDxfId="53"/>
    <tableColumn id="34" name="prix  2018" dataDxfId="52">
      <calculatedColumnFormula>dienst[[#This Row],[quantite 2018]]*dienst[[#This Row],[Prix unitaire     ]]</calculatedColumnFormula>
    </tableColumn>
    <tableColumn id="25" name="revision 2018" dataDxfId="51">
      <calculatedColumnFormula>IF(ISBLANK(P7),"",IF(MOD(X$4-YEAR($Q$4),$P7)&lt;&gt;0,"","R"))</calculatedColumnFormula>
    </tableColumn>
    <tableColumn id="36" name="quantite2019" dataDxfId="50"/>
    <tableColumn id="35" name="prix  2019" dataDxfId="49">
      <calculatedColumnFormula>dienst[[#This Row],[quantite2019]]*dienst[[#This Row],[Prix unitaire     ]]</calculatedColumnFormula>
    </tableColumn>
    <tableColumn id="26" name="revision 2019" dataDxfId="48">
      <calculatedColumnFormula>IF(ISBLANK(P7),"",IF(MOD(AA$4-YEAR($Q$4),$P7)&lt;&gt;0,"","R"))</calculatedColumnFormula>
    </tableColumn>
    <tableColumn id="22" name="quantite 2020" dataDxfId="47"/>
    <tableColumn id="19" name="prix  2020" dataDxfId="46">
      <calculatedColumnFormula>dienst[[#This Row],[quantite 2020]]*dienst[[#This Row],[Prix unitaire     ]]</calculatedColumnFormula>
    </tableColumn>
    <tableColumn id="27" name="revision 2020" dataDxfId="45">
      <calculatedColumnFormula>IF(ISBLANK(P7),"",IF(MOD(AD$4-YEAR($Q$4),$P7)&lt;&gt;0,"","R"))</calculatedColumnFormula>
    </tableColumn>
    <tableColumn id="30" name="quantite 2021" dataDxfId="44"/>
    <tableColumn id="23" name="prix  2021" dataDxfId="43">
      <calculatedColumnFormula>dienst[[#This Row],[quantite 2021]]*dienst[[#This Row],[Prix unitaire     ]]</calculatedColumnFormula>
    </tableColumn>
    <tableColumn id="28" name="revision 2021" dataDxfId="42">
      <calculatedColumnFormula>IF(ISBLANK(P7),"",IF(MOD(AG$4-YEAR($Q$4),$P7)&lt;&gt;0,"","R"))</calculatedColumnFormula>
    </tableColumn>
    <tableColumn id="32" name="quantite 2022" dataDxfId="41"/>
    <tableColumn id="31" name="prix 2023" dataDxfId="40">
      <calculatedColumnFormula>dienst[[#This Row],[quantite 2022]]*dienst[[#This Row],[Prix unitaire     ]]</calculatedColumnFormula>
    </tableColumn>
    <tableColumn id="29" name="revision 2022" dataDxfId="39">
      <calculatedColumnFormula>IF(ISBLANK(P7),"",IF(MOD(AJ$4-YEAR($Q$4),$P7)&lt;&gt;0,"","R"))</calculatedColumnFormula>
    </tableColumn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2" name="Tableau1" displayName="Tableau1" ref="A6:AJ41" totalsRowShown="0" headerRowDxfId="38" dataDxfId="37" tableBorderDxfId="36">
  <autoFilter ref="A6:AJ41"/>
  <tableColumns count="36">
    <tableColumn id="1" name="machine" dataDxfId="35"/>
    <tableColumn id="2" name="ENSEMBLE " dataDxfId="34"/>
    <tableColumn id="3" name="SOUS ENSEMBLE " dataDxfId="33"/>
    <tableColumn id="4" name="reference" dataDxfId="32"/>
    <tableColumn id="5" name="designation" dataDxfId="31"/>
    <tableColumn id="6" name="fabriquant " dataDxfId="30"/>
    <tableColumn id="7" name="fournisseur" dataDxfId="29"/>
    <tableColumn id="8" name="quantité" dataDxfId="28"/>
    <tableColumn id="9" name="prix unitaire" dataDxfId="27"/>
    <tableColumn id="10" name="quantite securite " dataDxfId="26"/>
    <tableColumn id="11" name="prix total" dataDxfId="25">
      <calculatedColumnFormula>shreyer!$J7*shreyer!$I7</calculatedColumnFormula>
    </tableColumn>
    <tableColumn id="12" name="delai  de livraison" dataDxfId="24"/>
    <tableColumn id="13" name="premiere urgence " dataDxfId="23"/>
    <tableColumn id="14" name="code SAP " dataDxfId="22"/>
    <tableColumn id="15" name="lieu" dataDxfId="21"/>
    <tableColumn id="16" name="périodicité " dataDxfId="20"/>
    <tableColumn id="17" name="criticité" dataDxfId="19"/>
    <tableColumn id="18" name="date de changement " dataDxfId="18"/>
    <tableColumn id="19" name="quantite 2017" dataDxfId="17"/>
    <tableColumn id="20" name="prix     2017" dataDxfId="16">
      <calculatedColumnFormula>shreyer!$S7*shreyer!$I7</calculatedColumnFormula>
    </tableColumn>
    <tableColumn id="21" name="révision 2017 " dataDxfId="15">
      <calculatedColumnFormula>IF(ISBLANK(P7),"",IF(MOD(U$4-YEAR($Q$4),$P7)&lt;&gt;0,"","R"))</calculatedColumnFormula>
    </tableColumn>
    <tableColumn id="22" name="quantite 2018" dataDxfId="14"/>
    <tableColumn id="23" name="prix  2018" dataDxfId="13"/>
    <tableColumn id="24" name="revision 2018" dataDxfId="12">
      <calculatedColumnFormula>IF(ISBLANK(P7),"",IF(MOD(X$4-YEAR($Q$4),$P7)&lt;&gt;0,"","R"))</calculatedColumnFormula>
    </tableColumn>
    <tableColumn id="25" name="quantite 2019" dataDxfId="11"/>
    <tableColumn id="26" name="prix  2019" dataDxfId="10"/>
    <tableColumn id="27" name="revision 2019" dataDxfId="9">
      <calculatedColumnFormula>IF(ISBLANK(P7),"",IF(MOD(AA$4-YEAR($Q$4),$P7)&lt;&gt;0,"","R"))</calculatedColumnFormula>
    </tableColumn>
    <tableColumn id="28" name="quantite 2020" dataDxfId="8"/>
    <tableColumn id="29" name="prix  2020" dataDxfId="7"/>
    <tableColumn id="30" name="revision 2020" dataDxfId="6">
      <calculatedColumnFormula>IF(ISBLANK(P7),"",IF(MOD(AD$4-YEAR($Q$4),$P7)&lt;&gt;0,"","R"))</calculatedColumnFormula>
    </tableColumn>
    <tableColumn id="31" name="quantite 2021" dataDxfId="5"/>
    <tableColumn id="32" name="prix  2021" dataDxfId="4"/>
    <tableColumn id="33" name="revision 2021" dataDxfId="3">
      <calculatedColumnFormula>IF(ISBLANK(P7),"",IF(MOD(AG$4-YEAR($Q$4),$P7)&lt;&gt;0,"","R"))</calculatedColumnFormula>
    </tableColumn>
    <tableColumn id="34" name="quantite 2022" dataDxfId="2"/>
    <tableColumn id="35" name="prix 2023" dataDxfId="1"/>
    <tableColumn id="36" name="revision 2022" dataDxfId="0">
      <calculatedColumnFormula>IF(ISBLANK(P7),"",IF(MOD(AJ$4-YEAR($Q$4),$P7)&lt;&gt;0,"","R"))</calculatedColumnFormula>
    </tableColumn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2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/>
  <dimension ref="A1:AJ129"/>
  <sheetViews>
    <sheetView view="pageBreakPreview" topLeftCell="N1" zoomScale="60" zoomScaleNormal="80" zoomScalePageLayoutView="30" workbookViewId="0">
      <pane ySplit="6" topLeftCell="A7" activePane="bottomLeft" state="frozen"/>
      <selection pane="bottomLeft" activeCell="M28" sqref="M28:M29"/>
    </sheetView>
  </sheetViews>
  <sheetFormatPr baseColWidth="10" defaultRowHeight="21" x14ac:dyDescent="0.35"/>
  <cols>
    <col min="1" max="1" width="37.28515625" style="1" customWidth="1"/>
    <col min="2" max="2" width="45.42578125" customWidth="1"/>
    <col min="3" max="3" width="41" customWidth="1"/>
    <col min="4" max="4" width="63.42578125" customWidth="1"/>
    <col min="5" max="5" width="67.85546875" customWidth="1"/>
    <col min="6" max="6" width="28.42578125" style="2" customWidth="1"/>
    <col min="7" max="7" width="24.7109375" style="2" customWidth="1"/>
    <col min="8" max="8" width="23.140625" style="2" customWidth="1"/>
    <col min="9" max="9" width="18.28515625" style="3" customWidth="1"/>
    <col min="10" max="10" width="22.140625" style="2" customWidth="1"/>
    <col min="11" max="11" width="18.28515625" style="4" customWidth="1"/>
    <col min="12" max="12" width="19.140625" style="2" customWidth="1"/>
    <col min="13" max="13" width="19.85546875" style="2" customWidth="1"/>
    <col min="14" max="14" width="25.7109375" style="2" customWidth="1"/>
    <col min="15" max="15" width="22.140625" style="2" customWidth="1"/>
    <col min="16" max="16" width="21.42578125" style="2" customWidth="1"/>
    <col min="17" max="17" width="20.85546875" style="2" customWidth="1"/>
    <col min="18" max="18" width="25.5703125" style="2" customWidth="1"/>
    <col min="19" max="19" width="20.5703125" style="2" customWidth="1"/>
    <col min="20" max="20" width="18.42578125" style="5" customWidth="1"/>
    <col min="21" max="21" width="16.7109375" style="2" customWidth="1"/>
    <col min="22" max="22" width="18.5703125" customWidth="1"/>
    <col min="23" max="23" width="16.7109375" style="6" customWidth="1"/>
    <col min="24" max="24" width="16.7109375" customWidth="1"/>
    <col min="25" max="25" width="18" customWidth="1"/>
    <col min="26" max="26" width="16.7109375" style="6" customWidth="1"/>
    <col min="27" max="27" width="17.7109375" customWidth="1"/>
    <col min="28" max="28" width="19" customWidth="1"/>
    <col min="29" max="29" width="16.85546875" customWidth="1"/>
    <col min="30" max="30" width="17.42578125" customWidth="1"/>
    <col min="31" max="31" width="19.42578125" customWidth="1"/>
    <col min="32" max="32" width="15.140625" customWidth="1"/>
    <col min="33" max="33" width="17.7109375" customWidth="1"/>
    <col min="34" max="34" width="19.42578125" customWidth="1"/>
    <col min="35" max="35" width="17.7109375" customWidth="1"/>
    <col min="36" max="36" width="17" customWidth="1"/>
  </cols>
  <sheetData>
    <row r="1" spans="1:36" ht="21.75" thickBot="1" x14ac:dyDescent="0.4"/>
    <row r="2" spans="1:36" ht="44.25" customHeight="1" thickBot="1" x14ac:dyDescent="0.3">
      <c r="A2" s="7" t="s">
        <v>0</v>
      </c>
      <c r="B2" s="8">
        <f>SUM(K8:K36)</f>
        <v>7133</v>
      </c>
      <c r="M2"/>
      <c r="N2"/>
      <c r="O2"/>
      <c r="P2" s="175" t="s">
        <v>1</v>
      </c>
      <c r="Q2" s="176"/>
      <c r="R2" s="9">
        <v>15499</v>
      </c>
    </row>
    <row r="3" spans="1:36" ht="49.5" customHeight="1" thickBot="1" x14ac:dyDescent="0.3">
      <c r="A3" s="7" t="s">
        <v>2</v>
      </c>
      <c r="B3" s="8">
        <f>SUBTOTAL(9,K6:K136)</f>
        <v>7133</v>
      </c>
      <c r="D3" s="177" t="s">
        <v>3</v>
      </c>
      <c r="E3" s="178"/>
      <c r="F3" s="178"/>
      <c r="G3" s="178"/>
      <c r="H3" s="178"/>
      <c r="I3" s="178"/>
      <c r="J3" s="179"/>
      <c r="K3" s="10"/>
      <c r="L3" s="11"/>
      <c r="M3"/>
      <c r="N3"/>
      <c r="O3"/>
      <c r="P3" s="175" t="s">
        <v>4</v>
      </c>
      <c r="Q3" s="176"/>
      <c r="R3" s="9">
        <v>15496</v>
      </c>
      <c r="S3" s="12"/>
      <c r="T3" s="12"/>
      <c r="U3" s="12"/>
      <c r="V3" s="13"/>
      <c r="W3" s="14"/>
      <c r="X3" s="13"/>
      <c r="Y3" s="15"/>
      <c r="Z3" s="16"/>
    </row>
    <row r="4" spans="1:36" ht="46.5" customHeight="1" thickBot="1" x14ac:dyDescent="0.45">
      <c r="A4" s="17"/>
      <c r="B4" s="18"/>
      <c r="D4" s="180" t="s">
        <v>5</v>
      </c>
      <c r="E4" s="181"/>
      <c r="F4" s="181"/>
      <c r="G4" s="181"/>
      <c r="H4" s="181"/>
      <c r="I4" s="181"/>
      <c r="J4" s="182"/>
      <c r="K4" s="19"/>
      <c r="O4" s="20"/>
      <c r="P4" s="21" t="s">
        <v>6</v>
      </c>
      <c r="Q4" s="22">
        <v>42370</v>
      </c>
      <c r="S4" s="170" t="s">
        <v>7</v>
      </c>
      <c r="T4" s="171"/>
      <c r="U4" s="23">
        <v>2017</v>
      </c>
      <c r="V4" s="170" t="s">
        <v>8</v>
      </c>
      <c r="W4" s="171"/>
      <c r="X4" s="23">
        <v>2018</v>
      </c>
      <c r="Y4" s="170" t="s">
        <v>8</v>
      </c>
      <c r="Z4" s="171"/>
      <c r="AA4" s="23">
        <v>2019</v>
      </c>
      <c r="AB4" s="170" t="s">
        <v>8</v>
      </c>
      <c r="AC4" s="171"/>
      <c r="AD4" s="23">
        <v>2020</v>
      </c>
      <c r="AE4" s="170" t="s">
        <v>8</v>
      </c>
      <c r="AF4" s="171"/>
      <c r="AG4" s="23">
        <v>2021</v>
      </c>
      <c r="AH4" s="170" t="s">
        <v>8</v>
      </c>
      <c r="AI4" s="171"/>
      <c r="AJ4" s="23">
        <v>2022</v>
      </c>
    </row>
    <row r="5" spans="1:36" ht="38.25" customHeight="1" thickBot="1" x14ac:dyDescent="0.4">
      <c r="B5" s="15"/>
      <c r="C5" s="15"/>
      <c r="M5" s="2" t="s">
        <v>9</v>
      </c>
      <c r="R5" s="24" t="s">
        <v>10</v>
      </c>
      <c r="S5" s="172">
        <f>SUMIFS(T7:T36,U7:U36,"R")</f>
        <v>4632</v>
      </c>
      <c r="T5" s="173"/>
      <c r="U5" s="174"/>
      <c r="V5" s="172">
        <f>SUMIFS(W7:W36,X7:X36,"R")</f>
        <v>7843</v>
      </c>
      <c r="W5" s="173"/>
      <c r="X5" s="174"/>
      <c r="Y5" s="172">
        <f>SUMIFS(Z7:Z36,AA7:AA36,"R")</f>
        <v>0</v>
      </c>
      <c r="Z5" s="173"/>
      <c r="AA5" s="174"/>
      <c r="AB5" s="172">
        <f>SUMIFS(AC7:AC36,AD7:AD36,"R")</f>
        <v>0</v>
      </c>
      <c r="AC5" s="173"/>
      <c r="AD5" s="174"/>
      <c r="AE5" s="172">
        <f>SUMIFS(AF7:AF36,AG7:AG36,"R")</f>
        <v>0</v>
      </c>
      <c r="AF5" s="173"/>
      <c r="AG5" s="174"/>
      <c r="AH5" s="172">
        <f>SUMIFS(AI7:AI36,AJ7:AJ36,"R")</f>
        <v>0</v>
      </c>
      <c r="AI5" s="173"/>
      <c r="AJ5" s="174"/>
    </row>
    <row r="6" spans="1:36" s="34" customFormat="1" ht="78.75" customHeight="1" thickBot="1" x14ac:dyDescent="0.3">
      <c r="A6" s="25" t="s">
        <v>11</v>
      </c>
      <c r="B6" s="25" t="s">
        <v>12</v>
      </c>
      <c r="C6" s="25" t="s">
        <v>13</v>
      </c>
      <c r="D6" s="25" t="s">
        <v>14</v>
      </c>
      <c r="E6" s="25" t="s">
        <v>15</v>
      </c>
      <c r="F6" s="25" t="s">
        <v>16</v>
      </c>
      <c r="G6" s="25" t="s">
        <v>17</v>
      </c>
      <c r="H6" s="25" t="s">
        <v>18</v>
      </c>
      <c r="I6" s="26" t="s">
        <v>19</v>
      </c>
      <c r="J6" s="27" t="s">
        <v>20</v>
      </c>
      <c r="K6" s="28" t="s">
        <v>21</v>
      </c>
      <c r="L6" s="27" t="s">
        <v>22</v>
      </c>
      <c r="M6" s="27" t="s">
        <v>23</v>
      </c>
      <c r="N6" s="29" t="s">
        <v>24</v>
      </c>
      <c r="O6" s="29" t="s">
        <v>25</v>
      </c>
      <c r="P6" s="29" t="s">
        <v>26</v>
      </c>
      <c r="Q6" s="29" t="s">
        <v>27</v>
      </c>
      <c r="R6" s="30" t="s">
        <v>28</v>
      </c>
      <c r="S6" s="30" t="s">
        <v>29</v>
      </c>
      <c r="T6" s="31" t="s">
        <v>30</v>
      </c>
      <c r="U6" s="32" t="s">
        <v>31</v>
      </c>
      <c r="V6" s="30" t="s">
        <v>32</v>
      </c>
      <c r="W6" s="33" t="s">
        <v>33</v>
      </c>
      <c r="X6" s="32" t="s">
        <v>34</v>
      </c>
      <c r="Y6" s="30" t="s">
        <v>35</v>
      </c>
      <c r="Z6" s="33" t="s">
        <v>36</v>
      </c>
      <c r="AA6" s="32" t="s">
        <v>37</v>
      </c>
      <c r="AB6" s="30" t="s">
        <v>38</v>
      </c>
      <c r="AC6" s="31" t="s">
        <v>39</v>
      </c>
      <c r="AD6" s="32" t="s">
        <v>40</v>
      </c>
      <c r="AE6" s="30" t="s">
        <v>41</v>
      </c>
      <c r="AF6" s="31" t="s">
        <v>42</v>
      </c>
      <c r="AG6" s="32" t="s">
        <v>43</v>
      </c>
      <c r="AH6" s="30" t="s">
        <v>44</v>
      </c>
      <c r="AI6" s="31" t="s">
        <v>45</v>
      </c>
      <c r="AJ6" s="32" t="s">
        <v>46</v>
      </c>
    </row>
    <row r="7" spans="1:36" s="37" customFormat="1" ht="44.25" customHeight="1" x14ac:dyDescent="0.5">
      <c r="A7" s="102" t="s">
        <v>47</v>
      </c>
      <c r="B7" s="160" t="s">
        <v>51</v>
      </c>
      <c r="C7" s="160" t="s">
        <v>52</v>
      </c>
      <c r="D7" s="161" t="s">
        <v>48</v>
      </c>
      <c r="E7" s="102" t="s">
        <v>49</v>
      </c>
      <c r="F7" s="104" t="s">
        <v>50</v>
      </c>
      <c r="G7" s="104"/>
      <c r="H7" s="104">
        <v>1</v>
      </c>
      <c r="I7" s="107"/>
      <c r="J7" s="104"/>
      <c r="K7" s="112">
        <f>dienst[[#This Row],[Prix unitaire     ]]*dienst[[#This Row],[quantité]]</f>
        <v>0</v>
      </c>
      <c r="L7" s="104"/>
      <c r="M7" s="104"/>
      <c r="N7" s="162"/>
      <c r="O7" s="162"/>
      <c r="P7" s="48">
        <v>2</v>
      </c>
      <c r="Q7" s="48"/>
      <c r="R7" s="48"/>
      <c r="S7" s="52">
        <v>1</v>
      </c>
      <c r="T7" s="53">
        <f>dienst[[#This Row],[quantite 2017]]*dienst[[#This Row],[Prix unitaire     ]]</f>
        <v>0</v>
      </c>
      <c r="U7" s="163" t="str">
        <f t="shared" ref="U7:U20" si="0">IF(ISBLANK(P7),"",IF(MOD(U$4-YEAR($Q$4),$P7)&lt;&gt;0,"","R"))</f>
        <v/>
      </c>
      <c r="V7" s="52">
        <v>1</v>
      </c>
      <c r="W7" s="164">
        <f>dienst[[#This Row],[quantite 2018]]*dienst[[#This Row],[Prix unitaire     ]]</f>
        <v>0</v>
      </c>
      <c r="X7" s="163" t="str">
        <f t="shared" ref="X7:X20" si="1">IF(ISBLANK(P7),"",IF(MOD(X$4-YEAR($Q$4),$P7)&lt;&gt;0,"","R"))</f>
        <v>R</v>
      </c>
      <c r="Y7" s="52"/>
      <c r="Z7" s="164">
        <f>dienst[[#This Row],[quantite2019]]*dienst[[#This Row],[Prix unitaire     ]]</f>
        <v>0</v>
      </c>
      <c r="AA7" s="163" t="str">
        <f t="shared" ref="AA7:AA20" si="2">IF(ISBLANK(P7),"",IF(MOD(AA$4-YEAR($Q$4),$P7)&lt;&gt;0,"","R"))</f>
        <v/>
      </c>
      <c r="AB7" s="52"/>
      <c r="AC7" s="164">
        <f>dienst[[#This Row],[quantite 2020]]*dienst[[#This Row],[Prix unitaire     ]]</f>
        <v>0</v>
      </c>
      <c r="AD7" s="163" t="str">
        <f t="shared" ref="AD7:AD20" si="3">IF(ISBLANK(P7),"",IF(MOD(AD$4-YEAR($Q$4),$P7)&lt;&gt;0,"","R"))</f>
        <v>R</v>
      </c>
      <c r="AE7" s="111"/>
      <c r="AF7" s="165">
        <f>dienst[[#This Row],[quantite 2021]]*dienst[[#This Row],[Prix unitaire     ]]</f>
        <v>0</v>
      </c>
      <c r="AG7" s="113" t="str">
        <f t="shared" ref="AG7:AG20" si="4">IF(ISBLANK(P7),"",IF(MOD(AG$4-YEAR($Q$4),$P7)&lt;&gt;0,"","R"))</f>
        <v/>
      </c>
      <c r="AH7" s="48"/>
      <c r="AI7" s="48">
        <f>dienst[[#This Row],[quantite 2022]]*dienst[[#This Row],[Prix unitaire     ]]</f>
        <v>0</v>
      </c>
      <c r="AJ7" s="162" t="str">
        <f t="shared" ref="AJ7:AJ20" si="5">IF(ISBLANK(P7),"",IF(MOD(AJ$4-YEAR($Q$4),$P7)&lt;&gt;0,"","R"))</f>
        <v>R</v>
      </c>
    </row>
    <row r="8" spans="1:36" s="38" customFormat="1" ht="47.25" customHeight="1" x14ac:dyDescent="0.35">
      <c r="A8" s="39" t="s">
        <v>47</v>
      </c>
      <c r="B8" s="160" t="s">
        <v>51</v>
      </c>
      <c r="C8" s="160" t="s">
        <v>52</v>
      </c>
      <c r="D8" s="44" t="s">
        <v>53</v>
      </c>
      <c r="E8" s="39" t="s">
        <v>54</v>
      </c>
      <c r="F8" s="41" t="s">
        <v>55</v>
      </c>
      <c r="G8" s="41"/>
      <c r="H8" s="41">
        <v>1</v>
      </c>
      <c r="I8" s="46">
        <v>1000</v>
      </c>
      <c r="J8" s="41"/>
      <c r="K8" s="47">
        <f>dienst[[#This Row],[Prix unitaire     ]]*dienst[[#This Row],[quantité]]</f>
        <v>1000</v>
      </c>
      <c r="L8" s="41"/>
      <c r="M8" s="41"/>
      <c r="N8" s="41"/>
      <c r="O8" s="41"/>
      <c r="P8" s="48">
        <v>1</v>
      </c>
      <c r="Q8" s="48"/>
      <c r="R8" s="48"/>
      <c r="S8" s="49">
        <v>1</v>
      </c>
      <c r="T8" s="50">
        <f>dienst[[#This Row],[quantite 2017]]*dienst[[#This Row],[Prix unitaire     ]]</f>
        <v>1000</v>
      </c>
      <c r="U8" s="51" t="str">
        <f t="shared" si="0"/>
        <v>R</v>
      </c>
      <c r="V8" s="49">
        <v>1</v>
      </c>
      <c r="W8" s="53">
        <f>dienst[[#This Row],[quantite 2018]]*dienst[[#This Row],[Prix unitaire     ]]</f>
        <v>1000</v>
      </c>
      <c r="X8" s="54" t="str">
        <f t="shared" si="1"/>
        <v>R</v>
      </c>
      <c r="Y8" s="55"/>
      <c r="Z8" s="53">
        <f>dienst[[#This Row],[quantite2019]]*dienst[[#This Row],[Prix unitaire     ]]</f>
        <v>0</v>
      </c>
      <c r="AA8" s="54" t="str">
        <f t="shared" si="2"/>
        <v>R</v>
      </c>
      <c r="AB8" s="55"/>
      <c r="AC8" s="53">
        <f>dienst[[#This Row],[quantite 2020]]*dienst[[#This Row],[Prix unitaire     ]]</f>
        <v>0</v>
      </c>
      <c r="AD8" s="54" t="str">
        <f t="shared" si="3"/>
        <v>R</v>
      </c>
      <c r="AE8" s="55"/>
      <c r="AF8" s="53">
        <f>dienst[[#This Row],[quantite 2021]]*dienst[[#This Row],[Prix unitaire     ]]</f>
        <v>0</v>
      </c>
      <c r="AG8" s="54" t="str">
        <f t="shared" si="4"/>
        <v>R</v>
      </c>
      <c r="AH8" s="53"/>
      <c r="AI8" s="53">
        <f>dienst[[#This Row],[quantite 2022]]*dienst[[#This Row],[Prix unitaire     ]]</f>
        <v>0</v>
      </c>
      <c r="AJ8" s="53" t="str">
        <f t="shared" si="5"/>
        <v>R</v>
      </c>
    </row>
    <row r="9" spans="1:36" s="1" customFormat="1" ht="24.95" customHeight="1" x14ac:dyDescent="0.35">
      <c r="A9" s="39" t="s">
        <v>47</v>
      </c>
      <c r="B9" s="39" t="s">
        <v>56</v>
      </c>
      <c r="C9" s="39" t="s">
        <v>57</v>
      </c>
      <c r="D9" s="44" t="s">
        <v>58</v>
      </c>
      <c r="E9" s="39" t="s">
        <v>59</v>
      </c>
      <c r="F9" s="41" t="s">
        <v>60</v>
      </c>
      <c r="G9" s="41" t="s">
        <v>61</v>
      </c>
      <c r="H9" s="41">
        <v>1</v>
      </c>
      <c r="I9" s="46">
        <v>10</v>
      </c>
      <c r="J9" s="41"/>
      <c r="K9" s="47">
        <f>dienst[[#This Row],[Prix unitaire     ]]*dienst[[#This Row],[quantité]]</f>
        <v>10</v>
      </c>
      <c r="L9" s="41"/>
      <c r="M9" s="39"/>
      <c r="N9" s="41"/>
      <c r="O9" s="41"/>
      <c r="P9" s="48">
        <v>1</v>
      </c>
      <c r="Q9" s="48"/>
      <c r="R9" s="48"/>
      <c r="S9" s="49">
        <v>1</v>
      </c>
      <c r="T9" s="50">
        <f>dienst[[#This Row],[quantite 2017]]*dienst[[#This Row],[Prix unitaire     ]]</f>
        <v>10</v>
      </c>
      <c r="U9" s="51" t="str">
        <f t="shared" si="0"/>
        <v>R</v>
      </c>
      <c r="V9" s="49">
        <v>1</v>
      </c>
      <c r="W9" s="53">
        <f>dienst[[#This Row],[quantite 2018]]*dienst[[#This Row],[Prix unitaire     ]]</f>
        <v>10</v>
      </c>
      <c r="X9" s="54" t="str">
        <f t="shared" si="1"/>
        <v>R</v>
      </c>
      <c r="Y9" s="55"/>
      <c r="Z9" s="53">
        <f>dienst[[#This Row],[quantite2019]]*dienst[[#This Row],[Prix unitaire     ]]</f>
        <v>0</v>
      </c>
      <c r="AA9" s="54" t="str">
        <f t="shared" si="2"/>
        <v>R</v>
      </c>
      <c r="AB9" s="55"/>
      <c r="AC9" s="53">
        <f>dienst[[#This Row],[quantite 2020]]*dienst[[#This Row],[Prix unitaire     ]]</f>
        <v>0</v>
      </c>
      <c r="AD9" s="54" t="str">
        <f t="shared" si="3"/>
        <v>R</v>
      </c>
      <c r="AE9" s="55"/>
      <c r="AF9" s="53">
        <f>dienst[[#This Row],[quantite 2021]]*dienst[[#This Row],[Prix unitaire     ]]</f>
        <v>0</v>
      </c>
      <c r="AG9" s="54" t="str">
        <f t="shared" si="4"/>
        <v>R</v>
      </c>
      <c r="AH9" s="53"/>
      <c r="AI9" s="53">
        <f>dienst[[#This Row],[quantite 2022]]*dienst[[#This Row],[Prix unitaire     ]]</f>
        <v>0</v>
      </c>
      <c r="AJ9" s="53" t="str">
        <f t="shared" si="5"/>
        <v>R</v>
      </c>
    </row>
    <row r="10" spans="1:36" s="1" customFormat="1" ht="49.5" customHeight="1" x14ac:dyDescent="0.35">
      <c r="A10" s="39" t="s">
        <v>47</v>
      </c>
      <c r="B10" s="39" t="s">
        <v>62</v>
      </c>
      <c r="C10" s="39" t="s">
        <v>63</v>
      </c>
      <c r="D10" s="44" t="s">
        <v>64</v>
      </c>
      <c r="E10" s="39" t="s">
        <v>65</v>
      </c>
      <c r="F10" s="41" t="s">
        <v>66</v>
      </c>
      <c r="G10" s="41" t="s">
        <v>61</v>
      </c>
      <c r="H10" s="41">
        <v>2</v>
      </c>
      <c r="I10" s="46">
        <v>1234</v>
      </c>
      <c r="J10" s="41"/>
      <c r="K10" s="47">
        <f>dienst[[#This Row],[Prix unitaire     ]]*dienst[[#This Row],[quantité]]</f>
        <v>2468</v>
      </c>
      <c r="L10" s="41"/>
      <c r="M10" s="41"/>
      <c r="N10" s="41"/>
      <c r="O10" s="41"/>
      <c r="P10" s="48">
        <v>1</v>
      </c>
      <c r="Q10" s="48"/>
      <c r="R10" s="48"/>
      <c r="S10" s="49">
        <v>2</v>
      </c>
      <c r="T10" s="50">
        <f>dienst[[#This Row],[quantite 2017]]*dienst[[#This Row],[Prix unitaire     ]]</f>
        <v>2468</v>
      </c>
      <c r="U10" s="51" t="str">
        <f t="shared" si="0"/>
        <v>R</v>
      </c>
      <c r="V10" s="49">
        <v>2</v>
      </c>
      <c r="W10" s="53">
        <f>dienst[[#This Row],[quantite 2018]]*dienst[[#This Row],[Prix unitaire     ]]</f>
        <v>2468</v>
      </c>
      <c r="X10" s="54" t="str">
        <f t="shared" si="1"/>
        <v>R</v>
      </c>
      <c r="Y10" s="55"/>
      <c r="Z10" s="53">
        <f>dienst[[#This Row],[quantite2019]]*dienst[[#This Row],[Prix unitaire     ]]</f>
        <v>0</v>
      </c>
      <c r="AA10" s="54" t="str">
        <f t="shared" si="2"/>
        <v>R</v>
      </c>
      <c r="AB10" s="55"/>
      <c r="AC10" s="53">
        <f>dienst[[#This Row],[quantite 2020]]*dienst[[#This Row],[Prix unitaire     ]]</f>
        <v>0</v>
      </c>
      <c r="AD10" s="54" t="str">
        <f t="shared" si="3"/>
        <v>R</v>
      </c>
      <c r="AE10" s="55"/>
      <c r="AF10" s="53">
        <f>dienst[[#This Row],[quantite 2021]]*dienst[[#This Row],[Prix unitaire     ]]</f>
        <v>0</v>
      </c>
      <c r="AG10" s="54" t="str">
        <f t="shared" si="4"/>
        <v>R</v>
      </c>
      <c r="AH10" s="53"/>
      <c r="AI10" s="53">
        <f>dienst[[#This Row],[quantite 2022]]*dienst[[#This Row],[Prix unitaire     ]]</f>
        <v>0</v>
      </c>
      <c r="AJ10" s="53" t="str">
        <f t="shared" si="5"/>
        <v>R</v>
      </c>
    </row>
    <row r="11" spans="1:36" s="1" customFormat="1" ht="24.95" customHeight="1" x14ac:dyDescent="0.35">
      <c r="A11" s="39" t="s">
        <v>47</v>
      </c>
      <c r="B11" s="39" t="s">
        <v>62</v>
      </c>
      <c r="C11" s="39" t="s">
        <v>67</v>
      </c>
      <c r="D11" s="40"/>
      <c r="E11" s="39"/>
      <c r="F11" s="41"/>
      <c r="G11" s="41"/>
      <c r="H11" s="41"/>
      <c r="I11" s="46"/>
      <c r="J11" s="166"/>
      <c r="K11" s="47">
        <f>dienst[[#This Row],[Prix unitaire     ]]*dienst[[#This Row],[quantité]]</f>
        <v>0</v>
      </c>
      <c r="L11" s="41"/>
      <c r="M11" s="41"/>
      <c r="N11" s="41"/>
      <c r="O11" s="41"/>
      <c r="P11" s="48">
        <v>2</v>
      </c>
      <c r="Q11" s="48"/>
      <c r="R11" s="48"/>
      <c r="S11" s="49">
        <v>3</v>
      </c>
      <c r="T11" s="50">
        <f>dienst[[#This Row],[quantite 2017]]*dienst[[#This Row],[Prix unitaire     ]]</f>
        <v>0</v>
      </c>
      <c r="U11" s="51" t="str">
        <f t="shared" si="0"/>
        <v/>
      </c>
      <c r="V11" s="49">
        <v>3</v>
      </c>
      <c r="W11" s="53">
        <f>dienst[[#This Row],[quantite 2018]]*dienst[[#This Row],[Prix unitaire     ]]</f>
        <v>0</v>
      </c>
      <c r="X11" s="54" t="str">
        <f t="shared" si="1"/>
        <v>R</v>
      </c>
      <c r="Y11" s="55"/>
      <c r="Z11" s="53">
        <f>dienst[[#This Row],[quantite2019]]*dienst[[#This Row],[Prix unitaire     ]]</f>
        <v>0</v>
      </c>
      <c r="AA11" s="54" t="str">
        <f t="shared" si="2"/>
        <v/>
      </c>
      <c r="AB11" s="55"/>
      <c r="AC11" s="53">
        <f>dienst[[#This Row],[quantite 2020]]*dienst[[#This Row],[Prix unitaire     ]]</f>
        <v>0</v>
      </c>
      <c r="AD11" s="54" t="str">
        <f t="shared" si="3"/>
        <v>R</v>
      </c>
      <c r="AE11" s="55"/>
      <c r="AF11" s="53">
        <f>dienst[[#This Row],[quantite 2021]]*dienst[[#This Row],[Prix unitaire     ]]</f>
        <v>0</v>
      </c>
      <c r="AG11" s="54" t="str">
        <f t="shared" si="4"/>
        <v/>
      </c>
      <c r="AH11" s="53"/>
      <c r="AI11" s="53">
        <f>dienst[[#This Row],[quantite 2022]]*dienst[[#This Row],[Prix unitaire     ]]</f>
        <v>0</v>
      </c>
      <c r="AJ11" s="53" t="str">
        <f t="shared" si="5"/>
        <v>R</v>
      </c>
    </row>
    <row r="12" spans="1:36" s="1" customFormat="1" ht="24.95" customHeight="1" x14ac:dyDescent="0.35">
      <c r="A12" s="39" t="s">
        <v>47</v>
      </c>
      <c r="B12" s="39" t="s">
        <v>62</v>
      </c>
      <c r="C12" s="39" t="s">
        <v>68</v>
      </c>
      <c r="D12" s="42" t="s">
        <v>69</v>
      </c>
      <c r="E12" s="39" t="s">
        <v>70</v>
      </c>
      <c r="F12" s="41" t="s">
        <v>50</v>
      </c>
      <c r="G12" s="39"/>
      <c r="H12" s="41">
        <v>2</v>
      </c>
      <c r="I12" s="167">
        <v>1500</v>
      </c>
      <c r="J12" s="39"/>
      <c r="K12" s="168">
        <f>dienst[[#This Row],[Prix unitaire     ]]*dienst[[#This Row],[quantité]]</f>
        <v>3000</v>
      </c>
      <c r="L12" s="39"/>
      <c r="M12" s="39"/>
      <c r="N12" s="39"/>
      <c r="O12" s="39"/>
      <c r="P12" s="48">
        <v>2</v>
      </c>
      <c r="Q12" s="58"/>
      <c r="R12" s="58"/>
      <c r="S12" s="142">
        <v>2</v>
      </c>
      <c r="T12" s="169">
        <f>dienst[[#This Row],[quantite 2017]]*dienst[[#This Row],[Prix unitaire     ]]</f>
        <v>3000</v>
      </c>
      <c r="U12" s="51" t="str">
        <f t="shared" si="0"/>
        <v/>
      </c>
      <c r="V12" s="142">
        <v>2</v>
      </c>
      <c r="W12" s="53">
        <f>dienst[[#This Row],[quantite 2018]]*dienst[[#This Row],[Prix unitaire     ]]</f>
        <v>3000</v>
      </c>
      <c r="X12" s="54" t="str">
        <f t="shared" si="1"/>
        <v>R</v>
      </c>
      <c r="Y12" s="55"/>
      <c r="Z12" s="53">
        <f>dienst[[#This Row],[quantite2019]]*dienst[[#This Row],[Prix unitaire     ]]</f>
        <v>0</v>
      </c>
      <c r="AA12" s="54" t="str">
        <f t="shared" si="2"/>
        <v/>
      </c>
      <c r="AB12" s="55"/>
      <c r="AC12" s="53">
        <f>dienst[[#This Row],[quantite 2020]]*dienst[[#This Row],[Prix unitaire     ]]</f>
        <v>0</v>
      </c>
      <c r="AD12" s="54" t="str">
        <f t="shared" si="3"/>
        <v>R</v>
      </c>
      <c r="AE12" s="55"/>
      <c r="AF12" s="53">
        <f>dienst[[#This Row],[quantite 2021]]*dienst[[#This Row],[Prix unitaire     ]]</f>
        <v>0</v>
      </c>
      <c r="AG12" s="54" t="str">
        <f t="shared" si="4"/>
        <v/>
      </c>
      <c r="AH12" s="53"/>
      <c r="AI12" s="53">
        <f>dienst[[#This Row],[quantite 2022]]*dienst[[#This Row],[Prix unitaire     ]]</f>
        <v>0</v>
      </c>
      <c r="AJ12" s="53" t="str">
        <f t="shared" si="5"/>
        <v>R</v>
      </c>
    </row>
    <row r="13" spans="1:36" s="38" customFormat="1" ht="24.95" customHeight="1" x14ac:dyDescent="0.35">
      <c r="A13" s="39" t="s">
        <v>47</v>
      </c>
      <c r="B13" s="39" t="s">
        <v>71</v>
      </c>
      <c r="C13" s="39" t="s">
        <v>72</v>
      </c>
      <c r="D13" s="44" t="s">
        <v>73</v>
      </c>
      <c r="E13" s="39" t="s">
        <v>70</v>
      </c>
      <c r="F13" s="41" t="s">
        <v>50</v>
      </c>
      <c r="G13" s="41"/>
      <c r="H13" s="41">
        <v>1</v>
      </c>
      <c r="I13" s="46">
        <v>100</v>
      </c>
      <c r="J13" s="41"/>
      <c r="K13" s="47">
        <f>dienst[[#This Row],[Prix unitaire     ]]*dienst[[#This Row],[quantité]]</f>
        <v>100</v>
      </c>
      <c r="L13" s="41"/>
      <c r="M13" s="41"/>
      <c r="N13" s="41"/>
      <c r="O13" s="41"/>
      <c r="P13" s="48">
        <v>2</v>
      </c>
      <c r="Q13" s="48"/>
      <c r="R13" s="48"/>
      <c r="S13" s="49">
        <v>1</v>
      </c>
      <c r="T13" s="50">
        <f>dienst[[#This Row],[quantite 2017]]*dienst[[#This Row],[Prix unitaire     ]]</f>
        <v>100</v>
      </c>
      <c r="U13" s="51" t="str">
        <f t="shared" si="0"/>
        <v/>
      </c>
      <c r="V13" s="49">
        <v>1</v>
      </c>
      <c r="W13" s="53">
        <f>dienst[[#This Row],[quantite 2018]]*dienst[[#This Row],[Prix unitaire     ]]</f>
        <v>100</v>
      </c>
      <c r="X13" s="54" t="str">
        <f t="shared" si="1"/>
        <v>R</v>
      </c>
      <c r="Y13" s="55"/>
      <c r="Z13" s="53">
        <f>dienst[[#This Row],[quantite2019]]*dienst[[#This Row],[Prix unitaire     ]]</f>
        <v>0</v>
      </c>
      <c r="AA13" s="54" t="str">
        <f t="shared" si="2"/>
        <v/>
      </c>
      <c r="AB13" s="55"/>
      <c r="AC13" s="53">
        <f>dienst[[#This Row],[quantite 2020]]*dienst[[#This Row],[Prix unitaire     ]]</f>
        <v>0</v>
      </c>
      <c r="AD13" s="54" t="str">
        <f t="shared" si="3"/>
        <v>R</v>
      </c>
      <c r="AE13" s="55"/>
      <c r="AF13" s="53">
        <f>dienst[[#This Row],[quantite 2021]]*dienst[[#This Row],[Prix unitaire     ]]</f>
        <v>0</v>
      </c>
      <c r="AG13" s="54" t="str">
        <f t="shared" si="4"/>
        <v/>
      </c>
      <c r="AH13" s="53"/>
      <c r="AI13" s="53">
        <f>dienst[[#This Row],[quantite 2022]]*dienst[[#This Row],[Prix unitaire     ]]</f>
        <v>0</v>
      </c>
      <c r="AJ13" s="53" t="str">
        <f t="shared" si="5"/>
        <v>R</v>
      </c>
    </row>
    <row r="14" spans="1:36" s="1" customFormat="1" ht="24.95" customHeight="1" x14ac:dyDescent="0.35">
      <c r="A14" s="39" t="s">
        <v>47</v>
      </c>
      <c r="B14" s="39" t="s">
        <v>71</v>
      </c>
      <c r="C14" s="39" t="s">
        <v>74</v>
      </c>
      <c r="D14" s="44"/>
      <c r="E14" s="39"/>
      <c r="F14" s="41"/>
      <c r="G14" s="41"/>
      <c r="H14" s="41"/>
      <c r="I14" s="46"/>
      <c r="J14" s="41"/>
      <c r="K14" s="47">
        <f>dienst[[#This Row],[Prix unitaire     ]]*dienst[[#This Row],[quantité]]</f>
        <v>0</v>
      </c>
      <c r="L14" s="41"/>
      <c r="M14" s="57"/>
      <c r="N14" s="57"/>
      <c r="O14" s="57"/>
      <c r="P14" s="48">
        <v>5</v>
      </c>
      <c r="Q14" s="48"/>
      <c r="R14" s="48"/>
      <c r="S14" s="49">
        <v>1</v>
      </c>
      <c r="T14" s="50">
        <f>dienst[[#This Row],[quantite 2017]]*dienst[[#This Row],[Prix unitaire     ]]</f>
        <v>0</v>
      </c>
      <c r="U14" s="51" t="str">
        <f t="shared" si="0"/>
        <v/>
      </c>
      <c r="V14" s="49">
        <v>1</v>
      </c>
      <c r="W14" s="53">
        <f>dienst[[#This Row],[quantite 2018]]*dienst[[#This Row],[Prix unitaire     ]]</f>
        <v>0</v>
      </c>
      <c r="X14" s="54" t="str">
        <f t="shared" si="1"/>
        <v/>
      </c>
      <c r="Y14" s="55"/>
      <c r="Z14" s="53">
        <f>dienst[[#This Row],[quantite2019]]*dienst[[#This Row],[Prix unitaire     ]]</f>
        <v>0</v>
      </c>
      <c r="AA14" s="54" t="str">
        <f t="shared" si="2"/>
        <v/>
      </c>
      <c r="AB14" s="55"/>
      <c r="AC14" s="53">
        <f>dienst[[#This Row],[quantite 2020]]*dienst[[#This Row],[Prix unitaire     ]]</f>
        <v>0</v>
      </c>
      <c r="AD14" s="54" t="str">
        <f t="shared" si="3"/>
        <v/>
      </c>
      <c r="AE14" s="55"/>
      <c r="AF14" s="53">
        <f>dienst[[#This Row],[quantite 2021]]*dienst[[#This Row],[Prix unitaire     ]]</f>
        <v>0</v>
      </c>
      <c r="AG14" s="54" t="str">
        <f t="shared" si="4"/>
        <v>R</v>
      </c>
      <c r="AH14" s="53"/>
      <c r="AI14" s="53">
        <f>dienst[[#This Row],[quantite 2022]]*dienst[[#This Row],[Prix unitaire     ]]</f>
        <v>0</v>
      </c>
      <c r="AJ14" s="53" t="str">
        <f t="shared" si="5"/>
        <v/>
      </c>
    </row>
    <row r="15" spans="1:36" s="38" customFormat="1" ht="24.95" customHeight="1" x14ac:dyDescent="0.35">
      <c r="A15" s="39" t="s">
        <v>47</v>
      </c>
      <c r="B15" s="39" t="s">
        <v>75</v>
      </c>
      <c r="C15" s="39" t="s">
        <v>76</v>
      </c>
      <c r="D15" s="44"/>
      <c r="E15" s="39"/>
      <c r="F15" s="41"/>
      <c r="G15" s="41"/>
      <c r="H15" s="41"/>
      <c r="I15" s="46">
        <v>876</v>
      </c>
      <c r="J15" s="41"/>
      <c r="K15" s="47">
        <f>dienst[[#This Row],[Prix unitaire     ]]*dienst[[#This Row],[quantité]]</f>
        <v>0</v>
      </c>
      <c r="L15" s="41"/>
      <c r="M15" s="41"/>
      <c r="N15" s="41"/>
      <c r="O15" s="41"/>
      <c r="P15" s="48">
        <v>1</v>
      </c>
      <c r="Q15" s="48"/>
      <c r="R15" s="48"/>
      <c r="S15" s="49">
        <v>1</v>
      </c>
      <c r="T15" s="50">
        <f>dienst[[#This Row],[quantite 2017]]*dienst[[#This Row],[Prix unitaire     ]]</f>
        <v>876</v>
      </c>
      <c r="U15" s="51" t="str">
        <f t="shared" si="0"/>
        <v>R</v>
      </c>
      <c r="V15" s="49">
        <v>1</v>
      </c>
      <c r="W15" s="53">
        <f>dienst[[#This Row],[quantite 2018]]*dienst[[#This Row],[Prix unitaire     ]]</f>
        <v>876</v>
      </c>
      <c r="X15" s="54" t="str">
        <f t="shared" si="1"/>
        <v>R</v>
      </c>
      <c r="Y15" s="55"/>
      <c r="Z15" s="53">
        <f>dienst[[#This Row],[quantite2019]]*dienst[[#This Row],[Prix unitaire     ]]</f>
        <v>0</v>
      </c>
      <c r="AA15" s="54" t="str">
        <f t="shared" si="2"/>
        <v>R</v>
      </c>
      <c r="AB15" s="55"/>
      <c r="AC15" s="53">
        <f>dienst[[#This Row],[quantite 2020]]*dienst[[#This Row],[Prix unitaire     ]]</f>
        <v>0</v>
      </c>
      <c r="AD15" s="54" t="str">
        <f t="shared" si="3"/>
        <v>R</v>
      </c>
      <c r="AE15" s="55"/>
      <c r="AF15" s="53">
        <f>dienst[[#This Row],[quantite 2021]]*dienst[[#This Row],[Prix unitaire     ]]</f>
        <v>0</v>
      </c>
      <c r="AG15" s="54" t="str">
        <f t="shared" si="4"/>
        <v>R</v>
      </c>
      <c r="AH15" s="53"/>
      <c r="AI15" s="53">
        <f>dienst[[#This Row],[quantite 2022]]*dienst[[#This Row],[Prix unitaire     ]]</f>
        <v>0</v>
      </c>
      <c r="AJ15" s="53" t="str">
        <f t="shared" si="5"/>
        <v>R</v>
      </c>
    </row>
    <row r="16" spans="1:36" s="1" customFormat="1" ht="39.75" customHeight="1" x14ac:dyDescent="0.35">
      <c r="A16" s="39" t="s">
        <v>47</v>
      </c>
      <c r="B16" s="39" t="s">
        <v>77</v>
      </c>
      <c r="C16" s="39" t="s">
        <v>72</v>
      </c>
      <c r="D16" s="44" t="s">
        <v>78</v>
      </c>
      <c r="E16" s="39" t="s">
        <v>49</v>
      </c>
      <c r="F16" s="41" t="s">
        <v>55</v>
      </c>
      <c r="G16" s="41" t="s">
        <v>55</v>
      </c>
      <c r="H16" s="41">
        <v>2</v>
      </c>
      <c r="I16" s="46"/>
      <c r="J16" s="41"/>
      <c r="K16" s="47">
        <f>dienst[[#This Row],[Prix unitaire     ]]*dienst[[#This Row],[quantité]]</f>
        <v>0</v>
      </c>
      <c r="L16" s="41"/>
      <c r="M16" s="41"/>
      <c r="N16" s="41"/>
      <c r="O16" s="41"/>
      <c r="P16" s="48">
        <v>1</v>
      </c>
      <c r="Q16" s="48"/>
      <c r="R16" s="48"/>
      <c r="S16" s="49">
        <v>1</v>
      </c>
      <c r="T16" s="50">
        <f>dienst[[#This Row],[quantite 2017]]*dienst[[#This Row],[Prix unitaire     ]]</f>
        <v>0</v>
      </c>
      <c r="U16" s="51" t="str">
        <f t="shared" si="0"/>
        <v>R</v>
      </c>
      <c r="V16" s="49">
        <v>1</v>
      </c>
      <c r="W16" s="53">
        <f>dienst[[#This Row],[quantite 2018]]*dienst[[#This Row],[Prix unitaire     ]]</f>
        <v>0</v>
      </c>
      <c r="X16" s="54" t="str">
        <f t="shared" si="1"/>
        <v>R</v>
      </c>
      <c r="Y16" s="55"/>
      <c r="Z16" s="53">
        <f>dienst[[#This Row],[quantite2019]]*dienst[[#This Row],[Prix unitaire     ]]</f>
        <v>0</v>
      </c>
      <c r="AA16" s="54" t="str">
        <f t="shared" si="2"/>
        <v>R</v>
      </c>
      <c r="AB16" s="55"/>
      <c r="AC16" s="53">
        <f>dienst[[#This Row],[quantite 2020]]*dienst[[#This Row],[Prix unitaire     ]]</f>
        <v>0</v>
      </c>
      <c r="AD16" s="54" t="str">
        <f t="shared" si="3"/>
        <v>R</v>
      </c>
      <c r="AE16" s="55"/>
      <c r="AF16" s="53">
        <f>dienst[[#This Row],[quantite 2021]]*dienst[[#This Row],[Prix unitaire     ]]</f>
        <v>0</v>
      </c>
      <c r="AG16" s="54" t="str">
        <f t="shared" si="4"/>
        <v>R</v>
      </c>
      <c r="AH16" s="53"/>
      <c r="AI16" s="53">
        <f>dienst[[#This Row],[quantite 2022]]*dienst[[#This Row],[Prix unitaire     ]]</f>
        <v>0</v>
      </c>
      <c r="AJ16" s="53" t="str">
        <f t="shared" si="5"/>
        <v>R</v>
      </c>
    </row>
    <row r="17" spans="1:36" s="38" customFormat="1" ht="42.75" customHeight="1" x14ac:dyDescent="0.35">
      <c r="A17" s="39" t="s">
        <v>47</v>
      </c>
      <c r="B17" s="39" t="s">
        <v>79</v>
      </c>
      <c r="C17" s="39" t="s">
        <v>80</v>
      </c>
      <c r="D17" s="44"/>
      <c r="E17" s="39"/>
      <c r="F17" s="41"/>
      <c r="G17" s="41"/>
      <c r="H17" s="41"/>
      <c r="I17" s="46">
        <v>56</v>
      </c>
      <c r="J17" s="41"/>
      <c r="K17" s="47">
        <f>dienst[[#This Row],[Prix unitaire     ]]*dienst[[#This Row],[quantité]]</f>
        <v>0</v>
      </c>
      <c r="L17" s="41"/>
      <c r="M17" s="41"/>
      <c r="N17" s="41"/>
      <c r="O17" s="41"/>
      <c r="P17" s="48">
        <v>1</v>
      </c>
      <c r="Q17" s="48"/>
      <c r="R17" s="48"/>
      <c r="S17" s="49">
        <v>1</v>
      </c>
      <c r="T17" s="50">
        <f>dienst[[#This Row],[quantite 2017]]*dienst[[#This Row],[Prix unitaire     ]]</f>
        <v>56</v>
      </c>
      <c r="U17" s="51" t="str">
        <f t="shared" si="0"/>
        <v>R</v>
      </c>
      <c r="V17" s="49">
        <v>1</v>
      </c>
      <c r="W17" s="53">
        <f>dienst[[#This Row],[quantite 2018]]*dienst[[#This Row],[Prix unitaire     ]]</f>
        <v>56</v>
      </c>
      <c r="X17" s="54" t="str">
        <f t="shared" si="1"/>
        <v>R</v>
      </c>
      <c r="Y17" s="55"/>
      <c r="Z17" s="53">
        <f>dienst[[#This Row],[quantite2019]]*dienst[[#This Row],[Prix unitaire     ]]</f>
        <v>0</v>
      </c>
      <c r="AA17" s="54" t="str">
        <f t="shared" si="2"/>
        <v>R</v>
      </c>
      <c r="AB17" s="55"/>
      <c r="AC17" s="53">
        <f>dienst[[#This Row],[quantite 2020]]*dienst[[#This Row],[Prix unitaire     ]]</f>
        <v>0</v>
      </c>
      <c r="AD17" s="54" t="str">
        <f t="shared" si="3"/>
        <v>R</v>
      </c>
      <c r="AE17" s="55"/>
      <c r="AF17" s="53">
        <f>dienst[[#This Row],[quantite 2021]]*dienst[[#This Row],[Prix unitaire     ]]</f>
        <v>0</v>
      </c>
      <c r="AG17" s="54" t="str">
        <f t="shared" si="4"/>
        <v>R</v>
      </c>
      <c r="AH17" s="53"/>
      <c r="AI17" s="53">
        <f>dienst[[#This Row],[quantite 2022]]*dienst[[#This Row],[Prix unitaire     ]]</f>
        <v>0</v>
      </c>
      <c r="AJ17" s="53" t="str">
        <f t="shared" si="5"/>
        <v>R</v>
      </c>
    </row>
    <row r="18" spans="1:36" s="38" customFormat="1" ht="24.95" customHeight="1" x14ac:dyDescent="0.35">
      <c r="A18" s="39" t="s">
        <v>47</v>
      </c>
      <c r="B18" s="39" t="s">
        <v>79</v>
      </c>
      <c r="C18" s="39" t="s">
        <v>81</v>
      </c>
      <c r="D18" s="44" t="s">
        <v>82</v>
      </c>
      <c r="E18" s="39"/>
      <c r="F18" s="41" t="s">
        <v>83</v>
      </c>
      <c r="G18" s="41"/>
      <c r="H18" s="41">
        <v>2</v>
      </c>
      <c r="I18" s="167">
        <v>111</v>
      </c>
      <c r="J18" s="39"/>
      <c r="K18" s="168">
        <f>dienst[[#This Row],[Prix unitaire     ]]*dienst[[#This Row],[quantité]]</f>
        <v>222</v>
      </c>
      <c r="L18" s="41"/>
      <c r="M18" s="41"/>
      <c r="N18" s="41"/>
      <c r="O18" s="41"/>
      <c r="P18" s="48">
        <v>2</v>
      </c>
      <c r="Q18" s="48"/>
      <c r="R18" s="48"/>
      <c r="S18" s="49">
        <v>1</v>
      </c>
      <c r="T18" s="50">
        <f>dienst[[#This Row],[quantite 2017]]*dienst[[#This Row],[Prix unitaire     ]]</f>
        <v>111</v>
      </c>
      <c r="U18" s="51" t="str">
        <f t="shared" si="0"/>
        <v/>
      </c>
      <c r="V18" s="49">
        <v>1</v>
      </c>
      <c r="W18" s="53">
        <f>dienst[[#This Row],[quantite 2018]]*dienst[[#This Row],[Prix unitaire     ]]</f>
        <v>111</v>
      </c>
      <c r="X18" s="54" t="str">
        <f t="shared" si="1"/>
        <v>R</v>
      </c>
      <c r="Y18" s="55"/>
      <c r="Z18" s="53">
        <f>dienst[[#This Row],[quantite2019]]*dienst[[#This Row],[Prix unitaire     ]]</f>
        <v>0</v>
      </c>
      <c r="AA18" s="54" t="str">
        <f t="shared" si="2"/>
        <v/>
      </c>
      <c r="AB18" s="55"/>
      <c r="AC18" s="53">
        <f>dienst[[#This Row],[quantite 2020]]*dienst[[#This Row],[Prix unitaire     ]]</f>
        <v>0</v>
      </c>
      <c r="AD18" s="54" t="str">
        <f t="shared" si="3"/>
        <v>R</v>
      </c>
      <c r="AE18" s="55"/>
      <c r="AF18" s="53">
        <f>dienst[[#This Row],[quantite 2021]]*dienst[[#This Row],[Prix unitaire     ]]</f>
        <v>0</v>
      </c>
      <c r="AG18" s="54" t="str">
        <f t="shared" si="4"/>
        <v/>
      </c>
      <c r="AH18" s="53"/>
      <c r="AI18" s="53">
        <f>dienst[[#This Row],[quantite 2022]]*dienst[[#This Row],[Prix unitaire     ]]</f>
        <v>0</v>
      </c>
      <c r="AJ18" s="53" t="str">
        <f t="shared" si="5"/>
        <v>R</v>
      </c>
    </row>
    <row r="19" spans="1:36" s="38" customFormat="1" ht="40.5" customHeight="1" x14ac:dyDescent="0.35">
      <c r="A19" s="39" t="s">
        <v>47</v>
      </c>
      <c r="B19" s="39" t="s">
        <v>79</v>
      </c>
      <c r="C19" s="39" t="s">
        <v>81</v>
      </c>
      <c r="D19" s="44" t="s">
        <v>84</v>
      </c>
      <c r="E19" s="39" t="s">
        <v>85</v>
      </c>
      <c r="F19" s="41"/>
      <c r="G19" s="41"/>
      <c r="H19" s="41">
        <v>2</v>
      </c>
      <c r="I19" s="167">
        <v>111</v>
      </c>
      <c r="J19" s="41"/>
      <c r="K19" s="47">
        <f>dienst[[#This Row],[Prix unitaire     ]]*dienst[[#This Row],[quantité]]</f>
        <v>222</v>
      </c>
      <c r="L19" s="41"/>
      <c r="M19" s="41"/>
      <c r="N19" s="41"/>
      <c r="O19" s="41"/>
      <c r="P19" s="48">
        <v>1</v>
      </c>
      <c r="Q19" s="48"/>
      <c r="R19" s="48"/>
      <c r="S19" s="49">
        <v>1</v>
      </c>
      <c r="T19" s="50">
        <f>dienst[[#This Row],[quantite 2017]]*dienst[[#This Row],[Prix unitaire     ]]</f>
        <v>111</v>
      </c>
      <c r="U19" s="51" t="str">
        <f t="shared" si="0"/>
        <v>R</v>
      </c>
      <c r="V19" s="49">
        <v>1</v>
      </c>
      <c r="W19" s="53">
        <f>dienst[[#This Row],[quantite 2018]]*dienst[[#This Row],[Prix unitaire     ]]</f>
        <v>111</v>
      </c>
      <c r="X19" s="54" t="str">
        <f t="shared" si="1"/>
        <v>R</v>
      </c>
      <c r="Y19" s="55"/>
      <c r="Z19" s="53">
        <f>dienst[[#This Row],[quantite2019]]*dienst[[#This Row],[Prix unitaire     ]]</f>
        <v>0</v>
      </c>
      <c r="AA19" s="54" t="str">
        <f t="shared" si="2"/>
        <v>R</v>
      </c>
      <c r="AB19" s="55"/>
      <c r="AC19" s="53">
        <f>dienst[[#This Row],[quantite 2020]]*dienst[[#This Row],[Prix unitaire     ]]</f>
        <v>0</v>
      </c>
      <c r="AD19" s="54" t="str">
        <f t="shared" si="3"/>
        <v>R</v>
      </c>
      <c r="AE19" s="55"/>
      <c r="AF19" s="53">
        <f>dienst[[#This Row],[quantite 2021]]*dienst[[#This Row],[Prix unitaire     ]]</f>
        <v>0</v>
      </c>
      <c r="AG19" s="54" t="str">
        <f t="shared" si="4"/>
        <v>R</v>
      </c>
      <c r="AH19" s="53"/>
      <c r="AI19" s="53">
        <f>dienst[[#This Row],[quantite 2022]]*dienst[[#This Row],[Prix unitaire     ]]</f>
        <v>0</v>
      </c>
      <c r="AJ19" s="53" t="str">
        <f t="shared" si="5"/>
        <v>R</v>
      </c>
    </row>
    <row r="20" spans="1:36" s="1" customFormat="1" ht="47.25" customHeight="1" x14ac:dyDescent="0.35">
      <c r="A20" s="39" t="s">
        <v>47</v>
      </c>
      <c r="B20" s="39" t="s">
        <v>79</v>
      </c>
      <c r="C20" s="39" t="s">
        <v>81</v>
      </c>
      <c r="D20" s="44" t="s">
        <v>86</v>
      </c>
      <c r="E20" s="39" t="s">
        <v>87</v>
      </c>
      <c r="F20" s="41" t="s">
        <v>88</v>
      </c>
      <c r="G20" s="41"/>
      <c r="H20" s="41">
        <v>1</v>
      </c>
      <c r="I20" s="167">
        <v>111</v>
      </c>
      <c r="J20" s="41"/>
      <c r="K20" s="47">
        <f>dienst[[#This Row],[Prix unitaire     ]]*dienst[[#This Row],[quantité]]</f>
        <v>111</v>
      </c>
      <c r="L20" s="41"/>
      <c r="M20" s="41"/>
      <c r="N20" s="41"/>
      <c r="O20" s="41"/>
      <c r="P20" s="48">
        <v>1</v>
      </c>
      <c r="Q20" s="48"/>
      <c r="R20" s="48"/>
      <c r="S20" s="49">
        <v>1</v>
      </c>
      <c r="T20" s="50">
        <f>dienst[[#This Row],[quantite 2017]]*dienst[[#This Row],[Prix unitaire     ]]</f>
        <v>111</v>
      </c>
      <c r="U20" s="51" t="str">
        <f t="shared" si="0"/>
        <v>R</v>
      </c>
      <c r="V20" s="49">
        <v>1</v>
      </c>
      <c r="W20" s="53">
        <f>dienst[[#This Row],[quantite 2018]]*dienst[[#This Row],[Prix unitaire     ]]</f>
        <v>111</v>
      </c>
      <c r="X20" s="54" t="str">
        <f t="shared" si="1"/>
        <v>R</v>
      </c>
      <c r="Y20" s="55"/>
      <c r="Z20" s="53">
        <f>dienst[[#This Row],[quantite2019]]*dienst[[#This Row],[Prix unitaire     ]]</f>
        <v>0</v>
      </c>
      <c r="AA20" s="54" t="str">
        <f t="shared" si="2"/>
        <v>R</v>
      </c>
      <c r="AB20" s="55"/>
      <c r="AC20" s="53">
        <f>dienst[[#This Row],[quantite 2020]]*dienst[[#This Row],[Prix unitaire     ]]</f>
        <v>0</v>
      </c>
      <c r="AD20" s="54" t="str">
        <f t="shared" si="3"/>
        <v>R</v>
      </c>
      <c r="AE20" s="55"/>
      <c r="AF20" s="53">
        <f>dienst[[#This Row],[quantite 2021]]*dienst[[#This Row],[Prix unitaire     ]]</f>
        <v>0</v>
      </c>
      <c r="AG20" s="54" t="str">
        <f t="shared" si="4"/>
        <v>R</v>
      </c>
      <c r="AH20" s="53"/>
      <c r="AI20" s="53">
        <f>dienst[[#This Row],[quantite 2022]]*dienst[[#This Row],[Prix unitaire     ]]</f>
        <v>0</v>
      </c>
      <c r="AJ20" s="53" t="str">
        <f t="shared" si="5"/>
        <v>R</v>
      </c>
    </row>
    <row r="21" spans="1:36" ht="24.95" customHeight="1" x14ac:dyDescent="0.25">
      <c r="A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W21"/>
      <c r="Z21"/>
    </row>
    <row r="22" spans="1:36" ht="24.95" customHeight="1" x14ac:dyDescent="0.25">
      <c r="A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W22"/>
      <c r="Z22"/>
    </row>
    <row r="23" spans="1:36" ht="24.95" customHeight="1" x14ac:dyDescent="0.25">
      <c r="A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W23"/>
      <c r="Z23"/>
    </row>
    <row r="24" spans="1:36" ht="24.95" customHeight="1" x14ac:dyDescent="0.25">
      <c r="A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W24"/>
      <c r="Z24"/>
    </row>
    <row r="25" spans="1:36" ht="24.95" customHeight="1" x14ac:dyDescent="0.25">
      <c r="A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W25"/>
      <c r="Z25"/>
    </row>
    <row r="26" spans="1:36" ht="24.95" customHeight="1" x14ac:dyDescent="0.25">
      <c r="A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W26"/>
      <c r="Z26"/>
    </row>
    <row r="27" spans="1:36" ht="24.95" customHeight="1" x14ac:dyDescent="0.25">
      <c r="A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W27"/>
      <c r="Z27"/>
    </row>
    <row r="28" spans="1:36" ht="24.95" customHeight="1" x14ac:dyDescent="0.25">
      <c r="A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W28"/>
      <c r="Z28"/>
    </row>
    <row r="29" spans="1:36" ht="24.95" customHeight="1" x14ac:dyDescent="0.25">
      <c r="A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W29"/>
      <c r="Z29"/>
    </row>
    <row r="30" spans="1:36" ht="24.95" customHeight="1" x14ac:dyDescent="0.25">
      <c r="A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W30"/>
      <c r="Z30"/>
    </row>
    <row r="31" spans="1:36" ht="24.95" customHeight="1" x14ac:dyDescent="0.25">
      <c r="A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W31"/>
      <c r="Z31"/>
    </row>
    <row r="32" spans="1:36" ht="24.95" customHeight="1" x14ac:dyDescent="0.25">
      <c r="A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W32"/>
      <c r="Z32"/>
    </row>
    <row r="33" spans="1:26" ht="24.95" customHeight="1" x14ac:dyDescent="0.25">
      <c r="A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W33"/>
      <c r="Z33"/>
    </row>
    <row r="34" spans="1:26" ht="24.95" customHeight="1" x14ac:dyDescent="0.25">
      <c r="A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W34"/>
      <c r="Z34"/>
    </row>
    <row r="35" spans="1:26" ht="24.95" customHeight="1" x14ac:dyDescent="0.25">
      <c r="A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W35"/>
      <c r="Z35"/>
    </row>
    <row r="36" spans="1:26" ht="24.95" customHeight="1" x14ac:dyDescent="0.25">
      <c r="A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W36"/>
      <c r="Z36"/>
    </row>
    <row r="37" spans="1:26" s="1" customFormat="1" ht="24.95" customHeight="1" x14ac:dyDescent="0.35">
      <c r="B37" s="58"/>
      <c r="C37" s="58"/>
      <c r="D37" s="38"/>
      <c r="E37" s="38"/>
      <c r="F37" s="48"/>
      <c r="G37" s="48"/>
      <c r="H37" s="48"/>
      <c r="I37" s="59"/>
      <c r="J37" s="48"/>
      <c r="K37" s="53"/>
      <c r="L37" s="48"/>
      <c r="M37" s="48"/>
      <c r="N37" s="48"/>
      <c r="O37" s="48"/>
      <c r="P37" s="48"/>
      <c r="Q37" s="48"/>
      <c r="R37" s="48"/>
      <c r="S37" s="48"/>
      <c r="T37" s="53"/>
      <c r="U37" s="60"/>
      <c r="W37" s="61"/>
      <c r="Z37" s="61"/>
    </row>
    <row r="38" spans="1:26" s="1" customFormat="1" ht="24.95" customHeight="1" x14ac:dyDescent="0.35">
      <c r="B38" s="58"/>
      <c r="C38" s="58"/>
      <c r="D38" s="38"/>
      <c r="E38" s="38"/>
      <c r="F38" s="48"/>
      <c r="G38" s="48"/>
      <c r="H38" s="48"/>
      <c r="I38" s="59"/>
      <c r="J38" s="48"/>
      <c r="K38" s="53"/>
      <c r="L38" s="48"/>
      <c r="M38" s="48"/>
      <c r="N38" s="48"/>
      <c r="O38" s="48"/>
      <c r="P38" s="48"/>
      <c r="Q38" s="48"/>
      <c r="R38" s="48"/>
      <c r="S38" s="48"/>
      <c r="T38" s="53"/>
      <c r="U38" s="60"/>
      <c r="W38" s="61"/>
      <c r="Z38" s="61"/>
    </row>
    <row r="39" spans="1:26" s="1" customFormat="1" ht="24.95" customHeight="1" x14ac:dyDescent="0.35">
      <c r="B39" s="58"/>
      <c r="C39" s="58"/>
      <c r="D39" s="38"/>
      <c r="E39" s="38"/>
      <c r="F39" s="48"/>
      <c r="G39" s="48"/>
      <c r="H39" s="48"/>
      <c r="I39" s="59"/>
      <c r="J39" s="48"/>
      <c r="K39" s="53"/>
      <c r="L39" s="48"/>
      <c r="M39" s="48"/>
      <c r="N39" s="48"/>
      <c r="O39" s="48"/>
      <c r="P39" s="48"/>
      <c r="Q39" s="48"/>
      <c r="R39" s="48"/>
      <c r="S39" s="48"/>
      <c r="T39" s="53"/>
      <c r="U39" s="60"/>
      <c r="W39" s="61"/>
      <c r="Z39" s="61"/>
    </row>
    <row r="40" spans="1:26" s="1" customFormat="1" ht="24.95" customHeight="1" x14ac:dyDescent="0.35">
      <c r="B40" s="62"/>
      <c r="C40" s="62"/>
      <c r="D40" s="63"/>
      <c r="E40" s="63"/>
      <c r="F40" s="64"/>
      <c r="G40" s="64"/>
      <c r="H40" s="64"/>
      <c r="I40" s="65"/>
      <c r="J40" s="64"/>
      <c r="K40" s="66"/>
      <c r="L40" s="64"/>
      <c r="M40" s="64"/>
      <c r="N40" s="64"/>
      <c r="O40" s="64"/>
      <c r="P40" s="64"/>
      <c r="Q40" s="64"/>
      <c r="R40" s="64"/>
      <c r="S40" s="64"/>
      <c r="T40" s="66"/>
      <c r="U40" s="67"/>
      <c r="W40" s="61"/>
      <c r="Z40" s="61"/>
    </row>
    <row r="41" spans="1:26" s="1" customFormat="1" ht="24.95" customHeight="1" x14ac:dyDescent="0.35">
      <c r="B41" s="43"/>
      <c r="C41" s="43"/>
      <c r="F41" s="35"/>
      <c r="G41" s="35"/>
      <c r="H41" s="35"/>
      <c r="I41" s="68"/>
      <c r="J41" s="35"/>
      <c r="K41" s="36"/>
      <c r="L41" s="35"/>
      <c r="M41" s="35"/>
      <c r="N41" s="35"/>
      <c r="O41" s="35"/>
      <c r="P41" s="35"/>
      <c r="Q41" s="35"/>
      <c r="R41" s="35"/>
      <c r="S41" s="35"/>
      <c r="T41" s="36"/>
      <c r="U41" s="69"/>
      <c r="W41" s="61"/>
      <c r="Z41" s="61"/>
    </row>
    <row r="42" spans="1:26" s="1" customFormat="1" ht="24.95" customHeight="1" x14ac:dyDescent="0.35">
      <c r="B42" s="62"/>
      <c r="C42" s="62"/>
      <c r="D42" s="63"/>
      <c r="E42" s="63"/>
      <c r="F42" s="64"/>
      <c r="G42" s="64"/>
      <c r="H42" s="64"/>
      <c r="I42" s="65"/>
      <c r="J42" s="64"/>
      <c r="K42" s="66"/>
      <c r="L42" s="64"/>
      <c r="M42" s="64"/>
      <c r="N42" s="64"/>
      <c r="O42" s="64"/>
      <c r="P42" s="64"/>
      <c r="Q42" s="64"/>
      <c r="R42" s="64"/>
      <c r="S42" s="64"/>
      <c r="T42" s="66"/>
      <c r="U42" s="67"/>
      <c r="W42" s="61"/>
      <c r="Z42" s="61"/>
    </row>
    <row r="43" spans="1:26" s="1" customFormat="1" ht="24.95" customHeight="1" x14ac:dyDescent="0.35">
      <c r="B43" s="58"/>
      <c r="C43" s="43"/>
      <c r="F43" s="35"/>
      <c r="G43" s="35"/>
      <c r="H43" s="35"/>
      <c r="I43" s="68"/>
      <c r="J43" s="35"/>
      <c r="K43" s="36"/>
      <c r="L43" s="35"/>
      <c r="M43" s="35"/>
      <c r="N43" s="35"/>
      <c r="O43" s="35"/>
      <c r="P43" s="35"/>
      <c r="Q43" s="35"/>
      <c r="R43" s="35"/>
      <c r="S43" s="35"/>
      <c r="T43" s="36"/>
      <c r="U43" s="69"/>
      <c r="W43" s="61"/>
      <c r="Z43" s="61"/>
    </row>
    <row r="44" spans="1:26" s="1" customFormat="1" ht="24.95" customHeight="1" x14ac:dyDescent="0.35">
      <c r="B44" s="62"/>
      <c r="C44" s="62"/>
      <c r="D44" s="63"/>
      <c r="E44" s="63"/>
      <c r="F44" s="64"/>
      <c r="G44" s="64"/>
      <c r="H44" s="64"/>
      <c r="I44" s="65"/>
      <c r="J44" s="64"/>
      <c r="K44" s="66"/>
      <c r="L44" s="64"/>
      <c r="M44" s="64"/>
      <c r="N44" s="64"/>
      <c r="O44" s="64"/>
      <c r="P44" s="64"/>
      <c r="Q44" s="64"/>
      <c r="R44" s="64"/>
      <c r="S44" s="64"/>
      <c r="T44" s="66"/>
      <c r="U44" s="67"/>
      <c r="W44" s="61"/>
      <c r="Z44" s="61"/>
    </row>
    <row r="45" spans="1:26" s="1" customFormat="1" ht="24.95" customHeight="1" x14ac:dyDescent="0.35">
      <c r="B45" s="58"/>
      <c r="C45" s="43"/>
      <c r="F45" s="35"/>
      <c r="G45" s="35"/>
      <c r="H45" s="35"/>
      <c r="I45" s="68"/>
      <c r="J45" s="35"/>
      <c r="K45" s="36"/>
      <c r="L45" s="35"/>
      <c r="M45" s="35"/>
      <c r="N45" s="35"/>
      <c r="O45" s="35"/>
      <c r="P45" s="35"/>
      <c r="Q45" s="35"/>
      <c r="R45" s="35"/>
      <c r="S45" s="35"/>
      <c r="T45" s="36"/>
      <c r="U45" s="69"/>
      <c r="W45" s="61"/>
      <c r="Z45" s="61"/>
    </row>
    <row r="46" spans="1:26" s="1" customFormat="1" ht="24.95" customHeight="1" x14ac:dyDescent="0.35">
      <c r="B46" s="62"/>
      <c r="C46" s="62"/>
      <c r="D46" s="63"/>
      <c r="E46" s="63"/>
      <c r="F46" s="64"/>
      <c r="G46" s="64"/>
      <c r="H46" s="64"/>
      <c r="I46" s="65"/>
      <c r="J46" s="64"/>
      <c r="K46" s="66"/>
      <c r="L46" s="64"/>
      <c r="M46" s="64"/>
      <c r="N46" s="64"/>
      <c r="O46" s="64"/>
      <c r="P46" s="64"/>
      <c r="Q46" s="64"/>
      <c r="R46" s="64"/>
      <c r="S46" s="64"/>
      <c r="T46" s="66"/>
      <c r="U46" s="67"/>
      <c r="W46" s="61"/>
      <c r="Z46" s="61"/>
    </row>
    <row r="47" spans="1:26" s="1" customFormat="1" ht="24.95" customHeight="1" x14ac:dyDescent="0.35">
      <c r="B47" s="43"/>
      <c r="C47" s="43"/>
      <c r="D47" s="70"/>
      <c r="E47" s="70"/>
      <c r="F47" s="35"/>
      <c r="G47" s="35"/>
      <c r="H47" s="35"/>
      <c r="I47" s="68"/>
      <c r="J47" s="35"/>
      <c r="K47" s="36"/>
      <c r="L47" s="35"/>
      <c r="M47" s="35"/>
      <c r="N47" s="35"/>
      <c r="O47" s="35"/>
      <c r="P47" s="35"/>
      <c r="Q47" s="35"/>
      <c r="R47" s="35"/>
      <c r="S47" s="35"/>
      <c r="T47" s="36"/>
      <c r="U47" s="69"/>
      <c r="W47" s="61"/>
      <c r="Z47" s="61"/>
    </row>
    <row r="48" spans="1:26" s="1" customFormat="1" ht="24.95" customHeight="1" x14ac:dyDescent="0.35">
      <c r="B48" s="62"/>
      <c r="C48" s="62"/>
      <c r="D48" s="63"/>
      <c r="E48" s="63"/>
      <c r="F48" s="64"/>
      <c r="G48" s="64"/>
      <c r="H48" s="64"/>
      <c r="I48" s="65"/>
      <c r="J48" s="64"/>
      <c r="K48" s="66"/>
      <c r="L48" s="64"/>
      <c r="M48" s="64"/>
      <c r="N48" s="64"/>
      <c r="O48" s="64"/>
      <c r="P48" s="64"/>
      <c r="Q48" s="64"/>
      <c r="R48" s="64"/>
      <c r="S48" s="64"/>
      <c r="T48" s="66"/>
      <c r="U48" s="67"/>
      <c r="W48" s="61"/>
      <c r="Z48" s="61"/>
    </row>
    <row r="49" spans="2:21" x14ac:dyDescent="0.35">
      <c r="B49" s="71"/>
      <c r="C49" s="15"/>
      <c r="D49" s="72"/>
      <c r="E49" s="72"/>
      <c r="F49" s="73"/>
      <c r="G49" s="73"/>
      <c r="H49" s="73"/>
      <c r="I49" s="74"/>
      <c r="J49" s="73"/>
      <c r="K49" s="75"/>
      <c r="L49" s="73"/>
      <c r="M49" s="73"/>
      <c r="N49" s="73"/>
      <c r="O49" s="73"/>
      <c r="P49" s="73"/>
      <c r="Q49" s="73"/>
      <c r="R49" s="73"/>
      <c r="S49" s="73"/>
      <c r="T49" s="36"/>
      <c r="U49" s="76"/>
    </row>
    <row r="50" spans="2:21" x14ac:dyDescent="0.35">
      <c r="B50" s="71"/>
      <c r="C50" s="77"/>
      <c r="D50" s="15"/>
      <c r="E50" s="15"/>
      <c r="F50" s="73"/>
      <c r="G50" s="73"/>
      <c r="H50" s="73"/>
      <c r="I50" s="74"/>
      <c r="J50" s="73"/>
      <c r="K50" s="75"/>
      <c r="L50" s="73"/>
      <c r="M50" s="73"/>
      <c r="N50" s="73"/>
      <c r="O50" s="73"/>
      <c r="P50" s="73"/>
      <c r="Q50" s="73"/>
      <c r="R50" s="73"/>
      <c r="S50" s="73"/>
      <c r="T50" s="36"/>
      <c r="U50" s="76"/>
    </row>
    <row r="51" spans="2:21" x14ac:dyDescent="0.35">
      <c r="B51" s="71"/>
      <c r="C51" s="77"/>
      <c r="D51" s="15"/>
      <c r="E51" s="15"/>
      <c r="F51" s="73"/>
      <c r="G51" s="73"/>
      <c r="H51" s="73"/>
      <c r="I51" s="74"/>
      <c r="J51" s="73"/>
      <c r="K51" s="75"/>
      <c r="L51" s="73"/>
      <c r="M51" s="73"/>
      <c r="N51" s="73"/>
      <c r="O51" s="73"/>
      <c r="P51" s="73"/>
      <c r="Q51" s="73"/>
      <c r="R51" s="73"/>
      <c r="S51" s="73"/>
      <c r="T51" s="36"/>
      <c r="U51" s="76"/>
    </row>
    <row r="52" spans="2:21" x14ac:dyDescent="0.35">
      <c r="B52" s="71"/>
      <c r="C52" s="77"/>
      <c r="D52" s="15"/>
      <c r="E52" s="15"/>
      <c r="F52" s="73"/>
      <c r="G52" s="73"/>
      <c r="H52" s="73"/>
      <c r="I52" s="74"/>
      <c r="J52" s="73"/>
      <c r="K52" s="75"/>
      <c r="L52" s="73"/>
      <c r="M52" s="73"/>
      <c r="N52" s="73"/>
      <c r="O52" s="73"/>
      <c r="P52" s="73"/>
      <c r="Q52" s="73"/>
      <c r="R52" s="73"/>
      <c r="S52" s="73"/>
      <c r="T52" s="36"/>
      <c r="U52" s="76"/>
    </row>
    <row r="53" spans="2:21" x14ac:dyDescent="0.35">
      <c r="B53" s="71"/>
      <c r="C53" s="77"/>
      <c r="D53" s="15"/>
      <c r="E53" s="15"/>
      <c r="F53" s="73"/>
      <c r="G53" s="73"/>
      <c r="H53" s="73"/>
      <c r="I53" s="74"/>
      <c r="J53" s="73"/>
      <c r="K53" s="75"/>
      <c r="L53" s="73"/>
      <c r="M53" s="73"/>
      <c r="N53" s="73"/>
      <c r="O53" s="73"/>
      <c r="P53" s="73"/>
      <c r="Q53" s="73"/>
      <c r="R53" s="73"/>
      <c r="S53" s="73"/>
      <c r="T53" s="36"/>
      <c r="U53" s="76"/>
    </row>
    <row r="54" spans="2:21" x14ac:dyDescent="0.35">
      <c r="B54" s="71"/>
      <c r="C54" s="77"/>
      <c r="D54" s="15"/>
      <c r="E54" s="15"/>
      <c r="F54" s="73"/>
      <c r="G54" s="73"/>
      <c r="H54" s="73"/>
      <c r="I54" s="74"/>
      <c r="J54" s="73"/>
      <c r="K54" s="75"/>
      <c r="L54" s="73"/>
      <c r="M54" s="73"/>
      <c r="N54" s="73"/>
      <c r="O54" s="73"/>
      <c r="P54" s="73"/>
      <c r="Q54" s="73"/>
      <c r="R54" s="73"/>
      <c r="S54" s="73"/>
      <c r="T54" s="36"/>
      <c r="U54" s="76"/>
    </row>
    <row r="55" spans="2:21" x14ac:dyDescent="0.35">
      <c r="B55" s="71"/>
      <c r="C55" s="77"/>
      <c r="D55" s="15"/>
      <c r="E55" s="15"/>
      <c r="F55" s="73"/>
      <c r="G55" s="73"/>
      <c r="H55" s="73"/>
      <c r="I55" s="74"/>
      <c r="J55" s="73"/>
      <c r="K55" s="75"/>
      <c r="L55" s="73"/>
      <c r="M55" s="73"/>
      <c r="N55" s="73"/>
      <c r="O55" s="73"/>
      <c r="P55" s="73"/>
      <c r="Q55" s="73"/>
      <c r="R55" s="73"/>
      <c r="S55" s="73"/>
      <c r="T55" s="36"/>
      <c r="U55" s="76"/>
    </row>
    <row r="56" spans="2:21" x14ac:dyDescent="0.35">
      <c r="B56" s="71"/>
      <c r="C56" s="77"/>
      <c r="D56" s="15"/>
      <c r="E56" s="15"/>
      <c r="F56" s="73"/>
      <c r="G56" s="73"/>
      <c r="H56" s="73"/>
      <c r="I56" s="74"/>
      <c r="J56" s="73"/>
      <c r="K56" s="75"/>
      <c r="L56" s="73"/>
      <c r="M56" s="73"/>
      <c r="N56" s="73"/>
      <c r="O56" s="73"/>
      <c r="P56" s="73"/>
      <c r="Q56" s="73"/>
      <c r="R56" s="73"/>
      <c r="S56" s="73"/>
      <c r="T56" s="36"/>
      <c r="U56" s="76"/>
    </row>
    <row r="57" spans="2:21" x14ac:dyDescent="0.35">
      <c r="B57" s="71"/>
      <c r="C57" s="15"/>
      <c r="D57" s="15"/>
      <c r="E57" s="15"/>
      <c r="F57" s="73"/>
      <c r="G57" s="73"/>
      <c r="H57" s="73"/>
      <c r="I57" s="74"/>
      <c r="J57" s="73"/>
      <c r="K57" s="75"/>
      <c r="L57" s="73"/>
      <c r="M57" s="73"/>
      <c r="N57" s="73"/>
      <c r="O57" s="73"/>
      <c r="P57" s="73"/>
      <c r="Q57" s="73"/>
      <c r="R57" s="73"/>
      <c r="S57" s="73"/>
      <c r="T57" s="36"/>
      <c r="U57" s="76"/>
    </row>
    <row r="58" spans="2:21" x14ac:dyDescent="0.35">
      <c r="B58" s="71"/>
      <c r="C58" s="15"/>
      <c r="D58" s="15"/>
      <c r="E58" s="15"/>
      <c r="F58" s="73"/>
      <c r="G58" s="73"/>
      <c r="H58" s="73"/>
      <c r="I58" s="74"/>
      <c r="J58" s="73"/>
      <c r="K58" s="75"/>
      <c r="L58" s="73"/>
      <c r="M58" s="73"/>
      <c r="N58" s="73"/>
      <c r="O58" s="73"/>
      <c r="P58" s="73"/>
      <c r="Q58" s="73"/>
      <c r="R58" s="73"/>
      <c r="S58" s="73"/>
      <c r="T58" s="36"/>
      <c r="U58" s="76"/>
    </row>
    <row r="59" spans="2:21" x14ac:dyDescent="0.35">
      <c r="B59" s="71"/>
      <c r="C59" s="15"/>
      <c r="D59" s="15"/>
      <c r="E59" s="15"/>
      <c r="F59" s="73"/>
      <c r="G59" s="73"/>
      <c r="H59" s="73"/>
      <c r="I59" s="74"/>
      <c r="J59" s="73"/>
      <c r="K59" s="75"/>
      <c r="L59" s="73"/>
      <c r="M59" s="73"/>
      <c r="N59" s="73"/>
      <c r="O59" s="73"/>
      <c r="P59" s="73"/>
      <c r="Q59" s="73"/>
      <c r="R59" s="73"/>
      <c r="S59" s="73"/>
      <c r="T59" s="36"/>
      <c r="U59" s="76"/>
    </row>
    <row r="60" spans="2:21" x14ac:dyDescent="0.35">
      <c r="B60" s="71"/>
      <c r="C60" s="15"/>
      <c r="D60" s="15"/>
      <c r="E60" s="15"/>
      <c r="F60" s="73"/>
      <c r="G60" s="73"/>
      <c r="H60" s="73"/>
      <c r="I60" s="74"/>
      <c r="J60" s="73"/>
      <c r="K60" s="75"/>
      <c r="L60" s="73"/>
      <c r="M60" s="73"/>
      <c r="N60" s="73"/>
      <c r="O60" s="73"/>
      <c r="P60" s="73"/>
      <c r="Q60" s="73"/>
      <c r="R60" s="73"/>
      <c r="S60" s="73"/>
      <c r="T60" s="36"/>
      <c r="U60" s="76"/>
    </row>
    <row r="61" spans="2:21" x14ac:dyDescent="0.35">
      <c r="B61" s="71"/>
      <c r="C61" s="15"/>
      <c r="D61" s="15"/>
      <c r="E61" s="15"/>
      <c r="F61" s="73"/>
      <c r="G61" s="73"/>
      <c r="H61" s="73"/>
      <c r="I61" s="74"/>
      <c r="J61" s="73"/>
      <c r="K61" s="75"/>
      <c r="L61" s="73"/>
      <c r="M61" s="73"/>
      <c r="N61" s="73"/>
      <c r="O61" s="73"/>
      <c r="P61" s="73"/>
      <c r="Q61" s="73"/>
      <c r="R61" s="73"/>
      <c r="S61" s="73"/>
      <c r="T61" s="36"/>
      <c r="U61" s="76"/>
    </row>
    <row r="62" spans="2:21" x14ac:dyDescent="0.35">
      <c r="B62" s="71"/>
      <c r="C62" s="15"/>
      <c r="D62" s="15"/>
      <c r="E62" s="15"/>
      <c r="F62" s="73"/>
      <c r="G62" s="73"/>
      <c r="H62" s="73"/>
      <c r="I62" s="74"/>
      <c r="J62" s="73"/>
      <c r="K62" s="75"/>
      <c r="L62" s="73"/>
      <c r="M62" s="73"/>
      <c r="N62" s="73"/>
      <c r="O62" s="73"/>
      <c r="P62" s="73"/>
      <c r="Q62" s="73"/>
      <c r="R62" s="73"/>
      <c r="S62" s="73"/>
      <c r="T62" s="36"/>
      <c r="U62" s="76"/>
    </row>
    <row r="63" spans="2:21" x14ac:dyDescent="0.35">
      <c r="B63" s="71"/>
      <c r="C63" s="15"/>
      <c r="D63" s="15"/>
      <c r="E63" s="15"/>
      <c r="F63" s="73"/>
      <c r="G63" s="73"/>
      <c r="H63" s="73"/>
      <c r="I63" s="74"/>
      <c r="J63" s="73"/>
      <c r="K63" s="75"/>
      <c r="L63" s="73"/>
      <c r="M63" s="73"/>
      <c r="N63" s="73"/>
      <c r="O63" s="73"/>
      <c r="P63" s="73"/>
      <c r="Q63" s="73"/>
      <c r="R63" s="73"/>
      <c r="S63" s="73"/>
      <c r="T63" s="36"/>
      <c r="U63" s="76"/>
    </row>
    <row r="64" spans="2:21" x14ac:dyDescent="0.35">
      <c r="B64" s="71"/>
      <c r="C64" s="15"/>
      <c r="D64" s="15"/>
      <c r="E64" s="15"/>
      <c r="F64" s="73"/>
      <c r="G64" s="73"/>
      <c r="H64" s="73"/>
      <c r="I64" s="74"/>
      <c r="J64" s="73"/>
      <c r="K64" s="75"/>
      <c r="L64" s="73"/>
      <c r="M64" s="73"/>
      <c r="N64" s="73"/>
      <c r="O64" s="73"/>
      <c r="P64" s="73"/>
      <c r="Q64" s="73"/>
      <c r="R64" s="73"/>
      <c r="S64" s="73"/>
      <c r="T64" s="36"/>
      <c r="U64" s="76"/>
    </row>
    <row r="65" spans="2:21" x14ac:dyDescent="0.35">
      <c r="B65" s="71"/>
      <c r="C65" s="15"/>
      <c r="D65" s="15"/>
      <c r="E65" s="15"/>
      <c r="F65" s="73"/>
      <c r="G65" s="73"/>
      <c r="H65" s="73"/>
      <c r="I65" s="74"/>
      <c r="J65" s="73"/>
      <c r="K65" s="75"/>
      <c r="L65" s="73"/>
      <c r="M65" s="73"/>
      <c r="N65" s="73"/>
      <c r="O65" s="73"/>
      <c r="P65" s="73"/>
      <c r="Q65" s="73"/>
      <c r="R65" s="73"/>
      <c r="S65" s="73"/>
      <c r="T65" s="36"/>
      <c r="U65" s="76"/>
    </row>
    <row r="66" spans="2:21" x14ac:dyDescent="0.35">
      <c r="B66" s="71"/>
      <c r="C66" s="15"/>
      <c r="D66" s="15"/>
      <c r="E66" s="15"/>
      <c r="F66" s="73"/>
      <c r="G66" s="73"/>
      <c r="H66" s="73"/>
      <c r="I66" s="74"/>
      <c r="J66" s="73"/>
      <c r="K66" s="75"/>
      <c r="L66" s="73"/>
      <c r="M66" s="73"/>
      <c r="N66" s="73"/>
      <c r="O66" s="73"/>
      <c r="P66" s="73"/>
      <c r="Q66" s="73"/>
      <c r="R66" s="73"/>
      <c r="S66" s="73"/>
      <c r="T66" s="36"/>
      <c r="U66" s="76"/>
    </row>
    <row r="67" spans="2:21" x14ac:dyDescent="0.35">
      <c r="B67" s="71"/>
      <c r="C67" s="15"/>
      <c r="D67" s="15"/>
      <c r="E67" s="15"/>
      <c r="F67" s="73"/>
      <c r="G67" s="73"/>
      <c r="H67" s="73"/>
      <c r="I67" s="74"/>
      <c r="J67" s="73"/>
      <c r="K67" s="75"/>
      <c r="L67" s="73"/>
      <c r="M67" s="73"/>
      <c r="N67" s="73"/>
      <c r="O67" s="73"/>
      <c r="P67" s="73"/>
      <c r="Q67" s="73"/>
      <c r="R67" s="73"/>
      <c r="S67" s="73"/>
      <c r="T67" s="36"/>
      <c r="U67" s="76"/>
    </row>
    <row r="68" spans="2:21" x14ac:dyDescent="0.35">
      <c r="B68" s="71"/>
      <c r="C68" s="15"/>
      <c r="D68" s="15"/>
      <c r="E68" s="15"/>
      <c r="F68" s="73"/>
      <c r="G68" s="73"/>
      <c r="H68" s="73"/>
      <c r="I68" s="74"/>
      <c r="J68" s="73"/>
      <c r="K68" s="75"/>
      <c r="L68" s="73"/>
      <c r="M68" s="73"/>
      <c r="N68" s="73"/>
      <c r="O68" s="73"/>
      <c r="P68" s="73"/>
      <c r="Q68" s="73"/>
      <c r="R68" s="73"/>
      <c r="S68" s="73"/>
      <c r="T68" s="36"/>
      <c r="U68" s="76"/>
    </row>
    <row r="69" spans="2:21" x14ac:dyDescent="0.35">
      <c r="B69" s="71"/>
      <c r="C69" s="15"/>
      <c r="D69" s="15"/>
      <c r="E69" s="15"/>
      <c r="F69" s="73"/>
      <c r="G69" s="73"/>
      <c r="H69" s="73"/>
      <c r="I69" s="74"/>
      <c r="J69" s="73"/>
      <c r="K69" s="75"/>
      <c r="L69" s="73"/>
      <c r="M69" s="73"/>
      <c r="N69" s="73"/>
      <c r="O69" s="73"/>
      <c r="P69" s="73"/>
      <c r="Q69" s="73"/>
      <c r="R69" s="73"/>
      <c r="S69" s="73"/>
      <c r="T69" s="36"/>
      <c r="U69" s="76"/>
    </row>
    <row r="70" spans="2:21" x14ac:dyDescent="0.35">
      <c r="B70" s="71"/>
      <c r="C70" s="15"/>
      <c r="D70" s="15"/>
      <c r="E70" s="15"/>
      <c r="F70" s="73"/>
      <c r="G70" s="73"/>
      <c r="H70" s="73"/>
      <c r="I70" s="74"/>
      <c r="J70" s="73"/>
      <c r="K70" s="75"/>
      <c r="L70" s="73"/>
      <c r="M70" s="73"/>
      <c r="N70" s="73"/>
      <c r="O70" s="73"/>
      <c r="P70" s="73"/>
      <c r="Q70" s="73"/>
      <c r="R70" s="73"/>
      <c r="S70" s="73"/>
      <c r="T70" s="36"/>
      <c r="U70" s="76"/>
    </row>
    <row r="71" spans="2:21" x14ac:dyDescent="0.35">
      <c r="B71" s="71"/>
      <c r="C71" s="15"/>
      <c r="D71" s="15"/>
      <c r="E71" s="15"/>
      <c r="F71" s="73"/>
      <c r="G71" s="73"/>
      <c r="H71" s="73"/>
      <c r="I71" s="74"/>
      <c r="J71" s="73"/>
      <c r="K71" s="75"/>
      <c r="L71" s="73"/>
      <c r="M71" s="73"/>
      <c r="N71" s="73"/>
      <c r="O71" s="73"/>
      <c r="P71" s="73"/>
      <c r="Q71" s="73"/>
      <c r="R71" s="73"/>
      <c r="S71" s="73"/>
      <c r="T71" s="36"/>
      <c r="U71" s="76"/>
    </row>
    <row r="72" spans="2:21" x14ac:dyDescent="0.35">
      <c r="B72" s="71"/>
      <c r="C72" s="15"/>
      <c r="D72" s="15"/>
      <c r="E72" s="15"/>
      <c r="F72" s="73"/>
      <c r="G72" s="73"/>
      <c r="H72" s="73"/>
      <c r="I72" s="74"/>
      <c r="J72" s="73"/>
      <c r="K72" s="75"/>
      <c r="L72" s="73"/>
      <c r="M72" s="73"/>
      <c r="N72" s="73"/>
      <c r="O72" s="73"/>
      <c r="P72" s="73"/>
      <c r="Q72" s="73"/>
      <c r="R72" s="73"/>
      <c r="S72" s="73"/>
      <c r="T72" s="36"/>
      <c r="U72" s="76"/>
    </row>
    <row r="73" spans="2:21" x14ac:dyDescent="0.35">
      <c r="B73" s="71"/>
      <c r="C73" s="77"/>
      <c r="D73" s="15"/>
      <c r="E73" s="15"/>
      <c r="F73" s="73"/>
      <c r="G73" s="73"/>
      <c r="H73" s="73"/>
      <c r="I73" s="74"/>
      <c r="J73" s="73"/>
      <c r="K73" s="75"/>
      <c r="L73" s="73"/>
      <c r="M73" s="73"/>
      <c r="N73" s="73"/>
      <c r="O73" s="73"/>
      <c r="P73" s="73"/>
      <c r="Q73" s="73"/>
      <c r="R73" s="73"/>
      <c r="S73" s="73"/>
      <c r="T73" s="36"/>
      <c r="U73" s="76"/>
    </row>
    <row r="74" spans="2:21" x14ac:dyDescent="0.35">
      <c r="B74" s="71"/>
      <c r="C74" s="15"/>
      <c r="D74" s="15"/>
      <c r="E74" s="15"/>
      <c r="F74" s="73"/>
      <c r="G74" s="73"/>
      <c r="H74" s="73"/>
      <c r="I74" s="74"/>
      <c r="J74" s="73"/>
      <c r="K74" s="75"/>
      <c r="L74" s="73"/>
      <c r="M74" s="73"/>
      <c r="N74" s="73"/>
      <c r="O74" s="73"/>
      <c r="P74" s="73"/>
      <c r="Q74" s="73"/>
      <c r="R74" s="73"/>
      <c r="S74" s="73"/>
      <c r="T74" s="36"/>
      <c r="U74" s="76"/>
    </row>
    <row r="75" spans="2:21" x14ac:dyDescent="0.35">
      <c r="B75" s="71"/>
      <c r="C75" s="15"/>
      <c r="D75" s="15"/>
      <c r="E75" s="15"/>
      <c r="F75" s="73"/>
      <c r="G75" s="73"/>
      <c r="H75" s="73"/>
      <c r="I75" s="74"/>
      <c r="J75" s="73"/>
      <c r="K75" s="75"/>
      <c r="L75" s="73"/>
      <c r="M75" s="73"/>
      <c r="N75" s="73"/>
      <c r="O75" s="73"/>
      <c r="P75" s="73"/>
      <c r="Q75" s="73"/>
      <c r="R75" s="73"/>
      <c r="S75" s="73"/>
      <c r="T75" s="36"/>
      <c r="U75" s="76"/>
    </row>
    <row r="76" spans="2:21" x14ac:dyDescent="0.35">
      <c r="B76" s="71"/>
      <c r="C76" s="15"/>
      <c r="D76" s="15"/>
      <c r="E76" s="15"/>
      <c r="F76" s="73"/>
      <c r="G76" s="73"/>
      <c r="H76" s="73"/>
      <c r="I76" s="74"/>
      <c r="J76" s="73"/>
      <c r="K76" s="75"/>
      <c r="L76" s="73"/>
      <c r="M76" s="73"/>
      <c r="N76" s="73"/>
      <c r="O76" s="73"/>
      <c r="P76" s="73"/>
      <c r="Q76" s="73"/>
      <c r="R76" s="73"/>
      <c r="S76" s="73"/>
      <c r="T76" s="36"/>
      <c r="U76" s="76"/>
    </row>
    <row r="77" spans="2:21" x14ac:dyDescent="0.35">
      <c r="B77" s="71"/>
      <c r="C77" s="15"/>
      <c r="D77" s="15"/>
      <c r="E77" s="15"/>
      <c r="F77" s="73"/>
      <c r="G77" s="73"/>
      <c r="H77" s="73"/>
      <c r="I77" s="74"/>
      <c r="J77" s="73"/>
      <c r="K77" s="75"/>
      <c r="L77" s="73"/>
      <c r="M77" s="73"/>
      <c r="N77" s="73"/>
      <c r="O77" s="73"/>
      <c r="P77" s="73"/>
      <c r="Q77" s="73"/>
      <c r="R77" s="73"/>
      <c r="S77" s="73"/>
      <c r="T77" s="36"/>
      <c r="U77" s="76"/>
    </row>
    <row r="78" spans="2:21" x14ac:dyDescent="0.35">
      <c r="B78" s="71"/>
      <c r="C78" s="15"/>
      <c r="D78" s="15"/>
      <c r="E78" s="15"/>
      <c r="F78" s="73"/>
      <c r="G78" s="73"/>
      <c r="H78" s="73"/>
      <c r="I78" s="74"/>
      <c r="J78" s="73"/>
      <c r="K78" s="75"/>
      <c r="L78" s="73"/>
      <c r="M78" s="73"/>
      <c r="N78" s="73"/>
      <c r="O78" s="73"/>
      <c r="P78" s="73"/>
      <c r="Q78" s="73"/>
      <c r="R78" s="73"/>
      <c r="S78" s="73"/>
      <c r="T78" s="36"/>
      <c r="U78" s="76"/>
    </row>
    <row r="79" spans="2:21" x14ac:dyDescent="0.35">
      <c r="B79" s="71"/>
      <c r="C79" s="15"/>
      <c r="D79" s="15"/>
      <c r="E79" s="15"/>
      <c r="F79" s="73"/>
      <c r="G79" s="73"/>
      <c r="H79" s="73"/>
      <c r="I79" s="74"/>
      <c r="J79" s="73"/>
      <c r="K79" s="75"/>
      <c r="L79" s="73"/>
      <c r="M79" s="73"/>
      <c r="N79" s="73"/>
      <c r="O79" s="73"/>
      <c r="P79" s="73"/>
      <c r="Q79" s="73"/>
      <c r="R79" s="73"/>
      <c r="S79" s="73"/>
      <c r="T79" s="36"/>
      <c r="U79" s="76"/>
    </row>
    <row r="80" spans="2:21" x14ac:dyDescent="0.35">
      <c r="B80" s="71"/>
      <c r="C80" s="15"/>
      <c r="D80" s="15"/>
      <c r="E80" s="15"/>
      <c r="F80" s="73"/>
      <c r="G80" s="73"/>
      <c r="H80" s="73"/>
      <c r="I80" s="74"/>
      <c r="J80" s="73"/>
      <c r="K80" s="75"/>
      <c r="L80" s="73"/>
      <c r="M80" s="73"/>
      <c r="N80" s="73"/>
      <c r="O80" s="73"/>
      <c r="P80" s="73"/>
      <c r="Q80" s="73"/>
      <c r="R80" s="73"/>
      <c r="S80" s="73"/>
      <c r="T80" s="36"/>
      <c r="U80" s="76"/>
    </row>
    <row r="81" spans="2:21" x14ac:dyDescent="0.35">
      <c r="B81" s="71"/>
      <c r="C81" s="15"/>
      <c r="D81" s="15"/>
      <c r="E81" s="15"/>
      <c r="F81" s="73"/>
      <c r="G81" s="73"/>
      <c r="H81" s="73"/>
      <c r="I81" s="74"/>
      <c r="J81" s="73"/>
      <c r="K81" s="75"/>
      <c r="L81" s="73"/>
      <c r="M81" s="73"/>
      <c r="N81" s="73"/>
      <c r="O81" s="73"/>
      <c r="P81" s="73"/>
      <c r="Q81" s="73"/>
      <c r="R81" s="73"/>
      <c r="S81" s="73"/>
      <c r="T81" s="36"/>
      <c r="U81" s="76"/>
    </row>
    <row r="82" spans="2:21" x14ac:dyDescent="0.35">
      <c r="B82" s="71"/>
      <c r="C82" s="15"/>
      <c r="D82" s="15"/>
      <c r="E82" s="15"/>
      <c r="F82" s="73"/>
      <c r="G82" s="73"/>
      <c r="H82" s="73"/>
      <c r="I82" s="74"/>
      <c r="J82" s="73"/>
      <c r="K82" s="75"/>
      <c r="L82" s="73"/>
      <c r="M82" s="73"/>
      <c r="N82" s="73"/>
      <c r="O82" s="73"/>
      <c r="P82" s="73"/>
      <c r="Q82" s="73"/>
      <c r="R82" s="73"/>
      <c r="S82" s="73"/>
      <c r="T82" s="36"/>
      <c r="U82" s="76"/>
    </row>
    <row r="83" spans="2:21" x14ac:dyDescent="0.35">
      <c r="B83" s="71"/>
      <c r="C83" s="15"/>
      <c r="D83" s="15"/>
      <c r="E83" s="15"/>
      <c r="F83" s="73"/>
      <c r="G83" s="73"/>
      <c r="H83" s="73"/>
      <c r="I83" s="74"/>
      <c r="J83" s="73"/>
      <c r="K83" s="75"/>
      <c r="L83" s="73"/>
      <c r="M83" s="73"/>
      <c r="N83" s="73"/>
      <c r="O83" s="73"/>
      <c r="P83" s="73"/>
      <c r="Q83" s="73"/>
      <c r="R83" s="73"/>
      <c r="S83" s="73"/>
      <c r="T83" s="36"/>
      <c r="U83" s="76"/>
    </row>
    <row r="84" spans="2:21" x14ac:dyDescent="0.35">
      <c r="B84" s="71"/>
      <c r="C84" s="15"/>
      <c r="D84" s="15"/>
      <c r="E84" s="15"/>
      <c r="F84" s="73"/>
      <c r="G84" s="73"/>
      <c r="H84" s="73"/>
      <c r="I84" s="74"/>
      <c r="J84" s="73"/>
      <c r="K84" s="75"/>
      <c r="L84" s="73"/>
      <c r="M84" s="73"/>
      <c r="N84" s="73"/>
      <c r="O84" s="73"/>
      <c r="P84" s="73"/>
      <c r="Q84" s="73"/>
      <c r="R84" s="73"/>
      <c r="S84" s="73"/>
      <c r="T84" s="36"/>
      <c r="U84" s="76"/>
    </row>
    <row r="85" spans="2:21" x14ac:dyDescent="0.35">
      <c r="B85" s="71"/>
      <c r="C85" s="15"/>
      <c r="D85" s="15"/>
      <c r="E85" s="15"/>
      <c r="F85" s="73"/>
      <c r="G85" s="73"/>
      <c r="H85" s="73"/>
      <c r="I85" s="74"/>
      <c r="J85" s="73"/>
      <c r="K85" s="75"/>
      <c r="L85" s="73"/>
      <c r="M85" s="73"/>
      <c r="N85" s="73"/>
      <c r="O85" s="73"/>
      <c r="P85" s="73"/>
      <c r="Q85" s="73"/>
      <c r="R85" s="73"/>
      <c r="S85" s="73"/>
      <c r="T85" s="36"/>
      <c r="U85" s="76"/>
    </row>
    <row r="86" spans="2:21" x14ac:dyDescent="0.35">
      <c r="B86" s="71"/>
      <c r="C86" s="15"/>
      <c r="D86" s="15"/>
      <c r="E86" s="15"/>
      <c r="F86" s="73"/>
      <c r="G86" s="73"/>
      <c r="H86" s="73"/>
      <c r="I86" s="74"/>
      <c r="J86" s="73"/>
      <c r="K86" s="75"/>
      <c r="L86" s="73"/>
      <c r="M86" s="73"/>
      <c r="N86" s="73"/>
      <c r="O86" s="73"/>
      <c r="P86" s="73"/>
      <c r="Q86" s="73"/>
      <c r="R86" s="73"/>
      <c r="S86" s="73"/>
      <c r="T86" s="36"/>
      <c r="U86" s="76"/>
    </row>
    <row r="87" spans="2:21" x14ac:dyDescent="0.35">
      <c r="B87" s="71"/>
      <c r="C87" s="15"/>
      <c r="D87" s="15"/>
      <c r="E87" s="15"/>
      <c r="F87" s="73"/>
      <c r="G87" s="73"/>
      <c r="H87" s="73"/>
      <c r="I87" s="74"/>
      <c r="J87" s="73"/>
      <c r="K87" s="75"/>
      <c r="L87" s="73"/>
      <c r="M87" s="73"/>
      <c r="N87" s="73"/>
      <c r="O87" s="73"/>
      <c r="P87" s="73"/>
      <c r="Q87" s="73"/>
      <c r="R87" s="73"/>
      <c r="S87" s="73"/>
      <c r="T87" s="36"/>
      <c r="U87" s="76"/>
    </row>
    <row r="88" spans="2:21" x14ac:dyDescent="0.35">
      <c r="B88" s="71"/>
      <c r="C88" s="15"/>
      <c r="D88" s="15"/>
      <c r="E88" s="15"/>
      <c r="F88" s="73"/>
      <c r="G88" s="73"/>
      <c r="H88" s="73"/>
      <c r="I88" s="74"/>
      <c r="J88" s="73"/>
      <c r="K88" s="75"/>
      <c r="L88" s="73"/>
      <c r="M88" s="73"/>
      <c r="N88" s="73"/>
      <c r="O88" s="73"/>
      <c r="P88" s="73"/>
      <c r="Q88" s="73"/>
      <c r="R88" s="73"/>
      <c r="S88" s="73"/>
      <c r="T88" s="36"/>
      <c r="U88" s="76"/>
    </row>
    <row r="89" spans="2:21" x14ac:dyDescent="0.35">
      <c r="B89" s="71"/>
      <c r="C89" s="15"/>
      <c r="D89" s="15"/>
      <c r="E89" s="15"/>
      <c r="F89" s="73"/>
      <c r="G89" s="73"/>
      <c r="H89" s="73"/>
      <c r="I89" s="74"/>
      <c r="J89" s="73"/>
      <c r="K89" s="75"/>
      <c r="L89" s="73"/>
      <c r="M89" s="73"/>
      <c r="N89" s="73"/>
      <c r="O89" s="73"/>
      <c r="P89" s="73"/>
      <c r="Q89" s="73"/>
      <c r="R89" s="73"/>
      <c r="S89" s="73"/>
      <c r="T89" s="36"/>
      <c r="U89" s="76"/>
    </row>
    <row r="90" spans="2:21" x14ac:dyDescent="0.35">
      <c r="B90" s="71"/>
      <c r="C90" s="15"/>
      <c r="D90" s="15"/>
      <c r="E90" s="15"/>
      <c r="F90" s="73"/>
      <c r="G90" s="73"/>
      <c r="H90" s="73"/>
      <c r="I90" s="74"/>
      <c r="J90" s="73"/>
      <c r="K90" s="75"/>
      <c r="L90" s="73"/>
      <c r="M90" s="73"/>
      <c r="N90" s="73"/>
      <c r="O90" s="73"/>
      <c r="P90" s="73"/>
      <c r="Q90" s="73"/>
      <c r="R90" s="73"/>
      <c r="S90" s="73"/>
      <c r="T90" s="36"/>
      <c r="U90" s="76"/>
    </row>
    <row r="91" spans="2:21" x14ac:dyDescent="0.35">
      <c r="B91" s="71"/>
      <c r="C91" s="15"/>
      <c r="D91" s="15"/>
      <c r="E91" s="15"/>
      <c r="F91" s="73"/>
      <c r="G91" s="73"/>
      <c r="H91" s="73"/>
      <c r="I91" s="74"/>
      <c r="J91" s="73"/>
      <c r="K91" s="75"/>
      <c r="L91" s="73"/>
      <c r="M91" s="73"/>
      <c r="N91" s="73"/>
      <c r="O91" s="73"/>
      <c r="P91" s="73"/>
      <c r="Q91" s="73"/>
      <c r="R91" s="73"/>
      <c r="S91" s="73"/>
      <c r="T91" s="36"/>
      <c r="U91" s="76"/>
    </row>
    <row r="92" spans="2:21" x14ac:dyDescent="0.35">
      <c r="B92" s="71"/>
      <c r="C92" s="15"/>
      <c r="D92" s="15"/>
      <c r="E92" s="15"/>
      <c r="F92" s="73"/>
      <c r="G92" s="73"/>
      <c r="H92" s="73"/>
      <c r="I92" s="74"/>
      <c r="J92" s="73"/>
      <c r="K92" s="75"/>
      <c r="L92" s="73"/>
      <c r="M92" s="73"/>
      <c r="N92" s="73"/>
      <c r="O92" s="73"/>
      <c r="P92" s="73"/>
      <c r="Q92" s="73"/>
      <c r="R92" s="73"/>
      <c r="S92" s="73"/>
      <c r="T92" s="36"/>
      <c r="U92" s="76"/>
    </row>
    <row r="93" spans="2:21" x14ac:dyDescent="0.35">
      <c r="B93" s="71"/>
      <c r="C93" s="15"/>
      <c r="D93" s="15"/>
      <c r="E93" s="15"/>
      <c r="F93" s="73"/>
      <c r="G93" s="73"/>
      <c r="H93" s="73"/>
      <c r="I93" s="74"/>
      <c r="J93" s="73"/>
      <c r="K93" s="75"/>
      <c r="L93" s="73"/>
      <c r="M93" s="73"/>
      <c r="N93" s="73"/>
      <c r="O93" s="73"/>
      <c r="P93" s="73"/>
      <c r="Q93" s="73"/>
      <c r="R93" s="73"/>
      <c r="S93" s="73"/>
      <c r="T93" s="36"/>
      <c r="U93" s="76"/>
    </row>
    <row r="94" spans="2:21" x14ac:dyDescent="0.35">
      <c r="B94" s="71"/>
      <c r="C94" s="15"/>
      <c r="D94" s="15"/>
      <c r="E94" s="15"/>
      <c r="F94" s="73"/>
      <c r="G94" s="73"/>
      <c r="H94" s="73"/>
      <c r="I94" s="74"/>
      <c r="J94" s="73"/>
      <c r="K94" s="75"/>
      <c r="L94" s="73"/>
      <c r="M94" s="73"/>
      <c r="N94" s="73"/>
      <c r="O94" s="73"/>
      <c r="P94" s="73"/>
      <c r="Q94" s="73"/>
      <c r="R94" s="73"/>
      <c r="S94" s="73"/>
      <c r="T94" s="36"/>
      <c r="U94" s="76"/>
    </row>
    <row r="95" spans="2:21" x14ac:dyDescent="0.35">
      <c r="B95" s="71"/>
      <c r="C95" s="15"/>
      <c r="D95" s="15"/>
      <c r="E95" s="15"/>
      <c r="F95" s="73"/>
      <c r="G95" s="73"/>
      <c r="H95" s="73"/>
      <c r="I95" s="74"/>
      <c r="J95" s="73"/>
      <c r="K95" s="75"/>
      <c r="L95" s="73"/>
      <c r="M95" s="73"/>
      <c r="N95" s="73"/>
      <c r="O95" s="73"/>
      <c r="P95" s="73"/>
      <c r="Q95" s="73"/>
      <c r="R95" s="73"/>
      <c r="S95" s="73"/>
      <c r="T95" s="36"/>
      <c r="U95" s="76"/>
    </row>
    <row r="96" spans="2:21" x14ac:dyDescent="0.35">
      <c r="B96" s="71"/>
      <c r="C96" s="15"/>
      <c r="D96" s="15"/>
      <c r="E96" s="15"/>
      <c r="F96" s="73"/>
      <c r="G96" s="73"/>
      <c r="H96" s="73"/>
      <c r="I96" s="74"/>
      <c r="J96" s="73"/>
      <c r="K96" s="75"/>
      <c r="L96" s="73"/>
      <c r="M96" s="73"/>
      <c r="N96" s="73"/>
      <c r="O96" s="73"/>
      <c r="P96" s="73"/>
      <c r="Q96" s="73"/>
      <c r="R96" s="73"/>
      <c r="S96" s="73"/>
      <c r="T96" s="36"/>
      <c r="U96" s="76"/>
    </row>
    <row r="97" spans="2:21" x14ac:dyDescent="0.35">
      <c r="B97" s="71"/>
      <c r="C97" s="15"/>
      <c r="D97" s="15"/>
      <c r="E97" s="15"/>
      <c r="F97" s="73"/>
      <c r="G97" s="73"/>
      <c r="H97" s="73"/>
      <c r="I97" s="74"/>
      <c r="J97" s="73"/>
      <c r="K97" s="75"/>
      <c r="L97" s="73"/>
      <c r="M97" s="73"/>
      <c r="N97" s="73"/>
      <c r="O97" s="73"/>
      <c r="P97" s="73"/>
      <c r="Q97" s="73"/>
      <c r="R97" s="73"/>
      <c r="S97" s="73"/>
      <c r="T97" s="36"/>
      <c r="U97" s="76"/>
    </row>
    <row r="98" spans="2:21" x14ac:dyDescent="0.35">
      <c r="B98" s="71"/>
      <c r="C98" s="15"/>
      <c r="D98" s="15"/>
      <c r="E98" s="15"/>
      <c r="F98" s="73"/>
      <c r="G98" s="73"/>
      <c r="H98" s="73"/>
      <c r="I98" s="74"/>
      <c r="J98" s="73"/>
      <c r="K98" s="75"/>
      <c r="L98" s="73"/>
      <c r="M98" s="73"/>
      <c r="N98" s="73"/>
      <c r="O98" s="73"/>
      <c r="P98" s="73"/>
      <c r="Q98" s="73"/>
      <c r="R98" s="73"/>
      <c r="S98" s="73"/>
      <c r="T98" s="36"/>
      <c r="U98" s="76"/>
    </row>
    <row r="99" spans="2:21" x14ac:dyDescent="0.35">
      <c r="B99" s="71"/>
      <c r="C99" s="15"/>
      <c r="D99" s="15"/>
      <c r="E99" s="15"/>
      <c r="F99" s="73"/>
      <c r="G99" s="73"/>
      <c r="H99" s="73"/>
      <c r="I99" s="74"/>
      <c r="J99" s="73"/>
      <c r="K99" s="75"/>
      <c r="L99" s="73"/>
      <c r="M99" s="73"/>
      <c r="N99" s="73"/>
      <c r="O99" s="73"/>
      <c r="P99" s="73"/>
      <c r="Q99" s="73"/>
      <c r="R99" s="73"/>
      <c r="S99" s="73"/>
      <c r="T99" s="36"/>
      <c r="U99" s="76"/>
    </row>
    <row r="100" spans="2:21" x14ac:dyDescent="0.35">
      <c r="B100" s="71"/>
      <c r="C100" s="15"/>
      <c r="D100" s="15"/>
      <c r="E100" s="15"/>
      <c r="F100" s="73"/>
      <c r="G100" s="73"/>
      <c r="H100" s="73"/>
      <c r="I100" s="74"/>
      <c r="J100" s="73"/>
      <c r="K100" s="75"/>
      <c r="L100" s="73"/>
      <c r="M100" s="73"/>
      <c r="N100" s="73"/>
      <c r="O100" s="73"/>
      <c r="P100" s="73"/>
      <c r="Q100" s="73"/>
      <c r="R100" s="73"/>
      <c r="S100" s="73"/>
      <c r="T100" s="36"/>
      <c r="U100" s="76"/>
    </row>
    <row r="101" spans="2:21" x14ac:dyDescent="0.35">
      <c r="B101" s="71"/>
      <c r="C101" s="15"/>
      <c r="D101" s="15"/>
      <c r="E101" s="15"/>
      <c r="F101" s="73"/>
      <c r="G101" s="73"/>
      <c r="H101" s="73"/>
      <c r="I101" s="74"/>
      <c r="J101" s="73"/>
      <c r="K101" s="75"/>
      <c r="L101" s="73"/>
      <c r="M101" s="73"/>
      <c r="N101" s="73"/>
      <c r="O101" s="73"/>
      <c r="P101" s="73"/>
      <c r="Q101" s="73"/>
      <c r="R101" s="73"/>
      <c r="S101" s="73"/>
      <c r="T101" s="36"/>
      <c r="U101" s="76"/>
    </row>
    <row r="102" spans="2:21" x14ac:dyDescent="0.35">
      <c r="B102" s="71"/>
      <c r="C102" s="15"/>
      <c r="D102" s="15"/>
      <c r="E102" s="15"/>
      <c r="F102" s="73"/>
      <c r="G102" s="73"/>
      <c r="H102" s="73"/>
      <c r="I102" s="74"/>
      <c r="J102" s="73"/>
      <c r="K102" s="75"/>
      <c r="L102" s="73"/>
      <c r="M102" s="73"/>
      <c r="N102" s="73"/>
      <c r="O102" s="73"/>
      <c r="P102" s="73"/>
      <c r="Q102" s="73"/>
      <c r="R102" s="73"/>
      <c r="S102" s="73"/>
      <c r="T102" s="36"/>
      <c r="U102" s="76"/>
    </row>
    <row r="103" spans="2:21" x14ac:dyDescent="0.35">
      <c r="B103" s="71"/>
      <c r="C103" s="15"/>
      <c r="D103" s="15"/>
      <c r="E103" s="15"/>
      <c r="F103" s="73"/>
      <c r="G103" s="73"/>
      <c r="H103" s="73"/>
      <c r="I103" s="74"/>
      <c r="J103" s="73"/>
      <c r="K103" s="75"/>
      <c r="L103" s="73"/>
      <c r="M103" s="73"/>
      <c r="N103" s="73"/>
      <c r="O103" s="73"/>
      <c r="P103" s="73"/>
      <c r="Q103" s="73"/>
      <c r="R103" s="73"/>
      <c r="S103" s="73"/>
      <c r="T103" s="36"/>
      <c r="U103" s="76"/>
    </row>
    <row r="104" spans="2:21" x14ac:dyDescent="0.35">
      <c r="B104" s="71"/>
      <c r="C104" s="15"/>
      <c r="D104" s="15"/>
      <c r="E104" s="15"/>
      <c r="F104" s="73"/>
      <c r="G104" s="73"/>
      <c r="H104" s="73"/>
      <c r="I104" s="74"/>
      <c r="J104" s="73"/>
      <c r="K104" s="75"/>
      <c r="L104" s="73"/>
      <c r="M104" s="73"/>
      <c r="N104" s="73"/>
      <c r="O104" s="73"/>
      <c r="P104" s="73"/>
      <c r="Q104" s="73"/>
      <c r="R104" s="73"/>
      <c r="S104" s="73"/>
      <c r="T104" s="36"/>
      <c r="U104" s="76"/>
    </row>
    <row r="105" spans="2:21" x14ac:dyDescent="0.35">
      <c r="B105" s="71"/>
      <c r="C105" s="15"/>
      <c r="D105" s="15"/>
      <c r="E105" s="15"/>
      <c r="F105" s="73"/>
      <c r="G105" s="73"/>
      <c r="H105" s="73"/>
      <c r="I105" s="74"/>
      <c r="J105" s="73"/>
      <c r="K105" s="75"/>
      <c r="L105" s="73"/>
      <c r="M105" s="73"/>
      <c r="N105" s="73"/>
      <c r="O105" s="73"/>
      <c r="P105" s="73"/>
      <c r="Q105" s="73"/>
      <c r="R105" s="73"/>
      <c r="S105" s="73"/>
      <c r="T105" s="36"/>
      <c r="U105" s="76"/>
    </row>
    <row r="106" spans="2:21" x14ac:dyDescent="0.35">
      <c r="B106" s="71"/>
      <c r="C106" s="15"/>
      <c r="D106" s="15"/>
      <c r="E106" s="15"/>
      <c r="F106" s="73"/>
      <c r="G106" s="73"/>
      <c r="H106" s="73"/>
      <c r="I106" s="74"/>
      <c r="J106" s="73"/>
      <c r="K106" s="75"/>
      <c r="L106" s="73"/>
      <c r="M106" s="73"/>
      <c r="N106" s="73"/>
      <c r="O106" s="73"/>
      <c r="P106" s="73"/>
      <c r="Q106" s="73"/>
      <c r="R106" s="73"/>
      <c r="S106" s="73"/>
      <c r="T106" s="36"/>
      <c r="U106" s="76"/>
    </row>
    <row r="107" spans="2:21" x14ac:dyDescent="0.35">
      <c r="B107" s="71"/>
      <c r="C107" s="15"/>
      <c r="D107" s="15"/>
      <c r="E107" s="15"/>
      <c r="F107" s="73"/>
      <c r="G107" s="73"/>
      <c r="H107" s="73"/>
      <c r="I107" s="74"/>
      <c r="J107" s="73"/>
      <c r="K107" s="75"/>
      <c r="L107" s="73"/>
      <c r="M107" s="73"/>
      <c r="N107" s="73"/>
      <c r="O107" s="73"/>
      <c r="P107" s="73"/>
      <c r="Q107" s="73"/>
      <c r="R107" s="73"/>
      <c r="S107" s="73"/>
      <c r="T107" s="36"/>
      <c r="U107" s="76"/>
    </row>
    <row r="108" spans="2:21" x14ac:dyDescent="0.35">
      <c r="B108" s="71"/>
      <c r="C108" s="15"/>
      <c r="D108" s="15"/>
      <c r="E108" s="15"/>
      <c r="F108" s="73"/>
      <c r="G108" s="73"/>
      <c r="H108" s="73"/>
      <c r="I108" s="74"/>
      <c r="J108" s="73"/>
      <c r="K108" s="75"/>
      <c r="L108" s="73"/>
      <c r="M108" s="73"/>
      <c r="N108" s="73"/>
      <c r="O108" s="73"/>
      <c r="P108" s="73"/>
      <c r="Q108" s="73"/>
      <c r="R108" s="73"/>
      <c r="S108" s="73"/>
      <c r="T108" s="36"/>
      <c r="U108" s="76"/>
    </row>
    <row r="109" spans="2:21" x14ac:dyDescent="0.35">
      <c r="B109" s="71"/>
      <c r="C109" s="15"/>
      <c r="D109" s="15"/>
      <c r="E109" s="15"/>
      <c r="F109" s="73"/>
      <c r="G109" s="73"/>
      <c r="H109" s="73"/>
      <c r="I109" s="74"/>
      <c r="J109" s="73"/>
      <c r="K109" s="75"/>
      <c r="L109" s="73"/>
      <c r="M109" s="73"/>
      <c r="N109" s="73"/>
      <c r="O109" s="73"/>
      <c r="P109" s="73"/>
      <c r="Q109" s="73"/>
      <c r="R109" s="73"/>
      <c r="S109" s="73"/>
      <c r="T109" s="36"/>
      <c r="U109" s="76"/>
    </row>
    <row r="110" spans="2:21" x14ac:dyDescent="0.35">
      <c r="B110" s="71"/>
      <c r="C110" s="15"/>
      <c r="D110" s="15"/>
      <c r="E110" s="15"/>
      <c r="F110" s="73"/>
      <c r="G110" s="73"/>
      <c r="H110" s="73"/>
      <c r="I110" s="74"/>
      <c r="J110" s="73"/>
      <c r="K110" s="75"/>
      <c r="L110" s="73"/>
      <c r="M110" s="73"/>
      <c r="N110" s="73"/>
      <c r="O110" s="73"/>
      <c r="P110" s="73"/>
      <c r="Q110" s="73"/>
      <c r="R110" s="73"/>
      <c r="S110" s="73"/>
      <c r="T110" s="36"/>
      <c r="U110" s="76"/>
    </row>
    <row r="111" spans="2:21" x14ac:dyDescent="0.35">
      <c r="B111" s="71"/>
      <c r="C111" s="15"/>
      <c r="D111" s="15"/>
      <c r="E111" s="15"/>
      <c r="F111" s="73"/>
      <c r="G111" s="73"/>
      <c r="H111" s="73"/>
      <c r="I111" s="74"/>
      <c r="J111" s="73"/>
      <c r="K111" s="75"/>
      <c r="L111" s="73"/>
      <c r="M111" s="73"/>
      <c r="N111" s="73"/>
      <c r="O111" s="73"/>
      <c r="P111" s="73"/>
      <c r="Q111" s="73"/>
      <c r="R111" s="73"/>
      <c r="S111" s="73"/>
      <c r="T111" s="36"/>
      <c r="U111" s="76"/>
    </row>
    <row r="112" spans="2:21" x14ac:dyDescent="0.35">
      <c r="B112" s="71"/>
      <c r="C112" s="15"/>
      <c r="D112" s="15"/>
      <c r="E112" s="15"/>
      <c r="F112" s="73"/>
      <c r="G112" s="73"/>
      <c r="H112" s="73"/>
      <c r="I112" s="74"/>
      <c r="J112" s="73"/>
      <c r="K112" s="75"/>
      <c r="L112" s="73"/>
      <c r="M112" s="73"/>
      <c r="N112" s="73"/>
      <c r="O112" s="73"/>
      <c r="P112" s="73"/>
      <c r="Q112" s="73"/>
      <c r="R112" s="73"/>
      <c r="S112" s="73"/>
      <c r="T112" s="36"/>
      <c r="U112" s="76"/>
    </row>
    <row r="113" spans="2:21" x14ac:dyDescent="0.35">
      <c r="B113" s="71"/>
      <c r="C113" s="15"/>
      <c r="D113" s="15"/>
      <c r="E113" s="15"/>
      <c r="F113" s="73"/>
      <c r="G113" s="73"/>
      <c r="H113" s="73"/>
      <c r="I113" s="74"/>
      <c r="J113" s="73"/>
      <c r="K113" s="75"/>
      <c r="L113" s="73"/>
      <c r="M113" s="73"/>
      <c r="N113" s="73"/>
      <c r="O113" s="73"/>
      <c r="P113" s="73"/>
      <c r="Q113" s="73"/>
      <c r="R113" s="73"/>
      <c r="S113" s="73"/>
      <c r="T113" s="36"/>
      <c r="U113" s="76"/>
    </row>
    <row r="114" spans="2:21" x14ac:dyDescent="0.35">
      <c r="B114" s="71"/>
      <c r="C114" s="15"/>
      <c r="D114" s="15"/>
      <c r="E114" s="15"/>
      <c r="F114" s="73"/>
      <c r="G114" s="73"/>
      <c r="H114" s="73"/>
      <c r="I114" s="74"/>
      <c r="J114" s="73"/>
      <c r="K114" s="75"/>
      <c r="L114" s="73"/>
      <c r="M114" s="73"/>
      <c r="N114" s="73"/>
      <c r="O114" s="73"/>
      <c r="P114" s="73"/>
      <c r="Q114" s="73"/>
      <c r="R114" s="73"/>
      <c r="S114" s="73"/>
      <c r="T114" s="36"/>
      <c r="U114" s="76"/>
    </row>
    <row r="115" spans="2:21" x14ac:dyDescent="0.35">
      <c r="B115" s="71"/>
      <c r="C115" s="15"/>
      <c r="D115" s="15"/>
      <c r="E115" s="15"/>
      <c r="F115" s="73"/>
      <c r="G115" s="73"/>
      <c r="H115" s="73"/>
      <c r="I115" s="74"/>
      <c r="J115" s="73"/>
      <c r="K115" s="75"/>
      <c r="L115" s="73"/>
      <c r="M115" s="73"/>
      <c r="N115" s="73"/>
      <c r="O115" s="73"/>
      <c r="P115" s="73"/>
      <c r="Q115" s="73"/>
      <c r="R115" s="73"/>
      <c r="S115" s="73"/>
      <c r="T115" s="36"/>
      <c r="U115" s="76"/>
    </row>
    <row r="116" spans="2:21" x14ac:dyDescent="0.35">
      <c r="B116" s="71"/>
      <c r="C116" s="15"/>
      <c r="D116" s="15"/>
      <c r="E116" s="15"/>
      <c r="F116" s="73"/>
      <c r="G116" s="73"/>
      <c r="H116" s="73"/>
      <c r="I116" s="74"/>
      <c r="J116" s="73"/>
      <c r="K116" s="75"/>
      <c r="L116" s="73"/>
      <c r="M116" s="73"/>
      <c r="N116" s="73"/>
      <c r="O116" s="73"/>
      <c r="P116" s="73"/>
      <c r="Q116" s="73"/>
      <c r="R116" s="73"/>
      <c r="S116" s="73"/>
      <c r="T116" s="36"/>
      <c r="U116" s="76"/>
    </row>
    <row r="117" spans="2:21" x14ac:dyDescent="0.35">
      <c r="B117" s="71"/>
      <c r="C117" s="15"/>
      <c r="D117" s="15"/>
      <c r="E117" s="15"/>
      <c r="F117" s="73"/>
      <c r="G117" s="73"/>
      <c r="H117" s="73"/>
      <c r="I117" s="74"/>
      <c r="J117" s="73"/>
      <c r="K117" s="75"/>
      <c r="L117" s="73"/>
      <c r="M117" s="73"/>
      <c r="N117" s="73"/>
      <c r="O117" s="73"/>
      <c r="P117" s="73"/>
      <c r="Q117" s="73"/>
      <c r="R117" s="73"/>
      <c r="S117" s="73"/>
      <c r="T117" s="36"/>
      <c r="U117" s="76"/>
    </row>
    <row r="118" spans="2:21" x14ac:dyDescent="0.35">
      <c r="B118" s="71"/>
      <c r="C118" s="15"/>
      <c r="D118" s="15"/>
      <c r="E118" s="15"/>
      <c r="F118" s="73"/>
      <c r="G118" s="73"/>
      <c r="H118" s="73"/>
      <c r="I118" s="74"/>
      <c r="J118" s="73"/>
      <c r="K118" s="75"/>
      <c r="L118" s="73"/>
      <c r="M118" s="73"/>
      <c r="N118" s="73"/>
      <c r="O118" s="73"/>
      <c r="P118" s="73"/>
      <c r="Q118" s="73"/>
      <c r="R118" s="73"/>
      <c r="S118" s="73"/>
      <c r="T118" s="36"/>
      <c r="U118" s="76"/>
    </row>
    <row r="119" spans="2:21" x14ac:dyDescent="0.35">
      <c r="B119" s="71"/>
      <c r="C119" s="15"/>
      <c r="D119" s="15"/>
      <c r="E119" s="15"/>
      <c r="F119" s="73"/>
      <c r="G119" s="73"/>
      <c r="H119" s="73"/>
      <c r="I119" s="74"/>
      <c r="J119" s="73"/>
      <c r="K119" s="75"/>
      <c r="L119" s="73"/>
      <c r="M119" s="73"/>
      <c r="N119" s="73"/>
      <c r="O119" s="73"/>
      <c r="P119" s="73"/>
      <c r="Q119" s="73"/>
      <c r="R119" s="73"/>
      <c r="S119" s="73"/>
      <c r="T119" s="36"/>
      <c r="U119" s="76"/>
    </row>
    <row r="120" spans="2:21" x14ac:dyDescent="0.35">
      <c r="B120" s="71"/>
      <c r="C120" s="15"/>
      <c r="D120" s="15"/>
      <c r="E120" s="15"/>
      <c r="F120" s="73"/>
      <c r="G120" s="73"/>
      <c r="H120" s="73"/>
      <c r="I120" s="74"/>
      <c r="J120" s="73"/>
      <c r="K120" s="75"/>
      <c r="L120" s="73"/>
      <c r="M120" s="73"/>
      <c r="N120" s="73"/>
      <c r="O120" s="73"/>
      <c r="P120" s="73"/>
      <c r="Q120" s="73"/>
      <c r="R120" s="73"/>
      <c r="S120" s="73"/>
      <c r="T120" s="36"/>
      <c r="U120" s="76"/>
    </row>
    <row r="121" spans="2:21" x14ac:dyDescent="0.35">
      <c r="B121" s="71"/>
      <c r="C121" s="15"/>
      <c r="D121" s="15"/>
      <c r="E121" s="15"/>
      <c r="F121" s="73"/>
      <c r="G121" s="73"/>
      <c r="H121" s="73"/>
      <c r="I121" s="74"/>
      <c r="J121" s="73"/>
      <c r="K121" s="75"/>
      <c r="L121" s="73"/>
      <c r="M121" s="73"/>
      <c r="N121" s="73"/>
      <c r="O121" s="73"/>
      <c r="P121" s="73"/>
      <c r="Q121" s="73"/>
      <c r="R121" s="73"/>
      <c r="S121" s="73"/>
      <c r="T121" s="36"/>
      <c r="U121" s="76"/>
    </row>
    <row r="122" spans="2:21" x14ac:dyDescent="0.35">
      <c r="B122" s="71"/>
      <c r="C122" s="15"/>
      <c r="D122" s="15"/>
      <c r="E122" s="15"/>
      <c r="F122" s="73"/>
      <c r="G122" s="73"/>
      <c r="H122" s="73"/>
      <c r="I122" s="74"/>
      <c r="J122" s="73"/>
      <c r="K122" s="75"/>
      <c r="L122" s="73"/>
      <c r="M122" s="73"/>
      <c r="N122" s="73"/>
      <c r="O122" s="73"/>
      <c r="P122" s="73"/>
      <c r="Q122" s="73"/>
      <c r="R122" s="73"/>
      <c r="S122" s="73"/>
      <c r="T122" s="36"/>
      <c r="U122" s="76"/>
    </row>
    <row r="123" spans="2:21" x14ac:dyDescent="0.35">
      <c r="B123" s="71"/>
      <c r="C123" s="15"/>
      <c r="D123" s="15"/>
      <c r="E123" s="15"/>
      <c r="F123" s="73"/>
      <c r="G123" s="73"/>
      <c r="H123" s="73"/>
      <c r="I123" s="74"/>
      <c r="J123" s="73"/>
      <c r="K123" s="75"/>
      <c r="L123" s="73"/>
      <c r="M123" s="73"/>
      <c r="N123" s="73"/>
      <c r="O123" s="73"/>
      <c r="P123" s="73"/>
      <c r="Q123" s="73"/>
      <c r="R123" s="73"/>
      <c r="S123" s="73"/>
      <c r="T123" s="36"/>
      <c r="U123" s="76"/>
    </row>
    <row r="124" spans="2:21" x14ac:dyDescent="0.35">
      <c r="B124" s="71"/>
      <c r="C124" s="15"/>
      <c r="D124" s="15"/>
      <c r="E124" s="15"/>
      <c r="F124" s="73"/>
      <c r="G124" s="73"/>
      <c r="H124" s="73"/>
      <c r="I124" s="74"/>
      <c r="J124" s="73"/>
      <c r="K124" s="75"/>
      <c r="L124" s="73"/>
      <c r="M124" s="73"/>
      <c r="N124" s="73"/>
      <c r="O124" s="73"/>
      <c r="P124" s="73"/>
      <c r="Q124" s="73"/>
      <c r="R124" s="73"/>
      <c r="S124" s="73"/>
      <c r="T124" s="36"/>
      <c r="U124" s="76"/>
    </row>
    <row r="125" spans="2:21" x14ac:dyDescent="0.35">
      <c r="B125" s="71"/>
      <c r="C125" s="15"/>
      <c r="D125" s="15"/>
      <c r="E125" s="15"/>
      <c r="F125" s="73"/>
      <c r="G125" s="73"/>
      <c r="H125" s="73"/>
      <c r="I125" s="74"/>
      <c r="J125" s="73"/>
      <c r="K125" s="75"/>
      <c r="L125" s="73"/>
      <c r="M125" s="73"/>
      <c r="N125" s="73"/>
      <c r="O125" s="73"/>
      <c r="P125" s="73"/>
      <c r="Q125" s="73"/>
      <c r="R125" s="73"/>
      <c r="S125" s="73"/>
      <c r="T125" s="36"/>
      <c r="U125" s="76"/>
    </row>
    <row r="126" spans="2:21" x14ac:dyDescent="0.35">
      <c r="B126" s="71"/>
      <c r="C126" s="15"/>
      <c r="D126" s="15"/>
      <c r="E126" s="15"/>
      <c r="F126" s="73"/>
      <c r="G126" s="73"/>
      <c r="H126" s="73"/>
      <c r="I126" s="74"/>
      <c r="J126" s="73"/>
      <c r="K126" s="75"/>
      <c r="L126" s="73"/>
      <c r="M126" s="73"/>
      <c r="N126" s="73"/>
      <c r="O126" s="73"/>
      <c r="P126" s="73"/>
      <c r="Q126" s="73"/>
      <c r="R126" s="73"/>
      <c r="S126" s="73"/>
      <c r="T126" s="36"/>
      <c r="U126" s="76"/>
    </row>
    <row r="127" spans="2:21" x14ac:dyDescent="0.35">
      <c r="B127" s="71"/>
      <c r="C127" s="15"/>
      <c r="D127" s="15"/>
      <c r="E127" s="15"/>
      <c r="F127" s="73"/>
      <c r="G127" s="73"/>
      <c r="H127" s="73"/>
      <c r="I127" s="74"/>
      <c r="J127" s="73"/>
      <c r="K127" s="75"/>
      <c r="L127" s="73"/>
      <c r="M127" s="73"/>
      <c r="N127" s="73"/>
      <c r="O127" s="73"/>
      <c r="P127" s="73"/>
      <c r="Q127" s="73"/>
      <c r="R127" s="73"/>
      <c r="S127" s="73"/>
      <c r="T127" s="36"/>
      <c r="U127" s="76"/>
    </row>
    <row r="128" spans="2:21" x14ac:dyDescent="0.35">
      <c r="B128" s="71"/>
      <c r="C128" s="15"/>
      <c r="D128" s="15"/>
      <c r="E128" s="15"/>
      <c r="F128" s="73"/>
      <c r="G128" s="73"/>
      <c r="H128" s="73"/>
      <c r="I128" s="74"/>
      <c r="J128" s="73"/>
      <c r="K128" s="75"/>
      <c r="L128" s="73"/>
      <c r="M128" s="73"/>
      <c r="N128" s="73"/>
      <c r="O128" s="73"/>
      <c r="P128" s="73"/>
      <c r="Q128" s="73"/>
      <c r="R128" s="73"/>
      <c r="S128" s="73"/>
      <c r="T128" s="36"/>
      <c r="U128" s="76"/>
    </row>
    <row r="129" spans="2:21" x14ac:dyDescent="0.35">
      <c r="B129" s="78"/>
      <c r="C129" s="79"/>
      <c r="D129" s="79"/>
      <c r="E129" s="79"/>
      <c r="F129" s="80"/>
      <c r="G129" s="80"/>
      <c r="H129" s="80"/>
      <c r="I129" s="81"/>
      <c r="J129" s="80"/>
      <c r="K129" s="82"/>
      <c r="L129" s="80"/>
      <c r="M129" s="80"/>
      <c r="N129" s="80"/>
      <c r="O129" s="80"/>
      <c r="P129" s="80"/>
      <c r="Q129" s="80"/>
      <c r="R129" s="80"/>
      <c r="S129" s="80"/>
      <c r="T129" s="83"/>
      <c r="U129" s="84"/>
    </row>
  </sheetData>
  <mergeCells count="16">
    <mergeCell ref="P2:Q2"/>
    <mergeCell ref="D3:J3"/>
    <mergeCell ref="P3:Q3"/>
    <mergeCell ref="D4:J4"/>
    <mergeCell ref="S4:T4"/>
    <mergeCell ref="Y4:Z4"/>
    <mergeCell ref="AB4:AC4"/>
    <mergeCell ref="AE4:AF4"/>
    <mergeCell ref="AH4:AI4"/>
    <mergeCell ref="S5:U5"/>
    <mergeCell ref="V5:X5"/>
    <mergeCell ref="Y5:AA5"/>
    <mergeCell ref="AB5:AD5"/>
    <mergeCell ref="AE5:AG5"/>
    <mergeCell ref="AH5:AJ5"/>
    <mergeCell ref="V4:W4"/>
  </mergeCells>
  <pageMargins left="0.70866141732283472" right="0.70866141732283472" top="0.74803149606299213" bottom="0.74803149606299213" header="0.31496062992125984" footer="0.31496062992125984"/>
  <pageSetup paperSize="9" scale="27" fitToHeight="0" orientation="landscape" r:id="rId1"/>
  <rowBreaks count="1" manualBreakCount="1">
    <brk id="39" max="16383" man="1"/>
  </rowBreaks>
  <colBreaks count="1" manualBreakCount="1">
    <brk id="15" min="1" max="29" man="1"/>
  </colBreaks>
  <drawing r:id="rId2"/>
  <legacy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/>
  <dimension ref="A1:AJ261"/>
  <sheetViews>
    <sheetView tabSelected="1" view="pageBreakPreview" topLeftCell="B1" zoomScale="60" zoomScaleNormal="80" zoomScalePageLayoutView="30" workbookViewId="0">
      <pane ySplit="6" topLeftCell="A7" activePane="bottomLeft" state="frozen"/>
      <selection pane="bottomLeft" activeCell="E23" sqref="E23"/>
    </sheetView>
  </sheetViews>
  <sheetFormatPr baseColWidth="10" defaultRowHeight="21" x14ac:dyDescent="0.25"/>
  <cols>
    <col min="1" max="1" width="37.7109375" customWidth="1"/>
    <col min="2" max="2" width="48.7109375" customWidth="1"/>
    <col min="3" max="3" width="40.7109375" bestFit="1" customWidth="1"/>
    <col min="4" max="5" width="67.85546875" customWidth="1"/>
    <col min="6" max="6" width="28.42578125" style="2" customWidth="1"/>
    <col min="7" max="7" width="25" style="2" customWidth="1"/>
    <col min="8" max="8" width="23.140625" style="2" customWidth="1"/>
    <col min="9" max="9" width="26.7109375" style="3" customWidth="1"/>
    <col min="10" max="10" width="36.85546875" style="85" customWidth="1"/>
    <col min="11" max="11" width="20.7109375" style="3" customWidth="1"/>
    <col min="12" max="12" width="36.42578125" style="2" customWidth="1"/>
    <col min="13" max="13" width="38.140625" style="2" customWidth="1"/>
    <col min="14" max="14" width="21.7109375" style="2" customWidth="1"/>
    <col min="15" max="15" width="19.85546875" style="2" customWidth="1"/>
    <col min="16" max="16" width="25" style="2" customWidth="1"/>
    <col min="17" max="17" width="20.85546875" style="2" customWidth="1"/>
    <col min="18" max="18" width="42.85546875" style="2" customWidth="1"/>
    <col min="19" max="19" width="22.140625" style="2" customWidth="1"/>
    <col min="20" max="20" width="18.28515625" style="4" customWidth="1"/>
    <col min="21" max="21" width="21.42578125" style="86" customWidth="1"/>
    <col min="22" max="22" width="20.85546875" customWidth="1"/>
    <col min="23" max="23" width="18.28515625" customWidth="1"/>
    <col min="24" max="24" width="23.5703125" style="86" customWidth="1"/>
    <col min="25" max="25" width="22.5703125" style="86" customWidth="1"/>
    <col min="26" max="26" width="18.5703125" style="86" customWidth="1"/>
    <col min="27" max="27" width="20.7109375" style="86" customWidth="1"/>
    <col min="28" max="28" width="21.85546875" customWidth="1"/>
    <col min="29" max="29" width="18.28515625" customWidth="1"/>
    <col min="30" max="30" width="24.85546875" customWidth="1"/>
    <col min="31" max="31" width="19.28515625" customWidth="1"/>
    <col min="32" max="32" width="17.85546875" customWidth="1"/>
    <col min="33" max="33" width="24.42578125" customWidth="1"/>
    <col min="34" max="34" width="21.140625" customWidth="1"/>
    <col min="35" max="35" width="17.140625" customWidth="1"/>
    <col min="36" max="36" width="20.7109375" customWidth="1"/>
  </cols>
  <sheetData>
    <row r="1" spans="1:36" ht="21.75" thickBot="1" x14ac:dyDescent="0.3"/>
    <row r="2" spans="1:36" ht="54" customHeight="1" thickBot="1" x14ac:dyDescent="0.3">
      <c r="A2" s="7" t="s">
        <v>0</v>
      </c>
      <c r="B2" s="8">
        <f>SUM(shreyer!$K$7:$K$41)</f>
        <v>468.11</v>
      </c>
      <c r="P2" s="175" t="s">
        <v>1</v>
      </c>
      <c r="Q2" s="176"/>
      <c r="R2" s="9">
        <v>15523</v>
      </c>
      <c r="T2" s="5"/>
      <c r="U2" s="2"/>
      <c r="X2"/>
      <c r="Y2"/>
      <c r="Z2"/>
      <c r="AA2"/>
    </row>
    <row r="3" spans="1:36" ht="57" customHeight="1" thickBot="1" x14ac:dyDescent="0.3">
      <c r="A3" s="7" t="s">
        <v>2</v>
      </c>
      <c r="B3" s="8">
        <f>SUBTOTAL(9,shreyer!$K$7:$K$41)</f>
        <v>468.11</v>
      </c>
      <c r="D3" s="177" t="s">
        <v>93</v>
      </c>
      <c r="E3" s="178"/>
      <c r="F3" s="178"/>
      <c r="G3" s="178"/>
      <c r="H3" s="178"/>
      <c r="I3" s="178"/>
      <c r="J3" s="178"/>
      <c r="K3" s="179"/>
      <c r="L3" s="11"/>
      <c r="P3" s="175" t="s">
        <v>4</v>
      </c>
      <c r="Q3" s="176"/>
      <c r="R3" s="9">
        <v>15520</v>
      </c>
      <c r="S3" s="12"/>
      <c r="T3" s="12"/>
      <c r="U3" s="12"/>
      <c r="V3" s="13"/>
      <c r="W3" s="13"/>
      <c r="X3" s="13"/>
      <c r="Y3" s="15"/>
      <c r="Z3" s="15"/>
      <c r="AA3"/>
    </row>
    <row r="4" spans="1:36" ht="56.25" customHeight="1" thickBot="1" x14ac:dyDescent="0.45">
      <c r="A4" s="17"/>
      <c r="B4" s="87"/>
      <c r="D4" s="180" t="s">
        <v>94</v>
      </c>
      <c r="E4" s="181"/>
      <c r="F4" s="181"/>
      <c r="G4" s="181"/>
      <c r="H4" s="181"/>
      <c r="I4" s="181"/>
      <c r="J4" s="181"/>
      <c r="K4" s="182"/>
      <c r="M4" s="2" t="s">
        <v>9</v>
      </c>
      <c r="P4" s="21" t="s">
        <v>6</v>
      </c>
      <c r="Q4" s="22">
        <v>42370</v>
      </c>
      <c r="S4" s="170" t="s">
        <v>7</v>
      </c>
      <c r="T4" s="171"/>
      <c r="U4" s="23">
        <v>2017</v>
      </c>
      <c r="V4" s="170" t="s">
        <v>8</v>
      </c>
      <c r="W4" s="171"/>
      <c r="X4" s="23">
        <v>2018</v>
      </c>
      <c r="Y4" s="170" t="s">
        <v>8</v>
      </c>
      <c r="Z4" s="171"/>
      <c r="AA4" s="23">
        <v>2019</v>
      </c>
      <c r="AB4" s="170" t="s">
        <v>8</v>
      </c>
      <c r="AC4" s="171"/>
      <c r="AD4" s="23">
        <v>2020</v>
      </c>
      <c r="AE4" s="170" t="s">
        <v>8</v>
      </c>
      <c r="AF4" s="171"/>
      <c r="AG4" s="23">
        <v>2021</v>
      </c>
      <c r="AH4" s="170" t="s">
        <v>8</v>
      </c>
      <c r="AI4" s="171"/>
      <c r="AJ4" s="23">
        <v>2022</v>
      </c>
    </row>
    <row r="5" spans="1:36" ht="39" customHeight="1" thickBot="1" x14ac:dyDescent="0.3">
      <c r="B5" s="88"/>
      <c r="P5" s="183" t="s">
        <v>95</v>
      </c>
      <c r="Q5" s="184"/>
      <c r="R5" s="185"/>
      <c r="S5" s="186">
        <f>SUMIFS(T7:T46,U7:U46,"R")</f>
        <v>42.52</v>
      </c>
      <c r="T5" s="187"/>
      <c r="U5" s="188"/>
      <c r="W5" s="89"/>
      <c r="X5" s="90">
        <f>SUMIFS(W7:W46,X7:X46,"R")</f>
        <v>0</v>
      </c>
      <c r="Z5" s="89"/>
      <c r="AA5" s="91">
        <f>SUMIFS(Z7:Z46,AA7:AA46,"R")</f>
        <v>0</v>
      </c>
      <c r="AB5" s="91">
        <f>SUMIFS(AC7:AC46,AD7:AD46,"R")</f>
        <v>0</v>
      </c>
      <c r="AC5" s="89"/>
      <c r="AD5" s="92"/>
      <c r="AE5" s="172">
        <f>SUMIFS(AF7:AF46,AG7:AG46,"R")</f>
        <v>0</v>
      </c>
      <c r="AF5" s="173"/>
      <c r="AG5" s="174"/>
      <c r="AH5" s="172">
        <f>SUMIFS(AI7:AI46,AJ7:AJ46,"R")</f>
        <v>0</v>
      </c>
      <c r="AI5" s="173"/>
      <c r="AJ5" s="174"/>
    </row>
    <row r="6" spans="1:36" s="101" customFormat="1" ht="75" customHeight="1" thickBot="1" x14ac:dyDescent="0.55000000000000004">
      <c r="A6" s="93" t="s">
        <v>11</v>
      </c>
      <c r="B6" s="93" t="s">
        <v>96</v>
      </c>
      <c r="C6" s="93" t="s">
        <v>97</v>
      </c>
      <c r="D6" s="93" t="s">
        <v>98</v>
      </c>
      <c r="E6" s="94" t="s">
        <v>15</v>
      </c>
      <c r="F6" s="93" t="s">
        <v>99</v>
      </c>
      <c r="G6" s="93" t="s">
        <v>17</v>
      </c>
      <c r="H6" s="93" t="s">
        <v>18</v>
      </c>
      <c r="I6" s="95" t="s">
        <v>100</v>
      </c>
      <c r="J6" s="96" t="s">
        <v>101</v>
      </c>
      <c r="K6" s="95" t="s">
        <v>102</v>
      </c>
      <c r="L6" s="94" t="s">
        <v>103</v>
      </c>
      <c r="M6" s="94" t="s">
        <v>104</v>
      </c>
      <c r="N6" s="93" t="s">
        <v>24</v>
      </c>
      <c r="O6" s="93" t="s">
        <v>25</v>
      </c>
      <c r="P6" s="93" t="s">
        <v>26</v>
      </c>
      <c r="Q6" s="93" t="s">
        <v>27</v>
      </c>
      <c r="R6" s="94" t="s">
        <v>28</v>
      </c>
      <c r="S6" s="27" t="s">
        <v>29</v>
      </c>
      <c r="T6" s="97" t="s">
        <v>30</v>
      </c>
      <c r="U6" s="97" t="s">
        <v>31</v>
      </c>
      <c r="V6" s="27" t="s">
        <v>32</v>
      </c>
      <c r="W6" s="97" t="s">
        <v>33</v>
      </c>
      <c r="X6" s="97" t="s">
        <v>34</v>
      </c>
      <c r="Y6" s="27" t="s">
        <v>105</v>
      </c>
      <c r="Z6" s="97" t="s">
        <v>36</v>
      </c>
      <c r="AA6" s="97" t="s">
        <v>37</v>
      </c>
      <c r="AB6" s="98" t="s">
        <v>38</v>
      </c>
      <c r="AC6" s="99" t="s">
        <v>39</v>
      </c>
      <c r="AD6" s="100" t="s">
        <v>40</v>
      </c>
      <c r="AE6" s="27" t="s">
        <v>41</v>
      </c>
      <c r="AF6" s="99" t="s">
        <v>42</v>
      </c>
      <c r="AG6" s="100" t="s">
        <v>43</v>
      </c>
      <c r="AH6" s="27" t="s">
        <v>44</v>
      </c>
      <c r="AI6" s="99" t="s">
        <v>45</v>
      </c>
      <c r="AJ6" s="100" t="s">
        <v>46</v>
      </c>
    </row>
    <row r="7" spans="1:36" s="45" customFormat="1" ht="44.25" x14ac:dyDescent="0.5">
      <c r="A7" s="102" t="s">
        <v>106</v>
      </c>
      <c r="B7" s="103" t="s">
        <v>107</v>
      </c>
      <c r="C7" s="102" t="s">
        <v>72</v>
      </c>
      <c r="D7" s="44" t="s">
        <v>108</v>
      </c>
      <c r="E7" s="102" t="s">
        <v>109</v>
      </c>
      <c r="F7" s="104" t="s">
        <v>110</v>
      </c>
      <c r="G7" s="104" t="s">
        <v>110</v>
      </c>
      <c r="H7" s="104">
        <v>1</v>
      </c>
      <c r="I7" s="105"/>
      <c r="J7" s="106"/>
      <c r="K7" s="107">
        <f>shreyer!$J7*shreyer!$I7</f>
        <v>0</v>
      </c>
      <c r="L7" s="104"/>
      <c r="M7" s="104"/>
      <c r="N7" s="108"/>
      <c r="O7" s="109"/>
      <c r="P7" s="110">
        <v>2</v>
      </c>
      <c r="Q7" s="110"/>
      <c r="R7" s="110"/>
      <c r="S7" s="111"/>
      <c r="T7" s="112">
        <f>shreyer!$S7*shreyer!$I7</f>
        <v>0</v>
      </c>
      <c r="U7" s="113" t="str">
        <f>IF(ISBLANK(P7),"",IF(MOD(U$4-YEAR($Q$4),$P7)&lt;&gt;0,"","R"))</f>
        <v/>
      </c>
      <c r="V7" s="114"/>
      <c r="W7" s="112">
        <f>shreyer!$V7*shreyer!$I7</f>
        <v>0</v>
      </c>
      <c r="X7" s="104" t="str">
        <f t="shared" ref="X7:X41" si="0">IF(ISBLANK(P7),"",IF(MOD(X$4-YEAR($Q$4),$P7)&lt;&gt;0,"","R"))</f>
        <v>R</v>
      </c>
      <c r="Y7" s="111"/>
      <c r="Z7" s="115"/>
      <c r="AA7" s="113" t="str">
        <f t="shared" ref="AA7:AA41" si="1">IF(ISBLANK(P7),"",IF(MOD(AA$4-YEAR($Q$4),$P7)&lt;&gt;0,"","R"))</f>
        <v/>
      </c>
      <c r="AB7" s="116"/>
      <c r="AC7" s="114"/>
      <c r="AD7" s="113" t="str">
        <f>IF(ISBLANK(P7),"",IF(MOD(AD$4-YEAR($Q$4),$P7)&lt;&gt;0,"","R"))</f>
        <v>R</v>
      </c>
      <c r="AE7" s="117"/>
      <c r="AF7" s="114"/>
      <c r="AG7" s="113" t="str">
        <f>IF(ISBLANK(P7),"",IF(MOD(AG$4-YEAR($Q$4),$P7)&lt;&gt;0,"","R"))</f>
        <v/>
      </c>
      <c r="AH7" s="117"/>
      <c r="AI7" s="114"/>
      <c r="AJ7" s="113" t="str">
        <f>IF(ISBLANK(P7),"",IF(MOD(AJ$4-YEAR($Q$4),$P7)&lt;&gt;0,"","R"))</f>
        <v>R</v>
      </c>
    </row>
    <row r="8" spans="1:36" s="45" customFormat="1" ht="33.75" x14ac:dyDescent="0.5">
      <c r="A8" s="39" t="s">
        <v>106</v>
      </c>
      <c r="B8" s="39" t="s">
        <v>107</v>
      </c>
      <c r="C8" s="118"/>
      <c r="D8" s="119"/>
      <c r="E8" s="118" t="s">
        <v>65</v>
      </c>
      <c r="F8" s="120" t="s">
        <v>110</v>
      </c>
      <c r="G8" s="120" t="s">
        <v>110</v>
      </c>
      <c r="H8" s="120">
        <v>1</v>
      </c>
      <c r="I8" s="121"/>
      <c r="J8" s="122"/>
      <c r="K8" s="123">
        <f>shreyer!$J8*shreyer!$I8</f>
        <v>0</v>
      </c>
      <c r="L8" s="120"/>
      <c r="M8" s="120"/>
      <c r="N8" s="124"/>
      <c r="O8" s="125"/>
      <c r="P8" s="41">
        <v>10</v>
      </c>
      <c r="Q8" s="41"/>
      <c r="R8" s="41"/>
      <c r="S8" s="49"/>
      <c r="T8" s="47">
        <f>shreyer!$S8*shreyer!$I8</f>
        <v>0</v>
      </c>
      <c r="U8" s="126" t="str">
        <f t="shared" ref="U8:U41" si="2">IF(ISBLANK(P8),"",IF(MOD(U$4-YEAR($Q$4),$P8)&lt;&gt;0,"","R"))</f>
        <v/>
      </c>
      <c r="V8" s="127"/>
      <c r="W8" s="47">
        <f>shreyer!$V8*shreyer!$I8</f>
        <v>0</v>
      </c>
      <c r="X8" s="41" t="str">
        <f t="shared" si="0"/>
        <v/>
      </c>
      <c r="Y8" s="52"/>
      <c r="Z8" s="48"/>
      <c r="AA8" s="126" t="str">
        <f t="shared" si="1"/>
        <v/>
      </c>
      <c r="AB8" s="128"/>
      <c r="AC8" s="129"/>
      <c r="AD8" s="126" t="str">
        <f t="shared" ref="AD8:AD41" si="3">IF(ISBLANK(P8),"",IF(MOD(AD$4-YEAR($Q$4),$P8)&lt;&gt;0,"","R"))</f>
        <v/>
      </c>
      <c r="AE8" s="130"/>
      <c r="AF8" s="129"/>
      <c r="AG8" s="126" t="str">
        <f t="shared" ref="AG8:AG41" si="4">IF(ISBLANK(P8),"",IF(MOD(AG$4-YEAR($Q$4),$P8)&lt;&gt;0,"","R"))</f>
        <v/>
      </c>
      <c r="AH8" s="130"/>
      <c r="AI8" s="129"/>
      <c r="AJ8" s="126" t="str">
        <f t="shared" ref="AJ8:AJ41" si="5">IF(ISBLANK(P8),"",IF(MOD(AJ$4-YEAR($Q$4),$P8)&lt;&gt;0,"","R"))</f>
        <v/>
      </c>
    </row>
    <row r="9" spans="1:36" s="45" customFormat="1" ht="33.75" x14ac:dyDescent="0.5">
      <c r="A9" s="39" t="s">
        <v>106</v>
      </c>
      <c r="B9" s="39" t="s">
        <v>107</v>
      </c>
      <c r="C9" s="118" t="s">
        <v>74</v>
      </c>
      <c r="D9" s="39" t="s">
        <v>111</v>
      </c>
      <c r="E9" s="118" t="s">
        <v>112</v>
      </c>
      <c r="F9" s="56" t="s">
        <v>113</v>
      </c>
      <c r="G9" s="41" t="s">
        <v>113</v>
      </c>
      <c r="H9" s="120">
        <v>4</v>
      </c>
      <c r="I9" s="123"/>
      <c r="J9" s="124">
        <v>1</v>
      </c>
      <c r="K9" s="123">
        <f>shreyer!$J9*shreyer!$I9</f>
        <v>0</v>
      </c>
      <c r="L9" s="120"/>
      <c r="M9" s="120" t="s">
        <v>89</v>
      </c>
      <c r="N9" s="120"/>
      <c r="O9" s="125"/>
      <c r="P9" s="41">
        <v>10</v>
      </c>
      <c r="Q9" s="41"/>
      <c r="R9" s="41"/>
      <c r="S9" s="49"/>
      <c r="T9" s="47">
        <f>shreyer!$S9*shreyer!$I9</f>
        <v>0</v>
      </c>
      <c r="U9" s="126" t="str">
        <f t="shared" si="2"/>
        <v/>
      </c>
      <c r="V9" s="127"/>
      <c r="W9" s="47">
        <f>shreyer!$V9*shreyer!$I9</f>
        <v>0</v>
      </c>
      <c r="X9" s="41" t="str">
        <f t="shared" si="0"/>
        <v/>
      </c>
      <c r="Y9" s="52"/>
      <c r="Z9" s="48"/>
      <c r="AA9" s="126" t="str">
        <f t="shared" si="1"/>
        <v/>
      </c>
      <c r="AB9" s="128"/>
      <c r="AC9" s="129"/>
      <c r="AD9" s="126" t="str">
        <f t="shared" si="3"/>
        <v/>
      </c>
      <c r="AE9" s="130"/>
      <c r="AF9" s="129"/>
      <c r="AG9" s="126" t="str">
        <f t="shared" si="4"/>
        <v/>
      </c>
      <c r="AH9" s="130"/>
      <c r="AI9" s="129"/>
      <c r="AJ9" s="126" t="str">
        <f t="shared" si="5"/>
        <v/>
      </c>
    </row>
    <row r="10" spans="1:36" s="45" customFormat="1" ht="44.25" x14ac:dyDescent="0.5">
      <c r="A10" s="39" t="s">
        <v>106</v>
      </c>
      <c r="B10" s="39" t="s">
        <v>114</v>
      </c>
      <c r="C10" s="118" t="s">
        <v>57</v>
      </c>
      <c r="D10" s="44" t="s">
        <v>115</v>
      </c>
      <c r="E10" s="118" t="s">
        <v>116</v>
      </c>
      <c r="F10" s="120" t="s">
        <v>110</v>
      </c>
      <c r="G10" s="120" t="s">
        <v>110</v>
      </c>
      <c r="H10" s="120">
        <v>2</v>
      </c>
      <c r="I10" s="121"/>
      <c r="J10" s="122"/>
      <c r="K10" s="123">
        <f>shreyer!$J10*shreyer!$I10</f>
        <v>0</v>
      </c>
      <c r="L10" s="120"/>
      <c r="M10" s="120"/>
      <c r="N10" s="124"/>
      <c r="O10" s="125"/>
      <c r="P10" s="41"/>
      <c r="Q10" s="41"/>
      <c r="R10" s="41"/>
      <c r="S10" s="49"/>
      <c r="T10" s="47">
        <f>shreyer!$S10*shreyer!$I10</f>
        <v>0</v>
      </c>
      <c r="U10" s="126" t="str">
        <f t="shared" si="2"/>
        <v/>
      </c>
      <c r="V10" s="127"/>
      <c r="W10" s="47">
        <f>shreyer!$V10*shreyer!$I10</f>
        <v>0</v>
      </c>
      <c r="X10" s="41" t="str">
        <f t="shared" si="0"/>
        <v/>
      </c>
      <c r="Y10" s="52"/>
      <c r="Z10" s="48"/>
      <c r="AA10" s="126" t="str">
        <f t="shared" si="1"/>
        <v/>
      </c>
      <c r="AB10" s="128"/>
      <c r="AC10" s="129"/>
      <c r="AD10" s="126" t="str">
        <f t="shared" si="3"/>
        <v/>
      </c>
      <c r="AE10" s="130"/>
      <c r="AF10" s="129"/>
      <c r="AG10" s="126" t="str">
        <f t="shared" si="4"/>
        <v/>
      </c>
      <c r="AH10" s="130"/>
      <c r="AI10" s="129"/>
      <c r="AJ10" s="126" t="str">
        <f t="shared" si="5"/>
        <v/>
      </c>
    </row>
    <row r="11" spans="1:36" s="45" customFormat="1" ht="44.25" x14ac:dyDescent="0.5">
      <c r="A11" s="39" t="s">
        <v>106</v>
      </c>
      <c r="B11" s="39" t="s">
        <v>114</v>
      </c>
      <c r="C11" s="118" t="s">
        <v>57</v>
      </c>
      <c r="D11" s="119" t="s">
        <v>117</v>
      </c>
      <c r="E11" s="118" t="s">
        <v>65</v>
      </c>
      <c r="F11" s="120" t="s">
        <v>110</v>
      </c>
      <c r="G11" s="120" t="s">
        <v>110</v>
      </c>
      <c r="H11" s="120">
        <v>2</v>
      </c>
      <c r="I11" s="121"/>
      <c r="J11" s="122"/>
      <c r="K11" s="123">
        <f>shreyer!$J11*shreyer!$I11</f>
        <v>0</v>
      </c>
      <c r="L11" s="120"/>
      <c r="M11" s="120"/>
      <c r="N11" s="124"/>
      <c r="O11" s="125"/>
      <c r="P11" s="41"/>
      <c r="Q11" s="41"/>
      <c r="R11" s="41"/>
      <c r="S11" s="49"/>
      <c r="T11" s="47">
        <f>shreyer!$S11*shreyer!$I11</f>
        <v>0</v>
      </c>
      <c r="U11" s="126" t="str">
        <f t="shared" si="2"/>
        <v/>
      </c>
      <c r="V11" s="127"/>
      <c r="W11" s="47">
        <f>shreyer!$V11*shreyer!$I11</f>
        <v>0</v>
      </c>
      <c r="X11" s="41" t="str">
        <f t="shared" si="0"/>
        <v/>
      </c>
      <c r="Y11" s="52"/>
      <c r="Z11" s="48"/>
      <c r="AA11" s="126" t="str">
        <f t="shared" si="1"/>
        <v/>
      </c>
      <c r="AB11" s="128"/>
      <c r="AC11" s="129"/>
      <c r="AD11" s="126" t="str">
        <f t="shared" si="3"/>
        <v/>
      </c>
      <c r="AE11" s="130"/>
      <c r="AF11" s="129"/>
      <c r="AG11" s="126" t="str">
        <f t="shared" si="4"/>
        <v/>
      </c>
      <c r="AH11" s="130"/>
      <c r="AI11" s="129"/>
      <c r="AJ11" s="126" t="str">
        <f t="shared" si="5"/>
        <v/>
      </c>
    </row>
    <row r="12" spans="1:36" s="38" customFormat="1" ht="24.95" customHeight="1" x14ac:dyDescent="0.35">
      <c r="A12" s="39" t="s">
        <v>106</v>
      </c>
      <c r="B12" s="39" t="s">
        <v>114</v>
      </c>
      <c r="C12" s="118" t="s">
        <v>52</v>
      </c>
      <c r="D12" s="131" t="s">
        <v>118</v>
      </c>
      <c r="E12" s="39" t="s">
        <v>119</v>
      </c>
      <c r="F12" s="132" t="s">
        <v>120</v>
      </c>
      <c r="G12" s="41" t="s">
        <v>121</v>
      </c>
      <c r="H12" s="41">
        <v>14</v>
      </c>
      <c r="I12" s="46">
        <v>2.7</v>
      </c>
      <c r="J12" s="124">
        <v>2</v>
      </c>
      <c r="K12" s="123">
        <f>shreyer!$J12*shreyer!$I12</f>
        <v>5.4</v>
      </c>
      <c r="L12" s="120" t="s">
        <v>122</v>
      </c>
      <c r="M12" s="120" t="s">
        <v>89</v>
      </c>
      <c r="N12" s="120">
        <v>5911044211</v>
      </c>
      <c r="O12" s="120" t="s">
        <v>123</v>
      </c>
      <c r="P12" s="41">
        <v>1</v>
      </c>
      <c r="Q12" s="41"/>
      <c r="R12" s="41"/>
      <c r="S12" s="49"/>
      <c r="T12" s="47">
        <f>shreyer!$S12*shreyer!$I12</f>
        <v>0</v>
      </c>
      <c r="U12" s="126" t="str">
        <f t="shared" si="2"/>
        <v>R</v>
      </c>
      <c r="V12" s="133"/>
      <c r="W12" s="47">
        <f>shreyer!$S12*shreyer!$I12</f>
        <v>0</v>
      </c>
      <c r="X12" s="41" t="str">
        <f t="shared" si="0"/>
        <v>R</v>
      </c>
      <c r="Y12" s="52"/>
      <c r="Z12" s="48"/>
      <c r="AA12" s="126" t="str">
        <f t="shared" si="1"/>
        <v>R</v>
      </c>
      <c r="AB12" s="134"/>
      <c r="AC12" s="58"/>
      <c r="AD12" s="126" t="str">
        <f t="shared" si="3"/>
        <v>R</v>
      </c>
      <c r="AE12" s="135"/>
      <c r="AF12" s="58"/>
      <c r="AG12" s="126" t="str">
        <f t="shared" si="4"/>
        <v>R</v>
      </c>
      <c r="AH12" s="135"/>
      <c r="AI12" s="58"/>
      <c r="AJ12" s="126" t="str">
        <f t="shared" si="5"/>
        <v>R</v>
      </c>
    </row>
    <row r="13" spans="1:36" s="38" customFormat="1" ht="24.95" customHeight="1" x14ac:dyDescent="0.35">
      <c r="A13" s="39" t="s">
        <v>106</v>
      </c>
      <c r="B13" s="39" t="s">
        <v>114</v>
      </c>
      <c r="C13" s="118" t="s">
        <v>52</v>
      </c>
      <c r="D13" s="131" t="s">
        <v>124</v>
      </c>
      <c r="E13" s="39" t="s">
        <v>119</v>
      </c>
      <c r="F13" s="132" t="s">
        <v>120</v>
      </c>
      <c r="G13" s="41" t="s">
        <v>121</v>
      </c>
      <c r="H13" s="41">
        <v>8</v>
      </c>
      <c r="I13" s="46">
        <v>2.2799999999999998</v>
      </c>
      <c r="J13" s="124">
        <v>2</v>
      </c>
      <c r="K13" s="123">
        <f>shreyer!$J13*shreyer!$I13</f>
        <v>4.5599999999999996</v>
      </c>
      <c r="L13" s="120" t="s">
        <v>122</v>
      </c>
      <c r="M13" s="120" t="s">
        <v>89</v>
      </c>
      <c r="N13" s="136">
        <v>5911044209</v>
      </c>
      <c r="O13" s="120" t="s">
        <v>125</v>
      </c>
      <c r="P13" s="41">
        <v>1</v>
      </c>
      <c r="Q13" s="41"/>
      <c r="R13" s="41"/>
      <c r="S13" s="49"/>
      <c r="T13" s="47">
        <f>shreyer!$S13*shreyer!$I13</f>
        <v>0</v>
      </c>
      <c r="U13" s="126" t="str">
        <f t="shared" si="2"/>
        <v>R</v>
      </c>
      <c r="V13" s="133"/>
      <c r="W13" s="47">
        <f>shreyer!$S13*shreyer!$I13</f>
        <v>0</v>
      </c>
      <c r="X13" s="41" t="str">
        <f t="shared" si="0"/>
        <v>R</v>
      </c>
      <c r="Y13" s="52"/>
      <c r="Z13" s="48"/>
      <c r="AA13" s="126" t="str">
        <f t="shared" si="1"/>
        <v>R</v>
      </c>
      <c r="AB13" s="134"/>
      <c r="AC13" s="58"/>
      <c r="AD13" s="126" t="str">
        <f t="shared" si="3"/>
        <v>R</v>
      </c>
      <c r="AE13" s="135"/>
      <c r="AF13" s="58"/>
      <c r="AG13" s="126" t="str">
        <f t="shared" si="4"/>
        <v>R</v>
      </c>
      <c r="AH13" s="135"/>
      <c r="AI13" s="58"/>
      <c r="AJ13" s="126" t="str">
        <f t="shared" si="5"/>
        <v>R</v>
      </c>
    </row>
    <row r="14" spans="1:36" s="38" customFormat="1" ht="24.95" customHeight="1" x14ac:dyDescent="0.35">
      <c r="A14" s="39" t="s">
        <v>106</v>
      </c>
      <c r="B14" s="39" t="s">
        <v>114</v>
      </c>
      <c r="C14" s="118" t="s">
        <v>52</v>
      </c>
      <c r="D14" s="137" t="s">
        <v>126</v>
      </c>
      <c r="E14" s="39" t="s">
        <v>127</v>
      </c>
      <c r="F14" s="132"/>
      <c r="G14" s="41"/>
      <c r="H14" s="41"/>
      <c r="I14" s="46"/>
      <c r="J14" s="124"/>
      <c r="K14" s="123">
        <f>shreyer!$J14*shreyer!$I14</f>
        <v>0</v>
      </c>
      <c r="L14" s="120"/>
      <c r="M14" s="120"/>
      <c r="N14" s="120"/>
      <c r="O14" s="120"/>
      <c r="P14" s="41"/>
      <c r="Q14" s="41"/>
      <c r="R14" s="41"/>
      <c r="S14" s="49"/>
      <c r="T14" s="47">
        <f>shreyer!$S14*shreyer!$I14</f>
        <v>0</v>
      </c>
      <c r="U14" s="126" t="str">
        <f t="shared" si="2"/>
        <v/>
      </c>
      <c r="V14" s="133"/>
      <c r="W14" s="47">
        <f>shreyer!$V14*shreyer!$I14</f>
        <v>0</v>
      </c>
      <c r="X14" s="41" t="str">
        <f t="shared" si="0"/>
        <v/>
      </c>
      <c r="Y14" s="52"/>
      <c r="Z14" s="48"/>
      <c r="AA14" s="126" t="str">
        <f t="shared" si="1"/>
        <v/>
      </c>
      <c r="AB14" s="128"/>
      <c r="AC14" s="58"/>
      <c r="AD14" s="126" t="str">
        <f t="shared" si="3"/>
        <v/>
      </c>
      <c r="AE14" s="135"/>
      <c r="AF14" s="58"/>
      <c r="AG14" s="126" t="str">
        <f t="shared" si="4"/>
        <v/>
      </c>
      <c r="AH14" s="135"/>
      <c r="AI14" s="58"/>
      <c r="AJ14" s="126" t="str">
        <f t="shared" si="5"/>
        <v/>
      </c>
    </row>
    <row r="15" spans="1:36" s="38" customFormat="1" ht="24.95" customHeight="1" x14ac:dyDescent="0.35">
      <c r="A15" s="39" t="s">
        <v>106</v>
      </c>
      <c r="B15" s="39" t="s">
        <v>114</v>
      </c>
      <c r="C15" s="118" t="s">
        <v>52</v>
      </c>
      <c r="D15" s="137" t="s">
        <v>128</v>
      </c>
      <c r="E15" s="39" t="s">
        <v>129</v>
      </c>
      <c r="F15" s="132" t="s">
        <v>130</v>
      </c>
      <c r="G15" s="41" t="s">
        <v>91</v>
      </c>
      <c r="H15" s="41">
        <v>1</v>
      </c>
      <c r="I15" s="46">
        <v>14.34</v>
      </c>
      <c r="J15" s="56">
        <v>1</v>
      </c>
      <c r="K15" s="46">
        <f>shreyer!$J15*shreyer!$I15</f>
        <v>14.34</v>
      </c>
      <c r="L15" s="120" t="s">
        <v>122</v>
      </c>
      <c r="M15" s="120" t="s">
        <v>89</v>
      </c>
      <c r="N15" s="120">
        <v>5000164948</v>
      </c>
      <c r="O15" s="120" t="s">
        <v>131</v>
      </c>
      <c r="P15" s="41">
        <v>1</v>
      </c>
      <c r="Q15" s="41"/>
      <c r="R15" s="41"/>
      <c r="S15" s="49"/>
      <c r="T15" s="47">
        <f>shreyer!$S15*shreyer!$I15</f>
        <v>0</v>
      </c>
      <c r="U15" s="126" t="str">
        <f t="shared" si="2"/>
        <v>R</v>
      </c>
      <c r="V15" s="133"/>
      <c r="W15" s="47">
        <f>shreyer!$S15*shreyer!$I15</f>
        <v>0</v>
      </c>
      <c r="X15" s="41" t="str">
        <f t="shared" si="0"/>
        <v>R</v>
      </c>
      <c r="Y15" s="52"/>
      <c r="Z15" s="48"/>
      <c r="AA15" s="126" t="str">
        <f t="shared" si="1"/>
        <v>R</v>
      </c>
      <c r="AB15" s="134"/>
      <c r="AC15" s="58"/>
      <c r="AD15" s="126" t="str">
        <f t="shared" si="3"/>
        <v>R</v>
      </c>
      <c r="AE15" s="135"/>
      <c r="AF15" s="58"/>
      <c r="AG15" s="126" t="str">
        <f t="shared" si="4"/>
        <v>R</v>
      </c>
      <c r="AH15" s="135"/>
      <c r="AI15" s="58"/>
      <c r="AJ15" s="126" t="str">
        <f t="shared" si="5"/>
        <v>R</v>
      </c>
    </row>
    <row r="16" spans="1:36" s="38" customFormat="1" ht="24.95" customHeight="1" x14ac:dyDescent="0.35">
      <c r="A16" s="39" t="s">
        <v>106</v>
      </c>
      <c r="B16" s="39" t="s">
        <v>114</v>
      </c>
      <c r="C16" s="118" t="s">
        <v>92</v>
      </c>
      <c r="D16" s="39" t="s">
        <v>111</v>
      </c>
      <c r="E16" s="39" t="s">
        <v>132</v>
      </c>
      <c r="F16" s="120" t="s">
        <v>83</v>
      </c>
      <c r="G16" s="120" t="s">
        <v>83</v>
      </c>
      <c r="H16" s="41">
        <v>2</v>
      </c>
      <c r="I16" s="46"/>
      <c r="J16" s="56">
        <v>1</v>
      </c>
      <c r="K16" s="46">
        <f>shreyer!$J16*shreyer!$I16</f>
        <v>0</v>
      </c>
      <c r="L16" s="120"/>
      <c r="M16" s="120"/>
      <c r="N16" s="120"/>
      <c r="O16" s="120"/>
      <c r="P16" s="41">
        <v>2</v>
      </c>
      <c r="Q16" s="41"/>
      <c r="R16" s="41"/>
      <c r="S16" s="49"/>
      <c r="T16" s="47">
        <f>shreyer!$S16*shreyer!$I16</f>
        <v>0</v>
      </c>
      <c r="U16" s="126" t="str">
        <f t="shared" si="2"/>
        <v/>
      </c>
      <c r="V16" s="133"/>
      <c r="W16" s="47">
        <f>shreyer!$V16*shreyer!$I16</f>
        <v>0</v>
      </c>
      <c r="X16" s="41" t="str">
        <f t="shared" si="0"/>
        <v>R</v>
      </c>
      <c r="Y16" s="52"/>
      <c r="Z16" s="48"/>
      <c r="AA16" s="126" t="str">
        <f t="shared" si="1"/>
        <v/>
      </c>
      <c r="AB16" s="128"/>
      <c r="AC16" s="58"/>
      <c r="AD16" s="126" t="str">
        <f t="shared" si="3"/>
        <v>R</v>
      </c>
      <c r="AE16" s="135"/>
      <c r="AF16" s="58"/>
      <c r="AG16" s="126" t="str">
        <f t="shared" si="4"/>
        <v/>
      </c>
      <c r="AH16" s="135"/>
      <c r="AI16" s="58"/>
      <c r="AJ16" s="126" t="str">
        <f t="shared" si="5"/>
        <v>R</v>
      </c>
    </row>
    <row r="17" spans="1:36" s="38" customFormat="1" ht="24.95" customHeight="1" x14ac:dyDescent="0.35">
      <c r="A17" s="39" t="s">
        <v>106</v>
      </c>
      <c r="B17" s="39" t="s">
        <v>114</v>
      </c>
      <c r="C17" s="118" t="s">
        <v>92</v>
      </c>
      <c r="D17" s="39" t="s">
        <v>133</v>
      </c>
      <c r="E17" s="39" t="s">
        <v>132</v>
      </c>
      <c r="F17" s="41" t="s">
        <v>134</v>
      </c>
      <c r="G17" s="41" t="s">
        <v>134</v>
      </c>
      <c r="H17" s="41">
        <v>2</v>
      </c>
      <c r="I17" s="46">
        <v>53.2</v>
      </c>
      <c r="J17" s="56"/>
      <c r="K17" s="46">
        <f>shreyer!$J17*shreyer!$I17</f>
        <v>0</v>
      </c>
      <c r="L17" s="120"/>
      <c r="M17" s="120"/>
      <c r="N17" s="120"/>
      <c r="O17" s="120"/>
      <c r="P17" s="41"/>
      <c r="Q17" s="41"/>
      <c r="R17" s="41"/>
      <c r="S17" s="49"/>
      <c r="T17" s="47">
        <f>shreyer!$S17*shreyer!$I17</f>
        <v>0</v>
      </c>
      <c r="U17" s="126" t="str">
        <f t="shared" si="2"/>
        <v/>
      </c>
      <c r="V17" s="133"/>
      <c r="W17" s="47">
        <f>shreyer!$V17*shreyer!$I17</f>
        <v>0</v>
      </c>
      <c r="X17" s="41" t="str">
        <f t="shared" si="0"/>
        <v/>
      </c>
      <c r="Y17" s="52"/>
      <c r="Z17" s="48"/>
      <c r="AA17" s="126" t="str">
        <f t="shared" si="1"/>
        <v/>
      </c>
      <c r="AB17" s="128"/>
      <c r="AC17" s="58"/>
      <c r="AD17" s="126" t="str">
        <f t="shared" si="3"/>
        <v/>
      </c>
      <c r="AE17" s="135"/>
      <c r="AF17" s="58"/>
      <c r="AG17" s="126" t="str">
        <f t="shared" si="4"/>
        <v/>
      </c>
      <c r="AH17" s="135"/>
      <c r="AI17" s="58"/>
      <c r="AJ17" s="126" t="str">
        <f t="shared" si="5"/>
        <v/>
      </c>
    </row>
    <row r="18" spans="1:36" s="38" customFormat="1" ht="24.95" customHeight="1" x14ac:dyDescent="0.35">
      <c r="A18" s="39" t="s">
        <v>106</v>
      </c>
      <c r="B18" s="39" t="s">
        <v>114</v>
      </c>
      <c r="C18" s="118" t="s">
        <v>52</v>
      </c>
      <c r="D18" s="137" t="s">
        <v>135</v>
      </c>
      <c r="E18" s="39" t="s">
        <v>129</v>
      </c>
      <c r="F18" s="132" t="s">
        <v>130</v>
      </c>
      <c r="G18" s="41" t="s">
        <v>91</v>
      </c>
      <c r="H18" s="41">
        <v>1</v>
      </c>
      <c r="I18" s="46">
        <v>15.36</v>
      </c>
      <c r="J18" s="56">
        <v>1</v>
      </c>
      <c r="K18" s="41">
        <v>15.36</v>
      </c>
      <c r="L18" s="120" t="s">
        <v>122</v>
      </c>
      <c r="M18" s="120" t="s">
        <v>89</v>
      </c>
      <c r="N18" s="120">
        <v>5000164949</v>
      </c>
      <c r="O18" s="120" t="s">
        <v>131</v>
      </c>
      <c r="P18" s="41">
        <v>1</v>
      </c>
      <c r="Q18" s="41"/>
      <c r="R18" s="41"/>
      <c r="S18" s="49"/>
      <c r="T18" s="47">
        <f>shreyer!$S18*shreyer!$I18</f>
        <v>0</v>
      </c>
      <c r="U18" s="126" t="str">
        <f t="shared" si="2"/>
        <v>R</v>
      </c>
      <c r="V18" s="133"/>
      <c r="W18" s="47">
        <f>shreyer!$S18*shreyer!$I18</f>
        <v>0</v>
      </c>
      <c r="X18" s="41" t="str">
        <f t="shared" si="0"/>
        <v>R</v>
      </c>
      <c r="Y18" s="52"/>
      <c r="Z18" s="48"/>
      <c r="AA18" s="126" t="str">
        <f t="shared" si="1"/>
        <v>R</v>
      </c>
      <c r="AB18" s="134"/>
      <c r="AC18" s="58"/>
      <c r="AD18" s="126" t="str">
        <f t="shared" si="3"/>
        <v>R</v>
      </c>
      <c r="AE18" s="135"/>
      <c r="AF18" s="58"/>
      <c r="AG18" s="126" t="str">
        <f t="shared" si="4"/>
        <v>R</v>
      </c>
      <c r="AH18" s="135"/>
      <c r="AI18" s="58"/>
      <c r="AJ18" s="126" t="str">
        <f t="shared" si="5"/>
        <v>R</v>
      </c>
    </row>
    <row r="19" spans="1:36" s="38" customFormat="1" ht="24.95" customHeight="1" x14ac:dyDescent="0.35">
      <c r="A19" s="39" t="s">
        <v>106</v>
      </c>
      <c r="B19" s="39" t="s">
        <v>114</v>
      </c>
      <c r="C19" s="118" t="s">
        <v>92</v>
      </c>
      <c r="D19" s="39" t="s">
        <v>111</v>
      </c>
      <c r="E19" s="118" t="s">
        <v>112</v>
      </c>
      <c r="F19" s="56" t="s">
        <v>113</v>
      </c>
      <c r="G19" s="41" t="s">
        <v>113</v>
      </c>
      <c r="H19" s="41">
        <v>2</v>
      </c>
      <c r="I19" s="46"/>
      <c r="J19" s="56"/>
      <c r="K19" s="41">
        <f>shreyer!$J19*shreyer!$I19</f>
        <v>0</v>
      </c>
      <c r="L19" s="120"/>
      <c r="M19" s="120" t="s">
        <v>89</v>
      </c>
      <c r="N19" s="120"/>
      <c r="O19" s="120"/>
      <c r="P19" s="41">
        <v>10</v>
      </c>
      <c r="Q19" s="41"/>
      <c r="R19" s="41"/>
      <c r="S19" s="49"/>
      <c r="T19" s="47">
        <f>shreyer!$S19*shreyer!$I19</f>
        <v>0</v>
      </c>
      <c r="U19" s="126" t="str">
        <f t="shared" si="2"/>
        <v/>
      </c>
      <c r="V19" s="133"/>
      <c r="W19" s="47">
        <f>shreyer!$V19*shreyer!$I19</f>
        <v>0</v>
      </c>
      <c r="X19" s="41" t="str">
        <f t="shared" si="0"/>
        <v/>
      </c>
      <c r="Y19" s="52"/>
      <c r="Z19" s="48"/>
      <c r="AA19" s="126" t="str">
        <f t="shared" si="1"/>
        <v/>
      </c>
      <c r="AB19" s="128"/>
      <c r="AC19" s="58"/>
      <c r="AD19" s="126" t="str">
        <f t="shared" si="3"/>
        <v/>
      </c>
      <c r="AE19" s="135"/>
      <c r="AF19" s="58"/>
      <c r="AG19" s="126" t="str">
        <f t="shared" si="4"/>
        <v/>
      </c>
      <c r="AH19" s="135"/>
      <c r="AI19" s="58"/>
      <c r="AJ19" s="126" t="str">
        <f t="shared" si="5"/>
        <v/>
      </c>
    </row>
    <row r="20" spans="1:36" s="38" customFormat="1" ht="24.95" customHeight="1" x14ac:dyDescent="0.35">
      <c r="A20" s="39" t="s">
        <v>106</v>
      </c>
      <c r="B20" s="39" t="s">
        <v>114</v>
      </c>
      <c r="C20" s="118" t="s">
        <v>92</v>
      </c>
      <c r="D20" s="138" t="s">
        <v>136</v>
      </c>
      <c r="E20" s="118" t="s">
        <v>137</v>
      </c>
      <c r="F20" s="56" t="s">
        <v>134</v>
      </c>
      <c r="G20" s="41" t="s">
        <v>134</v>
      </c>
      <c r="H20" s="41">
        <v>2</v>
      </c>
      <c r="I20" s="46">
        <v>53.2</v>
      </c>
      <c r="J20" s="56"/>
      <c r="K20" s="41">
        <f>shreyer!$J20*shreyer!$I20</f>
        <v>0</v>
      </c>
      <c r="L20" s="120"/>
      <c r="M20" s="120" t="s">
        <v>89</v>
      </c>
      <c r="N20" s="120"/>
      <c r="O20" s="120"/>
      <c r="P20" s="41">
        <v>10</v>
      </c>
      <c r="Q20" s="41"/>
      <c r="R20" s="41"/>
      <c r="S20" s="49"/>
      <c r="T20" s="47">
        <f>shreyer!$S20*shreyer!$I20</f>
        <v>0</v>
      </c>
      <c r="U20" s="126" t="str">
        <f t="shared" si="2"/>
        <v/>
      </c>
      <c r="V20" s="133"/>
      <c r="W20" s="47">
        <f>shreyer!$V20*shreyer!$I20</f>
        <v>0</v>
      </c>
      <c r="X20" s="41" t="str">
        <f t="shared" si="0"/>
        <v/>
      </c>
      <c r="Y20" s="52"/>
      <c r="Z20" s="48"/>
      <c r="AA20" s="126" t="str">
        <f t="shared" si="1"/>
        <v/>
      </c>
      <c r="AB20" s="128"/>
      <c r="AC20" s="58"/>
      <c r="AD20" s="126" t="str">
        <f t="shared" si="3"/>
        <v/>
      </c>
      <c r="AE20" s="135"/>
      <c r="AF20" s="58"/>
      <c r="AG20" s="126" t="str">
        <f t="shared" si="4"/>
        <v/>
      </c>
      <c r="AH20" s="135"/>
      <c r="AI20" s="58"/>
      <c r="AJ20" s="126" t="str">
        <f t="shared" si="5"/>
        <v/>
      </c>
    </row>
    <row r="21" spans="1:36" s="38" customFormat="1" ht="27.75" customHeight="1" x14ac:dyDescent="0.35">
      <c r="A21" s="39" t="s">
        <v>106</v>
      </c>
      <c r="B21" s="139" t="s">
        <v>138</v>
      </c>
      <c r="C21" s="118" t="s">
        <v>57</v>
      </c>
      <c r="D21" s="39" t="s">
        <v>139</v>
      </c>
      <c r="E21" s="118" t="s">
        <v>140</v>
      </c>
      <c r="F21" s="120" t="s">
        <v>110</v>
      </c>
      <c r="G21" s="120" t="s">
        <v>110</v>
      </c>
      <c r="H21" s="120">
        <v>1</v>
      </c>
      <c r="I21" s="123"/>
      <c r="J21" s="124"/>
      <c r="K21" s="123">
        <f>shreyer!$J21*shreyer!$I21</f>
        <v>0</v>
      </c>
      <c r="L21" s="120"/>
      <c r="M21" s="120"/>
      <c r="N21" s="120"/>
      <c r="O21" s="120"/>
      <c r="P21" s="41"/>
      <c r="Q21" s="41"/>
      <c r="R21" s="41"/>
      <c r="S21" s="49"/>
      <c r="T21" s="47">
        <f>shreyer!$S21*shreyer!$I21</f>
        <v>0</v>
      </c>
      <c r="U21" s="126" t="str">
        <f t="shared" si="2"/>
        <v/>
      </c>
      <c r="V21" s="133"/>
      <c r="W21" s="47">
        <f>shreyer!$V21*shreyer!$I21</f>
        <v>0</v>
      </c>
      <c r="X21" s="41" t="str">
        <f t="shared" si="0"/>
        <v/>
      </c>
      <c r="Y21" s="52"/>
      <c r="Z21" s="48"/>
      <c r="AA21" s="126" t="str">
        <f t="shared" si="1"/>
        <v/>
      </c>
      <c r="AB21" s="128"/>
      <c r="AC21" s="58"/>
      <c r="AD21" s="126" t="str">
        <f t="shared" si="3"/>
        <v/>
      </c>
      <c r="AE21" s="135"/>
      <c r="AF21" s="58"/>
      <c r="AG21" s="126" t="str">
        <f t="shared" si="4"/>
        <v/>
      </c>
      <c r="AH21" s="135"/>
      <c r="AI21" s="58"/>
      <c r="AJ21" s="126" t="str">
        <f t="shared" si="5"/>
        <v/>
      </c>
    </row>
    <row r="22" spans="1:36" s="38" customFormat="1" ht="27.75" customHeight="1" x14ac:dyDescent="0.35">
      <c r="A22" s="39" t="s">
        <v>106</v>
      </c>
      <c r="B22" s="139" t="s">
        <v>138</v>
      </c>
      <c r="C22" s="118" t="s">
        <v>57</v>
      </c>
      <c r="D22" s="39"/>
      <c r="E22" s="118" t="s">
        <v>65</v>
      </c>
      <c r="F22" s="120"/>
      <c r="G22" s="120"/>
      <c r="H22" s="120"/>
      <c r="I22" s="123"/>
      <c r="J22" s="124"/>
      <c r="K22" s="123">
        <f>shreyer!$J22*shreyer!$I22</f>
        <v>0</v>
      </c>
      <c r="L22" s="120"/>
      <c r="M22" s="120"/>
      <c r="N22" s="120"/>
      <c r="O22" s="120"/>
      <c r="P22" s="41"/>
      <c r="Q22" s="41"/>
      <c r="R22" s="41"/>
      <c r="S22" s="49"/>
      <c r="T22" s="47">
        <f>shreyer!$S22*shreyer!$I22</f>
        <v>0</v>
      </c>
      <c r="U22" s="126" t="str">
        <f t="shared" si="2"/>
        <v/>
      </c>
      <c r="V22" s="133"/>
      <c r="W22" s="47">
        <f>shreyer!$V22*shreyer!$I22</f>
        <v>0</v>
      </c>
      <c r="X22" s="41" t="str">
        <f t="shared" si="0"/>
        <v/>
      </c>
      <c r="Y22" s="52"/>
      <c r="Z22" s="48"/>
      <c r="AA22" s="126" t="str">
        <f t="shared" si="1"/>
        <v/>
      </c>
      <c r="AB22" s="128"/>
      <c r="AC22" s="58"/>
      <c r="AD22" s="126" t="str">
        <f t="shared" si="3"/>
        <v/>
      </c>
      <c r="AE22" s="135"/>
      <c r="AF22" s="58"/>
      <c r="AG22" s="126" t="str">
        <f t="shared" si="4"/>
        <v/>
      </c>
      <c r="AH22" s="135"/>
      <c r="AI22" s="58"/>
      <c r="AJ22" s="126" t="str">
        <f t="shared" si="5"/>
        <v/>
      </c>
    </row>
    <row r="23" spans="1:36" s="38" customFormat="1" ht="21.75" customHeight="1" x14ac:dyDescent="0.35">
      <c r="A23" s="39" t="s">
        <v>106</v>
      </c>
      <c r="B23" s="139" t="s">
        <v>138</v>
      </c>
      <c r="C23" s="118" t="s">
        <v>52</v>
      </c>
      <c r="D23" s="39" t="s">
        <v>141</v>
      </c>
      <c r="E23" s="118" t="s">
        <v>142</v>
      </c>
      <c r="F23" s="120" t="s">
        <v>143</v>
      </c>
      <c r="G23" s="120" t="s">
        <v>121</v>
      </c>
      <c r="H23" s="120">
        <v>2</v>
      </c>
      <c r="I23" s="123">
        <v>21.26</v>
      </c>
      <c r="J23" s="124">
        <v>1</v>
      </c>
      <c r="K23" s="123">
        <f>shreyer!$J23*shreyer!$I23</f>
        <v>21.26</v>
      </c>
      <c r="L23" s="120"/>
      <c r="M23" s="120" t="s">
        <v>89</v>
      </c>
      <c r="N23" s="120">
        <v>5000164947</v>
      </c>
      <c r="O23" s="120" t="s">
        <v>131</v>
      </c>
      <c r="P23" s="41">
        <v>1</v>
      </c>
      <c r="Q23" s="41"/>
      <c r="R23" s="41"/>
      <c r="S23" s="49">
        <v>2</v>
      </c>
      <c r="T23" s="47">
        <f>shreyer!$S23*shreyer!$I23</f>
        <v>42.52</v>
      </c>
      <c r="U23" s="126" t="str">
        <f t="shared" si="2"/>
        <v>R</v>
      </c>
      <c r="V23" s="133"/>
      <c r="W23" s="47">
        <f>shreyer!$V23*shreyer!$I23</f>
        <v>0</v>
      </c>
      <c r="X23" s="41" t="str">
        <f t="shared" si="0"/>
        <v>R</v>
      </c>
      <c r="Y23" s="52"/>
      <c r="Z23" s="48"/>
      <c r="AA23" s="126" t="str">
        <f t="shared" si="1"/>
        <v>R</v>
      </c>
      <c r="AB23" s="134"/>
      <c r="AC23" s="58"/>
      <c r="AD23" s="126" t="str">
        <f t="shared" si="3"/>
        <v>R</v>
      </c>
      <c r="AE23" s="135"/>
      <c r="AF23" s="58"/>
      <c r="AG23" s="126" t="str">
        <f t="shared" si="4"/>
        <v>R</v>
      </c>
      <c r="AH23" s="135"/>
      <c r="AI23" s="58"/>
      <c r="AJ23" s="126" t="str">
        <f t="shared" si="5"/>
        <v>R</v>
      </c>
    </row>
    <row r="24" spans="1:36" s="38" customFormat="1" ht="21" customHeight="1" x14ac:dyDescent="0.35">
      <c r="A24" s="39" t="s">
        <v>106</v>
      </c>
      <c r="B24" s="139" t="s">
        <v>138</v>
      </c>
      <c r="C24" s="118" t="s">
        <v>52</v>
      </c>
      <c r="D24" s="39" t="s">
        <v>144</v>
      </c>
      <c r="E24" s="118" t="s">
        <v>145</v>
      </c>
      <c r="F24" s="120" t="s">
        <v>143</v>
      </c>
      <c r="G24" s="120" t="s">
        <v>121</v>
      </c>
      <c r="H24" s="120">
        <v>2</v>
      </c>
      <c r="I24" s="123">
        <v>30.16</v>
      </c>
      <c r="J24" s="124">
        <v>1</v>
      </c>
      <c r="K24" s="123">
        <f>shreyer!$J24*shreyer!$I24</f>
        <v>30.16</v>
      </c>
      <c r="L24" s="120"/>
      <c r="M24" s="120" t="s">
        <v>89</v>
      </c>
      <c r="N24" s="120">
        <v>5911051076</v>
      </c>
      <c r="O24" s="120"/>
      <c r="P24" s="41">
        <v>1</v>
      </c>
      <c r="Q24" s="41"/>
      <c r="R24" s="41"/>
      <c r="S24" s="49"/>
      <c r="T24" s="47">
        <f>shreyer!$S24*shreyer!$I24</f>
        <v>0</v>
      </c>
      <c r="U24" s="126" t="str">
        <f t="shared" si="2"/>
        <v>R</v>
      </c>
      <c r="V24" s="133"/>
      <c r="W24" s="47">
        <f>shreyer!$S24*shreyer!$I24</f>
        <v>0</v>
      </c>
      <c r="X24" s="41" t="str">
        <f t="shared" si="0"/>
        <v>R</v>
      </c>
      <c r="Y24" s="52"/>
      <c r="Z24" s="48"/>
      <c r="AA24" s="126" t="str">
        <f t="shared" si="1"/>
        <v>R</v>
      </c>
      <c r="AB24" s="134"/>
      <c r="AC24" s="58"/>
      <c r="AD24" s="126" t="str">
        <f t="shared" si="3"/>
        <v>R</v>
      </c>
      <c r="AE24" s="135"/>
      <c r="AF24" s="58"/>
      <c r="AG24" s="126" t="str">
        <f t="shared" si="4"/>
        <v>R</v>
      </c>
      <c r="AH24" s="135"/>
      <c r="AI24" s="58"/>
      <c r="AJ24" s="126" t="str">
        <f t="shared" si="5"/>
        <v>R</v>
      </c>
    </row>
    <row r="25" spans="1:36" s="38" customFormat="1" ht="21" customHeight="1" x14ac:dyDescent="0.35">
      <c r="A25" s="39"/>
      <c r="B25" s="139" t="s">
        <v>138</v>
      </c>
      <c r="C25" s="118" t="s">
        <v>52</v>
      </c>
      <c r="D25" s="39" t="s">
        <v>146</v>
      </c>
      <c r="E25" s="118" t="s">
        <v>147</v>
      </c>
      <c r="F25" s="120" t="s">
        <v>143</v>
      </c>
      <c r="G25" s="120" t="s">
        <v>121</v>
      </c>
      <c r="H25" s="120">
        <v>1</v>
      </c>
      <c r="I25" s="123">
        <v>11.64</v>
      </c>
      <c r="J25" s="124">
        <v>1</v>
      </c>
      <c r="K25" s="123">
        <f>shreyer!$J25*shreyer!$I25</f>
        <v>11.64</v>
      </c>
      <c r="L25" s="120" t="s">
        <v>122</v>
      </c>
      <c r="M25" s="120" t="s">
        <v>89</v>
      </c>
      <c r="N25" s="120">
        <v>5911051409</v>
      </c>
      <c r="O25" s="120"/>
      <c r="P25" s="41">
        <v>1</v>
      </c>
      <c r="Q25" s="41"/>
      <c r="R25" s="41"/>
      <c r="S25" s="49"/>
      <c r="T25" s="47">
        <f>shreyer!$S25*shreyer!$I25</f>
        <v>0</v>
      </c>
      <c r="U25" s="126" t="str">
        <f t="shared" si="2"/>
        <v>R</v>
      </c>
      <c r="V25" s="133"/>
      <c r="W25" s="47">
        <f>shreyer!$S25*shreyer!$I25</f>
        <v>0</v>
      </c>
      <c r="X25" s="41" t="str">
        <f t="shared" si="0"/>
        <v>R</v>
      </c>
      <c r="Y25" s="52"/>
      <c r="Z25" s="48"/>
      <c r="AA25" s="126" t="str">
        <f t="shared" si="1"/>
        <v>R</v>
      </c>
      <c r="AB25" s="134"/>
      <c r="AC25" s="58"/>
      <c r="AD25" s="126" t="str">
        <f t="shared" si="3"/>
        <v>R</v>
      </c>
      <c r="AE25" s="135"/>
      <c r="AF25" s="58"/>
      <c r="AG25" s="126" t="str">
        <f t="shared" si="4"/>
        <v>R</v>
      </c>
      <c r="AH25" s="135"/>
      <c r="AI25" s="58"/>
      <c r="AJ25" s="126" t="str">
        <f t="shared" si="5"/>
        <v>R</v>
      </c>
    </row>
    <row r="26" spans="1:36" s="38" customFormat="1" ht="24.95" customHeight="1" x14ac:dyDescent="0.35">
      <c r="A26" s="39" t="s">
        <v>106</v>
      </c>
      <c r="B26" s="139" t="s">
        <v>138</v>
      </c>
      <c r="C26" s="118" t="s">
        <v>74</v>
      </c>
      <c r="D26" s="138" t="s">
        <v>136</v>
      </c>
      <c r="E26" s="118" t="s">
        <v>137</v>
      </c>
      <c r="F26" s="56" t="s">
        <v>134</v>
      </c>
      <c r="G26" s="41" t="s">
        <v>134</v>
      </c>
      <c r="H26" s="41">
        <v>1</v>
      </c>
      <c r="I26" s="123">
        <v>53.2</v>
      </c>
      <c r="J26" s="124"/>
      <c r="K26" s="123">
        <f>shreyer!$J26*shreyer!$I26</f>
        <v>0</v>
      </c>
      <c r="L26" s="120"/>
      <c r="M26" s="120" t="s">
        <v>89</v>
      </c>
      <c r="N26" s="120"/>
      <c r="O26" s="120"/>
      <c r="P26" s="41">
        <v>10</v>
      </c>
      <c r="Q26" s="41"/>
      <c r="R26" s="41"/>
      <c r="S26" s="49"/>
      <c r="T26" s="47">
        <f>shreyer!$S26*shreyer!$I26</f>
        <v>0</v>
      </c>
      <c r="U26" s="126" t="str">
        <f t="shared" si="2"/>
        <v/>
      </c>
      <c r="V26" s="133"/>
      <c r="W26" s="47">
        <f>shreyer!$V26*shreyer!$I26</f>
        <v>0</v>
      </c>
      <c r="X26" s="41" t="str">
        <f t="shared" si="0"/>
        <v/>
      </c>
      <c r="Y26" s="52"/>
      <c r="Z26" s="48"/>
      <c r="AA26" s="126" t="str">
        <f t="shared" si="1"/>
        <v/>
      </c>
      <c r="AB26" s="128"/>
      <c r="AC26" s="58"/>
      <c r="AD26" s="126" t="str">
        <f t="shared" si="3"/>
        <v/>
      </c>
      <c r="AE26" s="135"/>
      <c r="AF26" s="58"/>
      <c r="AG26" s="126" t="str">
        <f t="shared" si="4"/>
        <v/>
      </c>
      <c r="AH26" s="135"/>
      <c r="AI26" s="58"/>
      <c r="AJ26" s="126" t="str">
        <f t="shared" si="5"/>
        <v/>
      </c>
    </row>
    <row r="27" spans="1:36" s="38" customFormat="1" ht="43.5" customHeight="1" x14ac:dyDescent="0.35">
      <c r="A27" s="39" t="s">
        <v>106</v>
      </c>
      <c r="B27" s="139" t="s">
        <v>148</v>
      </c>
      <c r="C27" s="118" t="s">
        <v>149</v>
      </c>
      <c r="D27" s="44" t="s">
        <v>150</v>
      </c>
      <c r="E27" s="140" t="s">
        <v>151</v>
      </c>
      <c r="F27" s="120" t="s">
        <v>152</v>
      </c>
      <c r="G27" s="120" t="s">
        <v>91</v>
      </c>
      <c r="H27" s="120">
        <v>1</v>
      </c>
      <c r="I27" s="123"/>
      <c r="J27" s="124"/>
      <c r="K27" s="123">
        <f>shreyer!$J27*shreyer!$I27</f>
        <v>0</v>
      </c>
      <c r="L27" s="120"/>
      <c r="M27" s="120"/>
      <c r="N27" s="120"/>
      <c r="O27" s="120"/>
      <c r="P27" s="41">
        <v>10</v>
      </c>
      <c r="Q27" s="41"/>
      <c r="R27" s="41"/>
      <c r="S27" s="49"/>
      <c r="T27" s="47">
        <f>shreyer!$S27*shreyer!$I27</f>
        <v>0</v>
      </c>
      <c r="U27" s="126" t="str">
        <f t="shared" si="2"/>
        <v/>
      </c>
      <c r="V27" s="133"/>
      <c r="W27" s="47">
        <f>shreyer!$V27*shreyer!$I27</f>
        <v>0</v>
      </c>
      <c r="X27" s="41" t="str">
        <f t="shared" si="0"/>
        <v/>
      </c>
      <c r="Y27" s="52"/>
      <c r="Z27" s="48"/>
      <c r="AA27" s="126" t="str">
        <f t="shared" si="1"/>
        <v/>
      </c>
      <c r="AB27" s="128"/>
      <c r="AC27" s="58"/>
      <c r="AD27" s="126" t="str">
        <f t="shared" si="3"/>
        <v/>
      </c>
      <c r="AE27" s="135"/>
      <c r="AF27" s="58"/>
      <c r="AG27" s="126" t="str">
        <f t="shared" si="4"/>
        <v/>
      </c>
      <c r="AH27" s="135"/>
      <c r="AI27" s="58"/>
      <c r="AJ27" s="126" t="str">
        <f t="shared" si="5"/>
        <v/>
      </c>
    </row>
    <row r="28" spans="1:36" s="38" customFormat="1" x14ac:dyDescent="0.35">
      <c r="A28" s="39" t="s">
        <v>106</v>
      </c>
      <c r="B28" s="139" t="s">
        <v>148</v>
      </c>
      <c r="C28" s="118" t="s">
        <v>149</v>
      </c>
      <c r="D28" s="42">
        <v>9077011000</v>
      </c>
      <c r="E28" s="140" t="s">
        <v>153</v>
      </c>
      <c r="F28" s="120" t="s">
        <v>152</v>
      </c>
      <c r="G28" s="120" t="s">
        <v>91</v>
      </c>
      <c r="H28" s="120">
        <v>1</v>
      </c>
      <c r="I28" s="123"/>
      <c r="J28" s="124"/>
      <c r="K28" s="123">
        <f>shreyer!$J28*shreyer!$I28</f>
        <v>0</v>
      </c>
      <c r="L28" s="120"/>
      <c r="M28" s="120" t="s">
        <v>89</v>
      </c>
      <c r="N28" s="120"/>
      <c r="O28" s="120"/>
      <c r="P28" s="41">
        <v>1</v>
      </c>
      <c r="Q28" s="41"/>
      <c r="R28" s="41"/>
      <c r="S28" s="49"/>
      <c r="T28" s="47">
        <f>shreyer!$S28*shreyer!$I28</f>
        <v>0</v>
      </c>
      <c r="U28" s="126" t="str">
        <f t="shared" si="2"/>
        <v>R</v>
      </c>
      <c r="V28" s="133"/>
      <c r="W28" s="47">
        <f>shreyer!$V28*shreyer!$I28</f>
        <v>0</v>
      </c>
      <c r="X28" s="41" t="str">
        <f t="shared" si="0"/>
        <v>R</v>
      </c>
      <c r="Y28" s="52"/>
      <c r="Z28" s="48"/>
      <c r="AA28" s="126" t="str">
        <f t="shared" si="1"/>
        <v>R</v>
      </c>
      <c r="AB28" s="128"/>
      <c r="AC28" s="58"/>
      <c r="AD28" s="126" t="str">
        <f t="shared" si="3"/>
        <v>R</v>
      </c>
      <c r="AE28" s="135"/>
      <c r="AF28" s="58"/>
      <c r="AG28" s="126" t="str">
        <f t="shared" si="4"/>
        <v>R</v>
      </c>
      <c r="AH28" s="135"/>
      <c r="AI28" s="58"/>
      <c r="AJ28" s="126" t="str">
        <f t="shared" si="5"/>
        <v>R</v>
      </c>
    </row>
    <row r="29" spans="1:36" s="38" customFormat="1" x14ac:dyDescent="0.35">
      <c r="A29" s="39"/>
      <c r="B29" s="139" t="s">
        <v>148</v>
      </c>
      <c r="C29" s="118" t="s">
        <v>149</v>
      </c>
      <c r="D29" s="42" t="s">
        <v>154</v>
      </c>
      <c r="E29" s="140" t="s">
        <v>155</v>
      </c>
      <c r="F29" s="39"/>
      <c r="G29" s="120" t="s">
        <v>156</v>
      </c>
      <c r="H29" s="120">
        <v>2</v>
      </c>
      <c r="I29" s="123">
        <v>191.73</v>
      </c>
      <c r="J29" s="124">
        <v>1</v>
      </c>
      <c r="K29" s="123">
        <f>shreyer!$J29*shreyer!$I29</f>
        <v>191.73</v>
      </c>
      <c r="L29" s="120" t="s">
        <v>157</v>
      </c>
      <c r="M29" s="120" t="s">
        <v>89</v>
      </c>
      <c r="N29" s="120"/>
      <c r="O29" s="120"/>
      <c r="P29" s="41">
        <v>1</v>
      </c>
      <c r="Q29" s="41"/>
      <c r="R29" s="41"/>
      <c r="S29" s="49"/>
      <c r="T29" s="47">
        <f>shreyer!$S29*shreyer!$I29</f>
        <v>0</v>
      </c>
      <c r="U29" s="126" t="str">
        <f t="shared" si="2"/>
        <v>R</v>
      </c>
      <c r="V29" s="133"/>
      <c r="W29" s="47">
        <f>shreyer!$V29*shreyer!$I29</f>
        <v>0</v>
      </c>
      <c r="X29" s="41" t="str">
        <f t="shared" si="0"/>
        <v>R</v>
      </c>
      <c r="Y29" s="52"/>
      <c r="Z29" s="48"/>
      <c r="AA29" s="126" t="str">
        <f t="shared" si="1"/>
        <v>R</v>
      </c>
      <c r="AB29" s="128"/>
      <c r="AC29" s="58"/>
      <c r="AD29" s="126" t="str">
        <f t="shared" si="3"/>
        <v>R</v>
      </c>
      <c r="AE29" s="135"/>
      <c r="AF29" s="58"/>
      <c r="AG29" s="126" t="str">
        <f t="shared" si="4"/>
        <v>R</v>
      </c>
      <c r="AH29" s="135"/>
      <c r="AI29" s="58"/>
      <c r="AJ29" s="126" t="str">
        <f t="shared" si="5"/>
        <v>R</v>
      </c>
    </row>
    <row r="30" spans="1:36" s="38" customFormat="1" ht="42" x14ac:dyDescent="0.35">
      <c r="A30" s="39" t="s">
        <v>106</v>
      </c>
      <c r="B30" s="139" t="s">
        <v>148</v>
      </c>
      <c r="C30" s="118" t="s">
        <v>57</v>
      </c>
      <c r="D30" s="44" t="s">
        <v>158</v>
      </c>
      <c r="E30" s="118" t="s">
        <v>159</v>
      </c>
      <c r="F30" s="120" t="s">
        <v>110</v>
      </c>
      <c r="G30" s="120" t="s">
        <v>110</v>
      </c>
      <c r="H30" s="120">
        <v>1</v>
      </c>
      <c r="I30" s="123"/>
      <c r="J30" s="124"/>
      <c r="K30" s="123">
        <f>shreyer!$J30*shreyer!$I30</f>
        <v>0</v>
      </c>
      <c r="L30" s="120"/>
      <c r="M30" s="120"/>
      <c r="N30" s="120"/>
      <c r="O30" s="120"/>
      <c r="P30" s="41"/>
      <c r="Q30" s="41"/>
      <c r="R30" s="41"/>
      <c r="S30" s="49"/>
      <c r="T30" s="47">
        <f>shreyer!$S30*shreyer!$I30</f>
        <v>0</v>
      </c>
      <c r="U30" s="126" t="str">
        <f t="shared" si="2"/>
        <v/>
      </c>
      <c r="V30" s="133"/>
      <c r="W30" s="47">
        <f>shreyer!$V30*shreyer!$I30</f>
        <v>0</v>
      </c>
      <c r="X30" s="41" t="str">
        <f t="shared" si="0"/>
        <v/>
      </c>
      <c r="Y30" s="52"/>
      <c r="Z30" s="48"/>
      <c r="AA30" s="126" t="str">
        <f t="shared" si="1"/>
        <v/>
      </c>
      <c r="AB30" s="128"/>
      <c r="AC30" s="58"/>
      <c r="AD30" s="126" t="str">
        <f t="shared" si="3"/>
        <v/>
      </c>
      <c r="AE30" s="135"/>
      <c r="AF30" s="58"/>
      <c r="AG30" s="126" t="str">
        <f t="shared" si="4"/>
        <v/>
      </c>
      <c r="AH30" s="135"/>
      <c r="AI30" s="58"/>
      <c r="AJ30" s="126" t="str">
        <f t="shared" si="5"/>
        <v/>
      </c>
    </row>
    <row r="31" spans="1:36" s="38" customFormat="1" ht="42" x14ac:dyDescent="0.35">
      <c r="A31" s="39" t="s">
        <v>106</v>
      </c>
      <c r="B31" s="139" t="s">
        <v>148</v>
      </c>
      <c r="C31" s="118" t="s">
        <v>57</v>
      </c>
      <c r="D31" s="119" t="s">
        <v>160</v>
      </c>
      <c r="E31" s="118" t="s">
        <v>161</v>
      </c>
      <c r="F31" s="120" t="s">
        <v>110</v>
      </c>
      <c r="G31" s="120" t="s">
        <v>110</v>
      </c>
      <c r="H31" s="120">
        <v>1</v>
      </c>
      <c r="I31" s="123"/>
      <c r="J31" s="124"/>
      <c r="K31" s="123">
        <f>shreyer!$J31*shreyer!$I31</f>
        <v>0</v>
      </c>
      <c r="L31" s="120"/>
      <c r="M31" s="120"/>
      <c r="N31" s="120"/>
      <c r="O31" s="120"/>
      <c r="P31" s="41"/>
      <c r="Q31" s="41"/>
      <c r="R31" s="41"/>
      <c r="S31" s="49"/>
      <c r="T31" s="47">
        <f>shreyer!$S31*shreyer!$I31</f>
        <v>0</v>
      </c>
      <c r="U31" s="126" t="str">
        <f t="shared" si="2"/>
        <v/>
      </c>
      <c r="V31" s="133"/>
      <c r="W31" s="47">
        <f>shreyer!$V31*shreyer!$I31</f>
        <v>0</v>
      </c>
      <c r="X31" s="41" t="str">
        <f t="shared" si="0"/>
        <v/>
      </c>
      <c r="Y31" s="52"/>
      <c r="Z31" s="48"/>
      <c r="AA31" s="126" t="str">
        <f t="shared" si="1"/>
        <v/>
      </c>
      <c r="AB31" s="128"/>
      <c r="AC31" s="58"/>
      <c r="AD31" s="126" t="str">
        <f t="shared" si="3"/>
        <v/>
      </c>
      <c r="AE31" s="135"/>
      <c r="AF31" s="58"/>
      <c r="AG31" s="126" t="str">
        <f t="shared" si="4"/>
        <v/>
      </c>
      <c r="AH31" s="135"/>
      <c r="AI31" s="58"/>
      <c r="AJ31" s="126" t="str">
        <f t="shared" si="5"/>
        <v/>
      </c>
    </row>
    <row r="32" spans="1:36" s="38" customFormat="1" x14ac:dyDescent="0.35">
      <c r="A32" s="39" t="s">
        <v>106</v>
      </c>
      <c r="B32" s="139" t="s">
        <v>148</v>
      </c>
      <c r="C32" s="118" t="s">
        <v>52</v>
      </c>
      <c r="D32" s="44" t="s">
        <v>162</v>
      </c>
      <c r="E32" s="39" t="s">
        <v>163</v>
      </c>
      <c r="F32" s="41"/>
      <c r="G32" s="41"/>
      <c r="H32" s="41"/>
      <c r="I32" s="123"/>
      <c r="J32" s="124"/>
      <c r="K32" s="123">
        <f>shreyer!$J32*shreyer!$I32</f>
        <v>0</v>
      </c>
      <c r="L32" s="120"/>
      <c r="M32" s="120" t="s">
        <v>89</v>
      </c>
      <c r="N32" s="120"/>
      <c r="O32" s="120"/>
      <c r="P32" s="41">
        <v>2</v>
      </c>
      <c r="Q32" s="41"/>
      <c r="R32" s="41"/>
      <c r="S32" s="49"/>
      <c r="T32" s="47">
        <f>shreyer!$S32*shreyer!$I32</f>
        <v>0</v>
      </c>
      <c r="U32" s="126" t="str">
        <f t="shared" si="2"/>
        <v/>
      </c>
      <c r="V32" s="133"/>
      <c r="W32" s="47">
        <f>shreyer!$V32*shreyer!$I32</f>
        <v>0</v>
      </c>
      <c r="X32" s="41" t="str">
        <f t="shared" si="0"/>
        <v>R</v>
      </c>
      <c r="Y32" s="52"/>
      <c r="Z32" s="48"/>
      <c r="AA32" s="126" t="str">
        <f t="shared" si="1"/>
        <v/>
      </c>
      <c r="AB32" s="128"/>
      <c r="AC32" s="58"/>
      <c r="AD32" s="126" t="str">
        <f t="shared" si="3"/>
        <v>R</v>
      </c>
      <c r="AE32" s="135"/>
      <c r="AF32" s="58"/>
      <c r="AG32" s="126" t="str">
        <f t="shared" si="4"/>
        <v/>
      </c>
      <c r="AH32" s="135"/>
      <c r="AI32" s="58"/>
      <c r="AJ32" s="126" t="str">
        <f t="shared" si="5"/>
        <v>R</v>
      </c>
    </row>
    <row r="33" spans="1:36" s="38" customFormat="1" x14ac:dyDescent="0.35">
      <c r="A33" s="39" t="s">
        <v>106</v>
      </c>
      <c r="B33" s="139" t="s">
        <v>148</v>
      </c>
      <c r="C33" s="118" t="s">
        <v>52</v>
      </c>
      <c r="D33" s="44" t="s">
        <v>164</v>
      </c>
      <c r="E33" s="39" t="s">
        <v>165</v>
      </c>
      <c r="F33" s="41" t="s">
        <v>156</v>
      </c>
      <c r="G33" s="41" t="s">
        <v>156</v>
      </c>
      <c r="H33" s="41">
        <v>5</v>
      </c>
      <c r="I33" s="123">
        <v>10</v>
      </c>
      <c r="J33" s="124">
        <v>2</v>
      </c>
      <c r="K33" s="123">
        <f>shreyer!$J33*shreyer!$I33</f>
        <v>20</v>
      </c>
      <c r="L33" s="120"/>
      <c r="M33" s="120" t="s">
        <v>89</v>
      </c>
      <c r="N33" s="120"/>
      <c r="O33" s="120"/>
      <c r="P33" s="41">
        <v>1</v>
      </c>
      <c r="Q33" s="41"/>
      <c r="R33" s="41"/>
      <c r="S33" s="49"/>
      <c r="T33" s="47">
        <f>shreyer!$S33*shreyer!$I33</f>
        <v>0</v>
      </c>
      <c r="U33" s="126" t="str">
        <f t="shared" si="2"/>
        <v>R</v>
      </c>
      <c r="V33" s="133"/>
      <c r="W33" s="47">
        <f>shreyer!$V33*shreyer!$I33</f>
        <v>0</v>
      </c>
      <c r="X33" s="41" t="str">
        <f t="shared" si="0"/>
        <v>R</v>
      </c>
      <c r="Y33" s="52"/>
      <c r="Z33" s="48"/>
      <c r="AA33" s="126" t="str">
        <f t="shared" si="1"/>
        <v>R</v>
      </c>
      <c r="AB33" s="128"/>
      <c r="AC33" s="58"/>
      <c r="AD33" s="126" t="str">
        <f t="shared" si="3"/>
        <v>R</v>
      </c>
      <c r="AE33" s="135"/>
      <c r="AF33" s="58"/>
      <c r="AG33" s="126" t="str">
        <f t="shared" si="4"/>
        <v>R</v>
      </c>
      <c r="AH33" s="135"/>
      <c r="AI33" s="58"/>
      <c r="AJ33" s="126" t="str">
        <f t="shared" si="5"/>
        <v>R</v>
      </c>
    </row>
    <row r="34" spans="1:36" s="38" customFormat="1" x14ac:dyDescent="0.35">
      <c r="A34" s="39"/>
      <c r="B34" s="139"/>
      <c r="C34" s="118" t="s">
        <v>52</v>
      </c>
      <c r="D34" s="44" t="s">
        <v>166</v>
      </c>
      <c r="E34" s="39" t="s">
        <v>167</v>
      </c>
      <c r="F34" s="41" t="s">
        <v>156</v>
      </c>
      <c r="G34" s="41" t="s">
        <v>156</v>
      </c>
      <c r="H34" s="41"/>
      <c r="I34" s="123">
        <v>54</v>
      </c>
      <c r="J34" s="124">
        <v>2</v>
      </c>
      <c r="K34" s="123">
        <f>shreyer!$J34*shreyer!$I34</f>
        <v>108</v>
      </c>
      <c r="L34" s="120"/>
      <c r="M34" s="120" t="s">
        <v>89</v>
      </c>
      <c r="N34" s="120"/>
      <c r="O34" s="120"/>
      <c r="P34" s="41"/>
      <c r="Q34" s="41"/>
      <c r="R34" s="41"/>
      <c r="S34" s="49"/>
      <c r="T34" s="47">
        <f>shreyer!$S34*shreyer!$I34</f>
        <v>0</v>
      </c>
      <c r="U34" s="126" t="str">
        <f t="shared" si="2"/>
        <v/>
      </c>
      <c r="V34" s="133"/>
      <c r="W34" s="47">
        <f>shreyer!$V34*shreyer!$I34</f>
        <v>0</v>
      </c>
      <c r="X34" s="41" t="str">
        <f t="shared" si="0"/>
        <v/>
      </c>
      <c r="Y34" s="52"/>
      <c r="Z34" s="48"/>
      <c r="AA34" s="126" t="str">
        <f t="shared" si="1"/>
        <v/>
      </c>
      <c r="AB34" s="128"/>
      <c r="AC34" s="58"/>
      <c r="AD34" s="126" t="str">
        <f t="shared" si="3"/>
        <v/>
      </c>
      <c r="AE34" s="135"/>
      <c r="AF34" s="58"/>
      <c r="AG34" s="126" t="str">
        <f t="shared" si="4"/>
        <v/>
      </c>
      <c r="AH34" s="135"/>
      <c r="AI34" s="58"/>
      <c r="AJ34" s="126" t="str">
        <f t="shared" si="5"/>
        <v/>
      </c>
    </row>
    <row r="35" spans="1:36" s="38" customFormat="1" x14ac:dyDescent="0.35">
      <c r="A35" s="39" t="s">
        <v>106</v>
      </c>
      <c r="B35" s="139" t="s">
        <v>148</v>
      </c>
      <c r="C35" s="118" t="s">
        <v>52</v>
      </c>
      <c r="D35" s="44" t="s">
        <v>168</v>
      </c>
      <c r="E35" s="39" t="s">
        <v>169</v>
      </c>
      <c r="F35" s="41"/>
      <c r="G35" s="41" t="s">
        <v>121</v>
      </c>
      <c r="H35" s="41">
        <v>2</v>
      </c>
      <c r="I35" s="123"/>
      <c r="J35" s="124"/>
      <c r="K35" s="123">
        <f>shreyer!$J35*shreyer!$I35</f>
        <v>0</v>
      </c>
      <c r="L35" s="120"/>
      <c r="M35" s="120" t="s">
        <v>89</v>
      </c>
      <c r="N35" s="120"/>
      <c r="O35" s="120"/>
      <c r="P35" s="41">
        <v>2</v>
      </c>
      <c r="Q35" s="41"/>
      <c r="R35" s="41"/>
      <c r="S35" s="49"/>
      <c r="T35" s="47">
        <f>shreyer!$S35*shreyer!$I35</f>
        <v>0</v>
      </c>
      <c r="U35" s="126" t="str">
        <f t="shared" si="2"/>
        <v/>
      </c>
      <c r="V35" s="133"/>
      <c r="W35" s="47">
        <f>shreyer!$V35*shreyer!$I35</f>
        <v>0</v>
      </c>
      <c r="X35" s="41" t="str">
        <f t="shared" si="0"/>
        <v>R</v>
      </c>
      <c r="Y35" s="52"/>
      <c r="Z35" s="48"/>
      <c r="AA35" s="126" t="str">
        <f t="shared" si="1"/>
        <v/>
      </c>
      <c r="AB35" s="128"/>
      <c r="AC35" s="58"/>
      <c r="AD35" s="126" t="str">
        <f t="shared" si="3"/>
        <v>R</v>
      </c>
      <c r="AE35" s="135"/>
      <c r="AF35" s="58"/>
      <c r="AG35" s="126" t="str">
        <f t="shared" si="4"/>
        <v/>
      </c>
      <c r="AH35" s="135"/>
      <c r="AI35" s="58"/>
      <c r="AJ35" s="126" t="str">
        <f t="shared" si="5"/>
        <v>R</v>
      </c>
    </row>
    <row r="36" spans="1:36" s="38" customFormat="1" x14ac:dyDescent="0.35">
      <c r="A36" s="39" t="s">
        <v>106</v>
      </c>
      <c r="B36" s="139" t="s">
        <v>148</v>
      </c>
      <c r="C36" s="118" t="s">
        <v>52</v>
      </c>
      <c r="D36" s="44"/>
      <c r="E36" s="39" t="s">
        <v>170</v>
      </c>
      <c r="F36" s="41"/>
      <c r="G36" s="41"/>
      <c r="H36" s="41"/>
      <c r="I36" s="123"/>
      <c r="J36" s="124"/>
      <c r="K36" s="123">
        <f>shreyer!$J36*shreyer!$I36</f>
        <v>0</v>
      </c>
      <c r="L36" s="120"/>
      <c r="M36" s="120" t="s">
        <v>89</v>
      </c>
      <c r="N36" s="120"/>
      <c r="O36" s="120"/>
      <c r="P36" s="41">
        <v>1</v>
      </c>
      <c r="Q36" s="41"/>
      <c r="R36" s="41"/>
      <c r="S36" s="49"/>
      <c r="T36" s="47">
        <f>shreyer!$S36*shreyer!$I36</f>
        <v>0</v>
      </c>
      <c r="U36" s="126" t="str">
        <f t="shared" si="2"/>
        <v>R</v>
      </c>
      <c r="V36" s="133"/>
      <c r="W36" s="47">
        <f>shreyer!$V36*shreyer!$I36</f>
        <v>0</v>
      </c>
      <c r="X36" s="41" t="str">
        <f t="shared" si="0"/>
        <v>R</v>
      </c>
      <c r="Y36" s="52"/>
      <c r="Z36" s="48"/>
      <c r="AA36" s="126" t="str">
        <f t="shared" si="1"/>
        <v>R</v>
      </c>
      <c r="AB36" s="128"/>
      <c r="AC36" s="58"/>
      <c r="AD36" s="126" t="str">
        <f t="shared" si="3"/>
        <v>R</v>
      </c>
      <c r="AE36" s="135"/>
      <c r="AF36" s="58"/>
      <c r="AG36" s="126" t="str">
        <f t="shared" si="4"/>
        <v>R</v>
      </c>
      <c r="AH36" s="135"/>
      <c r="AI36" s="58"/>
      <c r="AJ36" s="126" t="str">
        <f t="shared" si="5"/>
        <v>R</v>
      </c>
    </row>
    <row r="37" spans="1:36" s="38" customFormat="1" ht="26.25" customHeight="1" x14ac:dyDescent="0.35">
      <c r="A37" s="39" t="s">
        <v>106</v>
      </c>
      <c r="B37" s="139" t="s">
        <v>148</v>
      </c>
      <c r="C37" s="118" t="s">
        <v>171</v>
      </c>
      <c r="D37" s="42" t="s">
        <v>172</v>
      </c>
      <c r="E37" s="39" t="s">
        <v>173</v>
      </c>
      <c r="F37" s="41" t="s">
        <v>174</v>
      </c>
      <c r="G37" s="41" t="s">
        <v>91</v>
      </c>
      <c r="H37" s="41">
        <v>2</v>
      </c>
      <c r="I37" s="123">
        <v>16.77</v>
      </c>
      <c r="J37" s="124">
        <v>2</v>
      </c>
      <c r="K37" s="123">
        <f>shreyer!$J37*shreyer!$I37</f>
        <v>33.54</v>
      </c>
      <c r="L37" s="120"/>
      <c r="M37" s="120"/>
      <c r="N37" s="120"/>
      <c r="O37" s="120"/>
      <c r="P37" s="41"/>
      <c r="Q37" s="41"/>
      <c r="R37" s="41"/>
      <c r="S37" s="49"/>
      <c r="T37" s="47">
        <f>shreyer!$S37*shreyer!$I37</f>
        <v>0</v>
      </c>
      <c r="U37" s="126" t="str">
        <f t="shared" si="2"/>
        <v/>
      </c>
      <c r="V37" s="133"/>
      <c r="W37" s="47">
        <f>shreyer!$V37*shreyer!$I37</f>
        <v>0</v>
      </c>
      <c r="X37" s="41" t="str">
        <f t="shared" si="0"/>
        <v/>
      </c>
      <c r="Y37" s="52"/>
      <c r="Z37" s="48"/>
      <c r="AA37" s="126" t="str">
        <f t="shared" si="1"/>
        <v/>
      </c>
      <c r="AB37" s="128"/>
      <c r="AC37" s="58"/>
      <c r="AD37" s="126" t="str">
        <f t="shared" si="3"/>
        <v/>
      </c>
      <c r="AE37" s="135"/>
      <c r="AF37" s="58"/>
      <c r="AG37" s="126" t="str">
        <f t="shared" si="4"/>
        <v/>
      </c>
      <c r="AH37" s="135"/>
      <c r="AI37" s="58"/>
      <c r="AJ37" s="126" t="str">
        <f t="shared" si="5"/>
        <v/>
      </c>
    </row>
    <row r="38" spans="1:36" s="38" customFormat="1" ht="27" customHeight="1" x14ac:dyDescent="0.35">
      <c r="A38" s="39" t="s">
        <v>106</v>
      </c>
      <c r="B38" s="139" t="s">
        <v>148</v>
      </c>
      <c r="C38" s="118" t="s">
        <v>171</v>
      </c>
      <c r="D38" s="39" t="s">
        <v>175</v>
      </c>
      <c r="E38" s="39" t="s">
        <v>173</v>
      </c>
      <c r="F38" s="41" t="s">
        <v>174</v>
      </c>
      <c r="G38" s="41" t="s">
        <v>91</v>
      </c>
      <c r="H38" s="41">
        <v>2</v>
      </c>
      <c r="I38" s="41">
        <v>2.7</v>
      </c>
      <c r="J38" s="124">
        <v>2</v>
      </c>
      <c r="K38" s="123">
        <f>shreyer!$J38*shreyer!$I38</f>
        <v>5.4</v>
      </c>
      <c r="L38" s="120"/>
      <c r="M38" s="120"/>
      <c r="N38" s="141">
        <v>5911044211</v>
      </c>
      <c r="O38" s="120" t="s">
        <v>123</v>
      </c>
      <c r="P38" s="41"/>
      <c r="Q38" s="41"/>
      <c r="R38" s="41"/>
      <c r="S38" s="49"/>
      <c r="T38" s="47">
        <f>shreyer!$S38*shreyer!$I38</f>
        <v>0</v>
      </c>
      <c r="U38" s="126" t="str">
        <f t="shared" si="2"/>
        <v/>
      </c>
      <c r="V38" s="133"/>
      <c r="W38" s="47">
        <f>shreyer!$S38*shreyer!$I38</f>
        <v>0</v>
      </c>
      <c r="X38" s="41" t="str">
        <f t="shared" si="0"/>
        <v/>
      </c>
      <c r="Y38" s="52"/>
      <c r="Z38" s="48"/>
      <c r="AA38" s="126" t="str">
        <f t="shared" si="1"/>
        <v/>
      </c>
      <c r="AB38" s="134"/>
      <c r="AC38" s="58"/>
      <c r="AD38" s="126" t="str">
        <f t="shared" si="3"/>
        <v/>
      </c>
      <c r="AE38" s="135"/>
      <c r="AF38" s="58"/>
      <c r="AG38" s="126" t="str">
        <f t="shared" si="4"/>
        <v/>
      </c>
      <c r="AH38" s="135"/>
      <c r="AI38" s="58"/>
      <c r="AJ38" s="126" t="str">
        <f t="shared" si="5"/>
        <v/>
      </c>
    </row>
    <row r="39" spans="1:36" s="38" customFormat="1" ht="26.25" customHeight="1" x14ac:dyDescent="0.35">
      <c r="A39" s="39" t="s">
        <v>106</v>
      </c>
      <c r="B39" s="139" t="s">
        <v>148</v>
      </c>
      <c r="C39" s="118" t="s">
        <v>171</v>
      </c>
      <c r="D39" s="39"/>
      <c r="E39" s="39" t="s">
        <v>176</v>
      </c>
      <c r="F39" s="41"/>
      <c r="G39" s="41"/>
      <c r="H39" s="41"/>
      <c r="I39" s="46"/>
      <c r="J39" s="124"/>
      <c r="K39" s="123">
        <f>shreyer!$J39*shreyer!$I39</f>
        <v>0</v>
      </c>
      <c r="L39" s="120"/>
      <c r="M39" s="120"/>
      <c r="N39" s="120"/>
      <c r="O39" s="120"/>
      <c r="P39" s="41"/>
      <c r="Q39" s="41"/>
      <c r="R39" s="41"/>
      <c r="S39" s="49"/>
      <c r="T39" s="47">
        <f>shreyer!$S39*shreyer!$I39</f>
        <v>0</v>
      </c>
      <c r="U39" s="126" t="str">
        <f t="shared" si="2"/>
        <v/>
      </c>
      <c r="V39" s="133"/>
      <c r="W39" s="47">
        <f>shreyer!$V39*shreyer!$I39</f>
        <v>0</v>
      </c>
      <c r="X39" s="41" t="str">
        <f t="shared" si="0"/>
        <v/>
      </c>
      <c r="Y39" s="52"/>
      <c r="Z39" s="48"/>
      <c r="AA39" s="126" t="str">
        <f t="shared" si="1"/>
        <v/>
      </c>
      <c r="AB39" s="128"/>
      <c r="AC39" s="58"/>
      <c r="AD39" s="126" t="str">
        <f t="shared" si="3"/>
        <v/>
      </c>
      <c r="AE39" s="135"/>
      <c r="AF39" s="58"/>
      <c r="AG39" s="126" t="str">
        <f t="shared" si="4"/>
        <v/>
      </c>
      <c r="AH39" s="135"/>
      <c r="AI39" s="58"/>
      <c r="AJ39" s="126" t="str">
        <f t="shared" si="5"/>
        <v/>
      </c>
    </row>
    <row r="40" spans="1:36" s="38" customFormat="1" ht="26.25" customHeight="1" x14ac:dyDescent="0.35">
      <c r="A40" s="39" t="s">
        <v>106</v>
      </c>
      <c r="B40" s="139" t="s">
        <v>148</v>
      </c>
      <c r="C40" s="118" t="s">
        <v>171</v>
      </c>
      <c r="D40" s="39" t="s">
        <v>177</v>
      </c>
      <c r="E40" s="39" t="s">
        <v>178</v>
      </c>
      <c r="F40" s="41" t="s">
        <v>179</v>
      </c>
      <c r="G40" s="41" t="s">
        <v>180</v>
      </c>
      <c r="H40" s="41">
        <v>1</v>
      </c>
      <c r="I40" s="46"/>
      <c r="J40" s="56">
        <v>1</v>
      </c>
      <c r="K40" s="123">
        <f>shreyer!$J40*shreyer!$I40</f>
        <v>0</v>
      </c>
      <c r="L40" s="41"/>
      <c r="M40" s="120" t="s">
        <v>89</v>
      </c>
      <c r="N40" s="41"/>
      <c r="O40" s="120"/>
      <c r="P40" s="41">
        <v>10</v>
      </c>
      <c r="Q40" s="41" t="s">
        <v>90</v>
      </c>
      <c r="R40" s="41"/>
      <c r="S40" s="49"/>
      <c r="T40" s="47">
        <f>shreyer!$S40*shreyer!$I40</f>
        <v>0</v>
      </c>
      <c r="U40" s="126" t="str">
        <f t="shared" si="2"/>
        <v/>
      </c>
      <c r="V40" s="133"/>
      <c r="W40" s="47">
        <f>shreyer!$V40*shreyer!$I40</f>
        <v>0</v>
      </c>
      <c r="X40" s="41" t="str">
        <f t="shared" si="0"/>
        <v/>
      </c>
      <c r="Y40" s="52"/>
      <c r="Z40" s="48"/>
      <c r="AA40" s="126" t="str">
        <f t="shared" si="1"/>
        <v/>
      </c>
      <c r="AB40" s="128"/>
      <c r="AC40" s="58"/>
      <c r="AD40" s="126" t="str">
        <f t="shared" si="3"/>
        <v/>
      </c>
      <c r="AE40" s="135"/>
      <c r="AF40" s="58"/>
      <c r="AG40" s="126" t="str">
        <f t="shared" si="4"/>
        <v/>
      </c>
      <c r="AH40" s="135"/>
      <c r="AI40" s="58"/>
      <c r="AJ40" s="126" t="str">
        <f t="shared" si="5"/>
        <v/>
      </c>
    </row>
    <row r="41" spans="1:36" s="38" customFormat="1" x14ac:dyDescent="0.35">
      <c r="A41" s="39" t="s">
        <v>106</v>
      </c>
      <c r="B41" s="139" t="s">
        <v>181</v>
      </c>
      <c r="C41" s="39"/>
      <c r="D41" s="131" t="s">
        <v>182</v>
      </c>
      <c r="E41" s="39" t="s">
        <v>183</v>
      </c>
      <c r="F41" s="132" t="s">
        <v>120</v>
      </c>
      <c r="G41" s="41" t="s">
        <v>121</v>
      </c>
      <c r="H41" s="120">
        <v>4</v>
      </c>
      <c r="I41" s="41">
        <v>3.36</v>
      </c>
      <c r="J41" s="56">
        <v>2</v>
      </c>
      <c r="K41" s="123">
        <f>shreyer!$J41*shreyer!$I41</f>
        <v>6.72</v>
      </c>
      <c r="L41" s="41" t="s">
        <v>184</v>
      </c>
      <c r="M41" s="120" t="s">
        <v>89</v>
      </c>
      <c r="N41" s="41">
        <v>5911044220</v>
      </c>
      <c r="O41" s="120"/>
      <c r="P41" s="41">
        <v>1</v>
      </c>
      <c r="Q41" s="41"/>
      <c r="R41" s="41"/>
      <c r="S41" s="49"/>
      <c r="T41" s="47">
        <f>shreyer!$S41*shreyer!$I41</f>
        <v>0</v>
      </c>
      <c r="U41" s="126" t="str">
        <f t="shared" si="2"/>
        <v>R</v>
      </c>
      <c r="V41" s="133"/>
      <c r="W41" s="47">
        <f>shreyer!$S41*shreyer!$I41</f>
        <v>0</v>
      </c>
      <c r="X41" s="41" t="str">
        <f t="shared" si="0"/>
        <v>R</v>
      </c>
      <c r="Y41" s="52"/>
      <c r="Z41" s="48"/>
      <c r="AA41" s="126" t="str">
        <f t="shared" si="1"/>
        <v>R</v>
      </c>
      <c r="AB41" s="134"/>
      <c r="AC41" s="58"/>
      <c r="AD41" s="126" t="str">
        <f t="shared" si="3"/>
        <v>R</v>
      </c>
      <c r="AE41" s="135"/>
      <c r="AF41" s="58"/>
      <c r="AG41" s="126" t="str">
        <f t="shared" si="4"/>
        <v>R</v>
      </c>
      <c r="AH41" s="135"/>
      <c r="AI41" s="58"/>
      <c r="AJ41" s="126" t="str">
        <f t="shared" si="5"/>
        <v>R</v>
      </c>
    </row>
    <row r="42" spans="1:36" s="1" customFormat="1" ht="24.95" customHeight="1" x14ac:dyDescent="0.35">
      <c r="B42" s="143"/>
      <c r="C42" s="144"/>
      <c r="D42" s="144"/>
      <c r="E42" s="144"/>
      <c r="F42" s="145"/>
      <c r="G42" s="145"/>
      <c r="H42" s="145"/>
      <c r="I42" s="146"/>
      <c r="J42" s="147"/>
      <c r="K42" s="146"/>
      <c r="L42" s="145"/>
      <c r="M42" s="35"/>
      <c r="N42" s="48"/>
      <c r="O42" s="48"/>
      <c r="P42" s="48"/>
      <c r="Q42" s="48"/>
      <c r="R42" s="48"/>
      <c r="S42" s="48"/>
      <c r="T42" s="53"/>
      <c r="U42" s="48"/>
      <c r="V42" s="43"/>
      <c r="W42" s="43"/>
      <c r="X42" s="35"/>
      <c r="Y42" s="35"/>
      <c r="Z42" s="35"/>
      <c r="AA42" s="35"/>
      <c r="AB42" s="43"/>
      <c r="AC42" s="43"/>
      <c r="AD42" s="43"/>
      <c r="AE42" s="43"/>
      <c r="AF42" s="43"/>
      <c r="AG42" s="43"/>
      <c r="AH42" s="43"/>
      <c r="AI42" s="43"/>
      <c r="AJ42" s="43"/>
    </row>
    <row r="43" spans="1:36" s="1" customFormat="1" ht="24.95" customHeight="1" x14ac:dyDescent="0.35">
      <c r="B43" s="143"/>
      <c r="C43" s="144"/>
      <c r="D43" s="144"/>
      <c r="E43" s="144"/>
      <c r="F43" s="145"/>
      <c r="G43" s="145"/>
      <c r="H43" s="145"/>
      <c r="I43" s="146"/>
      <c r="J43" s="147"/>
      <c r="K43" s="146"/>
      <c r="L43" s="145"/>
      <c r="M43" s="35"/>
      <c r="N43" s="48"/>
      <c r="O43" s="48"/>
      <c r="P43" s="48"/>
      <c r="Q43" s="48"/>
      <c r="R43" s="48"/>
      <c r="S43" s="48"/>
      <c r="T43" s="53"/>
      <c r="U43" s="48"/>
      <c r="V43" s="43"/>
      <c r="W43" s="43"/>
      <c r="X43" s="35"/>
      <c r="Y43" s="35"/>
      <c r="Z43" s="35"/>
      <c r="AA43" s="35"/>
      <c r="AB43" s="43"/>
      <c r="AC43" s="43"/>
      <c r="AD43" s="43"/>
      <c r="AE43" s="43"/>
      <c r="AF43" s="43"/>
      <c r="AG43" s="43"/>
      <c r="AH43" s="43"/>
      <c r="AI43" s="43"/>
      <c r="AJ43" s="43"/>
    </row>
    <row r="44" spans="1:36" s="1" customFormat="1" ht="24.95" customHeight="1" x14ac:dyDescent="0.35">
      <c r="B44" s="143"/>
      <c r="C44" s="144"/>
      <c r="D44" s="144"/>
      <c r="E44" s="144"/>
      <c r="F44" s="145"/>
      <c r="G44" s="145"/>
      <c r="H44" s="145"/>
      <c r="I44" s="146"/>
      <c r="J44" s="148"/>
      <c r="K44" s="146"/>
      <c r="L44" s="145"/>
      <c r="M44" s="35"/>
      <c r="N44" s="48"/>
      <c r="O44" s="48"/>
      <c r="P44" s="48"/>
      <c r="Q44" s="48"/>
      <c r="R44" s="48"/>
      <c r="S44" s="48"/>
      <c r="T44" s="53"/>
      <c r="U44" s="48"/>
      <c r="V44" s="43"/>
      <c r="W44" s="43"/>
      <c r="X44" s="35"/>
      <c r="Y44" s="35"/>
      <c r="Z44" s="35"/>
      <c r="AA44" s="35"/>
      <c r="AB44" s="43"/>
      <c r="AC44" s="43"/>
      <c r="AD44" s="43"/>
      <c r="AE44" s="43"/>
      <c r="AF44" s="43"/>
      <c r="AG44" s="43"/>
      <c r="AH44" s="43"/>
      <c r="AI44" s="43"/>
      <c r="AJ44" s="43"/>
    </row>
    <row r="45" spans="1:36" s="1" customFormat="1" ht="24.95" customHeight="1" x14ac:dyDescent="0.35">
      <c r="B45" s="143"/>
      <c r="C45" s="144"/>
      <c r="D45" s="149"/>
      <c r="E45" s="149"/>
      <c r="F45" s="145"/>
      <c r="G45" s="145"/>
      <c r="H45" s="145"/>
      <c r="I45" s="146"/>
      <c r="J45" s="147"/>
      <c r="K45" s="146"/>
      <c r="L45" s="145"/>
      <c r="M45" s="35"/>
      <c r="N45" s="48"/>
      <c r="O45" s="48"/>
      <c r="P45" s="48"/>
      <c r="Q45" s="48"/>
      <c r="R45" s="48"/>
      <c r="S45" s="48"/>
      <c r="T45" s="53"/>
      <c r="U45" s="48"/>
      <c r="V45" s="43"/>
      <c r="W45" s="43"/>
      <c r="X45" s="35"/>
      <c r="Y45" s="35"/>
      <c r="Z45" s="35"/>
      <c r="AA45" s="35"/>
      <c r="AB45" s="43"/>
      <c r="AC45" s="43"/>
      <c r="AD45" s="43"/>
      <c r="AE45" s="43"/>
      <c r="AF45" s="43"/>
      <c r="AG45" s="43"/>
      <c r="AH45" s="43"/>
      <c r="AI45" s="43"/>
      <c r="AJ45" s="43"/>
    </row>
    <row r="46" spans="1:36" s="1" customFormat="1" ht="24.95" customHeight="1" x14ac:dyDescent="0.35">
      <c r="B46" s="143"/>
      <c r="C46" s="144"/>
      <c r="D46" s="144"/>
      <c r="E46" s="144"/>
      <c r="F46" s="144"/>
      <c r="G46" s="145"/>
      <c r="H46" s="145"/>
      <c r="I46" s="150"/>
      <c r="J46" s="147"/>
      <c r="K46" s="150"/>
      <c r="L46" s="144"/>
      <c r="M46" s="35"/>
      <c r="N46" s="48"/>
      <c r="O46" s="48"/>
      <c r="P46" s="48"/>
      <c r="Q46" s="48"/>
      <c r="R46" s="48"/>
      <c r="S46" s="48"/>
      <c r="T46" s="53"/>
      <c r="U46" s="48"/>
      <c r="V46" s="43"/>
      <c r="W46" s="43"/>
      <c r="X46" s="35"/>
      <c r="Y46" s="35"/>
      <c r="Z46" s="35"/>
      <c r="AA46" s="35"/>
      <c r="AB46" s="43"/>
      <c r="AC46" s="43"/>
      <c r="AD46" s="43"/>
      <c r="AE46" s="43"/>
      <c r="AF46" s="43"/>
      <c r="AG46" s="43"/>
      <c r="AH46" s="43"/>
      <c r="AI46" s="43"/>
      <c r="AJ46" s="43"/>
    </row>
    <row r="47" spans="1:36" s="1" customFormat="1" ht="24.95" customHeight="1" x14ac:dyDescent="0.35">
      <c r="B47" s="143"/>
      <c r="C47" s="144"/>
      <c r="D47" s="144"/>
      <c r="E47" s="144"/>
      <c r="F47" s="145"/>
      <c r="G47" s="145"/>
      <c r="H47" s="145"/>
      <c r="I47" s="146"/>
      <c r="J47" s="147"/>
      <c r="K47" s="146"/>
      <c r="L47" s="145"/>
      <c r="M47" s="35"/>
      <c r="N47" s="48"/>
      <c r="O47" s="48"/>
      <c r="P47" s="48"/>
      <c r="Q47" s="48"/>
      <c r="R47" s="48"/>
      <c r="S47" s="48"/>
      <c r="T47" s="53"/>
      <c r="U47" s="48"/>
      <c r="V47" s="43"/>
      <c r="W47" s="43"/>
      <c r="X47" s="35"/>
      <c r="Y47" s="35"/>
      <c r="Z47" s="35"/>
      <c r="AA47" s="35"/>
      <c r="AB47" s="43"/>
      <c r="AC47" s="43"/>
      <c r="AD47" s="43"/>
      <c r="AE47" s="43"/>
      <c r="AF47" s="43"/>
      <c r="AG47" s="43"/>
      <c r="AH47" s="43"/>
      <c r="AI47" s="43"/>
      <c r="AJ47" s="43"/>
    </row>
    <row r="48" spans="1:36" s="1" customFormat="1" ht="24.95" customHeight="1" x14ac:dyDescent="0.35">
      <c r="B48" s="143"/>
      <c r="C48" s="144"/>
      <c r="D48" s="144"/>
      <c r="E48" s="144"/>
      <c r="F48" s="145"/>
      <c r="G48" s="145"/>
      <c r="H48" s="145"/>
      <c r="I48" s="146"/>
      <c r="J48" s="147"/>
      <c r="K48" s="146"/>
      <c r="L48" s="145"/>
      <c r="M48" s="35"/>
      <c r="N48" s="48"/>
      <c r="O48" s="48"/>
      <c r="P48" s="48"/>
      <c r="Q48" s="48"/>
      <c r="R48" s="48"/>
      <c r="S48" s="48"/>
      <c r="T48" s="53"/>
      <c r="U48" s="48"/>
      <c r="V48" s="43"/>
      <c r="W48" s="43"/>
      <c r="X48" s="35"/>
      <c r="Y48" s="35"/>
      <c r="Z48" s="35"/>
      <c r="AA48" s="35"/>
      <c r="AB48" s="43"/>
      <c r="AC48" s="43"/>
      <c r="AD48" s="43"/>
      <c r="AE48" s="43"/>
      <c r="AF48" s="43"/>
      <c r="AG48" s="43"/>
      <c r="AH48" s="43"/>
      <c r="AI48" s="43"/>
      <c r="AJ48" s="43"/>
    </row>
    <row r="49" spans="1:36" s="1" customFormat="1" ht="24.95" customHeight="1" x14ac:dyDescent="0.35">
      <c r="B49" s="143"/>
      <c r="C49" s="144"/>
      <c r="D49" s="144"/>
      <c r="E49" s="144"/>
      <c r="F49" s="145"/>
      <c r="G49" s="145"/>
      <c r="H49" s="145"/>
      <c r="I49" s="146"/>
      <c r="J49" s="147"/>
      <c r="K49" s="146"/>
      <c r="L49" s="145"/>
      <c r="M49" s="151"/>
      <c r="N49" s="48"/>
      <c r="O49" s="48"/>
      <c r="P49" s="48"/>
      <c r="Q49" s="48"/>
      <c r="R49" s="48"/>
      <c r="S49" s="48"/>
      <c r="T49" s="53"/>
      <c r="U49" s="48"/>
      <c r="V49" s="43"/>
      <c r="W49" s="43"/>
      <c r="X49" s="35"/>
      <c r="Y49" s="35"/>
      <c r="Z49" s="35"/>
      <c r="AA49" s="35"/>
      <c r="AB49" s="43"/>
      <c r="AC49" s="43"/>
      <c r="AD49" s="43"/>
      <c r="AE49" s="43"/>
      <c r="AF49" s="43"/>
      <c r="AG49" s="43"/>
      <c r="AH49" s="43"/>
      <c r="AI49" s="43"/>
      <c r="AJ49" s="43"/>
    </row>
    <row r="50" spans="1:36" s="1" customFormat="1" ht="24.95" customHeight="1" x14ac:dyDescent="0.35">
      <c r="B50" s="143"/>
      <c r="C50" s="144"/>
      <c r="D50" s="144"/>
      <c r="E50" s="144"/>
      <c r="F50" s="145"/>
      <c r="G50" s="145"/>
      <c r="H50" s="145"/>
      <c r="I50" s="146"/>
      <c r="J50" s="147"/>
      <c r="K50" s="146"/>
      <c r="L50" s="145"/>
      <c r="M50" s="151"/>
      <c r="N50" s="64"/>
      <c r="O50" s="64"/>
      <c r="P50" s="64"/>
      <c r="Q50" s="64"/>
      <c r="R50" s="64"/>
      <c r="S50" s="64"/>
      <c r="T50" s="66"/>
      <c r="U50" s="64"/>
      <c r="V50" s="43"/>
      <c r="W50" s="43"/>
      <c r="X50" s="35"/>
      <c r="Y50" s="35"/>
      <c r="Z50" s="35"/>
      <c r="AA50" s="35"/>
      <c r="AB50" s="43"/>
      <c r="AC50" s="43"/>
      <c r="AD50" s="43"/>
      <c r="AE50" s="43"/>
      <c r="AF50" s="43"/>
      <c r="AG50" s="43"/>
      <c r="AH50" s="43"/>
      <c r="AI50" s="43"/>
      <c r="AJ50" s="43"/>
    </row>
    <row r="51" spans="1:36" s="1" customFormat="1" ht="24.95" customHeight="1" x14ac:dyDescent="0.35">
      <c r="B51" s="143"/>
      <c r="C51" s="144"/>
      <c r="D51" s="144"/>
      <c r="E51" s="144"/>
      <c r="F51" s="145"/>
      <c r="G51" s="145"/>
      <c r="H51" s="145"/>
      <c r="I51" s="146"/>
      <c r="J51" s="147"/>
      <c r="K51" s="146"/>
      <c r="L51" s="145"/>
      <c r="M51" s="35"/>
      <c r="N51" s="35"/>
      <c r="O51" s="35"/>
      <c r="P51" s="35"/>
      <c r="Q51" s="35"/>
      <c r="R51" s="35"/>
      <c r="S51" s="35"/>
      <c r="T51" s="36"/>
      <c r="U51" s="35"/>
      <c r="V51" s="43"/>
      <c r="W51" s="43"/>
      <c r="X51" s="35"/>
      <c r="Y51" s="35"/>
      <c r="Z51" s="35"/>
      <c r="AA51" s="35"/>
      <c r="AB51" s="43"/>
      <c r="AC51" s="43"/>
      <c r="AD51" s="43"/>
      <c r="AE51" s="43"/>
      <c r="AF51" s="43"/>
      <c r="AG51" s="43"/>
      <c r="AH51" s="43"/>
      <c r="AI51" s="43"/>
      <c r="AJ51" s="43"/>
    </row>
    <row r="52" spans="1:36" s="1" customFormat="1" ht="24.95" customHeight="1" x14ac:dyDescent="0.35">
      <c r="B52" s="143"/>
      <c r="C52" s="144"/>
      <c r="D52" s="144"/>
      <c r="E52" s="144"/>
      <c r="F52" s="145"/>
      <c r="G52" s="145"/>
      <c r="H52" s="145"/>
      <c r="I52" s="146"/>
      <c r="J52" s="147"/>
      <c r="K52" s="146"/>
      <c r="L52" s="145"/>
      <c r="M52" s="35"/>
      <c r="N52" s="64"/>
      <c r="O52" s="64"/>
      <c r="P52" s="64"/>
      <c r="Q52" s="64"/>
      <c r="R52" s="64"/>
      <c r="S52" s="64"/>
      <c r="T52" s="66"/>
      <c r="U52" s="64"/>
      <c r="V52" s="43"/>
      <c r="W52" s="43"/>
      <c r="X52" s="35"/>
      <c r="Y52" s="35"/>
      <c r="Z52" s="35"/>
      <c r="AA52" s="35"/>
      <c r="AB52" s="43"/>
      <c r="AC52" s="43"/>
      <c r="AD52" s="43"/>
      <c r="AE52" s="43"/>
      <c r="AF52" s="43"/>
      <c r="AG52" s="43"/>
      <c r="AH52" s="43"/>
      <c r="AI52" s="43"/>
      <c r="AJ52" s="43"/>
    </row>
    <row r="53" spans="1:36" s="1" customFormat="1" ht="24.95" customHeight="1" x14ac:dyDescent="0.35">
      <c r="B53" s="143"/>
      <c r="C53" s="144"/>
      <c r="D53" s="144"/>
      <c r="E53" s="144"/>
      <c r="F53" s="145"/>
      <c r="G53" s="145"/>
      <c r="H53" s="145"/>
      <c r="I53" s="146"/>
      <c r="J53" s="147"/>
      <c r="K53" s="146"/>
      <c r="L53" s="145"/>
      <c r="M53" s="35"/>
      <c r="N53" s="35"/>
      <c r="O53" s="35"/>
      <c r="P53" s="35"/>
      <c r="Q53" s="35"/>
      <c r="R53" s="35"/>
      <c r="S53" s="35"/>
      <c r="T53" s="36"/>
      <c r="U53" s="35"/>
      <c r="V53" s="43"/>
      <c r="W53" s="43"/>
      <c r="X53" s="35"/>
      <c r="Y53" s="35"/>
      <c r="Z53" s="35"/>
      <c r="AA53" s="35"/>
      <c r="AB53" s="43"/>
      <c r="AC53" s="43"/>
      <c r="AD53" s="43"/>
      <c r="AE53" s="43"/>
      <c r="AF53" s="43"/>
      <c r="AG53" s="43"/>
      <c r="AH53" s="43"/>
      <c r="AI53" s="43"/>
      <c r="AJ53" s="43"/>
    </row>
    <row r="54" spans="1:36" s="1" customFormat="1" ht="24.95" customHeight="1" x14ac:dyDescent="0.35">
      <c r="B54" s="143"/>
      <c r="C54" s="144"/>
      <c r="D54" s="144"/>
      <c r="E54" s="144"/>
      <c r="F54" s="145"/>
      <c r="G54" s="145"/>
      <c r="H54" s="145"/>
      <c r="I54" s="146"/>
      <c r="J54" s="147"/>
      <c r="K54" s="146"/>
      <c r="L54" s="145"/>
      <c r="M54" s="35"/>
      <c r="N54" s="64"/>
      <c r="O54" s="64"/>
      <c r="P54" s="64"/>
      <c r="Q54" s="64"/>
      <c r="R54" s="64"/>
      <c r="S54" s="64"/>
      <c r="T54" s="66"/>
      <c r="U54" s="64"/>
      <c r="V54" s="43"/>
      <c r="W54" s="43"/>
      <c r="X54" s="35"/>
      <c r="Y54" s="35"/>
      <c r="Z54" s="35"/>
      <c r="AA54" s="35"/>
      <c r="AB54" s="43"/>
      <c r="AC54" s="43"/>
      <c r="AD54" s="43"/>
      <c r="AE54" s="43"/>
      <c r="AF54" s="43"/>
      <c r="AG54" s="43"/>
      <c r="AH54" s="43"/>
      <c r="AI54" s="43"/>
      <c r="AJ54" s="43"/>
    </row>
    <row r="55" spans="1:36" s="1" customFormat="1" ht="24.95" customHeight="1" x14ac:dyDescent="0.35">
      <c r="B55" s="143"/>
      <c r="C55" s="144"/>
      <c r="D55" s="144"/>
      <c r="E55" s="144"/>
      <c r="F55" s="145"/>
      <c r="G55" s="145"/>
      <c r="H55" s="145"/>
      <c r="I55" s="146"/>
      <c r="J55" s="147"/>
      <c r="K55" s="146"/>
      <c r="L55" s="145"/>
      <c r="M55" s="35"/>
      <c r="N55" s="35"/>
      <c r="O55" s="35"/>
      <c r="P55" s="35"/>
      <c r="Q55" s="35"/>
      <c r="R55" s="35"/>
      <c r="S55" s="35"/>
      <c r="T55" s="36"/>
      <c r="U55" s="35"/>
      <c r="V55" s="43"/>
      <c r="W55" s="43"/>
      <c r="X55" s="35"/>
      <c r="Y55" s="35"/>
      <c r="Z55" s="35"/>
      <c r="AA55" s="35"/>
      <c r="AB55" s="43"/>
      <c r="AC55" s="43"/>
      <c r="AD55" s="43"/>
      <c r="AE55" s="43"/>
      <c r="AF55" s="43"/>
      <c r="AG55" s="43"/>
      <c r="AH55" s="43"/>
      <c r="AI55" s="43"/>
      <c r="AJ55" s="43"/>
    </row>
    <row r="56" spans="1:36" s="1" customFormat="1" ht="24.95" customHeight="1" x14ac:dyDescent="0.35">
      <c r="B56" s="143"/>
      <c r="C56" s="144"/>
      <c r="D56" s="144"/>
      <c r="E56" s="144"/>
      <c r="F56" s="144"/>
      <c r="G56" s="145"/>
      <c r="H56" s="145"/>
      <c r="I56" s="146"/>
      <c r="J56" s="147"/>
      <c r="K56" s="146"/>
      <c r="L56" s="145"/>
      <c r="M56" s="35"/>
      <c r="N56" s="64"/>
      <c r="O56" s="64"/>
      <c r="P56" s="64"/>
      <c r="Q56" s="64"/>
      <c r="R56" s="64"/>
      <c r="S56" s="64"/>
      <c r="T56" s="66"/>
      <c r="U56" s="64"/>
      <c r="V56" s="43"/>
      <c r="W56" s="43"/>
      <c r="X56" s="35"/>
      <c r="Y56" s="35"/>
      <c r="Z56" s="35"/>
      <c r="AA56" s="35"/>
      <c r="AB56" s="43"/>
      <c r="AC56" s="43"/>
      <c r="AD56" s="43"/>
      <c r="AE56" s="43"/>
      <c r="AF56" s="43"/>
      <c r="AG56" s="43"/>
      <c r="AH56" s="43"/>
      <c r="AI56" s="43"/>
      <c r="AJ56" s="43"/>
    </row>
    <row r="57" spans="1:36" x14ac:dyDescent="0.35">
      <c r="A57" s="1"/>
      <c r="B57" s="152"/>
      <c r="C57" s="153"/>
      <c r="D57" s="153"/>
      <c r="E57" s="153"/>
      <c r="F57" s="154"/>
      <c r="G57" s="154"/>
      <c r="H57" s="154"/>
      <c r="I57" s="155"/>
      <c r="J57" s="156"/>
      <c r="K57" s="155"/>
      <c r="L57" s="154"/>
      <c r="M57" s="35"/>
      <c r="N57" s="35"/>
      <c r="O57" s="35"/>
      <c r="P57" s="35"/>
      <c r="Q57" s="35"/>
      <c r="R57" s="35"/>
      <c r="S57" s="35"/>
      <c r="T57" s="36"/>
      <c r="U57" s="35"/>
      <c r="V57" s="43"/>
      <c r="W57" s="43"/>
      <c r="X57" s="35"/>
      <c r="Y57" s="35"/>
      <c r="Z57" s="35"/>
      <c r="AA57" s="35"/>
      <c r="AB57" s="15"/>
      <c r="AC57" s="15"/>
      <c r="AD57" s="15"/>
      <c r="AE57" s="15"/>
      <c r="AF57" s="15"/>
      <c r="AG57" s="15"/>
      <c r="AH57" s="15"/>
      <c r="AI57" s="15"/>
      <c r="AJ57" s="15"/>
    </row>
    <row r="58" spans="1:36" x14ac:dyDescent="0.35">
      <c r="A58" s="1"/>
      <c r="B58" s="62"/>
      <c r="C58" s="62"/>
      <c r="D58" s="63"/>
      <c r="E58" s="63"/>
      <c r="F58" s="64"/>
      <c r="G58" s="64"/>
      <c r="H58" s="64"/>
      <c r="I58" s="65"/>
      <c r="J58" s="157"/>
      <c r="K58" s="65"/>
      <c r="L58" s="64"/>
      <c r="M58" s="64"/>
      <c r="N58" s="64"/>
      <c r="O58" s="64"/>
      <c r="P58" s="64"/>
      <c r="Q58" s="64"/>
      <c r="R58" s="64"/>
      <c r="S58" s="64"/>
      <c r="T58" s="66"/>
      <c r="U58" s="64"/>
      <c r="V58" s="15"/>
      <c r="W58" s="15"/>
      <c r="X58" s="35"/>
      <c r="Y58" s="35"/>
      <c r="Z58" s="35"/>
      <c r="AA58" s="35"/>
      <c r="AB58" s="15"/>
      <c r="AC58" s="15"/>
      <c r="AD58" s="15"/>
      <c r="AE58" s="15"/>
      <c r="AF58" s="15"/>
      <c r="AG58" s="15"/>
      <c r="AH58" s="15"/>
      <c r="AI58" s="15"/>
      <c r="AJ58" s="15"/>
    </row>
    <row r="59" spans="1:36" x14ac:dyDescent="0.25">
      <c r="B59" s="71"/>
      <c r="C59" s="15"/>
      <c r="D59" s="72"/>
      <c r="E59" s="72"/>
      <c r="F59" s="73"/>
      <c r="G59" s="73"/>
      <c r="H59" s="73"/>
      <c r="I59" s="74"/>
      <c r="J59" s="158"/>
      <c r="K59" s="74"/>
      <c r="L59" s="73"/>
      <c r="M59" s="73"/>
      <c r="N59" s="73"/>
      <c r="O59" s="73"/>
      <c r="P59" s="73"/>
      <c r="Q59" s="73"/>
      <c r="R59" s="73"/>
      <c r="S59" s="73"/>
      <c r="T59" s="75"/>
      <c r="U59" s="35"/>
      <c r="V59" s="15"/>
      <c r="W59" s="15"/>
      <c r="X59" s="35"/>
      <c r="Y59" s="35"/>
      <c r="Z59" s="35"/>
      <c r="AA59" s="35"/>
      <c r="AB59" s="15"/>
      <c r="AC59" s="15"/>
      <c r="AD59" s="15"/>
      <c r="AE59" s="15"/>
      <c r="AF59" s="15"/>
      <c r="AG59" s="15"/>
      <c r="AH59" s="15"/>
      <c r="AI59" s="15"/>
      <c r="AJ59" s="15"/>
    </row>
    <row r="60" spans="1:36" x14ac:dyDescent="0.25">
      <c r="B60" s="71"/>
      <c r="C60" s="77"/>
      <c r="D60" s="15"/>
      <c r="E60" s="15"/>
      <c r="F60" s="73"/>
      <c r="G60" s="73"/>
      <c r="H60" s="73"/>
      <c r="I60" s="74"/>
      <c r="J60" s="158"/>
      <c r="K60" s="74"/>
      <c r="L60" s="73"/>
      <c r="M60" s="73"/>
      <c r="N60" s="73"/>
      <c r="O60" s="73"/>
      <c r="P60" s="73"/>
      <c r="Q60" s="73"/>
      <c r="R60" s="73"/>
      <c r="S60" s="73"/>
      <c r="T60" s="75"/>
      <c r="U60" s="35"/>
      <c r="V60" s="15"/>
      <c r="W60" s="15"/>
      <c r="X60" s="35"/>
      <c r="Y60" s="35"/>
      <c r="Z60" s="35"/>
      <c r="AA60" s="35"/>
      <c r="AB60" s="15"/>
      <c r="AC60" s="15"/>
      <c r="AD60" s="15"/>
      <c r="AE60" s="15"/>
      <c r="AF60" s="15"/>
      <c r="AG60" s="15"/>
      <c r="AH60" s="15"/>
      <c r="AI60" s="15"/>
      <c r="AJ60" s="15"/>
    </row>
    <row r="61" spans="1:36" x14ac:dyDescent="0.25">
      <c r="B61" s="71"/>
      <c r="C61" s="77"/>
      <c r="D61" s="15"/>
      <c r="E61" s="15"/>
      <c r="F61" s="73"/>
      <c r="G61" s="73"/>
      <c r="H61" s="73"/>
      <c r="I61" s="74"/>
      <c r="J61" s="158"/>
      <c r="K61" s="74"/>
      <c r="L61" s="73"/>
      <c r="M61" s="73"/>
      <c r="N61" s="73"/>
      <c r="O61" s="73"/>
      <c r="P61" s="73"/>
      <c r="Q61" s="73"/>
      <c r="R61" s="73"/>
      <c r="S61" s="73"/>
      <c r="T61" s="75"/>
      <c r="U61" s="35"/>
      <c r="V61" s="15"/>
      <c r="W61" s="15"/>
      <c r="X61" s="35"/>
      <c r="Y61" s="35"/>
      <c r="Z61" s="35"/>
      <c r="AA61" s="35"/>
      <c r="AB61" s="15"/>
      <c r="AC61" s="15"/>
      <c r="AD61" s="15"/>
      <c r="AE61" s="15"/>
      <c r="AF61" s="15"/>
      <c r="AG61" s="15"/>
      <c r="AH61" s="15"/>
      <c r="AI61" s="15"/>
      <c r="AJ61" s="15"/>
    </row>
    <row r="62" spans="1:36" x14ac:dyDescent="0.25">
      <c r="B62" s="71"/>
      <c r="C62" s="77"/>
      <c r="D62" s="15"/>
      <c r="E62" s="15"/>
      <c r="F62" s="73"/>
      <c r="G62" s="73"/>
      <c r="H62" s="73"/>
      <c r="I62" s="74"/>
      <c r="J62" s="158"/>
      <c r="K62" s="74"/>
      <c r="L62" s="73"/>
      <c r="M62" s="73"/>
      <c r="N62" s="73"/>
      <c r="O62" s="73"/>
      <c r="P62" s="73"/>
      <c r="Q62" s="73"/>
      <c r="R62" s="73"/>
      <c r="S62" s="73"/>
      <c r="T62" s="75"/>
      <c r="U62" s="35"/>
      <c r="V62" s="15"/>
      <c r="W62" s="15"/>
      <c r="X62" s="35"/>
      <c r="Y62" s="35"/>
      <c r="Z62" s="35"/>
      <c r="AA62" s="35"/>
      <c r="AB62" s="15"/>
      <c r="AC62" s="15"/>
      <c r="AD62" s="15"/>
      <c r="AE62" s="15"/>
      <c r="AF62" s="15"/>
      <c r="AG62" s="15"/>
      <c r="AH62" s="15"/>
      <c r="AI62" s="15"/>
      <c r="AJ62" s="15"/>
    </row>
    <row r="63" spans="1:36" x14ac:dyDescent="0.25">
      <c r="B63" s="71"/>
      <c r="C63" s="77"/>
      <c r="D63" s="15"/>
      <c r="E63" s="15"/>
      <c r="F63" s="73"/>
      <c r="G63" s="73"/>
      <c r="H63" s="73"/>
      <c r="I63" s="74"/>
      <c r="J63" s="158"/>
      <c r="K63" s="74"/>
      <c r="L63" s="73"/>
      <c r="M63" s="73"/>
      <c r="N63" s="73"/>
      <c r="O63" s="73"/>
      <c r="P63" s="73"/>
      <c r="Q63" s="73"/>
      <c r="R63" s="73"/>
      <c r="S63" s="73"/>
      <c r="T63" s="75"/>
      <c r="U63" s="35"/>
      <c r="V63" s="15"/>
      <c r="W63" s="15"/>
      <c r="X63" s="35"/>
      <c r="Y63" s="35"/>
      <c r="Z63" s="35"/>
      <c r="AA63" s="35"/>
      <c r="AB63" s="15"/>
      <c r="AC63" s="15"/>
      <c r="AD63" s="15"/>
      <c r="AE63" s="15"/>
      <c r="AF63" s="15"/>
      <c r="AG63" s="15"/>
      <c r="AH63" s="15"/>
      <c r="AI63" s="15"/>
      <c r="AJ63" s="15"/>
    </row>
    <row r="64" spans="1:36" x14ac:dyDescent="0.25">
      <c r="B64" s="71"/>
      <c r="C64" s="77"/>
      <c r="D64" s="15"/>
      <c r="E64" s="15"/>
      <c r="F64" s="73"/>
      <c r="G64" s="73"/>
      <c r="H64" s="73"/>
      <c r="I64" s="74"/>
      <c r="J64" s="158"/>
      <c r="K64" s="74"/>
      <c r="L64" s="73"/>
      <c r="M64" s="73"/>
      <c r="N64" s="73"/>
      <c r="O64" s="73"/>
      <c r="P64" s="73"/>
      <c r="Q64" s="73"/>
      <c r="R64" s="73"/>
      <c r="S64" s="73"/>
      <c r="T64" s="75"/>
      <c r="U64" s="35"/>
      <c r="V64" s="15"/>
      <c r="W64" s="15"/>
      <c r="X64" s="35"/>
      <c r="Y64" s="35"/>
      <c r="Z64" s="35"/>
      <c r="AA64" s="35"/>
      <c r="AB64" s="15"/>
      <c r="AC64" s="15"/>
      <c r="AD64" s="15"/>
      <c r="AE64" s="15"/>
      <c r="AF64" s="15"/>
      <c r="AG64" s="15"/>
      <c r="AH64" s="15"/>
      <c r="AI64" s="15"/>
      <c r="AJ64" s="15"/>
    </row>
    <row r="65" spans="2:36" x14ac:dyDescent="0.25">
      <c r="B65" s="71"/>
      <c r="C65" s="77"/>
      <c r="D65" s="15"/>
      <c r="E65" s="15"/>
      <c r="F65" s="73"/>
      <c r="G65" s="73"/>
      <c r="H65" s="73"/>
      <c r="I65" s="74"/>
      <c r="J65" s="158"/>
      <c r="K65" s="74"/>
      <c r="L65" s="73"/>
      <c r="M65" s="73"/>
      <c r="N65" s="73"/>
      <c r="O65" s="73"/>
      <c r="P65" s="73"/>
      <c r="Q65" s="73"/>
      <c r="R65" s="73"/>
      <c r="S65" s="73"/>
      <c r="T65" s="75"/>
      <c r="U65" s="35"/>
      <c r="V65" s="15"/>
      <c r="W65" s="15"/>
      <c r="X65" s="35"/>
      <c r="Y65" s="35"/>
      <c r="Z65" s="35"/>
      <c r="AA65" s="35"/>
      <c r="AB65" s="15"/>
      <c r="AC65" s="15"/>
      <c r="AD65" s="15"/>
      <c r="AE65" s="15"/>
      <c r="AF65" s="15"/>
      <c r="AG65" s="15"/>
      <c r="AH65" s="15"/>
      <c r="AI65" s="15"/>
      <c r="AJ65" s="15"/>
    </row>
    <row r="66" spans="2:36" x14ac:dyDescent="0.25">
      <c r="B66" s="71"/>
      <c r="C66" s="77"/>
      <c r="D66" s="15"/>
      <c r="E66" s="15"/>
      <c r="F66" s="73"/>
      <c r="G66" s="73"/>
      <c r="H66" s="73"/>
      <c r="I66" s="74"/>
      <c r="J66" s="158"/>
      <c r="K66" s="74"/>
      <c r="L66" s="73"/>
      <c r="M66" s="73"/>
      <c r="N66" s="73"/>
      <c r="O66" s="73"/>
      <c r="P66" s="73"/>
      <c r="Q66" s="73"/>
      <c r="R66" s="73"/>
      <c r="S66" s="73"/>
      <c r="T66" s="75"/>
      <c r="U66" s="35"/>
      <c r="V66" s="15"/>
      <c r="W66" s="15"/>
      <c r="X66" s="35"/>
      <c r="Y66" s="35"/>
      <c r="Z66" s="35"/>
      <c r="AA66" s="35"/>
      <c r="AB66" s="15"/>
      <c r="AC66" s="15"/>
      <c r="AD66" s="15"/>
      <c r="AE66" s="15"/>
      <c r="AF66" s="15"/>
      <c r="AG66" s="15"/>
      <c r="AH66" s="15"/>
      <c r="AI66" s="15"/>
      <c r="AJ66" s="15"/>
    </row>
    <row r="67" spans="2:36" x14ac:dyDescent="0.25">
      <c r="B67" s="71"/>
      <c r="C67" s="15"/>
      <c r="D67" s="15"/>
      <c r="E67" s="15"/>
      <c r="F67" s="73"/>
      <c r="G67" s="73"/>
      <c r="H67" s="73"/>
      <c r="I67" s="74"/>
      <c r="J67" s="158"/>
      <c r="K67" s="74"/>
      <c r="L67" s="73"/>
      <c r="M67" s="73"/>
      <c r="N67" s="73"/>
      <c r="O67" s="73"/>
      <c r="P67" s="73"/>
      <c r="Q67" s="73"/>
      <c r="R67" s="73"/>
      <c r="S67" s="73"/>
      <c r="T67" s="75"/>
      <c r="U67" s="35"/>
      <c r="V67" s="15"/>
      <c r="W67" s="15"/>
      <c r="X67" s="35"/>
      <c r="Y67" s="35"/>
      <c r="Z67" s="35"/>
      <c r="AA67" s="35"/>
      <c r="AB67" s="15"/>
      <c r="AC67" s="15"/>
      <c r="AD67" s="15"/>
      <c r="AE67" s="15"/>
      <c r="AF67" s="15"/>
      <c r="AG67" s="15"/>
      <c r="AH67" s="15"/>
      <c r="AI67" s="15"/>
      <c r="AJ67" s="15"/>
    </row>
    <row r="68" spans="2:36" x14ac:dyDescent="0.25">
      <c r="B68" s="71"/>
      <c r="C68" s="15"/>
      <c r="D68" s="15"/>
      <c r="E68" s="15"/>
      <c r="F68" s="73"/>
      <c r="G68" s="73"/>
      <c r="H68" s="73"/>
      <c r="I68" s="74"/>
      <c r="J68" s="158"/>
      <c r="K68" s="74"/>
      <c r="L68" s="73"/>
      <c r="M68" s="73"/>
      <c r="N68" s="73"/>
      <c r="O68" s="73"/>
      <c r="P68" s="73"/>
      <c r="Q68" s="73"/>
      <c r="R68" s="73"/>
      <c r="S68" s="73"/>
      <c r="T68" s="75"/>
      <c r="U68" s="35"/>
      <c r="V68" s="15"/>
      <c r="W68" s="15"/>
      <c r="X68" s="35"/>
      <c r="Y68" s="35"/>
      <c r="Z68" s="35"/>
      <c r="AA68" s="35"/>
      <c r="AB68" s="15"/>
      <c r="AC68" s="15"/>
      <c r="AD68" s="15"/>
      <c r="AE68" s="15"/>
      <c r="AF68" s="15"/>
      <c r="AG68" s="15"/>
      <c r="AH68" s="15"/>
      <c r="AI68" s="15"/>
      <c r="AJ68" s="15"/>
    </row>
    <row r="69" spans="2:36" x14ac:dyDescent="0.25">
      <c r="B69" s="71"/>
      <c r="C69" s="15"/>
      <c r="D69" s="15"/>
      <c r="E69" s="15"/>
      <c r="F69" s="73"/>
      <c r="G69" s="73"/>
      <c r="H69" s="73"/>
      <c r="I69" s="74"/>
      <c r="J69" s="158"/>
      <c r="K69" s="74"/>
      <c r="L69" s="73"/>
      <c r="M69" s="73"/>
      <c r="N69" s="73"/>
      <c r="O69" s="73"/>
      <c r="P69" s="73"/>
      <c r="Q69" s="73"/>
      <c r="R69" s="73"/>
      <c r="S69" s="73"/>
      <c r="T69" s="75"/>
      <c r="U69" s="35"/>
      <c r="V69" s="15"/>
      <c r="W69" s="15"/>
      <c r="X69" s="35"/>
      <c r="Y69" s="35"/>
      <c r="Z69" s="35"/>
      <c r="AA69" s="35"/>
      <c r="AB69" s="15"/>
      <c r="AC69" s="15"/>
      <c r="AD69" s="15"/>
      <c r="AE69" s="15"/>
      <c r="AF69" s="15"/>
      <c r="AG69" s="15"/>
      <c r="AH69" s="15"/>
      <c r="AI69" s="15"/>
      <c r="AJ69" s="15"/>
    </row>
    <row r="70" spans="2:36" x14ac:dyDescent="0.25">
      <c r="B70" s="71"/>
      <c r="C70" s="15"/>
      <c r="D70" s="15"/>
      <c r="E70" s="15"/>
      <c r="F70" s="73"/>
      <c r="G70" s="73"/>
      <c r="H70" s="73"/>
      <c r="I70" s="74"/>
      <c r="J70" s="158"/>
      <c r="K70" s="74"/>
      <c r="L70" s="73"/>
      <c r="M70" s="73"/>
      <c r="N70" s="73"/>
      <c r="O70" s="73"/>
      <c r="P70" s="73"/>
      <c r="Q70" s="73"/>
      <c r="R70" s="73"/>
      <c r="S70" s="73"/>
      <c r="T70" s="75"/>
      <c r="U70" s="35"/>
      <c r="V70" s="15"/>
      <c r="W70" s="15"/>
      <c r="X70" s="35"/>
      <c r="Y70" s="35"/>
      <c r="Z70" s="35"/>
      <c r="AA70" s="35"/>
      <c r="AB70" s="15"/>
      <c r="AC70" s="15"/>
      <c r="AD70" s="15"/>
      <c r="AE70" s="15"/>
      <c r="AF70" s="15"/>
      <c r="AG70" s="15"/>
      <c r="AH70" s="15"/>
      <c r="AI70" s="15"/>
      <c r="AJ70" s="15"/>
    </row>
    <row r="71" spans="2:36" x14ac:dyDescent="0.25">
      <c r="B71" s="71"/>
      <c r="C71" s="15"/>
      <c r="D71" s="15"/>
      <c r="E71" s="15"/>
      <c r="F71" s="73"/>
      <c r="G71" s="73"/>
      <c r="H71" s="73"/>
      <c r="I71" s="74"/>
      <c r="J71" s="158"/>
      <c r="K71" s="74"/>
      <c r="L71" s="73"/>
      <c r="M71" s="73"/>
      <c r="N71" s="73"/>
      <c r="O71" s="73"/>
      <c r="P71" s="73"/>
      <c r="Q71" s="73"/>
      <c r="R71" s="73"/>
      <c r="S71" s="73"/>
      <c r="T71" s="75"/>
      <c r="U71" s="35"/>
      <c r="V71" s="15"/>
      <c r="W71" s="15"/>
      <c r="X71" s="35"/>
      <c r="Y71" s="35"/>
      <c r="Z71" s="35"/>
      <c r="AA71" s="35"/>
      <c r="AB71" s="15"/>
      <c r="AC71" s="15"/>
      <c r="AD71" s="15"/>
      <c r="AE71" s="15"/>
      <c r="AF71" s="15"/>
      <c r="AG71" s="15"/>
      <c r="AH71" s="15"/>
      <c r="AI71" s="15"/>
      <c r="AJ71" s="15"/>
    </row>
    <row r="72" spans="2:36" x14ac:dyDescent="0.25">
      <c r="B72" s="71"/>
      <c r="C72" s="15"/>
      <c r="D72" s="15"/>
      <c r="E72" s="15"/>
      <c r="F72" s="73"/>
      <c r="G72" s="73"/>
      <c r="H72" s="73"/>
      <c r="I72" s="74"/>
      <c r="J72" s="158"/>
      <c r="K72" s="74"/>
      <c r="L72" s="73"/>
      <c r="M72" s="73"/>
      <c r="N72" s="73"/>
      <c r="O72" s="73"/>
      <c r="P72" s="73"/>
      <c r="Q72" s="73"/>
      <c r="R72" s="73"/>
      <c r="S72" s="73"/>
      <c r="T72" s="75"/>
      <c r="U72" s="35"/>
      <c r="V72" s="15"/>
      <c r="W72" s="15"/>
      <c r="X72" s="35"/>
      <c r="Y72" s="35"/>
      <c r="Z72" s="35"/>
      <c r="AA72" s="35"/>
      <c r="AB72" s="15"/>
      <c r="AC72" s="15"/>
      <c r="AD72" s="15"/>
      <c r="AE72" s="15"/>
      <c r="AF72" s="15"/>
      <c r="AG72" s="15"/>
      <c r="AH72" s="15"/>
      <c r="AI72" s="15"/>
      <c r="AJ72" s="15"/>
    </row>
    <row r="73" spans="2:36" x14ac:dyDescent="0.25">
      <c r="B73" s="71"/>
      <c r="C73" s="15"/>
      <c r="D73" s="15"/>
      <c r="E73" s="15"/>
      <c r="F73" s="73"/>
      <c r="G73" s="73"/>
      <c r="H73" s="73"/>
      <c r="I73" s="74"/>
      <c r="J73" s="158"/>
      <c r="K73" s="74"/>
      <c r="L73" s="73"/>
      <c r="M73" s="73"/>
      <c r="N73" s="73"/>
      <c r="O73" s="73"/>
      <c r="P73" s="73"/>
      <c r="Q73" s="73"/>
      <c r="R73" s="73"/>
      <c r="S73" s="73"/>
      <c r="T73" s="75"/>
      <c r="U73" s="35"/>
      <c r="V73" s="15"/>
      <c r="W73" s="15"/>
      <c r="X73" s="35"/>
      <c r="Y73" s="35"/>
      <c r="Z73" s="35"/>
      <c r="AA73" s="35"/>
      <c r="AB73" s="15"/>
      <c r="AC73" s="15"/>
      <c r="AD73" s="15"/>
      <c r="AE73" s="15"/>
      <c r="AF73" s="15"/>
      <c r="AG73" s="15"/>
      <c r="AH73" s="15"/>
      <c r="AI73" s="15"/>
      <c r="AJ73" s="15"/>
    </row>
    <row r="74" spans="2:36" x14ac:dyDescent="0.25">
      <c r="B74" s="71"/>
      <c r="C74" s="15"/>
      <c r="D74" s="15"/>
      <c r="E74" s="15"/>
      <c r="F74" s="73"/>
      <c r="G74" s="73"/>
      <c r="H74" s="73"/>
      <c r="I74" s="74"/>
      <c r="J74" s="158"/>
      <c r="K74" s="74"/>
      <c r="L74" s="73"/>
      <c r="M74" s="73"/>
      <c r="N74" s="73"/>
      <c r="O74" s="73"/>
      <c r="P74" s="73"/>
      <c r="Q74" s="73"/>
      <c r="R74" s="73"/>
      <c r="S74" s="73"/>
      <c r="T74" s="75"/>
      <c r="U74" s="35"/>
      <c r="V74" s="15"/>
      <c r="W74" s="15"/>
      <c r="X74" s="35"/>
      <c r="Y74" s="35"/>
      <c r="Z74" s="35"/>
      <c r="AA74" s="35"/>
      <c r="AB74" s="15"/>
      <c r="AC74" s="15"/>
      <c r="AD74" s="15"/>
      <c r="AE74" s="15"/>
      <c r="AF74" s="15"/>
      <c r="AG74" s="15"/>
      <c r="AH74" s="15"/>
      <c r="AI74" s="15"/>
      <c r="AJ74" s="15"/>
    </row>
    <row r="75" spans="2:36" x14ac:dyDescent="0.25">
      <c r="B75" s="71"/>
      <c r="C75" s="15"/>
      <c r="D75" s="15"/>
      <c r="E75" s="15"/>
      <c r="F75" s="73"/>
      <c r="G75" s="73"/>
      <c r="H75" s="73"/>
      <c r="I75" s="74"/>
      <c r="J75" s="158"/>
      <c r="K75" s="74"/>
      <c r="L75" s="73"/>
      <c r="M75" s="73"/>
      <c r="N75" s="73"/>
      <c r="O75" s="73"/>
      <c r="P75" s="73"/>
      <c r="Q75" s="73"/>
      <c r="R75" s="73"/>
      <c r="S75" s="73"/>
      <c r="T75" s="75"/>
      <c r="U75" s="35"/>
      <c r="V75" s="15"/>
      <c r="W75" s="15"/>
      <c r="X75" s="35"/>
      <c r="Y75" s="35"/>
      <c r="Z75" s="35"/>
      <c r="AA75" s="35"/>
      <c r="AB75" s="15"/>
      <c r="AC75" s="15"/>
      <c r="AD75" s="15"/>
      <c r="AE75" s="15"/>
      <c r="AF75" s="15"/>
      <c r="AG75" s="15"/>
      <c r="AH75" s="15"/>
      <c r="AI75" s="15"/>
      <c r="AJ75" s="15"/>
    </row>
    <row r="76" spans="2:36" x14ac:dyDescent="0.25">
      <c r="B76" s="71"/>
      <c r="C76" s="15"/>
      <c r="D76" s="15"/>
      <c r="E76" s="15"/>
      <c r="F76" s="73"/>
      <c r="G76" s="73"/>
      <c r="H76" s="73"/>
      <c r="I76" s="74"/>
      <c r="J76" s="158"/>
      <c r="K76" s="74"/>
      <c r="L76" s="73"/>
      <c r="M76" s="73"/>
      <c r="N76" s="73"/>
      <c r="O76" s="73"/>
      <c r="P76" s="73"/>
      <c r="Q76" s="73"/>
      <c r="R76" s="73"/>
      <c r="S76" s="73"/>
      <c r="T76" s="75"/>
      <c r="U76" s="35"/>
      <c r="V76" s="15"/>
      <c r="W76" s="15"/>
      <c r="X76" s="35"/>
      <c r="Y76" s="35"/>
      <c r="Z76" s="35"/>
      <c r="AA76" s="35"/>
      <c r="AB76" s="15"/>
      <c r="AC76" s="15"/>
      <c r="AD76" s="15"/>
      <c r="AE76" s="15"/>
      <c r="AF76" s="15"/>
      <c r="AG76" s="15"/>
      <c r="AH76" s="15"/>
      <c r="AI76" s="15"/>
      <c r="AJ76" s="15"/>
    </row>
    <row r="77" spans="2:36" x14ac:dyDescent="0.25">
      <c r="B77" s="71"/>
      <c r="C77" s="15"/>
      <c r="D77" s="15"/>
      <c r="E77" s="15"/>
      <c r="F77" s="73"/>
      <c r="G77" s="73"/>
      <c r="H77" s="73"/>
      <c r="I77" s="74"/>
      <c r="J77" s="158"/>
      <c r="K77" s="74"/>
      <c r="L77" s="73"/>
      <c r="M77" s="73"/>
      <c r="N77" s="73"/>
      <c r="O77" s="73"/>
      <c r="P77" s="73"/>
      <c r="Q77" s="73"/>
      <c r="R77" s="73"/>
      <c r="S77" s="73"/>
      <c r="T77" s="75"/>
      <c r="U77" s="35"/>
      <c r="V77" s="15"/>
      <c r="W77" s="15"/>
      <c r="X77" s="35"/>
      <c r="Y77" s="35"/>
      <c r="Z77" s="35"/>
      <c r="AA77" s="35"/>
      <c r="AB77" s="15"/>
      <c r="AC77" s="15"/>
      <c r="AD77" s="15"/>
      <c r="AE77" s="15"/>
      <c r="AF77" s="15"/>
      <c r="AG77" s="15"/>
      <c r="AH77" s="15"/>
      <c r="AI77" s="15"/>
      <c r="AJ77" s="15"/>
    </row>
    <row r="78" spans="2:36" x14ac:dyDescent="0.25">
      <c r="B78" s="71"/>
      <c r="C78" s="15"/>
      <c r="D78" s="15"/>
      <c r="E78" s="15"/>
      <c r="F78" s="73"/>
      <c r="G78" s="73"/>
      <c r="H78" s="73"/>
      <c r="I78" s="74"/>
      <c r="J78" s="158"/>
      <c r="K78" s="74"/>
      <c r="L78" s="73"/>
      <c r="M78" s="73"/>
      <c r="N78" s="73"/>
      <c r="O78" s="73"/>
      <c r="P78" s="73"/>
      <c r="Q78" s="73"/>
      <c r="R78" s="73"/>
      <c r="S78" s="73"/>
      <c r="T78" s="75"/>
      <c r="U78" s="35"/>
      <c r="V78" s="15"/>
      <c r="W78" s="15"/>
      <c r="X78" s="35"/>
      <c r="Y78" s="35"/>
      <c r="Z78" s="35"/>
      <c r="AA78" s="35"/>
      <c r="AB78" s="15"/>
      <c r="AC78" s="15"/>
      <c r="AD78" s="15"/>
      <c r="AE78" s="15"/>
      <c r="AF78" s="15"/>
      <c r="AG78" s="15"/>
      <c r="AH78" s="15"/>
      <c r="AI78" s="15"/>
      <c r="AJ78" s="15"/>
    </row>
    <row r="79" spans="2:36" x14ac:dyDescent="0.25">
      <c r="B79" s="71"/>
      <c r="C79" s="15"/>
      <c r="D79" s="15"/>
      <c r="E79" s="15"/>
      <c r="F79" s="73"/>
      <c r="G79" s="73"/>
      <c r="H79" s="73"/>
      <c r="I79" s="74"/>
      <c r="J79" s="158"/>
      <c r="K79" s="74"/>
      <c r="L79" s="73"/>
      <c r="M79" s="73"/>
      <c r="N79" s="73"/>
      <c r="O79" s="73"/>
      <c r="P79" s="73"/>
      <c r="Q79" s="73"/>
      <c r="R79" s="73"/>
      <c r="S79" s="73"/>
      <c r="T79" s="75"/>
      <c r="U79" s="35"/>
      <c r="V79" s="15"/>
      <c r="W79" s="15"/>
      <c r="X79" s="35"/>
      <c r="Y79" s="35"/>
      <c r="Z79" s="35"/>
      <c r="AA79" s="35"/>
      <c r="AB79" s="15"/>
      <c r="AC79" s="15"/>
      <c r="AD79" s="15"/>
      <c r="AE79" s="15"/>
      <c r="AF79" s="15"/>
      <c r="AG79" s="15"/>
      <c r="AH79" s="15"/>
      <c r="AI79" s="15"/>
      <c r="AJ79" s="15"/>
    </row>
    <row r="80" spans="2:36" x14ac:dyDescent="0.25">
      <c r="B80" s="71"/>
      <c r="C80" s="15"/>
      <c r="D80" s="15"/>
      <c r="E80" s="15"/>
      <c r="F80" s="73"/>
      <c r="G80" s="73"/>
      <c r="H80" s="73"/>
      <c r="I80" s="74"/>
      <c r="J80" s="158"/>
      <c r="K80" s="74"/>
      <c r="L80" s="73"/>
      <c r="M80" s="73"/>
      <c r="N80" s="73"/>
      <c r="O80" s="73"/>
      <c r="P80" s="73"/>
      <c r="Q80" s="73"/>
      <c r="R80" s="73"/>
      <c r="S80" s="73"/>
      <c r="T80" s="75"/>
      <c r="U80" s="35"/>
      <c r="V80" s="15"/>
      <c r="W80" s="15"/>
      <c r="X80" s="35"/>
      <c r="Y80" s="35"/>
      <c r="Z80" s="35"/>
      <c r="AA80" s="35"/>
      <c r="AB80" s="15"/>
      <c r="AC80" s="15"/>
      <c r="AD80" s="15"/>
      <c r="AE80" s="15"/>
      <c r="AF80" s="15"/>
      <c r="AG80" s="15"/>
      <c r="AH80" s="15"/>
      <c r="AI80" s="15"/>
      <c r="AJ80" s="15"/>
    </row>
    <row r="81" spans="2:36" x14ac:dyDescent="0.25">
      <c r="B81" s="71"/>
      <c r="C81" s="15"/>
      <c r="D81" s="15"/>
      <c r="E81" s="15"/>
      <c r="F81" s="73"/>
      <c r="G81" s="73"/>
      <c r="H81" s="73"/>
      <c r="I81" s="74"/>
      <c r="J81" s="158"/>
      <c r="K81" s="74"/>
      <c r="L81" s="73"/>
      <c r="M81" s="73"/>
      <c r="N81" s="73"/>
      <c r="O81" s="73"/>
      <c r="P81" s="73"/>
      <c r="Q81" s="73"/>
      <c r="R81" s="73"/>
      <c r="S81" s="73"/>
      <c r="T81" s="75"/>
      <c r="U81" s="35"/>
      <c r="V81" s="15"/>
      <c r="W81" s="15"/>
      <c r="X81" s="35"/>
      <c r="Y81" s="35"/>
      <c r="Z81" s="35"/>
      <c r="AA81" s="35"/>
      <c r="AB81" s="15"/>
      <c r="AC81" s="15"/>
      <c r="AD81" s="15"/>
      <c r="AE81" s="15"/>
      <c r="AF81" s="15"/>
      <c r="AG81" s="15"/>
      <c r="AH81" s="15"/>
      <c r="AI81" s="15"/>
      <c r="AJ81" s="15"/>
    </row>
    <row r="82" spans="2:36" x14ac:dyDescent="0.25">
      <c r="B82" s="71"/>
      <c r="C82" s="15"/>
      <c r="D82" s="15"/>
      <c r="E82" s="15"/>
      <c r="F82" s="73"/>
      <c r="G82" s="73"/>
      <c r="H82" s="73"/>
      <c r="I82" s="74"/>
      <c r="J82" s="158"/>
      <c r="K82" s="74"/>
      <c r="L82" s="73"/>
      <c r="M82" s="73"/>
      <c r="N82" s="73"/>
      <c r="O82" s="73"/>
      <c r="P82" s="73"/>
      <c r="Q82" s="73"/>
      <c r="R82" s="73"/>
      <c r="S82" s="73"/>
      <c r="T82" s="75"/>
      <c r="U82" s="35"/>
      <c r="V82" s="15"/>
      <c r="W82" s="15"/>
      <c r="X82" s="35"/>
      <c r="Y82" s="35"/>
      <c r="Z82" s="35"/>
      <c r="AA82" s="35"/>
      <c r="AB82" s="15"/>
      <c r="AC82" s="15"/>
      <c r="AD82" s="15"/>
      <c r="AE82" s="15"/>
      <c r="AF82" s="15"/>
      <c r="AG82" s="15"/>
      <c r="AH82" s="15"/>
      <c r="AI82" s="15"/>
      <c r="AJ82" s="15"/>
    </row>
    <row r="83" spans="2:36" x14ac:dyDescent="0.25">
      <c r="B83" s="71"/>
      <c r="C83" s="77"/>
      <c r="D83" s="15"/>
      <c r="E83" s="15"/>
      <c r="F83" s="73"/>
      <c r="G83" s="73"/>
      <c r="H83" s="73"/>
      <c r="I83" s="74"/>
      <c r="J83" s="158"/>
      <c r="K83" s="74"/>
      <c r="L83" s="73"/>
      <c r="M83" s="73"/>
      <c r="N83" s="73"/>
      <c r="O83" s="73"/>
      <c r="P83" s="73"/>
      <c r="Q83" s="73"/>
      <c r="R83" s="73"/>
      <c r="S83" s="73"/>
      <c r="T83" s="75"/>
      <c r="U83" s="35"/>
      <c r="V83" s="15"/>
      <c r="W83" s="15"/>
      <c r="X83" s="35"/>
      <c r="Y83" s="35"/>
      <c r="Z83" s="35"/>
      <c r="AA83" s="35"/>
      <c r="AB83" s="15"/>
      <c r="AC83" s="15"/>
      <c r="AD83" s="15"/>
      <c r="AE83" s="15"/>
      <c r="AF83" s="15"/>
      <c r="AG83" s="15"/>
      <c r="AH83" s="15"/>
      <c r="AI83" s="15"/>
      <c r="AJ83" s="15"/>
    </row>
    <row r="84" spans="2:36" x14ac:dyDescent="0.25">
      <c r="B84" s="71"/>
      <c r="C84" s="15"/>
      <c r="D84" s="15"/>
      <c r="E84" s="15"/>
      <c r="F84" s="73"/>
      <c r="G84" s="73"/>
      <c r="H84" s="73"/>
      <c r="I84" s="74"/>
      <c r="J84" s="158"/>
      <c r="K84" s="74"/>
      <c r="L84" s="73"/>
      <c r="M84" s="73"/>
      <c r="N84" s="73"/>
      <c r="O84" s="73"/>
      <c r="P84" s="73"/>
      <c r="Q84" s="73"/>
      <c r="R84" s="73"/>
      <c r="S84" s="73"/>
      <c r="T84" s="75"/>
      <c r="U84" s="35"/>
      <c r="V84" s="15"/>
      <c r="W84" s="15"/>
      <c r="X84" s="35"/>
      <c r="Y84" s="35"/>
      <c r="Z84" s="35"/>
      <c r="AA84" s="35"/>
      <c r="AB84" s="15"/>
      <c r="AC84" s="15"/>
      <c r="AD84" s="15"/>
      <c r="AE84" s="15"/>
      <c r="AF84" s="15"/>
      <c r="AG84" s="15"/>
      <c r="AH84" s="15"/>
      <c r="AI84" s="15"/>
      <c r="AJ84" s="15"/>
    </row>
    <row r="85" spans="2:36" x14ac:dyDescent="0.25">
      <c r="B85" s="71"/>
      <c r="C85" s="15"/>
      <c r="D85" s="15"/>
      <c r="E85" s="15"/>
      <c r="F85" s="73"/>
      <c r="G85" s="73"/>
      <c r="H85" s="73"/>
      <c r="I85" s="74"/>
      <c r="J85" s="158"/>
      <c r="K85" s="74"/>
      <c r="L85" s="73"/>
      <c r="M85" s="73"/>
      <c r="N85" s="73"/>
      <c r="O85" s="73"/>
      <c r="P85" s="73"/>
      <c r="Q85" s="73"/>
      <c r="R85" s="73"/>
      <c r="S85" s="73"/>
      <c r="T85" s="75"/>
      <c r="U85" s="35"/>
      <c r="V85" s="15"/>
      <c r="W85" s="15"/>
      <c r="X85" s="35"/>
      <c r="Y85" s="35"/>
      <c r="Z85" s="35"/>
      <c r="AA85" s="35"/>
      <c r="AB85" s="15"/>
      <c r="AC85" s="15"/>
      <c r="AD85" s="15"/>
      <c r="AE85" s="15"/>
      <c r="AF85" s="15"/>
      <c r="AG85" s="15"/>
      <c r="AH85" s="15"/>
      <c r="AI85" s="15"/>
      <c r="AJ85" s="15"/>
    </row>
    <row r="86" spans="2:36" x14ac:dyDescent="0.25">
      <c r="B86" s="71"/>
      <c r="C86" s="15"/>
      <c r="D86" s="15"/>
      <c r="E86" s="15"/>
      <c r="F86" s="73"/>
      <c r="G86" s="73"/>
      <c r="H86" s="73"/>
      <c r="I86" s="74"/>
      <c r="J86" s="158"/>
      <c r="K86" s="74"/>
      <c r="L86" s="73"/>
      <c r="M86" s="73"/>
      <c r="N86" s="73"/>
      <c r="O86" s="73"/>
      <c r="P86" s="73"/>
      <c r="Q86" s="73"/>
      <c r="R86" s="73"/>
      <c r="S86" s="73"/>
      <c r="T86" s="75"/>
      <c r="U86" s="35"/>
      <c r="V86" s="15"/>
      <c r="W86" s="15"/>
      <c r="X86" s="35"/>
      <c r="Y86" s="35"/>
      <c r="Z86" s="35"/>
      <c r="AA86" s="35"/>
      <c r="AB86" s="15"/>
      <c r="AC86" s="15"/>
      <c r="AD86" s="15"/>
      <c r="AE86" s="15"/>
      <c r="AF86" s="15"/>
      <c r="AG86" s="15"/>
      <c r="AH86" s="15"/>
      <c r="AI86" s="15"/>
      <c r="AJ86" s="15"/>
    </row>
    <row r="87" spans="2:36" x14ac:dyDescent="0.25">
      <c r="B87" s="71"/>
      <c r="C87" s="15"/>
      <c r="D87" s="15"/>
      <c r="E87" s="15"/>
      <c r="F87" s="73"/>
      <c r="G87" s="73"/>
      <c r="H87" s="73"/>
      <c r="I87" s="74"/>
      <c r="J87" s="158"/>
      <c r="K87" s="74"/>
      <c r="L87" s="73"/>
      <c r="M87" s="73"/>
      <c r="N87" s="73"/>
      <c r="O87" s="73"/>
      <c r="P87" s="73"/>
      <c r="Q87" s="73"/>
      <c r="R87" s="73"/>
      <c r="S87" s="73"/>
      <c r="T87" s="75"/>
      <c r="U87" s="35"/>
      <c r="V87" s="15"/>
      <c r="W87" s="15"/>
      <c r="X87" s="35"/>
      <c r="Y87" s="35"/>
      <c r="Z87" s="35"/>
      <c r="AA87" s="35"/>
      <c r="AB87" s="15"/>
      <c r="AC87" s="15"/>
      <c r="AD87" s="15"/>
      <c r="AE87" s="15"/>
      <c r="AF87" s="15"/>
      <c r="AG87" s="15"/>
      <c r="AH87" s="15"/>
      <c r="AI87" s="15"/>
      <c r="AJ87" s="15"/>
    </row>
    <row r="88" spans="2:36" x14ac:dyDescent="0.25">
      <c r="B88" s="71"/>
      <c r="C88" s="15"/>
      <c r="D88" s="15"/>
      <c r="E88" s="15"/>
      <c r="F88" s="73"/>
      <c r="G88" s="73"/>
      <c r="H88" s="73"/>
      <c r="I88" s="74"/>
      <c r="J88" s="158"/>
      <c r="K88" s="74"/>
      <c r="L88" s="73"/>
      <c r="M88" s="73"/>
      <c r="N88" s="73"/>
      <c r="O88" s="73"/>
      <c r="P88" s="73"/>
      <c r="Q88" s="73"/>
      <c r="R88" s="73"/>
      <c r="S88" s="73"/>
      <c r="T88" s="75"/>
      <c r="U88" s="35"/>
      <c r="V88" s="15"/>
      <c r="W88" s="15"/>
      <c r="X88" s="35"/>
      <c r="Y88" s="35"/>
      <c r="Z88" s="35"/>
      <c r="AA88" s="35"/>
      <c r="AB88" s="15"/>
      <c r="AC88" s="15"/>
      <c r="AD88" s="15"/>
      <c r="AE88" s="15"/>
      <c r="AF88" s="15"/>
      <c r="AG88" s="15"/>
      <c r="AH88" s="15"/>
      <c r="AI88" s="15"/>
      <c r="AJ88" s="15"/>
    </row>
    <row r="89" spans="2:36" x14ac:dyDescent="0.25">
      <c r="B89" s="71"/>
      <c r="C89" s="15"/>
      <c r="D89" s="15"/>
      <c r="E89" s="15"/>
      <c r="F89" s="73"/>
      <c r="G89" s="73"/>
      <c r="H89" s="73"/>
      <c r="I89" s="74"/>
      <c r="J89" s="158"/>
      <c r="K89" s="74"/>
      <c r="L89" s="73"/>
      <c r="M89" s="73"/>
      <c r="N89" s="73"/>
      <c r="O89" s="73"/>
      <c r="P89" s="73"/>
      <c r="Q89" s="73"/>
      <c r="R89" s="73"/>
      <c r="S89" s="73"/>
      <c r="T89" s="75"/>
      <c r="U89" s="35"/>
      <c r="V89" s="15"/>
      <c r="W89" s="15"/>
      <c r="X89" s="35"/>
      <c r="Y89" s="35"/>
      <c r="Z89" s="35"/>
      <c r="AA89" s="35"/>
      <c r="AB89" s="15"/>
      <c r="AC89" s="15"/>
      <c r="AD89" s="15"/>
      <c r="AE89" s="15"/>
      <c r="AF89" s="15"/>
      <c r="AG89" s="15"/>
      <c r="AH89" s="15"/>
      <c r="AI89" s="15"/>
      <c r="AJ89" s="15"/>
    </row>
    <row r="90" spans="2:36" x14ac:dyDescent="0.25">
      <c r="B90" s="71"/>
      <c r="C90" s="15"/>
      <c r="D90" s="15"/>
      <c r="E90" s="15"/>
      <c r="F90" s="73"/>
      <c r="G90" s="73"/>
      <c r="H90" s="73"/>
      <c r="I90" s="74"/>
      <c r="J90" s="158"/>
      <c r="K90" s="74"/>
      <c r="L90" s="73"/>
      <c r="M90" s="73"/>
      <c r="N90" s="73"/>
      <c r="O90" s="73"/>
      <c r="P90" s="73"/>
      <c r="Q90" s="73"/>
      <c r="R90" s="73"/>
      <c r="S90" s="73"/>
      <c r="T90" s="75"/>
      <c r="U90" s="35"/>
      <c r="V90" s="15"/>
      <c r="W90" s="15"/>
      <c r="X90" s="35"/>
      <c r="Y90" s="35"/>
      <c r="Z90" s="35"/>
      <c r="AA90" s="35"/>
      <c r="AB90" s="15"/>
      <c r="AC90" s="15"/>
      <c r="AD90" s="15"/>
      <c r="AE90" s="15"/>
      <c r="AF90" s="15"/>
      <c r="AG90" s="15"/>
      <c r="AH90" s="15"/>
      <c r="AI90" s="15"/>
      <c r="AJ90" s="15"/>
    </row>
    <row r="91" spans="2:36" x14ac:dyDescent="0.25">
      <c r="B91" s="71"/>
      <c r="C91" s="15"/>
      <c r="D91" s="15"/>
      <c r="E91" s="15"/>
      <c r="F91" s="73"/>
      <c r="G91" s="73"/>
      <c r="H91" s="73"/>
      <c r="I91" s="74"/>
      <c r="J91" s="158"/>
      <c r="K91" s="74"/>
      <c r="L91" s="73"/>
      <c r="M91" s="73"/>
      <c r="N91" s="73"/>
      <c r="O91" s="73"/>
      <c r="P91" s="73"/>
      <c r="Q91" s="73"/>
      <c r="R91" s="73"/>
      <c r="S91" s="73"/>
      <c r="T91" s="75"/>
      <c r="U91" s="35"/>
      <c r="V91" s="15"/>
      <c r="W91" s="15"/>
      <c r="X91" s="35"/>
      <c r="Y91" s="35"/>
      <c r="Z91" s="35"/>
      <c r="AA91" s="35"/>
      <c r="AB91" s="15"/>
      <c r="AC91" s="15"/>
      <c r="AD91" s="15"/>
      <c r="AE91" s="15"/>
      <c r="AF91" s="15"/>
      <c r="AG91" s="15"/>
      <c r="AH91" s="15"/>
      <c r="AI91" s="15"/>
      <c r="AJ91" s="15"/>
    </row>
    <row r="92" spans="2:36" x14ac:dyDescent="0.25">
      <c r="B92" s="71"/>
      <c r="C92" s="15"/>
      <c r="D92" s="15"/>
      <c r="E92" s="15"/>
      <c r="F92" s="73"/>
      <c r="G92" s="73"/>
      <c r="H92" s="73"/>
      <c r="I92" s="74"/>
      <c r="J92" s="158"/>
      <c r="K92" s="74"/>
      <c r="L92" s="73"/>
      <c r="M92" s="73"/>
      <c r="N92" s="73"/>
      <c r="O92" s="73"/>
      <c r="P92" s="73"/>
      <c r="Q92" s="73"/>
      <c r="R92" s="73"/>
      <c r="S92" s="73"/>
      <c r="T92" s="75"/>
      <c r="U92" s="35"/>
      <c r="V92" s="15"/>
      <c r="W92" s="15"/>
      <c r="X92" s="35"/>
      <c r="Y92" s="35"/>
      <c r="Z92" s="35"/>
      <c r="AA92" s="35"/>
      <c r="AB92" s="15"/>
      <c r="AC92" s="15"/>
      <c r="AD92" s="15"/>
      <c r="AE92" s="15"/>
      <c r="AF92" s="15"/>
      <c r="AG92" s="15"/>
      <c r="AH92" s="15"/>
      <c r="AI92" s="15"/>
      <c r="AJ92" s="15"/>
    </row>
    <row r="93" spans="2:36" x14ac:dyDescent="0.25">
      <c r="B93" s="71"/>
      <c r="C93" s="15"/>
      <c r="D93" s="15"/>
      <c r="E93" s="15"/>
      <c r="F93" s="73"/>
      <c r="G93" s="73"/>
      <c r="H93" s="73"/>
      <c r="I93" s="74"/>
      <c r="J93" s="158"/>
      <c r="K93" s="74"/>
      <c r="L93" s="73"/>
      <c r="M93" s="73"/>
      <c r="N93" s="73"/>
      <c r="O93" s="73"/>
      <c r="P93" s="73"/>
      <c r="Q93" s="73"/>
      <c r="R93" s="73"/>
      <c r="S93" s="73"/>
      <c r="T93" s="75"/>
      <c r="U93" s="35"/>
      <c r="V93" s="15"/>
      <c r="W93" s="15"/>
      <c r="X93" s="35"/>
      <c r="Y93" s="35"/>
      <c r="Z93" s="35"/>
      <c r="AA93" s="35"/>
      <c r="AB93" s="15"/>
      <c r="AC93" s="15"/>
      <c r="AD93" s="15"/>
      <c r="AE93" s="15"/>
      <c r="AF93" s="15"/>
      <c r="AG93" s="15"/>
      <c r="AH93" s="15"/>
      <c r="AI93" s="15"/>
      <c r="AJ93" s="15"/>
    </row>
    <row r="94" spans="2:36" x14ac:dyDescent="0.25">
      <c r="B94" s="71"/>
      <c r="C94" s="15"/>
      <c r="D94" s="15"/>
      <c r="E94" s="15"/>
      <c r="F94" s="73"/>
      <c r="G94" s="73"/>
      <c r="H94" s="73"/>
      <c r="I94" s="74"/>
      <c r="J94" s="158"/>
      <c r="K94" s="74"/>
      <c r="L94" s="73"/>
      <c r="M94" s="73"/>
      <c r="N94" s="73"/>
      <c r="O94" s="73"/>
      <c r="P94" s="73"/>
      <c r="Q94" s="73"/>
      <c r="R94" s="73"/>
      <c r="S94" s="73"/>
      <c r="T94" s="75"/>
      <c r="U94" s="35"/>
      <c r="V94" s="15"/>
      <c r="W94" s="15"/>
      <c r="X94" s="35"/>
      <c r="Y94" s="35"/>
      <c r="Z94" s="35"/>
      <c r="AA94" s="35"/>
      <c r="AB94" s="15"/>
      <c r="AC94" s="15"/>
      <c r="AD94" s="15"/>
      <c r="AE94" s="15"/>
      <c r="AF94" s="15"/>
      <c r="AG94" s="15"/>
      <c r="AH94" s="15"/>
      <c r="AI94" s="15"/>
      <c r="AJ94" s="15"/>
    </row>
    <row r="95" spans="2:36" x14ac:dyDescent="0.25">
      <c r="B95" s="71"/>
      <c r="C95" s="15"/>
      <c r="D95" s="15"/>
      <c r="E95" s="15"/>
      <c r="F95" s="73"/>
      <c r="G95" s="73"/>
      <c r="H95" s="73"/>
      <c r="I95" s="74"/>
      <c r="J95" s="158"/>
      <c r="K95" s="74"/>
      <c r="L95" s="73"/>
      <c r="M95" s="73"/>
      <c r="N95" s="73"/>
      <c r="O95" s="73"/>
      <c r="P95" s="73"/>
      <c r="Q95" s="73"/>
      <c r="R95" s="73"/>
      <c r="S95" s="73"/>
      <c r="T95" s="75"/>
      <c r="U95" s="35"/>
      <c r="V95" s="15"/>
      <c r="W95" s="15"/>
      <c r="X95" s="35"/>
      <c r="Y95" s="35"/>
      <c r="Z95" s="35"/>
      <c r="AA95" s="35"/>
      <c r="AB95" s="15"/>
      <c r="AC95" s="15"/>
      <c r="AD95" s="15"/>
      <c r="AE95" s="15"/>
      <c r="AF95" s="15"/>
      <c r="AG95" s="15"/>
      <c r="AH95" s="15"/>
      <c r="AI95" s="15"/>
      <c r="AJ95" s="15"/>
    </row>
    <row r="96" spans="2:36" x14ac:dyDescent="0.25">
      <c r="B96" s="71"/>
      <c r="C96" s="15"/>
      <c r="D96" s="15"/>
      <c r="E96" s="15"/>
      <c r="F96" s="73"/>
      <c r="G96" s="73"/>
      <c r="H96" s="73"/>
      <c r="I96" s="74"/>
      <c r="J96" s="158"/>
      <c r="K96" s="74"/>
      <c r="L96" s="73"/>
      <c r="M96" s="73"/>
      <c r="N96" s="73"/>
      <c r="O96" s="73"/>
      <c r="P96" s="73"/>
      <c r="Q96" s="73"/>
      <c r="R96" s="73"/>
      <c r="S96" s="73"/>
      <c r="T96" s="75"/>
      <c r="U96" s="35"/>
      <c r="V96" s="15"/>
      <c r="W96" s="15"/>
      <c r="X96" s="35"/>
      <c r="Y96" s="35"/>
      <c r="Z96" s="35"/>
      <c r="AA96" s="35"/>
      <c r="AB96" s="15"/>
      <c r="AC96" s="15"/>
      <c r="AD96" s="15"/>
      <c r="AE96" s="15"/>
      <c r="AF96" s="15"/>
      <c r="AG96" s="15"/>
      <c r="AH96" s="15"/>
      <c r="AI96" s="15"/>
      <c r="AJ96" s="15"/>
    </row>
    <row r="97" spans="2:36" x14ac:dyDescent="0.25">
      <c r="B97" s="71"/>
      <c r="C97" s="15"/>
      <c r="D97" s="15"/>
      <c r="E97" s="15"/>
      <c r="F97" s="73"/>
      <c r="G97" s="73"/>
      <c r="H97" s="73"/>
      <c r="I97" s="74"/>
      <c r="J97" s="158"/>
      <c r="K97" s="74"/>
      <c r="L97" s="73"/>
      <c r="M97" s="73"/>
      <c r="N97" s="73"/>
      <c r="O97" s="73"/>
      <c r="P97" s="73"/>
      <c r="Q97" s="73"/>
      <c r="R97" s="73"/>
      <c r="S97" s="73"/>
      <c r="T97" s="75"/>
      <c r="U97" s="35"/>
      <c r="V97" s="15"/>
      <c r="W97" s="15"/>
      <c r="X97" s="35"/>
      <c r="Y97" s="35"/>
      <c r="Z97" s="35"/>
      <c r="AA97" s="35"/>
      <c r="AB97" s="15"/>
      <c r="AC97" s="15"/>
      <c r="AD97" s="15"/>
      <c r="AE97" s="15"/>
      <c r="AF97" s="15"/>
      <c r="AG97" s="15"/>
      <c r="AH97" s="15"/>
      <c r="AI97" s="15"/>
      <c r="AJ97" s="15"/>
    </row>
    <row r="98" spans="2:36" x14ac:dyDescent="0.25">
      <c r="B98" s="71"/>
      <c r="C98" s="15"/>
      <c r="D98" s="15"/>
      <c r="E98" s="15"/>
      <c r="F98" s="73"/>
      <c r="G98" s="73"/>
      <c r="H98" s="73"/>
      <c r="I98" s="74"/>
      <c r="J98" s="158"/>
      <c r="K98" s="74"/>
      <c r="L98" s="73"/>
      <c r="M98" s="73"/>
      <c r="N98" s="73"/>
      <c r="O98" s="73"/>
      <c r="P98" s="73"/>
      <c r="Q98" s="73"/>
      <c r="R98" s="73"/>
      <c r="S98" s="73"/>
      <c r="T98" s="75"/>
      <c r="U98" s="35"/>
      <c r="V98" s="15"/>
      <c r="W98" s="15"/>
      <c r="X98" s="35"/>
      <c r="Y98" s="35"/>
      <c r="Z98" s="35"/>
      <c r="AA98" s="35"/>
      <c r="AB98" s="15"/>
      <c r="AC98" s="15"/>
      <c r="AD98" s="15"/>
      <c r="AE98" s="15"/>
      <c r="AF98" s="15"/>
      <c r="AG98" s="15"/>
      <c r="AH98" s="15"/>
      <c r="AI98" s="15"/>
      <c r="AJ98" s="15"/>
    </row>
    <row r="99" spans="2:36" x14ac:dyDescent="0.25">
      <c r="B99" s="71"/>
      <c r="C99" s="15"/>
      <c r="D99" s="15"/>
      <c r="E99" s="15"/>
      <c r="F99" s="73"/>
      <c r="G99" s="73"/>
      <c r="H99" s="73"/>
      <c r="I99" s="74"/>
      <c r="J99" s="158"/>
      <c r="K99" s="74"/>
      <c r="L99" s="73"/>
      <c r="M99" s="73"/>
      <c r="N99" s="73"/>
      <c r="O99" s="73"/>
      <c r="P99" s="73"/>
      <c r="Q99" s="73"/>
      <c r="R99" s="73"/>
      <c r="S99" s="73"/>
      <c r="T99" s="75"/>
      <c r="U99" s="35"/>
      <c r="V99" s="15"/>
      <c r="W99" s="15"/>
      <c r="X99" s="35"/>
      <c r="Y99" s="35"/>
      <c r="Z99" s="35"/>
      <c r="AA99" s="35"/>
      <c r="AB99" s="15"/>
      <c r="AC99" s="15"/>
      <c r="AD99" s="15"/>
      <c r="AE99" s="15"/>
      <c r="AF99" s="15"/>
      <c r="AG99" s="15"/>
      <c r="AH99" s="15"/>
      <c r="AI99" s="15"/>
      <c r="AJ99" s="15"/>
    </row>
    <row r="100" spans="2:36" x14ac:dyDescent="0.25">
      <c r="B100" s="71"/>
      <c r="C100" s="15"/>
      <c r="D100" s="15"/>
      <c r="E100" s="15"/>
      <c r="F100" s="73"/>
      <c r="G100" s="73"/>
      <c r="H100" s="73"/>
      <c r="I100" s="74"/>
      <c r="J100" s="158"/>
      <c r="K100" s="74"/>
      <c r="L100" s="73"/>
      <c r="M100" s="73"/>
      <c r="N100" s="73"/>
      <c r="O100" s="73"/>
      <c r="P100" s="73"/>
      <c r="Q100" s="73"/>
      <c r="R100" s="73"/>
      <c r="S100" s="73"/>
      <c r="T100" s="75"/>
      <c r="U100" s="35"/>
      <c r="V100" s="15"/>
      <c r="W100" s="15"/>
      <c r="X100" s="35"/>
      <c r="Y100" s="35"/>
      <c r="Z100" s="35"/>
      <c r="AA100" s="35"/>
      <c r="AB100" s="15"/>
      <c r="AC100" s="15"/>
      <c r="AD100" s="15"/>
      <c r="AE100" s="15"/>
      <c r="AF100" s="15"/>
      <c r="AG100" s="15"/>
      <c r="AH100" s="15"/>
      <c r="AI100" s="15"/>
      <c r="AJ100" s="15"/>
    </row>
    <row r="101" spans="2:36" x14ac:dyDescent="0.25">
      <c r="B101" s="71"/>
      <c r="C101" s="15"/>
      <c r="D101" s="15"/>
      <c r="E101" s="15"/>
      <c r="F101" s="73"/>
      <c r="G101" s="73"/>
      <c r="H101" s="73"/>
      <c r="I101" s="74"/>
      <c r="J101" s="158"/>
      <c r="K101" s="74"/>
      <c r="L101" s="73"/>
      <c r="M101" s="73"/>
      <c r="N101" s="73"/>
      <c r="O101" s="73"/>
      <c r="P101" s="73"/>
      <c r="Q101" s="73"/>
      <c r="R101" s="73"/>
      <c r="S101" s="73"/>
      <c r="T101" s="75"/>
      <c r="U101" s="35"/>
      <c r="V101" s="15"/>
      <c r="W101" s="15"/>
      <c r="X101" s="35"/>
      <c r="Y101" s="35"/>
      <c r="Z101" s="35"/>
      <c r="AA101" s="35"/>
      <c r="AB101" s="15"/>
      <c r="AC101" s="15"/>
      <c r="AD101" s="15"/>
      <c r="AE101" s="15"/>
      <c r="AF101" s="15"/>
      <c r="AG101" s="15"/>
      <c r="AH101" s="15"/>
      <c r="AI101" s="15"/>
      <c r="AJ101" s="15"/>
    </row>
    <row r="102" spans="2:36" x14ac:dyDescent="0.25">
      <c r="B102" s="71"/>
      <c r="C102" s="15"/>
      <c r="D102" s="15"/>
      <c r="E102" s="15"/>
      <c r="F102" s="73"/>
      <c r="G102" s="73"/>
      <c r="H102" s="73"/>
      <c r="I102" s="74"/>
      <c r="J102" s="158"/>
      <c r="K102" s="74"/>
      <c r="L102" s="73"/>
      <c r="M102" s="73"/>
      <c r="N102" s="73"/>
      <c r="O102" s="73"/>
      <c r="P102" s="73"/>
      <c r="Q102" s="73"/>
      <c r="R102" s="73"/>
      <c r="S102" s="73"/>
      <c r="T102" s="75"/>
      <c r="U102" s="35"/>
      <c r="V102" s="15"/>
      <c r="W102" s="15"/>
      <c r="X102" s="35"/>
      <c r="Y102" s="35"/>
      <c r="Z102" s="35"/>
      <c r="AA102" s="35"/>
      <c r="AB102" s="15"/>
      <c r="AC102" s="15"/>
      <c r="AD102" s="15"/>
      <c r="AE102" s="15"/>
      <c r="AF102" s="15"/>
      <c r="AG102" s="15"/>
      <c r="AH102" s="15"/>
      <c r="AI102" s="15"/>
      <c r="AJ102" s="15"/>
    </row>
    <row r="103" spans="2:36" x14ac:dyDescent="0.25">
      <c r="B103" s="71"/>
      <c r="C103" s="15"/>
      <c r="D103" s="15"/>
      <c r="E103" s="15"/>
      <c r="F103" s="73"/>
      <c r="G103" s="73"/>
      <c r="H103" s="73"/>
      <c r="I103" s="74"/>
      <c r="J103" s="158"/>
      <c r="K103" s="74"/>
      <c r="L103" s="73"/>
      <c r="M103" s="73"/>
      <c r="N103" s="73"/>
      <c r="O103" s="73"/>
      <c r="P103" s="73"/>
      <c r="Q103" s="73"/>
      <c r="R103" s="73"/>
      <c r="S103" s="73"/>
      <c r="T103" s="75"/>
      <c r="U103" s="35"/>
      <c r="V103" s="15"/>
      <c r="W103" s="15"/>
      <c r="X103" s="35"/>
      <c r="Y103" s="35"/>
      <c r="Z103" s="35"/>
      <c r="AA103" s="35"/>
      <c r="AB103" s="15"/>
      <c r="AC103" s="15"/>
      <c r="AD103" s="15"/>
      <c r="AE103" s="15"/>
      <c r="AF103" s="15"/>
      <c r="AG103" s="15"/>
      <c r="AH103" s="15"/>
      <c r="AI103" s="15"/>
      <c r="AJ103" s="15"/>
    </row>
    <row r="104" spans="2:36" x14ac:dyDescent="0.25">
      <c r="B104" s="71"/>
      <c r="C104" s="15"/>
      <c r="D104" s="15"/>
      <c r="E104" s="15"/>
      <c r="F104" s="73"/>
      <c r="G104" s="73"/>
      <c r="H104" s="73"/>
      <c r="I104" s="74"/>
      <c r="J104" s="158"/>
      <c r="K104" s="74"/>
      <c r="L104" s="73"/>
      <c r="M104" s="73"/>
      <c r="N104" s="73"/>
      <c r="O104" s="73"/>
      <c r="P104" s="73"/>
      <c r="Q104" s="73"/>
      <c r="R104" s="73"/>
      <c r="S104" s="73"/>
      <c r="T104" s="75"/>
      <c r="U104" s="35"/>
      <c r="V104" s="15"/>
      <c r="W104" s="15"/>
      <c r="X104" s="35"/>
      <c r="Y104" s="35"/>
      <c r="Z104" s="35"/>
      <c r="AA104" s="35"/>
      <c r="AB104" s="15"/>
      <c r="AC104" s="15"/>
      <c r="AD104" s="15"/>
      <c r="AE104" s="15"/>
      <c r="AF104" s="15"/>
      <c r="AG104" s="15"/>
      <c r="AH104" s="15"/>
      <c r="AI104" s="15"/>
      <c r="AJ104" s="15"/>
    </row>
    <row r="105" spans="2:36" x14ac:dyDescent="0.25">
      <c r="B105" s="71"/>
      <c r="C105" s="15"/>
      <c r="D105" s="15"/>
      <c r="E105" s="15"/>
      <c r="F105" s="73"/>
      <c r="G105" s="73"/>
      <c r="H105" s="73"/>
      <c r="I105" s="74"/>
      <c r="J105" s="158"/>
      <c r="K105" s="74"/>
      <c r="L105" s="73"/>
      <c r="M105" s="73"/>
      <c r="N105" s="73"/>
      <c r="O105" s="73"/>
      <c r="P105" s="73"/>
      <c r="Q105" s="73"/>
      <c r="R105" s="73"/>
      <c r="S105" s="73"/>
      <c r="T105" s="75"/>
      <c r="U105" s="35"/>
      <c r="V105" s="15"/>
      <c r="W105" s="15"/>
      <c r="X105" s="35"/>
      <c r="Y105" s="35"/>
      <c r="Z105" s="35"/>
      <c r="AA105" s="35"/>
      <c r="AB105" s="15"/>
      <c r="AC105" s="15"/>
      <c r="AD105" s="15"/>
      <c r="AE105" s="15"/>
      <c r="AF105" s="15"/>
      <c r="AG105" s="15"/>
      <c r="AH105" s="15"/>
      <c r="AI105" s="15"/>
      <c r="AJ105" s="15"/>
    </row>
    <row r="106" spans="2:36" x14ac:dyDescent="0.25">
      <c r="B106" s="71"/>
      <c r="C106" s="15"/>
      <c r="D106" s="15"/>
      <c r="E106" s="15"/>
      <c r="F106" s="73"/>
      <c r="G106" s="73"/>
      <c r="H106" s="73"/>
      <c r="I106" s="74"/>
      <c r="J106" s="158"/>
      <c r="K106" s="74"/>
      <c r="L106" s="73"/>
      <c r="M106" s="73"/>
      <c r="N106" s="73"/>
      <c r="O106" s="73"/>
      <c r="P106" s="73"/>
      <c r="Q106" s="73"/>
      <c r="R106" s="73"/>
      <c r="S106" s="73"/>
      <c r="T106" s="75"/>
      <c r="U106" s="35"/>
      <c r="V106" s="15"/>
      <c r="W106" s="15"/>
      <c r="X106" s="35"/>
      <c r="Y106" s="35"/>
      <c r="Z106" s="35"/>
      <c r="AA106" s="35"/>
      <c r="AB106" s="15"/>
      <c r="AC106" s="15"/>
      <c r="AD106" s="15"/>
      <c r="AE106" s="15"/>
      <c r="AF106" s="15"/>
      <c r="AG106" s="15"/>
      <c r="AH106" s="15"/>
      <c r="AI106" s="15"/>
      <c r="AJ106" s="15"/>
    </row>
    <row r="107" spans="2:36" x14ac:dyDescent="0.25">
      <c r="B107" s="71"/>
      <c r="C107" s="15"/>
      <c r="D107" s="15"/>
      <c r="E107" s="15"/>
      <c r="F107" s="73"/>
      <c r="G107" s="73"/>
      <c r="H107" s="73"/>
      <c r="I107" s="74"/>
      <c r="J107" s="158"/>
      <c r="K107" s="74"/>
      <c r="L107" s="73"/>
      <c r="M107" s="73"/>
      <c r="N107" s="73"/>
      <c r="O107" s="73"/>
      <c r="P107" s="73"/>
      <c r="Q107" s="73"/>
      <c r="R107" s="73"/>
      <c r="S107" s="73"/>
      <c r="T107" s="75"/>
      <c r="U107" s="35"/>
      <c r="V107" s="15"/>
      <c r="W107" s="15"/>
      <c r="X107" s="35"/>
      <c r="Y107" s="35"/>
      <c r="Z107" s="35"/>
      <c r="AA107" s="35"/>
      <c r="AB107" s="15"/>
      <c r="AC107" s="15"/>
      <c r="AD107" s="15"/>
      <c r="AE107" s="15"/>
      <c r="AF107" s="15"/>
      <c r="AG107" s="15"/>
      <c r="AH107" s="15"/>
      <c r="AI107" s="15"/>
      <c r="AJ107" s="15"/>
    </row>
    <row r="108" spans="2:36" x14ac:dyDescent="0.25">
      <c r="B108" s="71"/>
      <c r="C108" s="15"/>
      <c r="D108" s="15"/>
      <c r="E108" s="15"/>
      <c r="F108" s="73"/>
      <c r="G108" s="73"/>
      <c r="H108" s="73"/>
      <c r="I108" s="74"/>
      <c r="J108" s="158"/>
      <c r="K108" s="74"/>
      <c r="L108" s="73"/>
      <c r="M108" s="73"/>
      <c r="N108" s="73"/>
      <c r="O108" s="73"/>
      <c r="P108" s="73"/>
      <c r="Q108" s="73"/>
      <c r="R108" s="73"/>
      <c r="S108" s="73"/>
      <c r="T108" s="75"/>
      <c r="U108" s="35"/>
      <c r="V108" s="15"/>
      <c r="W108" s="15"/>
      <c r="X108" s="35"/>
      <c r="Y108" s="35"/>
      <c r="Z108" s="35"/>
      <c r="AA108" s="35"/>
      <c r="AB108" s="15"/>
      <c r="AC108" s="15"/>
      <c r="AD108" s="15"/>
      <c r="AE108" s="15"/>
      <c r="AF108" s="15"/>
      <c r="AG108" s="15"/>
      <c r="AH108" s="15"/>
      <c r="AI108" s="15"/>
      <c r="AJ108" s="15"/>
    </row>
    <row r="109" spans="2:36" x14ac:dyDescent="0.25">
      <c r="B109" s="71"/>
      <c r="C109" s="15"/>
      <c r="D109" s="15"/>
      <c r="E109" s="15"/>
      <c r="F109" s="73"/>
      <c r="G109" s="73"/>
      <c r="H109" s="73"/>
      <c r="I109" s="74"/>
      <c r="J109" s="158"/>
      <c r="K109" s="74"/>
      <c r="L109" s="73"/>
      <c r="M109" s="73"/>
      <c r="N109" s="73"/>
      <c r="O109" s="73"/>
      <c r="P109" s="73"/>
      <c r="Q109" s="73"/>
      <c r="R109" s="73"/>
      <c r="S109" s="73"/>
      <c r="T109" s="75"/>
      <c r="U109" s="35"/>
      <c r="V109" s="15"/>
      <c r="W109" s="15"/>
      <c r="X109" s="35"/>
      <c r="Y109" s="35"/>
      <c r="Z109" s="35"/>
      <c r="AA109" s="35"/>
      <c r="AB109" s="15"/>
      <c r="AC109" s="15"/>
      <c r="AD109" s="15"/>
      <c r="AE109" s="15"/>
      <c r="AF109" s="15"/>
      <c r="AG109" s="15"/>
      <c r="AH109" s="15"/>
      <c r="AI109" s="15"/>
      <c r="AJ109" s="15"/>
    </row>
    <row r="110" spans="2:36" x14ac:dyDescent="0.25">
      <c r="B110" s="71"/>
      <c r="C110" s="15"/>
      <c r="D110" s="15"/>
      <c r="E110" s="15"/>
      <c r="F110" s="73"/>
      <c r="G110" s="73"/>
      <c r="H110" s="73"/>
      <c r="I110" s="74"/>
      <c r="J110" s="158"/>
      <c r="K110" s="74"/>
      <c r="L110" s="73"/>
      <c r="M110" s="73"/>
      <c r="N110" s="73"/>
      <c r="O110" s="73"/>
      <c r="P110" s="73"/>
      <c r="Q110" s="73"/>
      <c r="R110" s="73"/>
      <c r="S110" s="73"/>
      <c r="T110" s="75"/>
      <c r="U110" s="35"/>
      <c r="V110" s="15"/>
      <c r="W110" s="15"/>
      <c r="X110" s="35"/>
      <c r="Y110" s="35"/>
      <c r="Z110" s="35"/>
      <c r="AA110" s="35"/>
      <c r="AB110" s="15"/>
      <c r="AC110" s="15"/>
      <c r="AD110" s="15"/>
      <c r="AE110" s="15"/>
      <c r="AF110" s="15"/>
      <c r="AG110" s="15"/>
      <c r="AH110" s="15"/>
      <c r="AI110" s="15"/>
      <c r="AJ110" s="15"/>
    </row>
    <row r="111" spans="2:36" x14ac:dyDescent="0.25">
      <c r="B111" s="71"/>
      <c r="C111" s="15"/>
      <c r="D111" s="15"/>
      <c r="E111" s="15"/>
      <c r="F111" s="73"/>
      <c r="G111" s="73"/>
      <c r="H111" s="73"/>
      <c r="I111" s="74"/>
      <c r="J111" s="158"/>
      <c r="K111" s="74"/>
      <c r="L111" s="73"/>
      <c r="M111" s="73"/>
      <c r="N111" s="73"/>
      <c r="O111" s="73"/>
      <c r="P111" s="73"/>
      <c r="Q111" s="73"/>
      <c r="R111" s="73"/>
      <c r="S111" s="73"/>
      <c r="T111" s="75"/>
      <c r="U111" s="35"/>
      <c r="V111" s="15"/>
      <c r="W111" s="15"/>
      <c r="X111" s="35"/>
      <c r="Y111" s="35"/>
      <c r="Z111" s="35"/>
      <c r="AA111" s="35"/>
      <c r="AB111" s="15"/>
      <c r="AC111" s="15"/>
      <c r="AD111" s="15"/>
      <c r="AE111" s="15"/>
      <c r="AF111" s="15"/>
      <c r="AG111" s="15"/>
      <c r="AH111" s="15"/>
      <c r="AI111" s="15"/>
      <c r="AJ111" s="15"/>
    </row>
    <row r="112" spans="2:36" x14ac:dyDescent="0.25">
      <c r="B112" s="71"/>
      <c r="C112" s="15"/>
      <c r="D112" s="15"/>
      <c r="E112" s="15"/>
      <c r="F112" s="73"/>
      <c r="G112" s="73"/>
      <c r="H112" s="73"/>
      <c r="I112" s="74"/>
      <c r="J112" s="158"/>
      <c r="K112" s="74"/>
      <c r="L112" s="73"/>
      <c r="M112" s="73"/>
      <c r="N112" s="73"/>
      <c r="O112" s="73"/>
      <c r="P112" s="73"/>
      <c r="Q112" s="73"/>
      <c r="R112" s="73"/>
      <c r="S112" s="73"/>
      <c r="T112" s="75"/>
      <c r="U112" s="35"/>
      <c r="V112" s="15"/>
      <c r="W112" s="15"/>
      <c r="X112" s="35"/>
      <c r="Y112" s="35"/>
      <c r="Z112" s="35"/>
      <c r="AA112" s="35"/>
      <c r="AB112" s="15"/>
      <c r="AC112" s="15"/>
      <c r="AD112" s="15"/>
      <c r="AE112" s="15"/>
      <c r="AF112" s="15"/>
      <c r="AG112" s="15"/>
      <c r="AH112" s="15"/>
      <c r="AI112" s="15"/>
      <c r="AJ112" s="15"/>
    </row>
    <row r="113" spans="2:36" x14ac:dyDescent="0.25">
      <c r="B113" s="71"/>
      <c r="C113" s="15"/>
      <c r="D113" s="15"/>
      <c r="E113" s="15"/>
      <c r="F113" s="73"/>
      <c r="G113" s="73"/>
      <c r="H113" s="73"/>
      <c r="I113" s="74"/>
      <c r="J113" s="158"/>
      <c r="K113" s="74"/>
      <c r="L113" s="73"/>
      <c r="M113" s="73"/>
      <c r="N113" s="73"/>
      <c r="O113" s="73"/>
      <c r="P113" s="73"/>
      <c r="Q113" s="73"/>
      <c r="R113" s="73"/>
      <c r="S113" s="73"/>
      <c r="T113" s="75"/>
      <c r="U113" s="35"/>
      <c r="V113" s="15"/>
      <c r="W113" s="15"/>
      <c r="X113" s="35"/>
      <c r="Y113" s="35"/>
      <c r="Z113" s="35"/>
      <c r="AA113" s="35"/>
      <c r="AB113" s="15"/>
      <c r="AC113" s="15"/>
      <c r="AD113" s="15"/>
      <c r="AE113" s="15"/>
      <c r="AF113" s="15"/>
      <c r="AG113" s="15"/>
      <c r="AH113" s="15"/>
      <c r="AI113" s="15"/>
      <c r="AJ113" s="15"/>
    </row>
    <row r="114" spans="2:36" x14ac:dyDescent="0.25">
      <c r="B114" s="71"/>
      <c r="C114" s="15"/>
      <c r="D114" s="15"/>
      <c r="E114" s="15"/>
      <c r="F114" s="73"/>
      <c r="G114" s="73"/>
      <c r="H114" s="73"/>
      <c r="I114" s="74"/>
      <c r="J114" s="158"/>
      <c r="K114" s="74"/>
      <c r="L114" s="73"/>
      <c r="M114" s="73"/>
      <c r="N114" s="73"/>
      <c r="O114" s="73"/>
      <c r="P114" s="73"/>
      <c r="Q114" s="73"/>
      <c r="R114" s="73"/>
      <c r="S114" s="73"/>
      <c r="T114" s="75"/>
      <c r="U114" s="35"/>
      <c r="V114" s="15"/>
      <c r="W114" s="15"/>
      <c r="X114" s="35"/>
      <c r="Y114" s="35"/>
      <c r="Z114" s="35"/>
      <c r="AA114" s="35"/>
      <c r="AB114" s="15"/>
      <c r="AC114" s="15"/>
      <c r="AD114" s="15"/>
      <c r="AE114" s="15"/>
      <c r="AF114" s="15"/>
      <c r="AG114" s="15"/>
      <c r="AH114" s="15"/>
      <c r="AI114" s="15"/>
      <c r="AJ114" s="15"/>
    </row>
    <row r="115" spans="2:36" x14ac:dyDescent="0.25">
      <c r="B115" s="71"/>
      <c r="C115" s="15"/>
      <c r="D115" s="15"/>
      <c r="E115" s="15"/>
      <c r="F115" s="73"/>
      <c r="G115" s="73"/>
      <c r="H115" s="73"/>
      <c r="I115" s="74"/>
      <c r="J115" s="158"/>
      <c r="K115" s="74"/>
      <c r="L115" s="73"/>
      <c r="M115" s="73"/>
      <c r="N115" s="73"/>
      <c r="O115" s="73"/>
      <c r="P115" s="73"/>
      <c r="Q115" s="73"/>
      <c r="R115" s="73"/>
      <c r="S115" s="73"/>
      <c r="T115" s="75"/>
      <c r="U115" s="35"/>
      <c r="V115" s="15"/>
      <c r="W115" s="15"/>
      <c r="X115" s="35"/>
      <c r="Y115" s="35"/>
      <c r="Z115" s="35"/>
      <c r="AA115" s="35"/>
      <c r="AB115" s="15"/>
      <c r="AC115" s="15"/>
      <c r="AD115" s="15"/>
      <c r="AE115" s="15"/>
      <c r="AF115" s="15"/>
      <c r="AG115" s="15"/>
      <c r="AH115" s="15"/>
      <c r="AI115" s="15"/>
      <c r="AJ115" s="15"/>
    </row>
    <row r="116" spans="2:36" x14ac:dyDescent="0.25">
      <c r="B116" s="71"/>
      <c r="C116" s="15"/>
      <c r="D116" s="15"/>
      <c r="E116" s="15"/>
      <c r="F116" s="73"/>
      <c r="G116" s="73"/>
      <c r="H116" s="73"/>
      <c r="I116" s="74"/>
      <c r="J116" s="158"/>
      <c r="K116" s="74"/>
      <c r="L116" s="73"/>
      <c r="M116" s="73"/>
      <c r="N116" s="73"/>
      <c r="O116" s="73"/>
      <c r="P116" s="73"/>
      <c r="Q116" s="73"/>
      <c r="R116" s="73"/>
      <c r="S116" s="73"/>
      <c r="T116" s="75"/>
      <c r="U116" s="35"/>
      <c r="V116" s="15"/>
      <c r="W116" s="15"/>
      <c r="X116" s="35"/>
      <c r="Y116" s="35"/>
      <c r="Z116" s="35"/>
      <c r="AA116" s="35"/>
      <c r="AB116" s="15"/>
      <c r="AC116" s="15"/>
      <c r="AD116" s="15"/>
      <c r="AE116" s="15"/>
      <c r="AF116" s="15"/>
      <c r="AG116" s="15"/>
      <c r="AH116" s="15"/>
      <c r="AI116" s="15"/>
      <c r="AJ116" s="15"/>
    </row>
    <row r="117" spans="2:36" x14ac:dyDescent="0.25">
      <c r="B117" s="71"/>
      <c r="C117" s="15"/>
      <c r="D117" s="15"/>
      <c r="E117" s="15"/>
      <c r="F117" s="73"/>
      <c r="G117" s="73"/>
      <c r="H117" s="73"/>
      <c r="I117" s="74"/>
      <c r="J117" s="158"/>
      <c r="K117" s="74"/>
      <c r="L117" s="73"/>
      <c r="M117" s="73"/>
      <c r="N117" s="73"/>
      <c r="O117" s="73"/>
      <c r="P117" s="73"/>
      <c r="Q117" s="73"/>
      <c r="R117" s="73"/>
      <c r="S117" s="73"/>
      <c r="T117" s="75"/>
      <c r="U117" s="35"/>
      <c r="V117" s="15"/>
      <c r="W117" s="15"/>
      <c r="X117" s="35"/>
      <c r="Y117" s="35"/>
      <c r="Z117" s="35"/>
      <c r="AA117" s="35"/>
      <c r="AB117" s="15"/>
      <c r="AC117" s="15"/>
      <c r="AD117" s="15"/>
      <c r="AE117" s="15"/>
      <c r="AF117" s="15"/>
      <c r="AG117" s="15"/>
      <c r="AH117" s="15"/>
      <c r="AI117" s="15"/>
      <c r="AJ117" s="15"/>
    </row>
    <row r="118" spans="2:36" x14ac:dyDescent="0.25">
      <c r="B118" s="71"/>
      <c r="C118" s="15"/>
      <c r="D118" s="15"/>
      <c r="E118" s="15"/>
      <c r="F118" s="73"/>
      <c r="G118" s="73"/>
      <c r="H118" s="73"/>
      <c r="I118" s="74"/>
      <c r="J118" s="158"/>
      <c r="K118" s="74"/>
      <c r="L118" s="73"/>
      <c r="M118" s="73"/>
      <c r="N118" s="73"/>
      <c r="O118" s="73"/>
      <c r="P118" s="73"/>
      <c r="Q118" s="73"/>
      <c r="R118" s="73"/>
      <c r="S118" s="73"/>
      <c r="T118" s="75"/>
      <c r="U118" s="35"/>
      <c r="V118" s="15"/>
      <c r="W118" s="15"/>
      <c r="X118" s="35"/>
      <c r="Y118" s="35"/>
      <c r="Z118" s="35"/>
      <c r="AA118" s="35"/>
      <c r="AB118" s="15"/>
      <c r="AC118" s="15"/>
      <c r="AD118" s="15"/>
      <c r="AE118" s="15"/>
      <c r="AF118" s="15"/>
      <c r="AG118" s="15"/>
      <c r="AH118" s="15"/>
      <c r="AI118" s="15"/>
      <c r="AJ118" s="15"/>
    </row>
    <row r="119" spans="2:36" x14ac:dyDescent="0.25">
      <c r="B119" s="71"/>
      <c r="C119" s="15"/>
      <c r="D119" s="15"/>
      <c r="E119" s="15"/>
      <c r="F119" s="73"/>
      <c r="G119" s="73"/>
      <c r="H119" s="73"/>
      <c r="I119" s="74"/>
      <c r="J119" s="158"/>
      <c r="K119" s="74"/>
      <c r="L119" s="73"/>
      <c r="M119" s="73"/>
      <c r="N119" s="73"/>
      <c r="O119" s="73"/>
      <c r="P119" s="73"/>
      <c r="Q119" s="73"/>
      <c r="R119" s="73"/>
      <c r="S119" s="73"/>
      <c r="T119" s="75"/>
      <c r="U119" s="35"/>
      <c r="V119" s="15"/>
      <c r="W119" s="15"/>
      <c r="X119" s="35"/>
      <c r="Y119" s="35"/>
      <c r="Z119" s="35"/>
      <c r="AA119" s="35"/>
      <c r="AB119" s="15"/>
      <c r="AC119" s="15"/>
      <c r="AD119" s="15"/>
      <c r="AE119" s="15"/>
      <c r="AF119" s="15"/>
      <c r="AG119" s="15"/>
      <c r="AH119" s="15"/>
      <c r="AI119" s="15"/>
      <c r="AJ119" s="15"/>
    </row>
    <row r="120" spans="2:36" x14ac:dyDescent="0.25">
      <c r="B120" s="71"/>
      <c r="C120" s="15"/>
      <c r="D120" s="15"/>
      <c r="E120" s="15"/>
      <c r="F120" s="73"/>
      <c r="G120" s="73"/>
      <c r="H120" s="73"/>
      <c r="I120" s="74"/>
      <c r="J120" s="158"/>
      <c r="K120" s="74"/>
      <c r="L120" s="73"/>
      <c r="M120" s="73"/>
      <c r="N120" s="73"/>
      <c r="O120" s="73"/>
      <c r="P120" s="73"/>
      <c r="Q120" s="73"/>
      <c r="R120" s="73"/>
      <c r="S120" s="73"/>
      <c r="T120" s="75"/>
      <c r="U120" s="35"/>
      <c r="V120" s="15"/>
      <c r="W120" s="15"/>
      <c r="X120" s="35"/>
      <c r="Y120" s="35"/>
      <c r="Z120" s="35"/>
      <c r="AA120" s="35"/>
      <c r="AB120" s="15"/>
      <c r="AC120" s="15"/>
      <c r="AD120" s="15"/>
      <c r="AE120" s="15"/>
      <c r="AF120" s="15"/>
      <c r="AG120" s="15"/>
      <c r="AH120" s="15"/>
      <c r="AI120" s="15"/>
      <c r="AJ120" s="15"/>
    </row>
    <row r="121" spans="2:36" x14ac:dyDescent="0.25">
      <c r="B121" s="71"/>
      <c r="C121" s="15"/>
      <c r="D121" s="15"/>
      <c r="E121" s="15"/>
      <c r="F121" s="73"/>
      <c r="G121" s="73"/>
      <c r="H121" s="73"/>
      <c r="I121" s="74"/>
      <c r="J121" s="158"/>
      <c r="K121" s="74"/>
      <c r="L121" s="73"/>
      <c r="M121" s="73"/>
      <c r="N121" s="73"/>
      <c r="O121" s="73"/>
      <c r="P121" s="73"/>
      <c r="Q121" s="73"/>
      <c r="R121" s="73"/>
      <c r="S121" s="73"/>
      <c r="T121" s="75"/>
      <c r="U121" s="35"/>
      <c r="V121" s="15"/>
      <c r="W121" s="15"/>
      <c r="X121" s="35"/>
      <c r="Y121" s="35"/>
      <c r="Z121" s="35"/>
      <c r="AA121" s="35"/>
      <c r="AB121" s="15"/>
      <c r="AC121" s="15"/>
      <c r="AD121" s="15"/>
      <c r="AE121" s="15"/>
      <c r="AF121" s="15"/>
      <c r="AG121" s="15"/>
      <c r="AH121" s="15"/>
      <c r="AI121" s="15"/>
      <c r="AJ121" s="15"/>
    </row>
    <row r="122" spans="2:36" x14ac:dyDescent="0.25">
      <c r="B122" s="71"/>
      <c r="C122" s="15"/>
      <c r="D122" s="15"/>
      <c r="E122" s="15"/>
      <c r="F122" s="73"/>
      <c r="G122" s="73"/>
      <c r="H122" s="73"/>
      <c r="I122" s="74"/>
      <c r="J122" s="158"/>
      <c r="K122" s="74"/>
      <c r="L122" s="73"/>
      <c r="M122" s="73"/>
      <c r="N122" s="73"/>
      <c r="O122" s="73"/>
      <c r="P122" s="73"/>
      <c r="Q122" s="73"/>
      <c r="R122" s="73"/>
      <c r="S122" s="73"/>
      <c r="T122" s="75"/>
      <c r="U122" s="35"/>
      <c r="V122" s="15"/>
      <c r="W122" s="15"/>
      <c r="X122" s="35"/>
      <c r="Y122" s="35"/>
      <c r="Z122" s="35"/>
      <c r="AA122" s="35"/>
      <c r="AB122" s="15"/>
      <c r="AC122" s="15"/>
      <c r="AD122" s="15"/>
      <c r="AE122" s="15"/>
      <c r="AF122" s="15"/>
      <c r="AG122" s="15"/>
      <c r="AH122" s="15"/>
      <c r="AI122" s="15"/>
      <c r="AJ122" s="15"/>
    </row>
    <row r="123" spans="2:36" x14ac:dyDescent="0.25">
      <c r="B123" s="71"/>
      <c r="C123" s="15"/>
      <c r="D123" s="15"/>
      <c r="E123" s="15"/>
      <c r="F123" s="73"/>
      <c r="G123" s="73"/>
      <c r="H123" s="73"/>
      <c r="I123" s="74"/>
      <c r="J123" s="158"/>
      <c r="K123" s="74"/>
      <c r="L123" s="73"/>
      <c r="M123" s="73"/>
      <c r="N123" s="73"/>
      <c r="O123" s="73"/>
      <c r="P123" s="73"/>
      <c r="Q123" s="73"/>
      <c r="R123" s="73"/>
      <c r="S123" s="73"/>
      <c r="T123" s="75"/>
      <c r="U123" s="35"/>
      <c r="V123" s="15"/>
      <c r="W123" s="15"/>
      <c r="X123" s="35"/>
      <c r="Y123" s="35"/>
      <c r="Z123" s="35"/>
      <c r="AA123" s="35"/>
      <c r="AB123" s="15"/>
      <c r="AC123" s="15"/>
      <c r="AD123" s="15"/>
      <c r="AE123" s="15"/>
      <c r="AF123" s="15"/>
      <c r="AG123" s="15"/>
      <c r="AH123" s="15"/>
      <c r="AI123" s="15"/>
      <c r="AJ123" s="15"/>
    </row>
    <row r="124" spans="2:36" x14ac:dyDescent="0.25">
      <c r="B124" s="71"/>
      <c r="C124" s="15"/>
      <c r="D124" s="15"/>
      <c r="E124" s="15"/>
      <c r="F124" s="73"/>
      <c r="G124" s="73"/>
      <c r="H124" s="73"/>
      <c r="I124" s="74"/>
      <c r="J124" s="158"/>
      <c r="K124" s="74"/>
      <c r="L124" s="73"/>
      <c r="M124" s="73"/>
      <c r="N124" s="73"/>
      <c r="O124" s="73"/>
      <c r="P124" s="73"/>
      <c r="Q124" s="73"/>
      <c r="R124" s="73"/>
      <c r="S124" s="73"/>
      <c r="T124" s="75"/>
      <c r="U124" s="35"/>
      <c r="V124" s="15"/>
      <c r="W124" s="15"/>
      <c r="X124" s="35"/>
      <c r="Y124" s="35"/>
      <c r="Z124" s="35"/>
      <c r="AA124" s="35"/>
      <c r="AB124" s="15"/>
      <c r="AC124" s="15"/>
      <c r="AD124" s="15"/>
      <c r="AE124" s="15"/>
      <c r="AF124" s="15"/>
      <c r="AG124" s="15"/>
      <c r="AH124" s="15"/>
      <c r="AI124" s="15"/>
      <c r="AJ124" s="15"/>
    </row>
    <row r="125" spans="2:36" x14ac:dyDescent="0.25">
      <c r="B125" s="71"/>
      <c r="C125" s="15"/>
      <c r="D125" s="15"/>
      <c r="E125" s="15"/>
      <c r="F125" s="73"/>
      <c r="G125" s="73"/>
      <c r="H125" s="73"/>
      <c r="I125" s="74"/>
      <c r="J125" s="158"/>
      <c r="K125" s="74"/>
      <c r="L125" s="73"/>
      <c r="M125" s="73"/>
      <c r="N125" s="73"/>
      <c r="O125" s="73"/>
      <c r="P125" s="73"/>
      <c r="Q125" s="73"/>
      <c r="R125" s="73"/>
      <c r="S125" s="73"/>
      <c r="T125" s="75"/>
      <c r="U125" s="35"/>
      <c r="V125" s="15"/>
      <c r="W125" s="15"/>
      <c r="X125" s="35"/>
      <c r="Y125" s="35"/>
      <c r="Z125" s="35"/>
      <c r="AA125" s="35"/>
      <c r="AB125" s="15"/>
      <c r="AC125" s="15"/>
      <c r="AD125" s="15"/>
      <c r="AE125" s="15"/>
      <c r="AF125" s="15"/>
      <c r="AG125" s="15"/>
      <c r="AH125" s="15"/>
      <c r="AI125" s="15"/>
      <c r="AJ125" s="15"/>
    </row>
    <row r="126" spans="2:36" x14ac:dyDescent="0.25">
      <c r="B126" s="71"/>
      <c r="C126" s="15"/>
      <c r="D126" s="15"/>
      <c r="E126" s="15"/>
      <c r="F126" s="73"/>
      <c r="G126" s="73"/>
      <c r="H126" s="73"/>
      <c r="I126" s="74"/>
      <c r="J126" s="158"/>
      <c r="K126" s="74"/>
      <c r="L126" s="73"/>
      <c r="M126" s="73"/>
      <c r="N126" s="73"/>
      <c r="O126" s="73"/>
      <c r="P126" s="73"/>
      <c r="Q126" s="73"/>
      <c r="R126" s="73"/>
      <c r="S126" s="73"/>
      <c r="T126" s="75"/>
      <c r="U126" s="35"/>
      <c r="V126" s="15"/>
      <c r="W126" s="15"/>
      <c r="X126" s="35"/>
      <c r="Y126" s="35"/>
      <c r="Z126" s="35"/>
      <c r="AA126" s="35"/>
      <c r="AB126" s="15"/>
      <c r="AC126" s="15"/>
      <c r="AD126" s="15"/>
      <c r="AE126" s="15"/>
      <c r="AF126" s="15"/>
      <c r="AG126" s="15"/>
      <c r="AH126" s="15"/>
      <c r="AI126" s="15"/>
      <c r="AJ126" s="15"/>
    </row>
    <row r="127" spans="2:36" x14ac:dyDescent="0.25">
      <c r="B127" s="71"/>
      <c r="C127" s="15"/>
      <c r="D127" s="15"/>
      <c r="E127" s="15"/>
      <c r="F127" s="73"/>
      <c r="G127" s="73"/>
      <c r="H127" s="73"/>
      <c r="I127" s="74"/>
      <c r="J127" s="158"/>
      <c r="K127" s="74"/>
      <c r="L127" s="73"/>
      <c r="M127" s="73"/>
      <c r="N127" s="73"/>
      <c r="O127" s="73"/>
      <c r="P127" s="73"/>
      <c r="Q127" s="73"/>
      <c r="R127" s="73"/>
      <c r="S127" s="73"/>
      <c r="T127" s="75"/>
      <c r="U127" s="35"/>
      <c r="V127" s="15"/>
      <c r="W127" s="15"/>
      <c r="X127" s="35"/>
      <c r="Y127" s="35"/>
      <c r="Z127" s="35"/>
      <c r="AA127" s="35"/>
      <c r="AB127" s="15"/>
      <c r="AC127" s="15"/>
      <c r="AD127" s="15"/>
      <c r="AE127" s="15"/>
      <c r="AF127" s="15"/>
      <c r="AG127" s="15"/>
      <c r="AH127" s="15"/>
      <c r="AI127" s="15"/>
      <c r="AJ127" s="15"/>
    </row>
    <row r="128" spans="2:36" x14ac:dyDescent="0.25">
      <c r="B128" s="71"/>
      <c r="C128" s="15"/>
      <c r="D128" s="15"/>
      <c r="E128" s="15"/>
      <c r="F128" s="73"/>
      <c r="G128" s="73"/>
      <c r="H128" s="73"/>
      <c r="I128" s="74"/>
      <c r="J128" s="158"/>
      <c r="K128" s="74"/>
      <c r="L128" s="73"/>
      <c r="M128" s="73"/>
      <c r="N128" s="73"/>
      <c r="O128" s="73"/>
      <c r="P128" s="73"/>
      <c r="Q128" s="73"/>
      <c r="R128" s="73"/>
      <c r="S128" s="73"/>
      <c r="T128" s="75"/>
      <c r="U128" s="35"/>
      <c r="V128" s="15"/>
      <c r="W128" s="15"/>
      <c r="X128" s="35"/>
      <c r="Y128" s="35"/>
      <c r="Z128" s="35"/>
      <c r="AA128" s="35"/>
      <c r="AB128" s="15"/>
      <c r="AC128" s="15"/>
      <c r="AD128" s="15"/>
      <c r="AE128" s="15"/>
      <c r="AF128" s="15"/>
      <c r="AG128" s="15"/>
      <c r="AH128" s="15"/>
      <c r="AI128" s="15"/>
      <c r="AJ128" s="15"/>
    </row>
    <row r="129" spans="2:36" x14ac:dyDescent="0.25">
      <c r="B129" s="71"/>
      <c r="C129" s="15"/>
      <c r="D129" s="15"/>
      <c r="E129" s="15"/>
      <c r="F129" s="73"/>
      <c r="G129" s="73"/>
      <c r="H129" s="73"/>
      <c r="I129" s="74"/>
      <c r="J129" s="158"/>
      <c r="K129" s="74"/>
      <c r="L129" s="73"/>
      <c r="M129" s="73"/>
      <c r="N129" s="73"/>
      <c r="O129" s="73"/>
      <c r="P129" s="73"/>
      <c r="Q129" s="73"/>
      <c r="R129" s="73"/>
      <c r="S129" s="73"/>
      <c r="T129" s="75"/>
      <c r="U129" s="35"/>
      <c r="V129" s="15"/>
      <c r="W129" s="15"/>
      <c r="X129" s="35"/>
      <c r="Y129" s="35"/>
      <c r="Z129" s="35"/>
      <c r="AA129" s="35"/>
      <c r="AB129" s="15"/>
      <c r="AC129" s="15"/>
      <c r="AD129" s="15"/>
      <c r="AE129" s="15"/>
      <c r="AF129" s="15"/>
      <c r="AG129" s="15"/>
      <c r="AH129" s="15"/>
      <c r="AI129" s="15"/>
      <c r="AJ129" s="15"/>
    </row>
    <row r="130" spans="2:36" x14ac:dyDescent="0.25">
      <c r="B130" s="71"/>
      <c r="C130" s="15"/>
      <c r="D130" s="15"/>
      <c r="E130" s="15"/>
      <c r="F130" s="73"/>
      <c r="G130" s="73"/>
      <c r="H130" s="73"/>
      <c r="I130" s="74"/>
      <c r="J130" s="158"/>
      <c r="K130" s="74"/>
      <c r="L130" s="73"/>
      <c r="M130" s="73"/>
      <c r="N130" s="73"/>
      <c r="O130" s="73"/>
      <c r="P130" s="73"/>
      <c r="Q130" s="73"/>
      <c r="R130" s="73"/>
      <c r="S130" s="73"/>
      <c r="T130" s="75"/>
      <c r="U130" s="35"/>
      <c r="V130" s="15"/>
      <c r="W130" s="15"/>
      <c r="X130" s="35"/>
      <c r="Y130" s="35"/>
      <c r="Z130" s="35"/>
      <c r="AA130" s="35"/>
      <c r="AB130" s="15"/>
      <c r="AC130" s="15"/>
      <c r="AD130" s="15"/>
      <c r="AE130" s="15"/>
      <c r="AF130" s="15"/>
      <c r="AG130" s="15"/>
      <c r="AH130" s="15"/>
      <c r="AI130" s="15"/>
      <c r="AJ130" s="15"/>
    </row>
    <row r="131" spans="2:36" x14ac:dyDescent="0.25">
      <c r="B131" s="71"/>
      <c r="C131" s="15"/>
      <c r="D131" s="15"/>
      <c r="E131" s="15"/>
      <c r="F131" s="73"/>
      <c r="G131" s="73"/>
      <c r="H131" s="73"/>
      <c r="I131" s="74"/>
      <c r="J131" s="158"/>
      <c r="K131" s="74"/>
      <c r="L131" s="73"/>
      <c r="M131" s="73"/>
      <c r="N131" s="73"/>
      <c r="O131" s="73"/>
      <c r="P131" s="73"/>
      <c r="Q131" s="73"/>
      <c r="R131" s="73"/>
      <c r="S131" s="73"/>
      <c r="T131" s="75"/>
      <c r="U131" s="35"/>
      <c r="V131" s="15"/>
      <c r="W131" s="15"/>
      <c r="X131" s="35"/>
      <c r="Y131" s="35"/>
      <c r="Z131" s="35"/>
      <c r="AA131" s="35"/>
      <c r="AB131" s="15"/>
      <c r="AC131" s="15"/>
      <c r="AD131" s="15"/>
      <c r="AE131" s="15"/>
      <c r="AF131" s="15"/>
      <c r="AG131" s="15"/>
      <c r="AH131" s="15"/>
      <c r="AI131" s="15"/>
      <c r="AJ131" s="15"/>
    </row>
    <row r="132" spans="2:36" x14ac:dyDescent="0.25">
      <c r="B132" s="71"/>
      <c r="C132" s="15"/>
      <c r="D132" s="15"/>
      <c r="E132" s="15"/>
      <c r="F132" s="73"/>
      <c r="G132" s="73"/>
      <c r="H132" s="73"/>
      <c r="I132" s="74"/>
      <c r="J132" s="158"/>
      <c r="K132" s="74"/>
      <c r="L132" s="73"/>
      <c r="M132" s="73"/>
      <c r="N132" s="73"/>
      <c r="O132" s="73"/>
      <c r="P132" s="73"/>
      <c r="Q132" s="73"/>
      <c r="R132" s="73"/>
      <c r="S132" s="73"/>
      <c r="T132" s="75"/>
      <c r="U132" s="35"/>
      <c r="V132" s="15"/>
      <c r="W132" s="15"/>
      <c r="X132" s="35"/>
      <c r="Y132" s="35"/>
      <c r="Z132" s="35"/>
      <c r="AA132" s="35"/>
      <c r="AB132" s="15"/>
      <c r="AC132" s="15"/>
      <c r="AD132" s="15"/>
      <c r="AE132" s="15"/>
      <c r="AF132" s="15"/>
      <c r="AG132" s="15"/>
      <c r="AH132" s="15"/>
      <c r="AI132" s="15"/>
      <c r="AJ132" s="15"/>
    </row>
    <row r="133" spans="2:36" x14ac:dyDescent="0.25">
      <c r="B133" s="71"/>
      <c r="C133" s="15"/>
      <c r="D133" s="15"/>
      <c r="E133" s="15"/>
      <c r="F133" s="73"/>
      <c r="G133" s="73"/>
      <c r="H133" s="73"/>
      <c r="I133" s="74"/>
      <c r="J133" s="158"/>
      <c r="K133" s="74"/>
      <c r="L133" s="73"/>
      <c r="M133" s="73"/>
      <c r="N133" s="73"/>
      <c r="O133" s="73"/>
      <c r="P133" s="73"/>
      <c r="Q133" s="73"/>
      <c r="R133" s="73"/>
      <c r="S133" s="73"/>
      <c r="T133" s="75"/>
      <c r="U133" s="35"/>
      <c r="V133" s="15"/>
      <c r="W133" s="15"/>
      <c r="X133" s="35"/>
      <c r="Y133" s="35"/>
      <c r="Z133" s="35"/>
      <c r="AA133" s="35"/>
      <c r="AB133" s="15"/>
      <c r="AC133" s="15"/>
      <c r="AD133" s="15"/>
      <c r="AE133" s="15"/>
      <c r="AF133" s="15"/>
      <c r="AG133" s="15"/>
      <c r="AH133" s="15"/>
      <c r="AI133" s="15"/>
      <c r="AJ133" s="15"/>
    </row>
    <row r="134" spans="2:36" x14ac:dyDescent="0.25">
      <c r="B134" s="71"/>
      <c r="C134" s="15"/>
      <c r="D134" s="15"/>
      <c r="E134" s="15"/>
      <c r="F134" s="73"/>
      <c r="G134" s="73"/>
      <c r="H134" s="73"/>
      <c r="I134" s="74"/>
      <c r="J134" s="158"/>
      <c r="K134" s="74"/>
      <c r="L134" s="73"/>
      <c r="M134" s="73"/>
      <c r="N134" s="73"/>
      <c r="O134" s="73"/>
      <c r="P134" s="73"/>
      <c r="Q134" s="73"/>
      <c r="R134" s="73"/>
      <c r="S134" s="73"/>
      <c r="T134" s="75"/>
      <c r="U134" s="35"/>
      <c r="V134" s="15"/>
      <c r="W134" s="15"/>
      <c r="X134" s="35"/>
      <c r="Y134" s="35"/>
      <c r="Z134" s="35"/>
      <c r="AA134" s="35"/>
      <c r="AB134" s="15"/>
      <c r="AC134" s="15"/>
      <c r="AD134" s="15"/>
      <c r="AE134" s="15"/>
      <c r="AF134" s="15"/>
      <c r="AG134" s="15"/>
      <c r="AH134" s="15"/>
      <c r="AI134" s="15"/>
      <c r="AJ134" s="15"/>
    </row>
    <row r="135" spans="2:36" x14ac:dyDescent="0.25">
      <c r="B135" s="71"/>
      <c r="C135" s="15"/>
      <c r="D135" s="15"/>
      <c r="E135" s="15"/>
      <c r="F135" s="73"/>
      <c r="G135" s="73"/>
      <c r="H135" s="73"/>
      <c r="I135" s="74"/>
      <c r="J135" s="158"/>
      <c r="K135" s="74"/>
      <c r="L135" s="73"/>
      <c r="M135" s="73"/>
      <c r="N135" s="73"/>
      <c r="O135" s="73"/>
      <c r="P135" s="73"/>
      <c r="Q135" s="73"/>
      <c r="R135" s="73"/>
      <c r="S135" s="73"/>
      <c r="T135" s="75"/>
      <c r="U135" s="35"/>
      <c r="V135" s="15"/>
      <c r="W135" s="15"/>
      <c r="X135" s="35"/>
      <c r="Y135" s="35"/>
      <c r="Z135" s="35"/>
      <c r="AA135" s="35"/>
      <c r="AB135" s="15"/>
      <c r="AC135" s="15"/>
      <c r="AD135" s="15"/>
      <c r="AE135" s="15"/>
      <c r="AF135" s="15"/>
      <c r="AG135" s="15"/>
      <c r="AH135" s="15"/>
      <c r="AI135" s="15"/>
      <c r="AJ135" s="15"/>
    </row>
    <row r="136" spans="2:36" x14ac:dyDescent="0.25">
      <c r="B136" s="71"/>
      <c r="C136" s="15"/>
      <c r="D136" s="15"/>
      <c r="E136" s="15"/>
      <c r="F136" s="73"/>
      <c r="G136" s="73"/>
      <c r="H136" s="73"/>
      <c r="I136" s="74"/>
      <c r="J136" s="158"/>
      <c r="K136" s="74"/>
      <c r="L136" s="73"/>
      <c r="M136" s="73"/>
      <c r="N136" s="73"/>
      <c r="O136" s="73"/>
      <c r="P136" s="73"/>
      <c r="Q136" s="73"/>
      <c r="R136" s="73"/>
      <c r="S136" s="73"/>
      <c r="T136" s="75"/>
      <c r="U136" s="35"/>
      <c r="V136" s="15"/>
      <c r="W136" s="15"/>
      <c r="X136" s="35"/>
      <c r="Y136" s="35"/>
      <c r="Z136" s="35"/>
      <c r="AA136" s="35"/>
      <c r="AB136" s="15"/>
      <c r="AC136" s="15"/>
      <c r="AD136" s="15"/>
      <c r="AE136" s="15"/>
      <c r="AF136" s="15"/>
      <c r="AG136" s="15"/>
      <c r="AH136" s="15"/>
      <c r="AI136" s="15"/>
      <c r="AJ136" s="15"/>
    </row>
    <row r="137" spans="2:36" x14ac:dyDescent="0.25">
      <c r="B137" s="71"/>
      <c r="C137" s="15"/>
      <c r="D137" s="15"/>
      <c r="E137" s="15"/>
      <c r="F137" s="73"/>
      <c r="G137" s="73"/>
      <c r="H137" s="73"/>
      <c r="I137" s="74"/>
      <c r="J137" s="158"/>
      <c r="K137" s="74"/>
      <c r="L137" s="73"/>
      <c r="M137" s="73"/>
      <c r="N137" s="73"/>
      <c r="O137" s="73"/>
      <c r="P137" s="73"/>
      <c r="Q137" s="73"/>
      <c r="R137" s="73"/>
      <c r="S137" s="73"/>
      <c r="T137" s="75"/>
      <c r="U137" s="35"/>
      <c r="V137" s="15"/>
      <c r="W137" s="15"/>
      <c r="X137" s="35"/>
      <c r="Y137" s="35"/>
      <c r="Z137" s="35"/>
      <c r="AA137" s="35"/>
      <c r="AB137" s="15"/>
      <c r="AC137" s="15"/>
      <c r="AD137" s="15"/>
      <c r="AE137" s="15"/>
      <c r="AF137" s="15"/>
      <c r="AG137" s="15"/>
      <c r="AH137" s="15"/>
      <c r="AI137" s="15"/>
      <c r="AJ137" s="15"/>
    </row>
    <row r="138" spans="2:36" x14ac:dyDescent="0.25">
      <c r="B138" s="71"/>
      <c r="C138" s="15"/>
      <c r="D138" s="15"/>
      <c r="E138" s="15"/>
      <c r="F138" s="73"/>
      <c r="G138" s="73"/>
      <c r="H138" s="73"/>
      <c r="I138" s="74"/>
      <c r="J138" s="158"/>
      <c r="K138" s="74"/>
      <c r="L138" s="73"/>
      <c r="M138" s="73"/>
      <c r="N138" s="73"/>
      <c r="O138" s="73"/>
      <c r="P138" s="73"/>
      <c r="Q138" s="73"/>
      <c r="R138" s="73"/>
      <c r="S138" s="73"/>
      <c r="T138" s="75"/>
      <c r="U138" s="35"/>
      <c r="V138" s="15"/>
      <c r="W138" s="15"/>
      <c r="X138" s="35"/>
      <c r="Y138" s="35"/>
      <c r="Z138" s="35"/>
      <c r="AA138" s="35"/>
      <c r="AB138" s="15"/>
      <c r="AC138" s="15"/>
      <c r="AD138" s="15"/>
      <c r="AE138" s="15"/>
      <c r="AF138" s="15"/>
      <c r="AG138" s="15"/>
      <c r="AH138" s="15"/>
      <c r="AI138" s="15"/>
      <c r="AJ138" s="15"/>
    </row>
    <row r="139" spans="2:36" x14ac:dyDescent="0.25">
      <c r="B139" s="78"/>
      <c r="C139" s="79"/>
      <c r="D139" s="79"/>
      <c r="E139" s="79"/>
      <c r="F139" s="80"/>
      <c r="G139" s="80"/>
      <c r="H139" s="80"/>
      <c r="I139" s="81"/>
      <c r="J139" s="159"/>
      <c r="K139" s="81"/>
      <c r="L139" s="80"/>
      <c r="M139" s="73"/>
      <c r="N139" s="73"/>
      <c r="O139" s="73"/>
      <c r="P139" s="73"/>
      <c r="Q139" s="73"/>
      <c r="R139" s="73"/>
      <c r="S139" s="73"/>
      <c r="T139" s="75"/>
      <c r="U139" s="35"/>
      <c r="V139" s="15"/>
      <c r="W139" s="15"/>
      <c r="X139" s="35"/>
      <c r="Y139" s="35"/>
      <c r="Z139" s="35"/>
      <c r="AA139" s="35"/>
      <c r="AB139" s="15"/>
      <c r="AC139" s="15"/>
      <c r="AD139" s="15"/>
      <c r="AE139" s="15"/>
      <c r="AF139" s="15"/>
      <c r="AG139" s="15"/>
      <c r="AH139" s="15"/>
      <c r="AI139" s="15"/>
      <c r="AJ139" s="15"/>
    </row>
    <row r="140" spans="2:36" x14ac:dyDescent="0.25">
      <c r="M140" s="73"/>
      <c r="N140" s="73"/>
      <c r="O140" s="73"/>
      <c r="P140" s="73"/>
      <c r="Q140" s="73"/>
      <c r="R140" s="73"/>
      <c r="S140" s="73"/>
      <c r="T140" s="75"/>
      <c r="U140" s="35"/>
      <c r="V140" s="15"/>
      <c r="W140" s="15"/>
      <c r="X140" s="35"/>
      <c r="Y140" s="35"/>
      <c r="Z140" s="35"/>
      <c r="AA140" s="35"/>
      <c r="AB140" s="15"/>
      <c r="AC140" s="15"/>
      <c r="AD140" s="15"/>
      <c r="AE140" s="15"/>
      <c r="AF140" s="15"/>
      <c r="AG140" s="15"/>
      <c r="AH140" s="15"/>
      <c r="AI140" s="15"/>
      <c r="AJ140" s="15"/>
    </row>
    <row r="141" spans="2:36" x14ac:dyDescent="0.25">
      <c r="M141" s="73"/>
      <c r="N141" s="73"/>
      <c r="O141" s="73"/>
      <c r="P141" s="73"/>
      <c r="Q141" s="73"/>
      <c r="R141" s="73"/>
      <c r="S141" s="73"/>
      <c r="T141" s="75"/>
      <c r="U141" s="35"/>
      <c r="V141" s="15"/>
      <c r="W141" s="15"/>
      <c r="X141" s="35"/>
      <c r="Y141" s="35"/>
      <c r="Z141" s="35"/>
      <c r="AA141" s="35"/>
      <c r="AB141" s="15"/>
      <c r="AC141" s="15"/>
      <c r="AD141" s="15"/>
      <c r="AE141" s="15"/>
      <c r="AF141" s="15"/>
      <c r="AG141" s="15"/>
      <c r="AH141" s="15"/>
      <c r="AI141" s="15"/>
      <c r="AJ141" s="15"/>
    </row>
    <row r="142" spans="2:36" x14ac:dyDescent="0.25">
      <c r="M142" s="73"/>
      <c r="N142" s="73"/>
      <c r="O142" s="73"/>
      <c r="P142" s="73"/>
      <c r="Q142" s="73"/>
      <c r="R142" s="73"/>
      <c r="S142" s="73"/>
      <c r="T142" s="75"/>
      <c r="U142" s="35"/>
      <c r="V142" s="15"/>
      <c r="W142" s="15"/>
      <c r="X142" s="35"/>
      <c r="Y142" s="35"/>
      <c r="Z142" s="35"/>
      <c r="AA142" s="35"/>
      <c r="AB142" s="15"/>
      <c r="AC142" s="15"/>
      <c r="AD142" s="15"/>
      <c r="AE142" s="15"/>
      <c r="AF142" s="15"/>
      <c r="AG142" s="15"/>
      <c r="AH142" s="15"/>
      <c r="AI142" s="15"/>
      <c r="AJ142" s="15"/>
    </row>
    <row r="143" spans="2:36" x14ac:dyDescent="0.25">
      <c r="M143" s="73"/>
      <c r="N143" s="73"/>
      <c r="O143" s="73"/>
      <c r="P143" s="73"/>
      <c r="Q143" s="73"/>
      <c r="R143" s="73"/>
      <c r="S143" s="73"/>
      <c r="T143" s="75"/>
      <c r="U143" s="35"/>
      <c r="V143" s="15"/>
      <c r="W143" s="15"/>
      <c r="X143" s="35"/>
      <c r="Y143" s="35"/>
      <c r="Z143" s="35"/>
      <c r="AA143" s="35"/>
      <c r="AB143" s="15"/>
      <c r="AC143" s="15"/>
      <c r="AD143" s="15"/>
      <c r="AE143" s="15"/>
      <c r="AF143" s="15"/>
      <c r="AG143" s="15"/>
      <c r="AH143" s="15"/>
      <c r="AI143" s="15"/>
      <c r="AJ143" s="15"/>
    </row>
    <row r="144" spans="2:36" x14ac:dyDescent="0.25">
      <c r="M144" s="73"/>
      <c r="N144" s="73"/>
      <c r="O144" s="73"/>
      <c r="P144" s="73"/>
      <c r="Q144" s="73"/>
      <c r="R144" s="73"/>
      <c r="S144" s="73"/>
      <c r="T144" s="75"/>
      <c r="U144" s="35"/>
      <c r="V144" s="15"/>
      <c r="W144" s="15"/>
      <c r="X144" s="35"/>
      <c r="Y144" s="35"/>
      <c r="Z144" s="35"/>
      <c r="AA144" s="35"/>
      <c r="AB144" s="15"/>
      <c r="AC144" s="15"/>
      <c r="AD144" s="15"/>
      <c r="AE144" s="15"/>
      <c r="AF144" s="15"/>
      <c r="AG144" s="15"/>
      <c r="AH144" s="15"/>
      <c r="AI144" s="15"/>
      <c r="AJ144" s="15"/>
    </row>
    <row r="145" spans="13:36" x14ac:dyDescent="0.25">
      <c r="M145" s="73"/>
      <c r="N145" s="73"/>
      <c r="O145" s="73"/>
      <c r="P145" s="73"/>
      <c r="Q145" s="73"/>
      <c r="R145" s="73"/>
      <c r="S145" s="73"/>
      <c r="T145" s="75"/>
      <c r="U145" s="35"/>
      <c r="V145" s="15"/>
      <c r="W145" s="15"/>
      <c r="X145" s="35"/>
      <c r="Y145" s="35"/>
      <c r="Z145" s="35"/>
      <c r="AA145" s="35"/>
      <c r="AB145" s="15"/>
      <c r="AC145" s="15"/>
      <c r="AD145" s="15"/>
      <c r="AE145" s="15"/>
      <c r="AF145" s="15"/>
      <c r="AG145" s="15"/>
      <c r="AH145" s="15"/>
      <c r="AI145" s="15"/>
      <c r="AJ145" s="15"/>
    </row>
    <row r="146" spans="13:36" x14ac:dyDescent="0.25">
      <c r="M146" s="73"/>
      <c r="N146" s="73"/>
      <c r="O146" s="73"/>
      <c r="P146" s="73"/>
      <c r="Q146" s="73"/>
      <c r="R146" s="73"/>
      <c r="S146" s="73"/>
      <c r="T146" s="75"/>
      <c r="U146" s="35"/>
      <c r="V146" s="15"/>
      <c r="W146" s="15"/>
      <c r="X146" s="35"/>
      <c r="Y146" s="35"/>
      <c r="Z146" s="35"/>
      <c r="AA146" s="35"/>
      <c r="AB146" s="15"/>
      <c r="AC146" s="15"/>
      <c r="AD146" s="15"/>
      <c r="AE146" s="15"/>
      <c r="AF146" s="15"/>
      <c r="AG146" s="15"/>
      <c r="AH146" s="15"/>
      <c r="AI146" s="15"/>
      <c r="AJ146" s="15"/>
    </row>
    <row r="147" spans="13:36" x14ac:dyDescent="0.25">
      <c r="M147" s="73"/>
      <c r="N147" s="73"/>
      <c r="O147" s="73"/>
      <c r="P147" s="73"/>
      <c r="Q147" s="73"/>
      <c r="R147" s="73"/>
      <c r="S147" s="73"/>
      <c r="T147" s="75"/>
      <c r="U147" s="35"/>
      <c r="V147" s="15"/>
      <c r="W147" s="15"/>
      <c r="X147" s="35"/>
      <c r="Y147" s="35"/>
      <c r="Z147" s="35"/>
      <c r="AA147" s="35"/>
      <c r="AB147" s="15"/>
      <c r="AC147" s="15"/>
      <c r="AD147" s="15"/>
      <c r="AE147" s="15"/>
      <c r="AF147" s="15"/>
      <c r="AG147" s="15"/>
      <c r="AH147" s="15"/>
      <c r="AI147" s="15"/>
      <c r="AJ147" s="15"/>
    </row>
    <row r="148" spans="13:36" x14ac:dyDescent="0.25">
      <c r="M148" s="73"/>
      <c r="N148" s="73"/>
      <c r="O148" s="73"/>
      <c r="P148" s="73"/>
      <c r="Q148" s="73"/>
      <c r="R148" s="73"/>
      <c r="S148" s="73"/>
      <c r="T148" s="75"/>
      <c r="U148" s="35"/>
      <c r="V148" s="15"/>
      <c r="W148" s="15"/>
      <c r="X148" s="35"/>
      <c r="Y148" s="35"/>
      <c r="Z148" s="35"/>
      <c r="AA148" s="35"/>
      <c r="AB148" s="15"/>
      <c r="AC148" s="15"/>
      <c r="AD148" s="15"/>
      <c r="AE148" s="15"/>
      <c r="AF148" s="15"/>
      <c r="AG148" s="15"/>
      <c r="AH148" s="15"/>
      <c r="AI148" s="15"/>
      <c r="AJ148" s="15"/>
    </row>
    <row r="149" spans="13:36" x14ac:dyDescent="0.25">
      <c r="M149" s="73"/>
      <c r="N149" s="73"/>
      <c r="O149" s="73"/>
      <c r="P149" s="73"/>
      <c r="Q149" s="73"/>
      <c r="R149" s="73"/>
      <c r="S149" s="73"/>
      <c r="T149" s="75"/>
      <c r="U149" s="35"/>
      <c r="V149" s="15"/>
      <c r="W149" s="15"/>
      <c r="X149" s="35"/>
      <c r="Y149" s="35"/>
      <c r="Z149" s="35"/>
      <c r="AA149" s="35"/>
      <c r="AB149" s="15"/>
      <c r="AC149" s="15"/>
      <c r="AD149" s="15"/>
      <c r="AE149" s="15"/>
      <c r="AF149" s="15"/>
      <c r="AG149" s="15"/>
      <c r="AH149" s="15"/>
      <c r="AI149" s="15"/>
      <c r="AJ149" s="15"/>
    </row>
    <row r="150" spans="13:36" x14ac:dyDescent="0.25">
      <c r="M150" s="73"/>
      <c r="N150" s="73"/>
      <c r="O150" s="73"/>
      <c r="P150" s="73"/>
      <c r="Q150" s="73"/>
      <c r="R150" s="73"/>
      <c r="S150" s="73"/>
      <c r="T150" s="75"/>
      <c r="U150" s="35"/>
      <c r="V150" s="15"/>
      <c r="W150" s="15"/>
      <c r="X150" s="35"/>
      <c r="Y150" s="35"/>
      <c r="Z150" s="35"/>
      <c r="AA150" s="35"/>
      <c r="AB150" s="15"/>
      <c r="AC150" s="15"/>
      <c r="AD150" s="15"/>
      <c r="AE150" s="15"/>
      <c r="AF150" s="15"/>
      <c r="AG150" s="15"/>
      <c r="AH150" s="15"/>
      <c r="AI150" s="15"/>
      <c r="AJ150" s="15"/>
    </row>
    <row r="151" spans="13:36" x14ac:dyDescent="0.25">
      <c r="M151" s="73"/>
      <c r="N151" s="73"/>
      <c r="O151" s="73"/>
      <c r="P151" s="73"/>
      <c r="Q151" s="73"/>
      <c r="R151" s="73"/>
      <c r="S151" s="73"/>
      <c r="T151" s="75"/>
      <c r="U151" s="35"/>
      <c r="V151" s="15"/>
      <c r="W151" s="15"/>
      <c r="X151" s="35"/>
      <c r="Y151" s="35"/>
      <c r="Z151" s="35"/>
      <c r="AA151" s="35"/>
      <c r="AB151" s="15"/>
      <c r="AC151" s="15"/>
      <c r="AD151" s="15"/>
      <c r="AE151" s="15"/>
      <c r="AF151" s="15"/>
      <c r="AG151" s="15"/>
      <c r="AH151" s="15"/>
      <c r="AI151" s="15"/>
      <c r="AJ151" s="15"/>
    </row>
    <row r="152" spans="13:36" x14ac:dyDescent="0.25">
      <c r="M152" s="73"/>
      <c r="N152" s="73"/>
      <c r="O152" s="73"/>
      <c r="P152" s="73"/>
      <c r="Q152" s="73"/>
      <c r="R152" s="73"/>
      <c r="S152" s="73"/>
      <c r="T152" s="75"/>
      <c r="U152" s="35"/>
      <c r="V152" s="15"/>
      <c r="W152" s="15"/>
      <c r="X152" s="35"/>
      <c r="Y152" s="35"/>
      <c r="Z152" s="35"/>
      <c r="AA152" s="35"/>
      <c r="AB152" s="15"/>
      <c r="AC152" s="15"/>
      <c r="AD152" s="15"/>
      <c r="AE152" s="15"/>
      <c r="AF152" s="15"/>
      <c r="AG152" s="15"/>
      <c r="AH152" s="15"/>
      <c r="AI152" s="15"/>
      <c r="AJ152" s="15"/>
    </row>
    <row r="153" spans="13:36" x14ac:dyDescent="0.25">
      <c r="M153" s="73"/>
      <c r="N153" s="73"/>
      <c r="O153" s="73"/>
      <c r="P153" s="73"/>
      <c r="Q153" s="73"/>
      <c r="R153" s="73"/>
      <c r="S153" s="73"/>
      <c r="T153" s="75"/>
      <c r="U153" s="35"/>
      <c r="V153" s="15"/>
      <c r="W153" s="15"/>
      <c r="X153" s="35"/>
      <c r="Y153" s="35"/>
      <c r="Z153" s="35"/>
      <c r="AA153" s="35"/>
      <c r="AB153" s="15"/>
      <c r="AC153" s="15"/>
      <c r="AD153" s="15"/>
      <c r="AE153" s="15"/>
      <c r="AF153" s="15"/>
      <c r="AG153" s="15"/>
      <c r="AH153" s="15"/>
      <c r="AI153" s="15"/>
      <c r="AJ153" s="15"/>
    </row>
    <row r="154" spans="13:36" x14ac:dyDescent="0.25">
      <c r="M154" s="73"/>
      <c r="N154" s="73"/>
      <c r="O154" s="73"/>
      <c r="P154" s="73"/>
      <c r="Q154" s="73"/>
      <c r="R154" s="73"/>
      <c r="S154" s="73"/>
      <c r="T154" s="75"/>
      <c r="U154" s="35"/>
      <c r="V154" s="15"/>
      <c r="W154" s="15"/>
      <c r="X154" s="35"/>
      <c r="Y154" s="35"/>
      <c r="Z154" s="35"/>
      <c r="AA154" s="35"/>
      <c r="AB154" s="15"/>
      <c r="AC154" s="15"/>
      <c r="AD154" s="15"/>
      <c r="AE154" s="15"/>
      <c r="AF154" s="15"/>
      <c r="AG154" s="15"/>
      <c r="AH154" s="15"/>
      <c r="AI154" s="15"/>
      <c r="AJ154" s="15"/>
    </row>
    <row r="155" spans="13:36" x14ac:dyDescent="0.25">
      <c r="M155" s="73"/>
      <c r="N155" s="73"/>
      <c r="O155" s="73"/>
      <c r="P155" s="73"/>
      <c r="Q155" s="73"/>
      <c r="R155" s="73"/>
      <c r="S155" s="73"/>
      <c r="T155" s="75"/>
      <c r="U155" s="35"/>
      <c r="V155" s="15"/>
      <c r="W155" s="15"/>
      <c r="X155" s="35"/>
      <c r="Y155" s="35"/>
      <c r="Z155" s="35"/>
      <c r="AA155" s="35"/>
      <c r="AB155" s="15"/>
      <c r="AC155" s="15"/>
      <c r="AD155" s="15"/>
      <c r="AE155" s="15"/>
      <c r="AF155" s="15"/>
      <c r="AG155" s="15"/>
      <c r="AH155" s="15"/>
      <c r="AI155" s="15"/>
      <c r="AJ155" s="15"/>
    </row>
    <row r="156" spans="13:36" x14ac:dyDescent="0.25">
      <c r="M156" s="73"/>
      <c r="N156" s="73"/>
      <c r="O156" s="73"/>
      <c r="P156" s="73"/>
      <c r="Q156" s="73"/>
      <c r="R156" s="73"/>
      <c r="S156" s="73"/>
      <c r="T156" s="75"/>
      <c r="U156" s="35"/>
      <c r="V156" s="15"/>
      <c r="W156" s="15"/>
      <c r="X156" s="35"/>
      <c r="Y156" s="35"/>
      <c r="Z156" s="35"/>
      <c r="AA156" s="35"/>
      <c r="AB156" s="15"/>
      <c r="AC156" s="15"/>
      <c r="AD156" s="15"/>
      <c r="AE156" s="15"/>
      <c r="AF156" s="15"/>
      <c r="AG156" s="15"/>
      <c r="AH156" s="15"/>
      <c r="AI156" s="15"/>
      <c r="AJ156" s="15"/>
    </row>
    <row r="157" spans="13:36" x14ac:dyDescent="0.25">
      <c r="M157" s="73"/>
      <c r="N157" s="73"/>
      <c r="O157" s="73"/>
      <c r="P157" s="73"/>
      <c r="Q157" s="73"/>
      <c r="R157" s="73"/>
      <c r="S157" s="73"/>
      <c r="T157" s="75"/>
      <c r="U157" s="35"/>
      <c r="V157" s="15"/>
      <c r="W157" s="15"/>
      <c r="X157" s="35"/>
      <c r="Y157" s="35"/>
      <c r="Z157" s="35"/>
      <c r="AA157" s="35"/>
      <c r="AB157" s="15"/>
      <c r="AC157" s="15"/>
      <c r="AD157" s="15"/>
      <c r="AE157" s="15"/>
      <c r="AF157" s="15"/>
      <c r="AG157" s="15"/>
      <c r="AH157" s="15"/>
      <c r="AI157" s="15"/>
      <c r="AJ157" s="15"/>
    </row>
    <row r="158" spans="13:36" x14ac:dyDescent="0.25">
      <c r="M158" s="73"/>
      <c r="N158" s="73"/>
      <c r="O158" s="73"/>
      <c r="P158" s="73"/>
      <c r="Q158" s="73"/>
      <c r="R158" s="73"/>
      <c r="S158" s="73"/>
      <c r="T158" s="75"/>
      <c r="U158" s="35"/>
      <c r="V158" s="15"/>
      <c r="W158" s="15"/>
      <c r="X158" s="35"/>
      <c r="Y158" s="35"/>
      <c r="Z158" s="35"/>
      <c r="AA158" s="35"/>
      <c r="AB158" s="15"/>
      <c r="AC158" s="15"/>
      <c r="AD158" s="15"/>
      <c r="AE158" s="15"/>
      <c r="AF158" s="15"/>
      <c r="AG158" s="15"/>
      <c r="AH158" s="15"/>
      <c r="AI158" s="15"/>
      <c r="AJ158" s="15"/>
    </row>
    <row r="159" spans="13:36" x14ac:dyDescent="0.25">
      <c r="M159" s="73"/>
      <c r="N159" s="73"/>
      <c r="O159" s="73"/>
      <c r="P159" s="73"/>
      <c r="Q159" s="73"/>
      <c r="R159" s="73"/>
      <c r="S159" s="73"/>
      <c r="T159" s="75"/>
      <c r="U159" s="35"/>
      <c r="V159" s="15"/>
      <c r="W159" s="15"/>
      <c r="X159" s="35"/>
      <c r="Y159" s="35"/>
      <c r="Z159" s="35"/>
      <c r="AA159" s="35"/>
      <c r="AB159" s="15"/>
      <c r="AC159" s="15"/>
      <c r="AD159" s="15"/>
      <c r="AE159" s="15"/>
      <c r="AF159" s="15"/>
      <c r="AG159" s="15"/>
      <c r="AH159" s="15"/>
      <c r="AI159" s="15"/>
      <c r="AJ159" s="15"/>
    </row>
    <row r="160" spans="13:36" x14ac:dyDescent="0.25">
      <c r="M160" s="73"/>
      <c r="N160" s="73"/>
      <c r="O160" s="73"/>
      <c r="P160" s="73"/>
      <c r="Q160" s="73"/>
      <c r="R160" s="73"/>
      <c r="S160" s="73"/>
      <c r="T160" s="75"/>
      <c r="U160" s="35"/>
      <c r="V160" s="15"/>
      <c r="W160" s="15"/>
      <c r="X160" s="35"/>
      <c r="Y160" s="35"/>
      <c r="Z160" s="35"/>
      <c r="AA160" s="35"/>
      <c r="AB160" s="15"/>
      <c r="AC160" s="15"/>
      <c r="AD160" s="15"/>
      <c r="AE160" s="15"/>
      <c r="AF160" s="15"/>
      <c r="AG160" s="15"/>
      <c r="AH160" s="15"/>
      <c r="AI160" s="15"/>
      <c r="AJ160" s="15"/>
    </row>
    <row r="161" spans="13:36" x14ac:dyDescent="0.25">
      <c r="M161" s="73"/>
      <c r="N161" s="73"/>
      <c r="O161" s="73"/>
      <c r="P161" s="73"/>
      <c r="Q161" s="73"/>
      <c r="R161" s="73"/>
      <c r="S161" s="73"/>
      <c r="T161" s="75"/>
      <c r="U161" s="35"/>
      <c r="V161" s="15"/>
      <c r="W161" s="15"/>
      <c r="X161" s="35"/>
      <c r="Y161" s="35"/>
      <c r="Z161" s="35"/>
      <c r="AA161" s="35"/>
      <c r="AB161" s="15"/>
      <c r="AC161" s="15"/>
      <c r="AD161" s="15"/>
      <c r="AE161" s="15"/>
      <c r="AF161" s="15"/>
      <c r="AG161" s="15"/>
      <c r="AH161" s="15"/>
      <c r="AI161" s="15"/>
      <c r="AJ161" s="15"/>
    </row>
    <row r="162" spans="13:36" x14ac:dyDescent="0.25">
      <c r="M162" s="73"/>
      <c r="N162" s="73"/>
      <c r="O162" s="73"/>
      <c r="P162" s="73"/>
      <c r="Q162" s="73"/>
      <c r="R162" s="73"/>
      <c r="S162" s="73"/>
      <c r="T162" s="75"/>
      <c r="U162" s="35"/>
      <c r="V162" s="15"/>
      <c r="W162" s="15"/>
      <c r="X162" s="35"/>
      <c r="Y162" s="35"/>
      <c r="Z162" s="35"/>
      <c r="AA162" s="35"/>
      <c r="AB162" s="15"/>
      <c r="AC162" s="15"/>
      <c r="AD162" s="15"/>
      <c r="AE162" s="15"/>
      <c r="AF162" s="15"/>
      <c r="AG162" s="15"/>
      <c r="AH162" s="15"/>
      <c r="AI162" s="15"/>
      <c r="AJ162" s="15"/>
    </row>
    <row r="163" spans="13:36" x14ac:dyDescent="0.25">
      <c r="M163" s="73"/>
      <c r="N163" s="73"/>
      <c r="O163" s="73"/>
      <c r="P163" s="73"/>
      <c r="Q163" s="73"/>
      <c r="R163" s="73"/>
      <c r="S163" s="73"/>
      <c r="T163" s="75"/>
      <c r="U163" s="35"/>
      <c r="V163" s="15"/>
      <c r="W163" s="15"/>
      <c r="X163" s="35"/>
      <c r="Y163" s="35"/>
      <c r="Z163" s="35"/>
      <c r="AA163" s="35"/>
      <c r="AB163" s="15"/>
      <c r="AC163" s="15"/>
      <c r="AD163" s="15"/>
      <c r="AE163" s="15"/>
      <c r="AF163" s="15"/>
      <c r="AG163" s="15"/>
      <c r="AH163" s="15"/>
      <c r="AI163" s="15"/>
      <c r="AJ163" s="15"/>
    </row>
    <row r="164" spans="13:36" x14ac:dyDescent="0.25">
      <c r="M164" s="73"/>
      <c r="N164" s="73"/>
      <c r="O164" s="73"/>
      <c r="P164" s="73"/>
      <c r="Q164" s="73"/>
      <c r="R164" s="73"/>
      <c r="S164" s="73"/>
      <c r="T164" s="75"/>
      <c r="U164" s="35"/>
      <c r="V164" s="15"/>
      <c r="W164" s="15"/>
      <c r="X164" s="35"/>
      <c r="Y164" s="35"/>
      <c r="Z164" s="35"/>
      <c r="AA164" s="35"/>
      <c r="AB164" s="15"/>
      <c r="AC164" s="15"/>
      <c r="AD164" s="15"/>
      <c r="AE164" s="15"/>
      <c r="AF164" s="15"/>
      <c r="AG164" s="15"/>
      <c r="AH164" s="15"/>
      <c r="AI164" s="15"/>
      <c r="AJ164" s="15"/>
    </row>
    <row r="165" spans="13:36" x14ac:dyDescent="0.25">
      <c r="M165" s="73"/>
      <c r="N165" s="73"/>
      <c r="O165" s="73"/>
      <c r="P165" s="73"/>
      <c r="Q165" s="73"/>
      <c r="R165" s="73"/>
      <c r="S165" s="73"/>
      <c r="T165" s="75"/>
      <c r="U165" s="35"/>
      <c r="V165" s="15"/>
      <c r="W165" s="15"/>
      <c r="X165" s="35"/>
      <c r="Y165" s="35"/>
      <c r="Z165" s="35"/>
      <c r="AA165" s="35"/>
      <c r="AB165" s="15"/>
      <c r="AC165" s="15"/>
      <c r="AD165" s="15"/>
      <c r="AE165" s="15"/>
      <c r="AF165" s="15"/>
      <c r="AG165" s="15"/>
      <c r="AH165" s="15"/>
      <c r="AI165" s="15"/>
      <c r="AJ165" s="15"/>
    </row>
    <row r="166" spans="13:36" x14ac:dyDescent="0.25">
      <c r="M166" s="73"/>
      <c r="N166" s="73"/>
      <c r="O166" s="73"/>
      <c r="P166" s="73"/>
      <c r="Q166" s="73"/>
      <c r="R166" s="73"/>
      <c r="S166" s="73"/>
      <c r="T166" s="75"/>
      <c r="U166" s="35"/>
      <c r="V166" s="15"/>
      <c r="W166" s="15"/>
      <c r="X166" s="35"/>
      <c r="Y166" s="35"/>
      <c r="Z166" s="35"/>
      <c r="AA166" s="35"/>
      <c r="AB166" s="15"/>
      <c r="AC166" s="15"/>
      <c r="AD166" s="15"/>
      <c r="AE166" s="15"/>
      <c r="AF166" s="15"/>
      <c r="AG166" s="15"/>
      <c r="AH166" s="15"/>
      <c r="AI166" s="15"/>
      <c r="AJ166" s="15"/>
    </row>
    <row r="167" spans="13:36" x14ac:dyDescent="0.25">
      <c r="M167" s="73"/>
      <c r="N167" s="73"/>
      <c r="O167" s="73"/>
      <c r="P167" s="73"/>
      <c r="Q167" s="73"/>
      <c r="R167" s="73"/>
      <c r="S167" s="73"/>
      <c r="T167" s="75"/>
      <c r="U167" s="35"/>
      <c r="V167" s="15"/>
      <c r="W167" s="15"/>
      <c r="X167" s="35"/>
      <c r="Y167" s="35"/>
      <c r="Z167" s="35"/>
      <c r="AA167" s="35"/>
      <c r="AB167" s="15"/>
      <c r="AC167" s="15"/>
      <c r="AD167" s="15"/>
      <c r="AE167" s="15"/>
      <c r="AF167" s="15"/>
      <c r="AG167" s="15"/>
      <c r="AH167" s="15"/>
      <c r="AI167" s="15"/>
      <c r="AJ167" s="15"/>
    </row>
    <row r="168" spans="13:36" x14ac:dyDescent="0.25">
      <c r="M168" s="73"/>
      <c r="N168" s="73"/>
      <c r="O168" s="73"/>
      <c r="P168" s="73"/>
      <c r="Q168" s="73"/>
      <c r="R168" s="73"/>
      <c r="S168" s="73"/>
      <c r="T168" s="75"/>
      <c r="U168" s="35"/>
      <c r="V168" s="15"/>
      <c r="W168" s="15"/>
      <c r="X168" s="35"/>
      <c r="Y168" s="35"/>
      <c r="Z168" s="35"/>
      <c r="AA168" s="35"/>
      <c r="AB168" s="15"/>
      <c r="AC168" s="15"/>
      <c r="AD168" s="15"/>
      <c r="AE168" s="15"/>
      <c r="AF168" s="15"/>
      <c r="AG168" s="15"/>
      <c r="AH168" s="15"/>
      <c r="AI168" s="15"/>
      <c r="AJ168" s="15"/>
    </row>
    <row r="169" spans="13:36" x14ac:dyDescent="0.25">
      <c r="M169" s="73"/>
      <c r="N169" s="73"/>
      <c r="O169" s="73"/>
      <c r="P169" s="73"/>
      <c r="Q169" s="73"/>
      <c r="R169" s="73"/>
      <c r="S169" s="73"/>
      <c r="T169" s="75"/>
      <c r="U169" s="35"/>
      <c r="V169" s="15"/>
      <c r="W169" s="15"/>
      <c r="X169" s="35"/>
      <c r="Y169" s="35"/>
      <c r="Z169" s="35"/>
      <c r="AA169" s="35"/>
      <c r="AB169" s="15"/>
      <c r="AC169" s="15"/>
      <c r="AD169" s="15"/>
      <c r="AE169" s="15"/>
      <c r="AF169" s="15"/>
      <c r="AG169" s="15"/>
      <c r="AH169" s="15"/>
      <c r="AI169" s="15"/>
      <c r="AJ169" s="15"/>
    </row>
    <row r="170" spans="13:36" x14ac:dyDescent="0.25">
      <c r="M170" s="73"/>
      <c r="N170" s="73"/>
      <c r="O170" s="73"/>
      <c r="P170" s="73"/>
      <c r="Q170" s="73"/>
      <c r="R170" s="73"/>
      <c r="S170" s="73"/>
      <c r="T170" s="75"/>
      <c r="U170" s="35"/>
      <c r="V170" s="15"/>
      <c r="W170" s="15"/>
      <c r="X170" s="35"/>
      <c r="Y170" s="35"/>
      <c r="Z170" s="35"/>
      <c r="AA170" s="35"/>
      <c r="AB170" s="15"/>
      <c r="AC170" s="15"/>
      <c r="AD170" s="15"/>
      <c r="AE170" s="15"/>
      <c r="AF170" s="15"/>
      <c r="AG170" s="15"/>
      <c r="AH170" s="15"/>
      <c r="AI170" s="15"/>
      <c r="AJ170" s="15"/>
    </row>
    <row r="171" spans="13:36" x14ac:dyDescent="0.25">
      <c r="M171" s="73"/>
      <c r="N171" s="73"/>
      <c r="O171" s="73"/>
      <c r="P171" s="73"/>
      <c r="Q171" s="73"/>
      <c r="R171" s="73"/>
      <c r="S171" s="73"/>
      <c r="T171" s="75"/>
      <c r="U171" s="35"/>
      <c r="V171" s="15"/>
      <c r="W171" s="15"/>
      <c r="X171" s="35"/>
      <c r="Y171" s="35"/>
      <c r="Z171" s="35"/>
      <c r="AA171" s="35"/>
      <c r="AB171" s="15"/>
      <c r="AC171" s="15"/>
      <c r="AD171" s="15"/>
      <c r="AE171" s="15"/>
      <c r="AF171" s="15"/>
      <c r="AG171" s="15"/>
      <c r="AH171" s="15"/>
      <c r="AI171" s="15"/>
      <c r="AJ171" s="15"/>
    </row>
    <row r="172" spans="13:36" x14ac:dyDescent="0.25">
      <c r="M172" s="73"/>
      <c r="N172" s="73"/>
      <c r="O172" s="73"/>
      <c r="P172" s="73"/>
      <c r="Q172" s="73"/>
      <c r="R172" s="73"/>
      <c r="S172" s="73"/>
      <c r="T172" s="75"/>
      <c r="U172" s="35"/>
      <c r="V172" s="15"/>
      <c r="W172" s="15"/>
      <c r="X172" s="35"/>
      <c r="Y172" s="35"/>
      <c r="Z172" s="35"/>
      <c r="AA172" s="35"/>
      <c r="AB172" s="15"/>
      <c r="AC172" s="15"/>
      <c r="AD172" s="15"/>
      <c r="AE172" s="15"/>
      <c r="AF172" s="15"/>
      <c r="AG172" s="15"/>
      <c r="AH172" s="15"/>
      <c r="AI172" s="15"/>
      <c r="AJ172" s="15"/>
    </row>
    <row r="173" spans="13:36" x14ac:dyDescent="0.25">
      <c r="M173" s="73"/>
      <c r="N173" s="73"/>
      <c r="O173" s="73"/>
      <c r="P173" s="73"/>
      <c r="Q173" s="73"/>
      <c r="R173" s="73"/>
      <c r="S173" s="73"/>
      <c r="T173" s="75"/>
      <c r="U173" s="35"/>
      <c r="V173" s="15"/>
      <c r="W173" s="15"/>
      <c r="X173" s="35"/>
      <c r="Y173" s="35"/>
      <c r="Z173" s="35"/>
      <c r="AA173" s="35"/>
      <c r="AB173" s="15"/>
      <c r="AC173" s="15"/>
      <c r="AD173" s="15"/>
      <c r="AE173" s="15"/>
      <c r="AF173" s="15"/>
      <c r="AG173" s="15"/>
      <c r="AH173" s="15"/>
      <c r="AI173" s="15"/>
      <c r="AJ173" s="15"/>
    </row>
    <row r="174" spans="13:36" x14ac:dyDescent="0.25">
      <c r="M174" s="73"/>
      <c r="N174" s="73"/>
      <c r="O174" s="73"/>
      <c r="P174" s="73"/>
      <c r="Q174" s="73"/>
      <c r="R174" s="73"/>
      <c r="S174" s="73"/>
      <c r="T174" s="75"/>
      <c r="U174" s="35"/>
      <c r="V174" s="15"/>
      <c r="W174" s="15"/>
      <c r="X174" s="35"/>
      <c r="Y174" s="35"/>
      <c r="Z174" s="35"/>
      <c r="AA174" s="35"/>
      <c r="AB174" s="15"/>
      <c r="AC174" s="15"/>
      <c r="AD174" s="15"/>
      <c r="AE174" s="15"/>
      <c r="AF174" s="15"/>
      <c r="AG174" s="15"/>
      <c r="AH174" s="15"/>
      <c r="AI174" s="15"/>
      <c r="AJ174" s="15"/>
    </row>
    <row r="175" spans="13:36" x14ac:dyDescent="0.25">
      <c r="M175" s="73"/>
      <c r="N175" s="73"/>
      <c r="O175" s="73"/>
      <c r="P175" s="73"/>
      <c r="Q175" s="73"/>
      <c r="R175" s="73"/>
      <c r="S175" s="73"/>
      <c r="T175" s="75"/>
      <c r="U175" s="35"/>
      <c r="V175" s="15"/>
      <c r="W175" s="15"/>
      <c r="X175" s="35"/>
      <c r="Y175" s="35"/>
      <c r="Z175" s="35"/>
      <c r="AA175" s="35"/>
      <c r="AB175" s="15"/>
      <c r="AC175" s="15"/>
      <c r="AD175" s="15"/>
      <c r="AE175" s="15"/>
      <c r="AF175" s="15"/>
      <c r="AG175" s="15"/>
      <c r="AH175" s="15"/>
      <c r="AI175" s="15"/>
      <c r="AJ175" s="15"/>
    </row>
    <row r="176" spans="13:36" x14ac:dyDescent="0.25">
      <c r="M176" s="73"/>
      <c r="N176" s="73"/>
      <c r="O176" s="73"/>
      <c r="P176" s="73"/>
      <c r="Q176" s="73"/>
      <c r="R176" s="73"/>
      <c r="S176" s="73"/>
      <c r="T176" s="75"/>
      <c r="U176" s="35"/>
      <c r="V176" s="15"/>
      <c r="W176" s="15"/>
      <c r="X176" s="35"/>
      <c r="Y176" s="35"/>
      <c r="Z176" s="35"/>
      <c r="AA176" s="35"/>
      <c r="AB176" s="15"/>
      <c r="AC176" s="15"/>
      <c r="AD176" s="15"/>
      <c r="AE176" s="15"/>
      <c r="AF176" s="15"/>
      <c r="AG176" s="15"/>
      <c r="AH176" s="15"/>
      <c r="AI176" s="15"/>
      <c r="AJ176" s="15"/>
    </row>
    <row r="177" spans="13:36" x14ac:dyDescent="0.25">
      <c r="M177" s="73"/>
      <c r="N177" s="73"/>
      <c r="O177" s="73"/>
      <c r="P177" s="73"/>
      <c r="Q177" s="73"/>
      <c r="R177" s="73"/>
      <c r="S177" s="73"/>
      <c r="T177" s="75"/>
      <c r="U177" s="35"/>
      <c r="V177" s="15"/>
      <c r="W177" s="15"/>
      <c r="X177" s="35"/>
      <c r="Y177" s="35"/>
      <c r="Z177" s="35"/>
      <c r="AA177" s="35"/>
      <c r="AB177" s="15"/>
      <c r="AC177" s="15"/>
      <c r="AD177" s="15"/>
      <c r="AE177" s="15"/>
      <c r="AF177" s="15"/>
      <c r="AG177" s="15"/>
      <c r="AH177" s="15"/>
      <c r="AI177" s="15"/>
      <c r="AJ177" s="15"/>
    </row>
    <row r="178" spans="13:36" x14ac:dyDescent="0.25">
      <c r="M178" s="73"/>
      <c r="N178" s="73"/>
      <c r="O178" s="73"/>
      <c r="P178" s="73"/>
      <c r="Q178" s="73"/>
      <c r="R178" s="73"/>
      <c r="S178" s="73"/>
      <c r="T178" s="75"/>
      <c r="U178" s="35"/>
      <c r="V178" s="15"/>
      <c r="W178" s="15"/>
      <c r="X178" s="35"/>
      <c r="Y178" s="35"/>
      <c r="Z178" s="35"/>
      <c r="AA178" s="35"/>
      <c r="AB178" s="15"/>
      <c r="AC178" s="15"/>
      <c r="AD178" s="15"/>
      <c r="AE178" s="15"/>
      <c r="AF178" s="15"/>
      <c r="AG178" s="15"/>
      <c r="AH178" s="15"/>
      <c r="AI178" s="15"/>
      <c r="AJ178" s="15"/>
    </row>
    <row r="179" spans="13:36" x14ac:dyDescent="0.25">
      <c r="M179" s="73"/>
      <c r="N179" s="73"/>
      <c r="O179" s="73"/>
      <c r="P179" s="73"/>
      <c r="Q179" s="73"/>
      <c r="R179" s="73"/>
      <c r="S179" s="73"/>
      <c r="T179" s="75"/>
      <c r="U179" s="35"/>
      <c r="V179" s="15"/>
      <c r="W179" s="15"/>
      <c r="X179" s="35"/>
      <c r="Y179" s="35"/>
      <c r="Z179" s="35"/>
      <c r="AA179" s="35"/>
      <c r="AB179" s="15"/>
      <c r="AC179" s="15"/>
      <c r="AD179" s="15"/>
      <c r="AE179" s="15"/>
      <c r="AF179" s="15"/>
      <c r="AG179" s="15"/>
      <c r="AH179" s="15"/>
      <c r="AI179" s="15"/>
      <c r="AJ179" s="15"/>
    </row>
    <row r="180" spans="13:36" x14ac:dyDescent="0.25">
      <c r="M180" s="73"/>
      <c r="N180" s="73"/>
      <c r="O180" s="73"/>
      <c r="P180" s="73"/>
      <c r="Q180" s="73"/>
      <c r="R180" s="73"/>
      <c r="S180" s="73"/>
      <c r="T180" s="75"/>
      <c r="U180" s="35"/>
      <c r="V180" s="15"/>
      <c r="W180" s="15"/>
      <c r="X180" s="35"/>
      <c r="Y180" s="35"/>
      <c r="Z180" s="35"/>
      <c r="AA180" s="35"/>
      <c r="AB180" s="15"/>
      <c r="AC180" s="15"/>
      <c r="AD180" s="15"/>
      <c r="AE180" s="15"/>
      <c r="AF180" s="15"/>
      <c r="AG180" s="15"/>
      <c r="AH180" s="15"/>
      <c r="AI180" s="15"/>
      <c r="AJ180" s="15"/>
    </row>
    <row r="181" spans="13:36" x14ac:dyDescent="0.25">
      <c r="M181" s="73"/>
      <c r="N181" s="73"/>
      <c r="O181" s="73"/>
      <c r="P181" s="73"/>
      <c r="Q181" s="73"/>
      <c r="R181" s="73"/>
      <c r="S181" s="73"/>
      <c r="T181" s="75"/>
      <c r="U181" s="35"/>
      <c r="V181" s="15"/>
      <c r="W181" s="15"/>
      <c r="X181" s="35"/>
      <c r="Y181" s="35"/>
      <c r="Z181" s="35"/>
      <c r="AA181" s="35"/>
      <c r="AB181" s="15"/>
      <c r="AC181" s="15"/>
      <c r="AD181" s="15"/>
      <c r="AE181" s="15"/>
      <c r="AF181" s="15"/>
      <c r="AG181" s="15"/>
      <c r="AH181" s="15"/>
      <c r="AI181" s="15"/>
      <c r="AJ181" s="15"/>
    </row>
    <row r="182" spans="13:36" x14ac:dyDescent="0.25">
      <c r="M182" s="73"/>
      <c r="N182" s="73"/>
      <c r="O182" s="73"/>
      <c r="P182" s="73"/>
      <c r="Q182" s="73"/>
      <c r="R182" s="73"/>
      <c r="S182" s="73"/>
      <c r="T182" s="75"/>
      <c r="U182" s="35"/>
      <c r="V182" s="15"/>
      <c r="W182" s="15"/>
      <c r="X182" s="35"/>
      <c r="Y182" s="35"/>
      <c r="Z182" s="35"/>
      <c r="AA182" s="35"/>
      <c r="AB182" s="15"/>
      <c r="AC182" s="15"/>
      <c r="AD182" s="15"/>
      <c r="AE182" s="15"/>
      <c r="AF182" s="15"/>
      <c r="AG182" s="15"/>
      <c r="AH182" s="15"/>
      <c r="AI182" s="15"/>
      <c r="AJ182" s="15"/>
    </row>
    <row r="183" spans="13:36" x14ac:dyDescent="0.25">
      <c r="M183" s="73"/>
      <c r="N183" s="73"/>
      <c r="O183" s="73"/>
      <c r="P183" s="73"/>
      <c r="Q183" s="73"/>
      <c r="R183" s="73"/>
      <c r="S183" s="73"/>
      <c r="T183" s="75"/>
      <c r="U183" s="35"/>
      <c r="V183" s="15"/>
      <c r="W183" s="15"/>
      <c r="X183" s="35"/>
      <c r="Y183" s="35"/>
      <c r="Z183" s="35"/>
      <c r="AA183" s="35"/>
      <c r="AB183" s="15"/>
      <c r="AC183" s="15"/>
      <c r="AD183" s="15"/>
      <c r="AE183" s="15"/>
      <c r="AF183" s="15"/>
      <c r="AG183" s="15"/>
      <c r="AH183" s="15"/>
      <c r="AI183" s="15"/>
      <c r="AJ183" s="15"/>
    </row>
    <row r="184" spans="13:36" x14ac:dyDescent="0.25">
      <c r="M184" s="73"/>
      <c r="N184" s="73"/>
      <c r="O184" s="73"/>
      <c r="P184" s="73"/>
      <c r="Q184" s="73"/>
      <c r="R184" s="73"/>
      <c r="S184" s="73"/>
      <c r="T184" s="75"/>
      <c r="U184" s="35"/>
      <c r="V184" s="15"/>
      <c r="W184" s="15"/>
      <c r="X184" s="35"/>
      <c r="Y184" s="35"/>
      <c r="Z184" s="35"/>
      <c r="AA184" s="35"/>
      <c r="AB184" s="15"/>
      <c r="AC184" s="15"/>
      <c r="AD184" s="15"/>
      <c r="AE184" s="15"/>
      <c r="AF184" s="15"/>
      <c r="AG184" s="15"/>
      <c r="AH184" s="15"/>
      <c r="AI184" s="15"/>
      <c r="AJ184" s="15"/>
    </row>
    <row r="185" spans="13:36" x14ac:dyDescent="0.25">
      <c r="M185" s="73"/>
      <c r="N185" s="73"/>
      <c r="O185" s="73"/>
      <c r="P185" s="73"/>
      <c r="Q185" s="73"/>
      <c r="R185" s="73"/>
      <c r="S185" s="73"/>
      <c r="T185" s="75"/>
      <c r="U185" s="35"/>
      <c r="V185" s="15"/>
      <c r="W185" s="15"/>
      <c r="X185" s="35"/>
      <c r="Y185" s="35"/>
      <c r="Z185" s="35"/>
      <c r="AA185" s="35"/>
      <c r="AB185" s="15"/>
      <c r="AC185" s="15"/>
      <c r="AD185" s="15"/>
      <c r="AE185" s="15"/>
      <c r="AF185" s="15"/>
      <c r="AG185" s="15"/>
      <c r="AH185" s="15"/>
      <c r="AI185" s="15"/>
      <c r="AJ185" s="15"/>
    </row>
    <row r="186" spans="13:36" x14ac:dyDescent="0.25">
      <c r="M186" s="73"/>
      <c r="N186" s="73"/>
      <c r="O186" s="73"/>
      <c r="P186" s="73"/>
      <c r="Q186" s="73"/>
      <c r="R186" s="73"/>
      <c r="S186" s="73"/>
      <c r="T186" s="75"/>
      <c r="U186" s="35"/>
      <c r="V186" s="15"/>
      <c r="W186" s="15"/>
      <c r="X186" s="35"/>
      <c r="Y186" s="35"/>
      <c r="Z186" s="35"/>
      <c r="AA186" s="35"/>
      <c r="AB186" s="15"/>
      <c r="AC186" s="15"/>
      <c r="AD186" s="15"/>
      <c r="AE186" s="15"/>
      <c r="AF186" s="15"/>
      <c r="AG186" s="15"/>
      <c r="AH186" s="15"/>
      <c r="AI186" s="15"/>
      <c r="AJ186" s="15"/>
    </row>
    <row r="187" spans="13:36" x14ac:dyDescent="0.25">
      <c r="M187" s="73"/>
      <c r="N187" s="73"/>
      <c r="O187" s="73"/>
      <c r="P187" s="73"/>
      <c r="Q187" s="73"/>
      <c r="R187" s="73"/>
      <c r="S187" s="73"/>
      <c r="T187" s="75"/>
      <c r="U187" s="35"/>
      <c r="V187" s="15"/>
      <c r="W187" s="15"/>
      <c r="X187" s="35"/>
      <c r="Y187" s="35"/>
      <c r="Z187" s="35"/>
      <c r="AA187" s="35"/>
      <c r="AB187" s="15"/>
      <c r="AC187" s="15"/>
      <c r="AD187" s="15"/>
      <c r="AE187" s="15"/>
      <c r="AF187" s="15"/>
      <c r="AG187" s="15"/>
      <c r="AH187" s="15"/>
      <c r="AI187" s="15"/>
      <c r="AJ187" s="15"/>
    </row>
    <row r="188" spans="13:36" x14ac:dyDescent="0.25">
      <c r="M188" s="73"/>
      <c r="N188" s="73"/>
      <c r="O188" s="73"/>
      <c r="P188" s="73"/>
      <c r="Q188" s="73"/>
      <c r="R188" s="73"/>
      <c r="S188" s="73"/>
      <c r="T188" s="75"/>
      <c r="U188" s="35"/>
      <c r="V188" s="15"/>
      <c r="W188" s="15"/>
      <c r="X188" s="35"/>
      <c r="Y188" s="35"/>
      <c r="Z188" s="35"/>
      <c r="AA188" s="35"/>
      <c r="AB188" s="15"/>
      <c r="AC188" s="15"/>
      <c r="AD188" s="15"/>
      <c r="AE188" s="15"/>
      <c r="AF188" s="15"/>
      <c r="AG188" s="15"/>
      <c r="AH188" s="15"/>
      <c r="AI188" s="15"/>
      <c r="AJ188" s="15"/>
    </row>
    <row r="189" spans="13:36" x14ac:dyDescent="0.25">
      <c r="M189" s="73"/>
      <c r="N189" s="73"/>
      <c r="O189" s="73"/>
      <c r="P189" s="73"/>
      <c r="Q189" s="73"/>
      <c r="R189" s="73"/>
      <c r="S189" s="73"/>
      <c r="T189" s="75"/>
      <c r="U189" s="35"/>
      <c r="V189" s="15"/>
      <c r="W189" s="15"/>
      <c r="X189" s="35"/>
      <c r="Y189" s="35"/>
      <c r="Z189" s="35"/>
      <c r="AA189" s="35"/>
      <c r="AB189" s="15"/>
      <c r="AC189" s="15"/>
      <c r="AD189" s="15"/>
      <c r="AE189" s="15"/>
      <c r="AF189" s="15"/>
      <c r="AG189" s="15"/>
      <c r="AH189" s="15"/>
      <c r="AI189" s="15"/>
      <c r="AJ189" s="15"/>
    </row>
    <row r="190" spans="13:36" x14ac:dyDescent="0.25">
      <c r="M190" s="73"/>
      <c r="N190" s="73"/>
      <c r="O190" s="73"/>
      <c r="P190" s="73"/>
      <c r="Q190" s="73"/>
      <c r="R190" s="73"/>
      <c r="S190" s="73"/>
      <c r="T190" s="75"/>
      <c r="U190" s="35"/>
      <c r="V190" s="15"/>
      <c r="W190" s="15"/>
      <c r="X190" s="35"/>
      <c r="Y190" s="35"/>
      <c r="Z190" s="35"/>
      <c r="AA190" s="35"/>
      <c r="AB190" s="15"/>
      <c r="AC190" s="15"/>
      <c r="AD190" s="15"/>
      <c r="AE190" s="15"/>
      <c r="AF190" s="15"/>
      <c r="AG190" s="15"/>
      <c r="AH190" s="15"/>
      <c r="AI190" s="15"/>
      <c r="AJ190" s="15"/>
    </row>
    <row r="191" spans="13:36" x14ac:dyDescent="0.25">
      <c r="M191" s="73"/>
      <c r="N191" s="73"/>
      <c r="O191" s="73"/>
      <c r="P191" s="73"/>
      <c r="Q191" s="73"/>
      <c r="R191" s="73"/>
      <c r="S191" s="73"/>
      <c r="T191" s="75"/>
      <c r="U191" s="35"/>
      <c r="V191" s="15"/>
      <c r="W191" s="15"/>
      <c r="X191" s="35"/>
      <c r="Y191" s="35"/>
      <c r="Z191" s="35"/>
      <c r="AA191" s="35"/>
      <c r="AB191" s="15"/>
      <c r="AC191" s="15"/>
      <c r="AD191" s="15"/>
      <c r="AE191" s="15"/>
      <c r="AF191" s="15"/>
      <c r="AG191" s="15"/>
      <c r="AH191" s="15"/>
      <c r="AI191" s="15"/>
      <c r="AJ191" s="15"/>
    </row>
    <row r="192" spans="13:36" x14ac:dyDescent="0.25">
      <c r="M192" s="73"/>
      <c r="N192" s="73"/>
      <c r="O192" s="73"/>
      <c r="P192" s="73"/>
      <c r="Q192" s="73"/>
      <c r="R192" s="73"/>
      <c r="S192" s="73"/>
      <c r="T192" s="75"/>
      <c r="U192" s="35"/>
      <c r="V192" s="15"/>
      <c r="W192" s="15"/>
      <c r="X192" s="35"/>
      <c r="Y192" s="35"/>
      <c r="Z192" s="35"/>
      <c r="AA192" s="35"/>
      <c r="AB192" s="15"/>
      <c r="AC192" s="15"/>
      <c r="AD192" s="15"/>
      <c r="AE192" s="15"/>
      <c r="AF192" s="15"/>
      <c r="AG192" s="15"/>
      <c r="AH192" s="15"/>
      <c r="AI192" s="15"/>
      <c r="AJ192" s="15"/>
    </row>
    <row r="193" spans="13:36" x14ac:dyDescent="0.25">
      <c r="M193" s="73"/>
      <c r="N193" s="73"/>
      <c r="O193" s="73"/>
      <c r="P193" s="73"/>
      <c r="Q193" s="73"/>
      <c r="R193" s="73"/>
      <c r="S193" s="73"/>
      <c r="T193" s="75"/>
      <c r="U193" s="35"/>
      <c r="V193" s="15"/>
      <c r="W193" s="15"/>
      <c r="X193" s="35"/>
      <c r="Y193" s="35"/>
      <c r="Z193" s="35"/>
      <c r="AA193" s="35"/>
      <c r="AB193" s="15"/>
      <c r="AC193" s="15"/>
      <c r="AD193" s="15"/>
      <c r="AE193" s="15"/>
      <c r="AF193" s="15"/>
      <c r="AG193" s="15"/>
      <c r="AH193" s="15"/>
      <c r="AI193" s="15"/>
      <c r="AJ193" s="15"/>
    </row>
    <row r="194" spans="13:36" x14ac:dyDescent="0.25">
      <c r="M194" s="73"/>
      <c r="N194" s="73"/>
      <c r="O194" s="73"/>
      <c r="P194" s="73"/>
      <c r="Q194" s="73"/>
      <c r="R194" s="73"/>
      <c r="S194" s="73"/>
      <c r="T194" s="75"/>
      <c r="U194" s="35"/>
      <c r="V194" s="15"/>
      <c r="W194" s="15"/>
      <c r="X194" s="35"/>
      <c r="Y194" s="35"/>
      <c r="Z194" s="35"/>
      <c r="AA194" s="35"/>
      <c r="AB194" s="15"/>
      <c r="AC194" s="15"/>
      <c r="AD194" s="15"/>
      <c r="AE194" s="15"/>
      <c r="AF194" s="15"/>
      <c r="AG194" s="15"/>
      <c r="AH194" s="15"/>
      <c r="AI194" s="15"/>
      <c r="AJ194" s="15"/>
    </row>
    <row r="195" spans="13:36" x14ac:dyDescent="0.25">
      <c r="M195" s="73"/>
      <c r="N195" s="73"/>
      <c r="O195" s="73"/>
      <c r="P195" s="73"/>
      <c r="Q195" s="73"/>
      <c r="R195" s="73"/>
      <c r="S195" s="73"/>
      <c r="T195" s="75"/>
      <c r="U195" s="35"/>
      <c r="V195" s="15"/>
      <c r="W195" s="15"/>
      <c r="X195" s="35"/>
      <c r="Y195" s="35"/>
      <c r="Z195" s="35"/>
      <c r="AA195" s="35"/>
      <c r="AB195" s="15"/>
      <c r="AC195" s="15"/>
      <c r="AD195" s="15"/>
      <c r="AE195" s="15"/>
      <c r="AF195" s="15"/>
      <c r="AG195" s="15"/>
      <c r="AH195" s="15"/>
      <c r="AI195" s="15"/>
      <c r="AJ195" s="15"/>
    </row>
    <row r="196" spans="13:36" x14ac:dyDescent="0.25">
      <c r="M196" s="73"/>
      <c r="N196" s="73"/>
      <c r="O196" s="73"/>
      <c r="P196" s="73"/>
      <c r="Q196" s="73"/>
      <c r="R196" s="73"/>
      <c r="S196" s="73"/>
      <c r="T196" s="75"/>
      <c r="U196" s="35"/>
      <c r="V196" s="15"/>
      <c r="W196" s="15"/>
      <c r="X196" s="35"/>
      <c r="Y196" s="35"/>
      <c r="Z196" s="35"/>
      <c r="AA196" s="35"/>
      <c r="AB196" s="15"/>
      <c r="AC196" s="15"/>
      <c r="AD196" s="15"/>
      <c r="AE196" s="15"/>
      <c r="AF196" s="15"/>
      <c r="AG196" s="15"/>
      <c r="AH196" s="15"/>
      <c r="AI196" s="15"/>
      <c r="AJ196" s="15"/>
    </row>
    <row r="197" spans="13:36" x14ac:dyDescent="0.25">
      <c r="M197" s="73"/>
      <c r="N197" s="73"/>
      <c r="O197" s="73"/>
      <c r="P197" s="73"/>
      <c r="Q197" s="73"/>
      <c r="R197" s="73"/>
      <c r="S197" s="73"/>
      <c r="T197" s="75"/>
      <c r="U197" s="35"/>
      <c r="V197" s="15"/>
      <c r="W197" s="15"/>
      <c r="X197" s="35"/>
      <c r="Y197" s="35"/>
      <c r="Z197" s="35"/>
      <c r="AA197" s="35"/>
      <c r="AB197" s="15"/>
      <c r="AC197" s="15"/>
      <c r="AD197" s="15"/>
      <c r="AE197" s="15"/>
      <c r="AF197" s="15"/>
      <c r="AG197" s="15"/>
      <c r="AH197" s="15"/>
      <c r="AI197" s="15"/>
      <c r="AJ197" s="15"/>
    </row>
    <row r="198" spans="13:36" x14ac:dyDescent="0.25">
      <c r="M198" s="73"/>
      <c r="N198" s="73"/>
      <c r="O198" s="73"/>
      <c r="P198" s="73"/>
      <c r="Q198" s="73"/>
      <c r="R198" s="73"/>
      <c r="S198" s="73"/>
      <c r="T198" s="75"/>
      <c r="U198" s="35"/>
      <c r="V198" s="15"/>
      <c r="W198" s="15"/>
      <c r="X198" s="35"/>
      <c r="Y198" s="35"/>
      <c r="Z198" s="35"/>
      <c r="AA198" s="35"/>
      <c r="AB198" s="15"/>
      <c r="AC198" s="15"/>
      <c r="AD198" s="15"/>
      <c r="AE198" s="15"/>
      <c r="AF198" s="15"/>
      <c r="AG198" s="15"/>
      <c r="AH198" s="15"/>
      <c r="AI198" s="15"/>
      <c r="AJ198" s="15"/>
    </row>
    <row r="199" spans="13:36" x14ac:dyDescent="0.25">
      <c r="M199" s="73"/>
      <c r="N199" s="73"/>
      <c r="O199" s="73"/>
      <c r="P199" s="73"/>
      <c r="Q199" s="73"/>
      <c r="R199" s="73"/>
      <c r="S199" s="73"/>
      <c r="T199" s="75"/>
      <c r="U199" s="35"/>
      <c r="V199" s="15"/>
      <c r="W199" s="15"/>
      <c r="X199" s="35"/>
      <c r="Y199" s="35"/>
      <c r="Z199" s="35"/>
      <c r="AA199" s="35"/>
      <c r="AB199" s="15"/>
      <c r="AC199" s="15"/>
      <c r="AD199" s="15"/>
      <c r="AE199" s="15"/>
      <c r="AF199" s="15"/>
      <c r="AG199" s="15"/>
      <c r="AH199" s="15"/>
      <c r="AI199" s="15"/>
      <c r="AJ199" s="15"/>
    </row>
    <row r="200" spans="13:36" x14ac:dyDescent="0.25">
      <c r="M200" s="73"/>
      <c r="N200" s="73"/>
      <c r="O200" s="73"/>
      <c r="P200" s="73"/>
      <c r="Q200" s="73"/>
      <c r="R200" s="73"/>
      <c r="S200" s="73"/>
      <c r="T200" s="75"/>
      <c r="U200" s="35"/>
      <c r="V200" s="15"/>
      <c r="W200" s="15"/>
      <c r="X200" s="35"/>
      <c r="Y200" s="35"/>
      <c r="Z200" s="35"/>
      <c r="AA200" s="35"/>
      <c r="AB200" s="15"/>
      <c r="AC200" s="15"/>
      <c r="AD200" s="15"/>
      <c r="AE200" s="15"/>
      <c r="AF200" s="15"/>
      <c r="AG200" s="15"/>
      <c r="AH200" s="15"/>
      <c r="AI200" s="15"/>
      <c r="AJ200" s="15"/>
    </row>
    <row r="201" spans="13:36" x14ac:dyDescent="0.25">
      <c r="M201" s="73"/>
      <c r="N201" s="73"/>
      <c r="O201" s="73"/>
      <c r="P201" s="73"/>
      <c r="Q201" s="73"/>
      <c r="R201" s="73"/>
      <c r="S201" s="73"/>
      <c r="T201" s="75"/>
      <c r="U201" s="35"/>
      <c r="V201" s="15"/>
      <c r="W201" s="15"/>
      <c r="X201" s="35"/>
      <c r="Y201" s="35"/>
      <c r="Z201" s="35"/>
      <c r="AA201" s="35"/>
      <c r="AB201" s="15"/>
      <c r="AC201" s="15"/>
      <c r="AD201" s="15"/>
      <c r="AE201" s="15"/>
      <c r="AF201" s="15"/>
      <c r="AG201" s="15"/>
      <c r="AH201" s="15"/>
      <c r="AI201" s="15"/>
      <c r="AJ201" s="15"/>
    </row>
    <row r="202" spans="13:36" x14ac:dyDescent="0.25">
      <c r="M202" s="73"/>
      <c r="N202" s="73"/>
      <c r="O202" s="73"/>
      <c r="P202" s="73"/>
      <c r="Q202" s="73"/>
      <c r="R202" s="73"/>
      <c r="S202" s="73"/>
      <c r="T202" s="75"/>
      <c r="U202" s="35"/>
      <c r="V202" s="15"/>
      <c r="W202" s="15"/>
      <c r="X202" s="35"/>
      <c r="Y202" s="35"/>
      <c r="Z202" s="35"/>
      <c r="AA202" s="35"/>
      <c r="AB202" s="15"/>
      <c r="AC202" s="15"/>
      <c r="AD202" s="15"/>
      <c r="AE202" s="15"/>
      <c r="AF202" s="15"/>
      <c r="AG202" s="15"/>
      <c r="AH202" s="15"/>
      <c r="AI202" s="15"/>
      <c r="AJ202" s="15"/>
    </row>
    <row r="203" spans="13:36" x14ac:dyDescent="0.25">
      <c r="M203" s="73"/>
      <c r="N203" s="73"/>
      <c r="O203" s="73"/>
      <c r="P203" s="73"/>
      <c r="Q203" s="73"/>
      <c r="R203" s="73"/>
      <c r="S203" s="73"/>
      <c r="T203" s="75"/>
      <c r="U203" s="35"/>
      <c r="V203" s="15"/>
      <c r="W203" s="15"/>
      <c r="X203" s="35"/>
      <c r="Y203" s="35"/>
      <c r="Z203" s="35"/>
      <c r="AA203" s="35"/>
      <c r="AB203" s="15"/>
      <c r="AC203" s="15"/>
      <c r="AD203" s="15"/>
      <c r="AE203" s="15"/>
      <c r="AF203" s="15"/>
      <c r="AG203" s="15"/>
      <c r="AH203" s="15"/>
      <c r="AI203" s="15"/>
      <c r="AJ203" s="15"/>
    </row>
    <row r="204" spans="13:36" x14ac:dyDescent="0.25">
      <c r="M204" s="73"/>
      <c r="N204" s="73"/>
      <c r="O204" s="73"/>
      <c r="P204" s="73"/>
      <c r="Q204" s="73"/>
      <c r="R204" s="73"/>
      <c r="S204" s="73"/>
      <c r="T204" s="75"/>
      <c r="U204" s="35"/>
      <c r="V204" s="15"/>
      <c r="W204" s="15"/>
      <c r="X204" s="35"/>
      <c r="Y204" s="35"/>
      <c r="Z204" s="35"/>
      <c r="AA204" s="35"/>
      <c r="AB204" s="15"/>
      <c r="AC204" s="15"/>
      <c r="AD204" s="15"/>
      <c r="AE204" s="15"/>
      <c r="AF204" s="15"/>
      <c r="AG204" s="15"/>
      <c r="AH204" s="15"/>
      <c r="AI204" s="15"/>
      <c r="AJ204" s="15"/>
    </row>
    <row r="205" spans="13:36" x14ac:dyDescent="0.25">
      <c r="M205" s="73"/>
      <c r="N205" s="73"/>
      <c r="O205" s="73"/>
      <c r="P205" s="73"/>
      <c r="Q205" s="73"/>
      <c r="R205" s="73"/>
      <c r="S205" s="73"/>
      <c r="T205" s="75"/>
      <c r="U205" s="35"/>
      <c r="V205" s="15"/>
      <c r="W205" s="15"/>
      <c r="X205" s="35"/>
      <c r="Y205" s="35"/>
      <c r="Z205" s="35"/>
      <c r="AA205" s="35"/>
      <c r="AB205" s="15"/>
      <c r="AC205" s="15"/>
      <c r="AD205" s="15"/>
      <c r="AE205" s="15"/>
      <c r="AF205" s="15"/>
      <c r="AG205" s="15"/>
      <c r="AH205" s="15"/>
      <c r="AI205" s="15"/>
      <c r="AJ205" s="15"/>
    </row>
    <row r="206" spans="13:36" x14ac:dyDescent="0.25">
      <c r="M206" s="73"/>
      <c r="N206" s="73"/>
      <c r="O206" s="73"/>
      <c r="P206" s="73"/>
      <c r="Q206" s="73"/>
      <c r="R206" s="73"/>
      <c r="S206" s="73"/>
      <c r="T206" s="75"/>
      <c r="U206" s="35"/>
      <c r="V206" s="15"/>
      <c r="W206" s="15"/>
      <c r="X206" s="35"/>
      <c r="Y206" s="35"/>
      <c r="Z206" s="35"/>
      <c r="AA206" s="35"/>
      <c r="AB206" s="15"/>
      <c r="AC206" s="15"/>
      <c r="AD206" s="15"/>
      <c r="AE206" s="15"/>
      <c r="AF206" s="15"/>
      <c r="AG206" s="15"/>
      <c r="AH206" s="15"/>
      <c r="AI206" s="15"/>
      <c r="AJ206" s="15"/>
    </row>
    <row r="207" spans="13:36" x14ac:dyDescent="0.25">
      <c r="M207" s="73"/>
      <c r="N207" s="73"/>
      <c r="O207" s="73"/>
      <c r="P207" s="73"/>
      <c r="Q207" s="73"/>
      <c r="R207" s="73"/>
      <c r="S207" s="73"/>
      <c r="T207" s="75"/>
      <c r="U207" s="35"/>
      <c r="V207" s="15"/>
      <c r="W207" s="15"/>
      <c r="X207" s="35"/>
      <c r="Y207" s="35"/>
      <c r="Z207" s="35"/>
      <c r="AA207" s="35"/>
      <c r="AB207" s="15"/>
      <c r="AC207" s="15"/>
      <c r="AD207" s="15"/>
      <c r="AE207" s="15"/>
      <c r="AF207" s="15"/>
      <c r="AG207" s="15"/>
      <c r="AH207" s="15"/>
      <c r="AI207" s="15"/>
      <c r="AJ207" s="15"/>
    </row>
    <row r="208" spans="13:36" x14ac:dyDescent="0.25">
      <c r="M208" s="73"/>
      <c r="N208" s="73"/>
      <c r="O208" s="73"/>
      <c r="P208" s="73"/>
      <c r="Q208" s="73"/>
      <c r="R208" s="73"/>
      <c r="S208" s="73"/>
      <c r="T208" s="75"/>
      <c r="U208" s="35"/>
      <c r="V208" s="15"/>
      <c r="W208" s="15"/>
      <c r="X208" s="35"/>
      <c r="Y208" s="35"/>
      <c r="Z208" s="35"/>
      <c r="AA208" s="35"/>
      <c r="AB208" s="15"/>
      <c r="AC208" s="15"/>
      <c r="AD208" s="15"/>
      <c r="AE208" s="15"/>
      <c r="AF208" s="15"/>
      <c r="AG208" s="15"/>
      <c r="AH208" s="15"/>
      <c r="AI208" s="15"/>
      <c r="AJ208" s="15"/>
    </row>
    <row r="209" spans="13:36" x14ac:dyDescent="0.25">
      <c r="M209" s="73"/>
      <c r="N209" s="73"/>
      <c r="O209" s="73"/>
      <c r="P209" s="73"/>
      <c r="Q209" s="73"/>
      <c r="R209" s="73"/>
      <c r="S209" s="73"/>
      <c r="T209" s="75"/>
      <c r="U209" s="35"/>
      <c r="V209" s="15"/>
      <c r="W209" s="15"/>
      <c r="X209" s="35"/>
      <c r="Y209" s="35"/>
      <c r="Z209" s="35"/>
      <c r="AA209" s="35"/>
      <c r="AB209" s="15"/>
      <c r="AC209" s="15"/>
      <c r="AD209" s="15"/>
      <c r="AE209" s="15"/>
      <c r="AF209" s="15"/>
      <c r="AG209" s="15"/>
      <c r="AH209" s="15"/>
      <c r="AI209" s="15"/>
      <c r="AJ209" s="15"/>
    </row>
    <row r="210" spans="13:36" x14ac:dyDescent="0.25">
      <c r="M210" s="73"/>
      <c r="N210" s="73"/>
      <c r="O210" s="73"/>
      <c r="P210" s="73"/>
      <c r="Q210" s="73"/>
      <c r="R210" s="73"/>
      <c r="S210" s="73"/>
      <c r="T210" s="75"/>
      <c r="U210" s="35"/>
      <c r="V210" s="15"/>
      <c r="W210" s="15"/>
      <c r="X210" s="35"/>
      <c r="Y210" s="35"/>
      <c r="Z210" s="35"/>
      <c r="AA210" s="35"/>
      <c r="AB210" s="15"/>
      <c r="AC210" s="15"/>
      <c r="AD210" s="15"/>
      <c r="AE210" s="15"/>
      <c r="AF210" s="15"/>
      <c r="AG210" s="15"/>
      <c r="AH210" s="15"/>
      <c r="AI210" s="15"/>
      <c r="AJ210" s="15"/>
    </row>
    <row r="211" spans="13:36" x14ac:dyDescent="0.25">
      <c r="M211" s="73"/>
      <c r="N211" s="73"/>
      <c r="O211" s="73"/>
      <c r="P211" s="73"/>
      <c r="Q211" s="73"/>
      <c r="R211" s="73"/>
      <c r="S211" s="73"/>
      <c r="T211" s="75"/>
      <c r="U211" s="35"/>
      <c r="V211" s="15"/>
      <c r="W211" s="15"/>
      <c r="X211" s="35"/>
      <c r="Y211" s="35"/>
      <c r="Z211" s="35"/>
      <c r="AA211" s="35"/>
      <c r="AB211" s="15"/>
      <c r="AC211" s="15"/>
      <c r="AD211" s="15"/>
      <c r="AE211" s="15"/>
      <c r="AF211" s="15"/>
      <c r="AG211" s="15"/>
      <c r="AH211" s="15"/>
      <c r="AI211" s="15"/>
      <c r="AJ211" s="15"/>
    </row>
    <row r="212" spans="13:36" x14ac:dyDescent="0.25">
      <c r="M212" s="73"/>
      <c r="N212" s="73"/>
      <c r="O212" s="73"/>
      <c r="P212" s="73"/>
      <c r="Q212" s="73"/>
      <c r="R212" s="73"/>
      <c r="S212" s="73"/>
      <c r="T212" s="75"/>
      <c r="U212" s="35"/>
      <c r="V212" s="15"/>
      <c r="W212" s="15"/>
      <c r="X212" s="35"/>
      <c r="Y212" s="35"/>
      <c r="Z212" s="35"/>
      <c r="AA212" s="35"/>
      <c r="AB212" s="15"/>
      <c r="AC212" s="15"/>
      <c r="AD212" s="15"/>
      <c r="AE212" s="15"/>
      <c r="AF212" s="15"/>
      <c r="AG212" s="15"/>
      <c r="AH212" s="15"/>
      <c r="AI212" s="15"/>
      <c r="AJ212" s="15"/>
    </row>
    <row r="213" spans="13:36" x14ac:dyDescent="0.25">
      <c r="M213" s="73"/>
      <c r="N213" s="73"/>
      <c r="O213" s="73"/>
      <c r="P213" s="73"/>
      <c r="Q213" s="73"/>
      <c r="R213" s="73"/>
      <c r="S213" s="73"/>
      <c r="T213" s="75"/>
      <c r="U213" s="35"/>
      <c r="V213" s="15"/>
      <c r="W213" s="15"/>
      <c r="X213" s="35"/>
      <c r="Y213" s="35"/>
      <c r="Z213" s="35"/>
      <c r="AA213" s="35"/>
      <c r="AB213" s="15"/>
      <c r="AC213" s="15"/>
      <c r="AD213" s="15"/>
      <c r="AE213" s="15"/>
      <c r="AF213" s="15"/>
      <c r="AG213" s="15"/>
      <c r="AH213" s="15"/>
      <c r="AI213" s="15"/>
      <c r="AJ213" s="15"/>
    </row>
    <row r="214" spans="13:36" x14ac:dyDescent="0.25">
      <c r="M214" s="73"/>
      <c r="N214" s="73"/>
      <c r="O214" s="73"/>
      <c r="P214" s="73"/>
      <c r="Q214" s="73"/>
      <c r="R214" s="73"/>
      <c r="S214" s="73"/>
      <c r="T214" s="75"/>
      <c r="U214" s="35"/>
      <c r="V214" s="15"/>
      <c r="W214" s="15"/>
      <c r="X214" s="35"/>
      <c r="Y214" s="35"/>
      <c r="Z214" s="35"/>
      <c r="AA214" s="35"/>
      <c r="AB214" s="15"/>
      <c r="AC214" s="15"/>
      <c r="AD214" s="15"/>
      <c r="AE214" s="15"/>
      <c r="AF214" s="15"/>
      <c r="AG214" s="15"/>
      <c r="AH214" s="15"/>
      <c r="AI214" s="15"/>
      <c r="AJ214" s="15"/>
    </row>
    <row r="215" spans="13:36" x14ac:dyDescent="0.25">
      <c r="M215" s="73"/>
      <c r="N215" s="73"/>
      <c r="O215" s="73"/>
      <c r="P215" s="73"/>
      <c r="Q215" s="73"/>
      <c r="R215" s="73"/>
      <c r="S215" s="73"/>
      <c r="T215" s="75"/>
      <c r="U215" s="35"/>
      <c r="V215" s="15"/>
      <c r="W215" s="15"/>
      <c r="X215" s="35"/>
      <c r="Y215" s="35"/>
      <c r="Z215" s="35"/>
      <c r="AA215" s="35"/>
      <c r="AB215" s="15"/>
      <c r="AC215" s="15"/>
      <c r="AD215" s="15"/>
      <c r="AE215" s="15"/>
      <c r="AF215" s="15"/>
      <c r="AG215" s="15"/>
      <c r="AH215" s="15"/>
      <c r="AI215" s="15"/>
      <c r="AJ215" s="15"/>
    </row>
    <row r="216" spans="13:36" x14ac:dyDescent="0.25">
      <c r="M216" s="73"/>
      <c r="N216" s="73"/>
      <c r="O216" s="73"/>
      <c r="P216" s="73"/>
      <c r="Q216" s="73"/>
      <c r="R216" s="73"/>
      <c r="S216" s="73"/>
      <c r="T216" s="75"/>
      <c r="U216" s="35"/>
      <c r="V216" s="15"/>
      <c r="W216" s="15"/>
      <c r="X216" s="35"/>
      <c r="Y216" s="35"/>
      <c r="Z216" s="35"/>
      <c r="AA216" s="35"/>
      <c r="AB216" s="15"/>
      <c r="AC216" s="15"/>
      <c r="AD216" s="15"/>
      <c r="AE216" s="15"/>
      <c r="AF216" s="15"/>
      <c r="AG216" s="15"/>
      <c r="AH216" s="15"/>
      <c r="AI216" s="15"/>
      <c r="AJ216" s="15"/>
    </row>
    <row r="217" spans="13:36" x14ac:dyDescent="0.25">
      <c r="M217" s="73"/>
      <c r="N217" s="73"/>
      <c r="O217" s="73"/>
      <c r="P217" s="73"/>
      <c r="Q217" s="73"/>
      <c r="R217" s="73"/>
      <c r="S217" s="73"/>
      <c r="T217" s="75"/>
      <c r="U217" s="35"/>
      <c r="V217" s="15"/>
      <c r="W217" s="15"/>
      <c r="X217" s="35"/>
      <c r="Y217" s="35"/>
      <c r="Z217" s="35"/>
      <c r="AA217" s="35"/>
      <c r="AB217" s="15"/>
      <c r="AC217" s="15"/>
      <c r="AD217" s="15"/>
      <c r="AE217" s="15"/>
      <c r="AF217" s="15"/>
      <c r="AG217" s="15"/>
      <c r="AH217" s="15"/>
      <c r="AI217" s="15"/>
      <c r="AJ217" s="15"/>
    </row>
    <row r="218" spans="13:36" x14ac:dyDescent="0.25">
      <c r="M218" s="73"/>
      <c r="N218" s="73"/>
      <c r="O218" s="73"/>
      <c r="P218" s="73"/>
      <c r="Q218" s="73"/>
      <c r="R218" s="73"/>
      <c r="S218" s="73"/>
      <c r="T218" s="75"/>
      <c r="U218" s="35"/>
      <c r="V218" s="15"/>
      <c r="W218" s="15"/>
      <c r="X218" s="35"/>
      <c r="Y218" s="35"/>
      <c r="Z218" s="35"/>
      <c r="AA218" s="35"/>
      <c r="AB218" s="15"/>
      <c r="AC218" s="15"/>
      <c r="AD218" s="15"/>
      <c r="AE218" s="15"/>
      <c r="AF218" s="15"/>
      <c r="AG218" s="15"/>
      <c r="AH218" s="15"/>
      <c r="AI218" s="15"/>
      <c r="AJ218" s="15"/>
    </row>
    <row r="219" spans="13:36" x14ac:dyDescent="0.25">
      <c r="M219" s="73"/>
      <c r="N219" s="73"/>
      <c r="O219" s="73"/>
      <c r="P219" s="73"/>
      <c r="Q219" s="73"/>
      <c r="R219" s="73"/>
      <c r="S219" s="73"/>
      <c r="T219" s="75"/>
      <c r="U219" s="35"/>
      <c r="V219" s="15"/>
      <c r="W219" s="15"/>
      <c r="X219" s="35"/>
      <c r="Y219" s="35"/>
      <c r="Z219" s="35"/>
      <c r="AA219" s="35"/>
      <c r="AB219" s="15"/>
      <c r="AC219" s="15"/>
      <c r="AD219" s="15"/>
      <c r="AE219" s="15"/>
      <c r="AF219" s="15"/>
      <c r="AG219" s="15"/>
      <c r="AH219" s="15"/>
      <c r="AI219" s="15"/>
      <c r="AJ219" s="15"/>
    </row>
    <row r="220" spans="13:36" x14ac:dyDescent="0.25">
      <c r="M220" s="73"/>
      <c r="N220" s="73"/>
      <c r="O220" s="73"/>
      <c r="P220" s="73"/>
      <c r="Q220" s="73"/>
      <c r="R220" s="73"/>
      <c r="S220" s="73"/>
      <c r="T220" s="75"/>
      <c r="U220" s="35"/>
      <c r="V220" s="15"/>
      <c r="W220" s="15"/>
      <c r="X220" s="35"/>
      <c r="Y220" s="35"/>
      <c r="Z220" s="35"/>
      <c r="AA220" s="35"/>
      <c r="AB220" s="15"/>
      <c r="AC220" s="15"/>
      <c r="AD220" s="15"/>
      <c r="AE220" s="15"/>
      <c r="AF220" s="15"/>
      <c r="AG220" s="15"/>
      <c r="AH220" s="15"/>
      <c r="AI220" s="15"/>
      <c r="AJ220" s="15"/>
    </row>
    <row r="221" spans="13:36" x14ac:dyDescent="0.25">
      <c r="M221" s="73"/>
      <c r="N221" s="73"/>
      <c r="O221" s="73"/>
      <c r="P221" s="73"/>
      <c r="Q221" s="73"/>
      <c r="R221" s="73"/>
      <c r="S221" s="73"/>
      <c r="T221" s="75"/>
      <c r="U221" s="35"/>
      <c r="V221" s="15"/>
      <c r="W221" s="15"/>
      <c r="X221" s="35"/>
      <c r="Y221" s="35"/>
      <c r="Z221" s="35"/>
      <c r="AA221" s="35"/>
      <c r="AB221" s="15"/>
      <c r="AC221" s="15"/>
      <c r="AD221" s="15"/>
      <c r="AE221" s="15"/>
      <c r="AF221" s="15"/>
      <c r="AG221" s="15"/>
      <c r="AH221" s="15"/>
      <c r="AI221" s="15"/>
      <c r="AJ221" s="15"/>
    </row>
    <row r="222" spans="13:36" x14ac:dyDescent="0.25">
      <c r="M222" s="73"/>
      <c r="N222" s="73"/>
      <c r="O222" s="73"/>
      <c r="P222" s="73"/>
      <c r="Q222" s="73"/>
      <c r="R222" s="73"/>
      <c r="S222" s="73"/>
      <c r="T222" s="75"/>
      <c r="U222" s="35"/>
      <c r="V222" s="15"/>
      <c r="W222" s="15"/>
      <c r="X222" s="35"/>
      <c r="Y222" s="35"/>
      <c r="Z222" s="35"/>
      <c r="AA222" s="35"/>
      <c r="AB222" s="15"/>
      <c r="AC222" s="15"/>
      <c r="AD222" s="15"/>
      <c r="AE222" s="15"/>
      <c r="AF222" s="15"/>
      <c r="AG222" s="15"/>
      <c r="AH222" s="15"/>
      <c r="AI222" s="15"/>
      <c r="AJ222" s="15"/>
    </row>
    <row r="223" spans="13:36" x14ac:dyDescent="0.25">
      <c r="M223" s="73"/>
      <c r="N223" s="73"/>
      <c r="O223" s="73"/>
      <c r="P223" s="73"/>
      <c r="Q223" s="73"/>
      <c r="R223" s="73"/>
      <c r="S223" s="73"/>
      <c r="T223" s="75"/>
      <c r="U223" s="35"/>
      <c r="V223" s="15"/>
      <c r="W223" s="15"/>
      <c r="X223" s="35"/>
      <c r="Y223" s="35"/>
      <c r="Z223" s="35"/>
      <c r="AA223" s="35"/>
      <c r="AB223" s="15"/>
      <c r="AC223" s="15"/>
      <c r="AD223" s="15"/>
      <c r="AE223" s="15"/>
      <c r="AF223" s="15"/>
      <c r="AG223" s="15"/>
      <c r="AH223" s="15"/>
      <c r="AI223" s="15"/>
      <c r="AJ223" s="15"/>
    </row>
    <row r="224" spans="13:36" x14ac:dyDescent="0.25">
      <c r="M224" s="73"/>
      <c r="N224" s="73"/>
      <c r="O224" s="73"/>
      <c r="P224" s="73"/>
      <c r="Q224" s="73"/>
      <c r="R224" s="73"/>
      <c r="S224" s="73"/>
      <c r="T224" s="75"/>
      <c r="U224" s="35"/>
      <c r="V224" s="15"/>
      <c r="W224" s="15"/>
      <c r="X224" s="35"/>
      <c r="Y224" s="35"/>
      <c r="Z224" s="35"/>
      <c r="AA224" s="35"/>
      <c r="AB224" s="15"/>
      <c r="AC224" s="15"/>
      <c r="AD224" s="15"/>
      <c r="AE224" s="15"/>
      <c r="AF224" s="15"/>
      <c r="AG224" s="15"/>
      <c r="AH224" s="15"/>
      <c r="AI224" s="15"/>
      <c r="AJ224" s="15"/>
    </row>
    <row r="225" spans="13:36" x14ac:dyDescent="0.25">
      <c r="M225" s="73"/>
      <c r="N225" s="73"/>
      <c r="O225" s="73"/>
      <c r="P225" s="73"/>
      <c r="Q225" s="73"/>
      <c r="R225" s="73"/>
      <c r="S225" s="73"/>
      <c r="T225" s="75"/>
      <c r="U225" s="35"/>
      <c r="V225" s="15"/>
      <c r="W225" s="15"/>
      <c r="X225" s="35"/>
      <c r="Y225" s="35"/>
      <c r="Z225" s="35"/>
      <c r="AA225" s="35"/>
      <c r="AB225" s="15"/>
      <c r="AC225" s="15"/>
      <c r="AD225" s="15"/>
      <c r="AE225" s="15"/>
      <c r="AF225" s="15"/>
      <c r="AG225" s="15"/>
      <c r="AH225" s="15"/>
      <c r="AI225" s="15"/>
      <c r="AJ225" s="15"/>
    </row>
    <row r="226" spans="13:36" x14ac:dyDescent="0.25">
      <c r="M226" s="73"/>
      <c r="N226" s="73"/>
      <c r="O226" s="73"/>
      <c r="P226" s="73"/>
      <c r="Q226" s="73"/>
      <c r="R226" s="73"/>
      <c r="S226" s="73"/>
      <c r="T226" s="75"/>
      <c r="U226" s="35"/>
      <c r="V226" s="15"/>
      <c r="W226" s="15"/>
      <c r="X226" s="35"/>
      <c r="Y226" s="35"/>
      <c r="Z226" s="35"/>
      <c r="AA226" s="35"/>
      <c r="AB226" s="15"/>
      <c r="AC226" s="15"/>
      <c r="AD226" s="15"/>
      <c r="AE226" s="15"/>
      <c r="AF226" s="15"/>
      <c r="AG226" s="15"/>
      <c r="AH226" s="15"/>
      <c r="AI226" s="15"/>
      <c r="AJ226" s="15"/>
    </row>
    <row r="227" spans="13:36" x14ac:dyDescent="0.25">
      <c r="M227" s="73"/>
      <c r="N227" s="73"/>
      <c r="O227" s="73"/>
      <c r="P227" s="73"/>
      <c r="Q227" s="73"/>
      <c r="R227" s="73"/>
      <c r="S227" s="73"/>
      <c r="T227" s="75"/>
      <c r="U227" s="35"/>
      <c r="V227" s="15"/>
      <c r="W227" s="15"/>
      <c r="X227" s="35"/>
      <c r="Y227" s="35"/>
      <c r="Z227" s="35"/>
      <c r="AA227" s="35"/>
      <c r="AB227" s="15"/>
      <c r="AC227" s="15"/>
      <c r="AD227" s="15"/>
      <c r="AE227" s="15"/>
      <c r="AF227" s="15"/>
      <c r="AG227" s="15"/>
      <c r="AH227" s="15"/>
      <c r="AI227" s="15"/>
      <c r="AJ227" s="15"/>
    </row>
    <row r="228" spans="13:36" x14ac:dyDescent="0.25">
      <c r="M228" s="73"/>
      <c r="N228" s="73"/>
      <c r="O228" s="73"/>
      <c r="P228" s="73"/>
      <c r="Q228" s="73"/>
      <c r="R228" s="73"/>
      <c r="S228" s="73"/>
      <c r="T228" s="75"/>
      <c r="U228" s="35"/>
      <c r="V228" s="15"/>
      <c r="W228" s="15"/>
      <c r="X228" s="35"/>
      <c r="Y228" s="35"/>
      <c r="Z228" s="35"/>
      <c r="AA228" s="35"/>
      <c r="AB228" s="15"/>
      <c r="AC228" s="15"/>
      <c r="AD228" s="15"/>
      <c r="AE228" s="15"/>
      <c r="AF228" s="15"/>
      <c r="AG228" s="15"/>
      <c r="AH228" s="15"/>
      <c r="AI228" s="15"/>
      <c r="AJ228" s="15"/>
    </row>
    <row r="229" spans="13:36" x14ac:dyDescent="0.25">
      <c r="M229" s="73"/>
      <c r="N229" s="73"/>
      <c r="O229" s="73"/>
      <c r="P229" s="73"/>
      <c r="Q229" s="73"/>
      <c r="R229" s="73"/>
      <c r="S229" s="73"/>
      <c r="T229" s="75"/>
      <c r="U229" s="35"/>
      <c r="V229" s="15"/>
      <c r="W229" s="15"/>
      <c r="X229" s="35"/>
      <c r="Y229" s="35"/>
      <c r="Z229" s="35"/>
      <c r="AA229" s="35"/>
      <c r="AB229" s="15"/>
      <c r="AC229" s="15"/>
      <c r="AD229" s="15"/>
      <c r="AE229" s="15"/>
      <c r="AF229" s="15"/>
      <c r="AG229" s="15"/>
      <c r="AH229" s="15"/>
      <c r="AI229" s="15"/>
      <c r="AJ229" s="15"/>
    </row>
    <row r="230" spans="13:36" x14ac:dyDescent="0.25">
      <c r="M230" s="73"/>
      <c r="N230" s="73"/>
      <c r="O230" s="73"/>
      <c r="P230" s="73"/>
      <c r="Q230" s="73"/>
      <c r="R230" s="73"/>
      <c r="S230" s="73"/>
      <c r="T230" s="75"/>
      <c r="U230" s="35"/>
      <c r="V230" s="15"/>
      <c r="W230" s="15"/>
      <c r="X230" s="35"/>
      <c r="Y230" s="35"/>
      <c r="Z230" s="35"/>
      <c r="AA230" s="35"/>
      <c r="AB230" s="15"/>
      <c r="AC230" s="15"/>
      <c r="AD230" s="15"/>
      <c r="AE230" s="15"/>
      <c r="AF230" s="15"/>
      <c r="AG230" s="15"/>
      <c r="AH230" s="15"/>
      <c r="AI230" s="15"/>
      <c r="AJ230" s="15"/>
    </row>
    <row r="231" spans="13:36" x14ac:dyDescent="0.25">
      <c r="M231" s="73"/>
      <c r="N231" s="73"/>
      <c r="O231" s="73"/>
      <c r="P231" s="73"/>
      <c r="Q231" s="73"/>
      <c r="R231" s="73"/>
      <c r="S231" s="73"/>
      <c r="T231" s="75"/>
      <c r="U231" s="35"/>
      <c r="V231" s="15"/>
      <c r="W231" s="15"/>
      <c r="X231" s="35"/>
      <c r="Y231" s="35"/>
      <c r="Z231" s="35"/>
      <c r="AA231" s="35"/>
      <c r="AB231" s="15"/>
      <c r="AC231" s="15"/>
      <c r="AD231" s="15"/>
      <c r="AE231" s="15"/>
      <c r="AF231" s="15"/>
      <c r="AG231" s="15"/>
      <c r="AH231" s="15"/>
      <c r="AI231" s="15"/>
      <c r="AJ231" s="15"/>
    </row>
    <row r="232" spans="13:36" x14ac:dyDescent="0.25">
      <c r="M232" s="73"/>
      <c r="N232" s="73"/>
      <c r="O232" s="73"/>
      <c r="P232" s="73"/>
      <c r="Q232" s="73"/>
      <c r="R232" s="73"/>
      <c r="S232" s="73"/>
      <c r="T232" s="75"/>
      <c r="U232" s="35"/>
      <c r="V232" s="15"/>
      <c r="W232" s="15"/>
      <c r="X232" s="35"/>
      <c r="Y232" s="35"/>
      <c r="Z232" s="35"/>
      <c r="AA232" s="35"/>
      <c r="AB232" s="15"/>
      <c r="AC232" s="15"/>
      <c r="AD232" s="15"/>
      <c r="AE232" s="15"/>
      <c r="AF232" s="15"/>
      <c r="AG232" s="15"/>
      <c r="AH232" s="15"/>
      <c r="AI232" s="15"/>
      <c r="AJ232" s="15"/>
    </row>
    <row r="233" spans="13:36" x14ac:dyDescent="0.25">
      <c r="M233" s="73"/>
      <c r="N233" s="73"/>
      <c r="O233" s="73"/>
      <c r="P233" s="73"/>
      <c r="Q233" s="73"/>
      <c r="R233" s="73"/>
      <c r="S233" s="73"/>
      <c r="T233" s="75"/>
      <c r="U233" s="35"/>
      <c r="V233" s="15"/>
      <c r="W233" s="15"/>
      <c r="X233" s="35"/>
      <c r="Y233" s="35"/>
      <c r="Z233" s="35"/>
      <c r="AA233" s="35"/>
      <c r="AB233" s="15"/>
      <c r="AC233" s="15"/>
      <c r="AD233" s="15"/>
      <c r="AE233" s="15"/>
      <c r="AF233" s="15"/>
      <c r="AG233" s="15"/>
      <c r="AH233" s="15"/>
      <c r="AI233" s="15"/>
      <c r="AJ233" s="15"/>
    </row>
    <row r="234" spans="13:36" x14ac:dyDescent="0.25">
      <c r="M234" s="73"/>
      <c r="N234" s="73"/>
      <c r="O234" s="73"/>
      <c r="P234" s="73"/>
      <c r="Q234" s="73"/>
      <c r="R234" s="73"/>
      <c r="S234" s="73"/>
      <c r="T234" s="75"/>
      <c r="U234" s="35"/>
      <c r="V234" s="15"/>
      <c r="W234" s="15"/>
      <c r="X234" s="35"/>
      <c r="Y234" s="35"/>
      <c r="Z234" s="35"/>
      <c r="AA234" s="35"/>
      <c r="AB234" s="15"/>
      <c r="AC234" s="15"/>
      <c r="AD234" s="15"/>
      <c r="AE234" s="15"/>
      <c r="AF234" s="15"/>
      <c r="AG234" s="15"/>
      <c r="AH234" s="15"/>
      <c r="AI234" s="15"/>
      <c r="AJ234" s="15"/>
    </row>
    <row r="235" spans="13:36" x14ac:dyDescent="0.25">
      <c r="M235" s="73"/>
      <c r="N235" s="73"/>
      <c r="O235" s="73"/>
      <c r="P235" s="73"/>
      <c r="Q235" s="73"/>
      <c r="R235" s="73"/>
      <c r="S235" s="73"/>
      <c r="T235" s="75"/>
      <c r="U235" s="35"/>
      <c r="V235" s="15"/>
      <c r="W235" s="15"/>
      <c r="X235" s="35"/>
      <c r="Y235" s="35"/>
      <c r="Z235" s="35"/>
      <c r="AA235" s="35"/>
      <c r="AB235" s="15"/>
      <c r="AC235" s="15"/>
      <c r="AD235" s="15"/>
      <c r="AE235" s="15"/>
      <c r="AF235" s="15"/>
      <c r="AG235" s="15"/>
      <c r="AH235" s="15"/>
      <c r="AI235" s="15"/>
      <c r="AJ235" s="15"/>
    </row>
    <row r="236" spans="13:36" x14ac:dyDescent="0.25">
      <c r="M236" s="73"/>
      <c r="N236" s="73"/>
      <c r="O236" s="73"/>
      <c r="P236" s="73"/>
      <c r="Q236" s="73"/>
      <c r="R236" s="73"/>
      <c r="S236" s="73"/>
      <c r="T236" s="75"/>
      <c r="U236" s="35"/>
      <c r="V236" s="15"/>
      <c r="W236" s="15"/>
      <c r="X236" s="35"/>
      <c r="Y236" s="35"/>
      <c r="Z236" s="35"/>
      <c r="AA236" s="35"/>
      <c r="AB236" s="15"/>
      <c r="AC236" s="15"/>
      <c r="AD236" s="15"/>
      <c r="AE236" s="15"/>
      <c r="AF236" s="15"/>
      <c r="AG236" s="15"/>
      <c r="AH236" s="15"/>
      <c r="AI236" s="15"/>
      <c r="AJ236" s="15"/>
    </row>
    <row r="237" spans="13:36" x14ac:dyDescent="0.25">
      <c r="M237" s="73"/>
      <c r="N237" s="73"/>
      <c r="O237" s="73"/>
      <c r="P237" s="73"/>
      <c r="Q237" s="73"/>
      <c r="R237" s="73"/>
      <c r="S237" s="73"/>
      <c r="T237" s="75"/>
      <c r="U237" s="35"/>
      <c r="V237" s="15"/>
      <c r="W237" s="15"/>
      <c r="X237" s="35"/>
      <c r="Y237" s="35"/>
      <c r="Z237" s="35"/>
      <c r="AA237" s="35"/>
      <c r="AB237" s="15"/>
      <c r="AC237" s="15"/>
      <c r="AD237" s="15"/>
      <c r="AE237" s="15"/>
      <c r="AF237" s="15"/>
      <c r="AG237" s="15"/>
      <c r="AH237" s="15"/>
      <c r="AI237" s="15"/>
      <c r="AJ237" s="15"/>
    </row>
    <row r="238" spans="13:36" x14ac:dyDescent="0.25">
      <c r="M238" s="73"/>
      <c r="N238" s="73"/>
      <c r="O238" s="73"/>
      <c r="P238" s="73"/>
      <c r="Q238" s="73"/>
      <c r="R238" s="73"/>
      <c r="S238" s="73"/>
      <c r="T238" s="75"/>
      <c r="U238" s="35"/>
      <c r="V238" s="15"/>
      <c r="W238" s="15"/>
      <c r="X238" s="35"/>
      <c r="Y238" s="35"/>
      <c r="Z238" s="35"/>
      <c r="AA238" s="35"/>
      <c r="AB238" s="15"/>
      <c r="AC238" s="15"/>
      <c r="AD238" s="15"/>
      <c r="AE238" s="15"/>
      <c r="AF238" s="15"/>
      <c r="AG238" s="15"/>
      <c r="AH238" s="15"/>
      <c r="AI238" s="15"/>
      <c r="AJ238" s="15"/>
    </row>
    <row r="239" spans="13:36" x14ac:dyDescent="0.25">
      <c r="M239" s="73"/>
      <c r="N239" s="73"/>
      <c r="O239" s="73"/>
      <c r="P239" s="73"/>
      <c r="Q239" s="73"/>
      <c r="R239" s="73"/>
      <c r="S239" s="73"/>
      <c r="T239" s="75"/>
      <c r="U239" s="35"/>
      <c r="V239" s="15"/>
      <c r="W239" s="15"/>
      <c r="X239" s="35"/>
      <c r="Y239" s="35"/>
      <c r="Z239" s="35"/>
      <c r="AA239" s="35"/>
      <c r="AB239" s="15"/>
      <c r="AC239" s="15"/>
      <c r="AD239" s="15"/>
      <c r="AE239" s="15"/>
      <c r="AF239" s="15"/>
      <c r="AG239" s="15"/>
      <c r="AH239" s="15"/>
      <c r="AI239" s="15"/>
      <c r="AJ239" s="15"/>
    </row>
    <row r="240" spans="13:36" x14ac:dyDescent="0.25">
      <c r="M240" s="73"/>
      <c r="N240" s="73"/>
      <c r="O240" s="73"/>
      <c r="P240" s="73"/>
      <c r="Q240" s="73"/>
      <c r="R240" s="73"/>
      <c r="S240" s="73"/>
      <c r="T240" s="75"/>
      <c r="U240" s="35"/>
      <c r="V240" s="15"/>
      <c r="W240" s="15"/>
      <c r="X240" s="35"/>
      <c r="Y240" s="35"/>
      <c r="Z240" s="35"/>
      <c r="AA240" s="35"/>
      <c r="AB240" s="15"/>
      <c r="AC240" s="15"/>
      <c r="AD240" s="15"/>
      <c r="AE240" s="15"/>
      <c r="AF240" s="15"/>
      <c r="AG240" s="15"/>
      <c r="AH240" s="15"/>
      <c r="AI240" s="15"/>
      <c r="AJ240" s="15"/>
    </row>
    <row r="241" spans="13:36" x14ac:dyDescent="0.25">
      <c r="M241" s="73"/>
      <c r="N241" s="73"/>
      <c r="O241" s="73"/>
      <c r="P241" s="73"/>
      <c r="Q241" s="73"/>
      <c r="R241" s="73"/>
      <c r="S241" s="73"/>
      <c r="T241" s="75"/>
      <c r="U241" s="35"/>
      <c r="V241" s="15"/>
      <c r="W241" s="15"/>
      <c r="X241" s="35"/>
      <c r="Y241" s="35"/>
      <c r="Z241" s="35"/>
      <c r="AA241" s="35"/>
      <c r="AB241" s="15"/>
      <c r="AC241" s="15"/>
      <c r="AD241" s="15"/>
      <c r="AE241" s="15"/>
      <c r="AF241" s="15"/>
      <c r="AG241" s="15"/>
      <c r="AH241" s="15"/>
      <c r="AI241" s="15"/>
      <c r="AJ241" s="15"/>
    </row>
    <row r="242" spans="13:36" x14ac:dyDescent="0.25">
      <c r="M242" s="73"/>
      <c r="N242" s="73"/>
      <c r="O242" s="73"/>
      <c r="P242" s="73"/>
      <c r="Q242" s="73"/>
      <c r="R242" s="73"/>
      <c r="S242" s="73"/>
      <c r="T242" s="75"/>
      <c r="U242" s="35"/>
      <c r="V242" s="15"/>
      <c r="W242" s="15"/>
      <c r="X242" s="35"/>
      <c r="Y242" s="35"/>
      <c r="Z242" s="35"/>
      <c r="AA242" s="35"/>
      <c r="AB242" s="15"/>
      <c r="AC242" s="15"/>
      <c r="AD242" s="15"/>
      <c r="AE242" s="15"/>
      <c r="AF242" s="15"/>
      <c r="AG242" s="15"/>
      <c r="AH242" s="15"/>
      <c r="AI242" s="15"/>
      <c r="AJ242" s="15"/>
    </row>
    <row r="243" spans="13:36" x14ac:dyDescent="0.25">
      <c r="M243" s="73"/>
      <c r="N243" s="73"/>
      <c r="O243" s="73"/>
      <c r="P243" s="73"/>
      <c r="Q243" s="73"/>
      <c r="R243" s="73"/>
      <c r="S243" s="73"/>
      <c r="T243" s="75"/>
      <c r="U243" s="35"/>
      <c r="V243" s="15"/>
      <c r="W243" s="15"/>
      <c r="X243" s="35"/>
      <c r="Y243" s="35"/>
      <c r="Z243" s="35"/>
      <c r="AA243" s="35"/>
      <c r="AB243" s="15"/>
      <c r="AC243" s="15"/>
      <c r="AD243" s="15"/>
      <c r="AE243" s="15"/>
      <c r="AF243" s="15"/>
      <c r="AG243" s="15"/>
      <c r="AH243" s="15"/>
      <c r="AI243" s="15"/>
      <c r="AJ243" s="15"/>
    </row>
    <row r="244" spans="13:36" x14ac:dyDescent="0.25">
      <c r="M244" s="73"/>
      <c r="N244" s="73"/>
      <c r="O244" s="73"/>
      <c r="P244" s="73"/>
      <c r="Q244" s="73"/>
      <c r="R244" s="73"/>
      <c r="S244" s="73"/>
      <c r="T244" s="75"/>
      <c r="U244" s="35"/>
      <c r="V244" s="15"/>
      <c r="W244" s="15"/>
      <c r="X244" s="35"/>
      <c r="Y244" s="35"/>
      <c r="Z244" s="35"/>
      <c r="AA244" s="35"/>
      <c r="AB244" s="15"/>
      <c r="AC244" s="15"/>
      <c r="AD244" s="15"/>
      <c r="AE244" s="15"/>
      <c r="AF244" s="15"/>
      <c r="AG244" s="15"/>
      <c r="AH244" s="15"/>
      <c r="AI244" s="15"/>
      <c r="AJ244" s="15"/>
    </row>
    <row r="245" spans="13:36" x14ac:dyDescent="0.25">
      <c r="M245" s="73"/>
      <c r="N245" s="73"/>
      <c r="O245" s="73"/>
      <c r="P245" s="73"/>
      <c r="Q245" s="73"/>
      <c r="R245" s="73"/>
      <c r="S245" s="73"/>
      <c r="T245" s="75"/>
      <c r="U245" s="35"/>
      <c r="V245" s="15"/>
      <c r="W245" s="15"/>
      <c r="X245" s="35"/>
      <c r="Y245" s="35"/>
      <c r="Z245" s="35"/>
      <c r="AA245" s="35"/>
      <c r="AB245" s="15"/>
      <c r="AC245" s="15"/>
      <c r="AD245" s="15"/>
      <c r="AE245" s="15"/>
      <c r="AF245" s="15"/>
      <c r="AG245" s="15"/>
      <c r="AH245" s="15"/>
      <c r="AI245" s="15"/>
      <c r="AJ245" s="15"/>
    </row>
    <row r="246" spans="13:36" x14ac:dyDescent="0.25">
      <c r="M246" s="73"/>
      <c r="N246" s="73"/>
      <c r="O246" s="73"/>
      <c r="P246" s="73"/>
      <c r="Q246" s="73"/>
      <c r="R246" s="73"/>
      <c r="S246" s="73"/>
      <c r="T246" s="75"/>
      <c r="U246" s="35"/>
      <c r="V246" s="15"/>
      <c r="W246" s="15"/>
      <c r="X246" s="35"/>
      <c r="Y246" s="35"/>
      <c r="Z246" s="35"/>
      <c r="AA246" s="35"/>
      <c r="AB246" s="15"/>
      <c r="AC246" s="15"/>
      <c r="AD246" s="15"/>
      <c r="AE246" s="15"/>
      <c r="AF246" s="15"/>
      <c r="AG246" s="15"/>
      <c r="AH246" s="15"/>
      <c r="AI246" s="15"/>
      <c r="AJ246" s="15"/>
    </row>
    <row r="247" spans="13:36" x14ac:dyDescent="0.25">
      <c r="M247" s="73"/>
      <c r="N247" s="73"/>
      <c r="O247" s="73"/>
      <c r="P247" s="73"/>
      <c r="Q247" s="73"/>
      <c r="R247" s="73"/>
      <c r="S247" s="73"/>
      <c r="T247" s="75"/>
      <c r="U247" s="35"/>
      <c r="V247" s="15"/>
      <c r="W247" s="15"/>
      <c r="X247" s="35"/>
      <c r="Y247" s="35"/>
      <c r="Z247" s="35"/>
      <c r="AA247" s="35"/>
      <c r="AB247" s="15"/>
      <c r="AC247" s="15"/>
      <c r="AD247" s="15"/>
      <c r="AE247" s="15"/>
      <c r="AF247" s="15"/>
      <c r="AG247" s="15"/>
      <c r="AH247" s="15"/>
      <c r="AI247" s="15"/>
      <c r="AJ247" s="15"/>
    </row>
    <row r="248" spans="13:36" x14ac:dyDescent="0.25">
      <c r="M248" s="73"/>
      <c r="N248" s="73"/>
      <c r="O248" s="73"/>
      <c r="P248" s="73"/>
      <c r="Q248" s="73"/>
      <c r="R248" s="73"/>
      <c r="S248" s="73"/>
      <c r="T248" s="75"/>
      <c r="U248" s="35"/>
      <c r="V248" s="15"/>
      <c r="W248" s="15"/>
      <c r="X248" s="35"/>
      <c r="Y248" s="35"/>
      <c r="Z248" s="35"/>
      <c r="AA248" s="35"/>
      <c r="AB248" s="15"/>
      <c r="AC248" s="15"/>
      <c r="AD248" s="15"/>
      <c r="AE248" s="15"/>
      <c r="AF248" s="15"/>
      <c r="AG248" s="15"/>
      <c r="AH248" s="15"/>
      <c r="AI248" s="15"/>
      <c r="AJ248" s="15"/>
    </row>
    <row r="249" spans="13:36" x14ac:dyDescent="0.25">
      <c r="M249" s="73"/>
      <c r="N249" s="73"/>
      <c r="O249" s="73"/>
      <c r="P249" s="73"/>
      <c r="Q249" s="73"/>
      <c r="R249" s="73"/>
      <c r="S249" s="73"/>
      <c r="T249" s="75"/>
      <c r="U249" s="35"/>
      <c r="V249" s="15"/>
      <c r="W249" s="15"/>
      <c r="X249" s="35"/>
      <c r="Y249" s="35"/>
      <c r="Z249" s="35"/>
      <c r="AA249" s="35"/>
      <c r="AB249" s="15"/>
      <c r="AC249" s="15"/>
      <c r="AD249" s="15"/>
      <c r="AE249" s="15"/>
      <c r="AF249" s="15"/>
      <c r="AG249" s="15"/>
      <c r="AH249" s="15"/>
      <c r="AI249" s="15"/>
      <c r="AJ249" s="15"/>
    </row>
    <row r="250" spans="13:36" x14ac:dyDescent="0.25">
      <c r="M250" s="73"/>
      <c r="N250" s="73"/>
      <c r="O250" s="73"/>
      <c r="P250" s="73"/>
      <c r="Q250" s="73"/>
      <c r="R250" s="73"/>
      <c r="S250" s="73"/>
      <c r="T250" s="75"/>
      <c r="U250" s="35"/>
      <c r="V250" s="15"/>
      <c r="W250" s="15"/>
      <c r="X250" s="35"/>
      <c r="Y250" s="35"/>
      <c r="Z250" s="35"/>
      <c r="AA250" s="35"/>
      <c r="AB250" s="15"/>
      <c r="AC250" s="15"/>
      <c r="AD250" s="15"/>
      <c r="AE250" s="15"/>
      <c r="AF250" s="15"/>
      <c r="AG250" s="15"/>
      <c r="AH250" s="15"/>
      <c r="AI250" s="15"/>
      <c r="AJ250" s="15"/>
    </row>
    <row r="251" spans="13:36" x14ac:dyDescent="0.25">
      <c r="M251" s="73"/>
      <c r="N251" s="73"/>
      <c r="O251" s="73"/>
      <c r="P251" s="73"/>
      <c r="Q251" s="73"/>
      <c r="R251" s="73"/>
      <c r="S251" s="73"/>
      <c r="T251" s="75"/>
      <c r="U251" s="35"/>
      <c r="V251" s="15"/>
      <c r="W251" s="15"/>
      <c r="X251" s="35"/>
      <c r="Y251" s="35"/>
      <c r="Z251" s="35"/>
      <c r="AA251" s="35"/>
      <c r="AB251" s="15"/>
      <c r="AC251" s="15"/>
      <c r="AD251" s="15"/>
      <c r="AE251" s="15"/>
      <c r="AF251" s="15"/>
      <c r="AG251" s="15"/>
      <c r="AH251" s="15"/>
      <c r="AI251" s="15"/>
      <c r="AJ251" s="15"/>
    </row>
    <row r="252" spans="13:36" x14ac:dyDescent="0.25">
      <c r="M252" s="73"/>
      <c r="N252" s="73"/>
      <c r="O252" s="73"/>
      <c r="P252" s="73"/>
      <c r="Q252" s="73"/>
      <c r="R252" s="73"/>
      <c r="S252" s="73"/>
      <c r="T252" s="75"/>
      <c r="U252" s="35"/>
      <c r="V252" s="15"/>
      <c r="W252" s="15"/>
      <c r="X252" s="35"/>
      <c r="Y252" s="35"/>
      <c r="Z252" s="35"/>
      <c r="AA252" s="35"/>
      <c r="AB252" s="15"/>
      <c r="AC252" s="15"/>
      <c r="AD252" s="15"/>
      <c r="AE252" s="15"/>
      <c r="AF252" s="15"/>
      <c r="AG252" s="15"/>
      <c r="AH252" s="15"/>
      <c r="AI252" s="15"/>
      <c r="AJ252" s="15"/>
    </row>
    <row r="253" spans="13:36" x14ac:dyDescent="0.25">
      <c r="M253" s="73"/>
      <c r="N253" s="73"/>
      <c r="O253" s="73"/>
      <c r="P253" s="73"/>
      <c r="Q253" s="73"/>
      <c r="R253" s="73"/>
      <c r="S253" s="73"/>
      <c r="T253" s="75"/>
      <c r="U253" s="35"/>
      <c r="V253" s="15"/>
      <c r="W253" s="15"/>
      <c r="X253" s="35"/>
      <c r="Y253" s="35"/>
      <c r="Z253" s="35"/>
      <c r="AA253" s="35"/>
      <c r="AB253" s="15"/>
      <c r="AC253" s="15"/>
      <c r="AD253" s="15"/>
      <c r="AE253" s="15"/>
      <c r="AF253" s="15"/>
      <c r="AG253" s="15"/>
      <c r="AH253" s="15"/>
      <c r="AI253" s="15"/>
      <c r="AJ253" s="15"/>
    </row>
    <row r="254" spans="13:36" x14ac:dyDescent="0.25">
      <c r="M254" s="73"/>
      <c r="N254" s="73"/>
      <c r="O254" s="73"/>
      <c r="P254" s="73"/>
      <c r="Q254" s="73"/>
      <c r="R254" s="73"/>
      <c r="S254" s="73"/>
      <c r="T254" s="75"/>
      <c r="U254" s="35"/>
      <c r="V254" s="15"/>
      <c r="W254" s="15"/>
      <c r="X254" s="35"/>
      <c r="Y254" s="35"/>
      <c r="Z254" s="35"/>
      <c r="AA254" s="35"/>
      <c r="AB254" s="15"/>
      <c r="AC254" s="15"/>
      <c r="AD254" s="15"/>
      <c r="AE254" s="15"/>
      <c r="AF254" s="15"/>
      <c r="AG254" s="15"/>
      <c r="AH254" s="15"/>
      <c r="AI254" s="15"/>
      <c r="AJ254" s="15"/>
    </row>
    <row r="255" spans="13:36" x14ac:dyDescent="0.25">
      <c r="M255" s="73"/>
      <c r="N255" s="73"/>
      <c r="O255" s="73"/>
      <c r="P255" s="73"/>
      <c r="Q255" s="73"/>
      <c r="R255" s="73"/>
      <c r="S255" s="73"/>
      <c r="T255" s="75"/>
      <c r="U255" s="35"/>
      <c r="V255" s="15"/>
      <c r="W255" s="15"/>
      <c r="X255" s="35"/>
      <c r="Y255" s="35"/>
      <c r="Z255" s="35"/>
      <c r="AA255" s="35"/>
      <c r="AB255" s="15"/>
      <c r="AC255" s="15"/>
      <c r="AD255" s="15"/>
      <c r="AE255" s="15"/>
      <c r="AF255" s="15"/>
      <c r="AG255" s="15"/>
      <c r="AH255" s="15"/>
      <c r="AI255" s="15"/>
      <c r="AJ255" s="15"/>
    </row>
    <row r="256" spans="13:36" x14ac:dyDescent="0.25">
      <c r="M256" s="73"/>
      <c r="N256" s="73"/>
      <c r="O256" s="73"/>
      <c r="P256" s="73"/>
      <c r="Q256" s="73"/>
      <c r="R256" s="73"/>
      <c r="S256" s="73"/>
      <c r="T256" s="75"/>
      <c r="U256" s="35"/>
      <c r="V256" s="15"/>
      <c r="W256" s="15"/>
      <c r="X256" s="35"/>
      <c r="Y256" s="35"/>
      <c r="Z256" s="35"/>
      <c r="AA256" s="35"/>
      <c r="AB256" s="15"/>
      <c r="AC256" s="15"/>
      <c r="AD256" s="15"/>
      <c r="AE256" s="15"/>
      <c r="AF256" s="15"/>
      <c r="AG256" s="15"/>
      <c r="AH256" s="15"/>
      <c r="AI256" s="15"/>
      <c r="AJ256" s="15"/>
    </row>
    <row r="257" spans="13:36" x14ac:dyDescent="0.25">
      <c r="M257" s="73"/>
      <c r="N257" s="73"/>
      <c r="O257" s="73"/>
      <c r="P257" s="73"/>
      <c r="Q257" s="73"/>
      <c r="R257" s="73"/>
      <c r="S257" s="73"/>
      <c r="T257" s="75"/>
      <c r="U257" s="35"/>
      <c r="V257" s="15"/>
      <c r="W257" s="15"/>
      <c r="X257" s="35"/>
      <c r="Y257" s="35"/>
      <c r="Z257" s="35"/>
      <c r="AA257" s="35"/>
      <c r="AB257" s="15"/>
      <c r="AC257" s="15"/>
      <c r="AD257" s="15"/>
      <c r="AE257" s="15"/>
      <c r="AF257" s="15"/>
      <c r="AG257" s="15"/>
      <c r="AH257" s="15"/>
      <c r="AI257" s="15"/>
      <c r="AJ257" s="15"/>
    </row>
    <row r="258" spans="13:36" x14ac:dyDescent="0.25">
      <c r="M258" s="73"/>
      <c r="N258" s="73"/>
      <c r="O258" s="73"/>
      <c r="P258" s="73"/>
      <c r="Q258" s="73"/>
      <c r="R258" s="73"/>
      <c r="S258" s="73"/>
      <c r="T258" s="75"/>
      <c r="U258" s="35"/>
      <c r="V258" s="15"/>
      <c r="W258" s="15"/>
      <c r="X258" s="35"/>
      <c r="Y258" s="35"/>
      <c r="Z258" s="35"/>
      <c r="AA258" s="35"/>
      <c r="AB258" s="15"/>
      <c r="AC258" s="15"/>
      <c r="AD258" s="15"/>
      <c r="AE258" s="15"/>
      <c r="AF258" s="15"/>
      <c r="AG258" s="15"/>
      <c r="AH258" s="15"/>
      <c r="AI258" s="15"/>
      <c r="AJ258" s="15"/>
    </row>
    <row r="259" spans="13:36" x14ac:dyDescent="0.25">
      <c r="M259" s="73"/>
      <c r="N259" s="73"/>
      <c r="O259" s="73"/>
      <c r="P259" s="73"/>
      <c r="Q259" s="73"/>
      <c r="R259" s="73"/>
      <c r="S259" s="73"/>
      <c r="T259" s="75"/>
      <c r="U259" s="35"/>
      <c r="V259" s="15"/>
      <c r="W259" s="15"/>
      <c r="X259" s="35"/>
      <c r="Y259" s="35"/>
      <c r="Z259" s="35"/>
      <c r="AA259" s="35"/>
      <c r="AB259" s="15"/>
      <c r="AC259" s="15"/>
      <c r="AD259" s="15"/>
      <c r="AE259" s="15"/>
      <c r="AF259" s="15"/>
      <c r="AG259" s="15"/>
      <c r="AH259" s="15"/>
      <c r="AI259" s="15"/>
      <c r="AJ259" s="15"/>
    </row>
    <row r="260" spans="13:36" x14ac:dyDescent="0.25">
      <c r="M260" s="73"/>
      <c r="N260" s="73"/>
      <c r="O260" s="73"/>
      <c r="P260" s="73"/>
      <c r="Q260" s="73"/>
      <c r="R260" s="73"/>
      <c r="S260" s="73"/>
      <c r="T260" s="75"/>
      <c r="U260" s="35"/>
      <c r="V260" s="15"/>
      <c r="W260" s="15"/>
      <c r="X260" s="35"/>
      <c r="Y260" s="35"/>
      <c r="Z260" s="35"/>
      <c r="AA260" s="35"/>
      <c r="AB260" s="15"/>
      <c r="AC260" s="15"/>
      <c r="AD260" s="15"/>
      <c r="AE260" s="15"/>
      <c r="AF260" s="15"/>
      <c r="AG260" s="15"/>
      <c r="AH260" s="15"/>
      <c r="AI260" s="15"/>
      <c r="AJ260" s="15"/>
    </row>
    <row r="261" spans="13:36" x14ac:dyDescent="0.25">
      <c r="M261" s="73"/>
      <c r="N261" s="73"/>
      <c r="O261" s="73"/>
      <c r="P261" s="73"/>
      <c r="Q261" s="73"/>
      <c r="R261" s="73"/>
      <c r="S261" s="73"/>
      <c r="T261" s="75"/>
      <c r="U261" s="35"/>
      <c r="V261" s="15"/>
      <c r="W261" s="15"/>
      <c r="X261" s="35"/>
      <c r="Y261" s="35"/>
      <c r="Z261" s="35"/>
      <c r="AA261" s="35"/>
      <c r="AB261" s="15"/>
      <c r="AC261" s="15"/>
      <c r="AD261" s="15"/>
      <c r="AE261" s="15"/>
      <c r="AF261" s="15"/>
      <c r="AG261" s="15"/>
      <c r="AH261" s="15"/>
      <c r="AI261" s="15"/>
      <c r="AJ261" s="15"/>
    </row>
  </sheetData>
  <mergeCells count="14">
    <mergeCell ref="P2:Q2"/>
    <mergeCell ref="D3:K3"/>
    <mergeCell ref="P3:Q3"/>
    <mergeCell ref="D4:K4"/>
    <mergeCell ref="S4:T4"/>
    <mergeCell ref="Y4:Z4"/>
    <mergeCell ref="AB4:AC4"/>
    <mergeCell ref="AE4:AF4"/>
    <mergeCell ref="AH4:AI4"/>
    <mergeCell ref="P5:R5"/>
    <mergeCell ref="S5:U5"/>
    <mergeCell ref="AE5:AG5"/>
    <mergeCell ref="AH5:AJ5"/>
    <mergeCell ref="V4:W4"/>
  </mergeCells>
  <pageMargins left="0.70866141732283472" right="0.70866141732283472" top="0.74803149606299213" bottom="0.74803149606299213" header="0.31496062992125984" footer="0.31496062992125984"/>
  <pageSetup paperSize="8" scale="33" fitToHeight="0" orientation="landscape" r:id="rId1"/>
  <colBreaks count="1" manualBreakCount="1">
    <brk id="15" min="1" max="94" man="1"/>
  </colBreaks>
  <drawing r:id="rId2"/>
  <legacy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dienst </vt:lpstr>
      <vt:lpstr>shreyer</vt:lpstr>
      <vt:lpstr>'dienst '!Zone_d_impression</vt:lpstr>
      <vt:lpstr>shreyer!Zone_d_impression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Regnier, Lionel</dc:creator>
  <cp:lastModifiedBy>Regnier, Lionel</cp:lastModifiedBy>
  <dcterms:created xsi:type="dcterms:W3CDTF">2017-05-08T19:46:54Z</dcterms:created>
  <dcterms:modified xsi:type="dcterms:W3CDTF">2017-05-08T20:06:31Z</dcterms:modified>
</cp:coreProperties>
</file>