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I:\David\OneDrive\POP\"/>
    </mc:Choice>
  </mc:AlternateContent>
  <bookViews>
    <workbookView xWindow="0" yWindow="0" windowWidth="19170" windowHeight="8535" activeTab="1"/>
  </bookViews>
  <sheets>
    <sheet name="RECHERCHE" sheetId="1" r:id="rId1"/>
    <sheet name="NE" sheetId="2" r:id="rId2"/>
    <sheet name="ATELIER" sheetId="3" r:id="rId3"/>
  </sheets>
  <definedNames>
    <definedName name="_xlnm._FilterDatabase" localSheetId="1" hidden="1">NE!$B$3:$B$408</definedName>
    <definedName name="_xlnm.Extract" localSheetId="0">RECHERCHE!$I$14</definedName>
    <definedName name="i">RECHERCHE!$D:$D</definedName>
    <definedName name="iList">OFFSET(RECHERCHE!G9:G999991,0,0,COUNT(RECHERCHE!G9:G999991),-1)</definedName>
    <definedName name="NEatelier">ATELIER!$A$2:$A$5</definedName>
    <definedName name="NEcommande">NE!$B$2:$B$977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95" i="2" l="1"/>
  <c r="C263" i="2"/>
  <c r="C265" i="2"/>
  <c r="C140" i="2"/>
  <c r="C138" i="2"/>
  <c r="C274" i="2"/>
  <c r="C261" i="2"/>
  <c r="C257" i="2"/>
  <c r="C256" i="2"/>
  <c r="C97" i="2"/>
  <c r="C95" i="2"/>
  <c r="C92" i="2"/>
  <c r="C89" i="2"/>
  <c r="C88" i="2"/>
  <c r="C249" i="2" l="1"/>
  <c r="C377" i="2"/>
  <c r="C379" i="2"/>
  <c r="C376" i="2"/>
  <c r="C375" i="2"/>
  <c r="C319" i="2"/>
  <c r="C373" i="2"/>
  <c r="C372" i="2"/>
  <c r="C368" i="2"/>
  <c r="C369" i="2"/>
  <c r="C216" i="2" l="1"/>
  <c r="C386" i="2"/>
  <c r="C366" i="2"/>
  <c r="A10" i="1"/>
  <c r="A8" i="1" l="1"/>
  <c r="C48" i="2"/>
  <c r="C45" i="2"/>
  <c r="C12" i="1"/>
  <c r="A12" i="1" s="1"/>
  <c r="C11" i="1" l="1"/>
  <c r="A11" i="1"/>
</calcChain>
</file>

<file path=xl/comments1.xml><?xml version="1.0" encoding="utf-8"?>
<comments xmlns="http://schemas.openxmlformats.org/spreadsheetml/2006/main">
  <authors>
    <author>David Vanherzele</author>
  </authors>
  <commentList>
    <comment ref="B343" authorId="0" shapeId="0">
      <text>
        <r>
          <rPr>
            <b/>
            <sz val="9"/>
            <color indexed="81"/>
            <rFont val="Tahoma"/>
            <family val="2"/>
          </rPr>
          <t>pas certain du n° de com.!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<sst xmlns="http://schemas.openxmlformats.org/spreadsheetml/2006/main" count="876" uniqueCount="208">
  <si>
    <t>ATELIER</t>
  </si>
  <si>
    <t>QUANTITE</t>
  </si>
  <si>
    <t>DESIGNATION</t>
  </si>
  <si>
    <t>BK</t>
  </si>
  <si>
    <t>boite</t>
  </si>
  <si>
    <t>RDM</t>
  </si>
  <si>
    <t>?</t>
  </si>
  <si>
    <t>SERVITOP</t>
  </si>
  <si>
    <t>elastique 180x5</t>
  </si>
  <si>
    <t>COMMANDE</t>
  </si>
  <si>
    <t>ADRESSE</t>
  </si>
  <si>
    <t>CONTACT</t>
  </si>
  <si>
    <t>TEL</t>
  </si>
  <si>
    <t>DATES</t>
  </si>
  <si>
    <t>QTE</t>
  </si>
  <si>
    <t>dos</t>
  </si>
  <si>
    <t>coté "B"</t>
  </si>
  <si>
    <t>coté "A"</t>
  </si>
  <si>
    <t>pancarte</t>
  </si>
  <si>
    <t>face avant</t>
  </si>
  <si>
    <t>liflette</t>
  </si>
  <si>
    <t>8 fls</t>
  </si>
  <si>
    <t>manteau fr "A"</t>
  </si>
  <si>
    <t>10 fls</t>
  </si>
  <si>
    <t>manteau nl "A"</t>
  </si>
  <si>
    <t>urne</t>
  </si>
  <si>
    <t>tray</t>
  </si>
  <si>
    <t>promo avant</t>
  </si>
  <si>
    <t>séparation</t>
  </si>
  <si>
    <t>avant Freedent</t>
  </si>
  <si>
    <t>avant Ricola</t>
  </si>
  <si>
    <t>dos Ricola</t>
  </si>
  <si>
    <t>renfort intérieur</t>
  </si>
  <si>
    <t>renfort manteau</t>
  </si>
  <si>
    <t>barquette</t>
  </si>
  <si>
    <t>habillage</t>
  </si>
  <si>
    <t>avant Fisher…</t>
  </si>
  <si>
    <t>croisillion</t>
  </si>
  <si>
    <t>nl</t>
  </si>
  <si>
    <t>26 fls</t>
  </si>
  <si>
    <t>65 fls</t>
  </si>
  <si>
    <t>50 fls</t>
  </si>
  <si>
    <t>calage</t>
  </si>
  <si>
    <t>20 fls</t>
  </si>
  <si>
    <t>24 fls</t>
  </si>
  <si>
    <t>+-76 fls</t>
  </si>
  <si>
    <t>manteau fr "B"</t>
  </si>
  <si>
    <t>manteau nl "B"</t>
  </si>
  <si>
    <t>clips 30/16</t>
  </si>
  <si>
    <t>elastique (60x3) 1 sachet=3000 (voir sutido)+17083</t>
  </si>
  <si>
    <t>elastique (60x3) 1 sachet=3000 (voir sutido)+17082</t>
  </si>
  <si>
    <t>promo dos</t>
  </si>
  <si>
    <t>display</t>
  </si>
  <si>
    <t>dos Ricola "A"</t>
  </si>
  <si>
    <t>dos Freedent "A"</t>
  </si>
  <si>
    <t>dos chevalet</t>
  </si>
  <si>
    <t>1 pal</t>
  </si>
  <si>
    <t>élitron</t>
  </si>
  <si>
    <t>box</t>
  </si>
  <si>
    <t>séparation horizontale</t>
  </si>
  <si>
    <t>wob 5</t>
  </si>
  <si>
    <t>pression fem 30</t>
  </si>
  <si>
    <t>pression 30/16 M/F</t>
  </si>
  <si>
    <t>coffret</t>
  </si>
  <si>
    <t>pancarte nl</t>
  </si>
  <si>
    <t>dos fr</t>
  </si>
  <si>
    <t>coté gauche nl</t>
  </si>
  <si>
    <t>coté droit fr</t>
  </si>
  <si>
    <t>dos nl</t>
  </si>
  <si>
    <t>coté droit nl</t>
  </si>
  <si>
    <t>face avant nl</t>
  </si>
  <si>
    <t>face avant fr</t>
  </si>
  <si>
    <t>manteau avant</t>
  </si>
  <si>
    <t>escalier "A"</t>
  </si>
  <si>
    <t>escalier "B"</t>
  </si>
  <si>
    <t>tray + renfort</t>
  </si>
  <si>
    <t>pancarte "B"</t>
  </si>
  <si>
    <t>pancarte "A"</t>
  </si>
  <si>
    <t>ESP</t>
  </si>
  <si>
    <t>FL</t>
  </si>
  <si>
    <t>pvc 1400x100</t>
  </si>
  <si>
    <t>40 fls</t>
  </si>
  <si>
    <t>ECH37-1061 Biolys miel winter 30g (voir NE Tilman)</t>
  </si>
  <si>
    <t>A13-171TP Thym eucalyptus miel (voir NE Tilman)</t>
  </si>
  <si>
    <t>A13-174TP Cannelle-echinacea (voir NE Tilman)</t>
  </si>
  <si>
    <t>manteau "A"</t>
  </si>
  <si>
    <t>manteau "B"</t>
  </si>
  <si>
    <t>coffret cadeau Bioly</t>
  </si>
  <si>
    <t>plateau</t>
  </si>
  <si>
    <t>tray G</t>
  </si>
  <si>
    <t>Tray B</t>
  </si>
  <si>
    <t>colonne A</t>
  </si>
  <si>
    <t>colonne B</t>
  </si>
  <si>
    <t>colonne ?</t>
  </si>
  <si>
    <t>avant</t>
  </si>
  <si>
    <t>renfort tray</t>
  </si>
  <si>
    <t>etuit</t>
  </si>
  <si>
    <t>1 box</t>
  </si>
  <si>
    <t>intérieur</t>
  </si>
  <si>
    <t>standeert 16002-01289-00</t>
  </si>
  <si>
    <t>body milk 94082-00234-00</t>
  </si>
  <si>
    <t>Nivéa for Men 9491-00215-00</t>
  </si>
  <si>
    <t>cube B</t>
  </si>
  <si>
    <t>cube A</t>
  </si>
  <si>
    <t>47 rouleaux</t>
  </si>
  <si>
    <t>magnet 20mmx30M</t>
  </si>
  <si>
    <t>pancarte 12635153</t>
  </si>
  <si>
    <t>1pal Box</t>
  </si>
  <si>
    <t>pancarte 198-51-178-100</t>
  </si>
  <si>
    <t>display or "fr"</t>
  </si>
  <si>
    <t>display argent "nl"</t>
  </si>
  <si>
    <t>display or</t>
  </si>
  <si>
    <t>spacer (22031)</t>
  </si>
  <si>
    <t>display "fr"</t>
  </si>
  <si>
    <t>display "nl"</t>
  </si>
  <si>
    <t>display + embalage</t>
  </si>
  <si>
    <t>display UniversalMusic + 20CD</t>
  </si>
  <si>
    <r>
      <rPr>
        <b/>
        <sz val="16"/>
        <color theme="0"/>
        <rFont val="Calibri"/>
        <family val="2"/>
      </rPr>
      <t>&lt;--</t>
    </r>
    <r>
      <rPr>
        <b/>
        <sz val="16"/>
        <color indexed="8"/>
        <rFont val="Calibri"/>
        <family val="2"/>
      </rPr>
      <t xml:space="preserve"> </t>
    </r>
    <r>
      <rPr>
        <b/>
        <sz val="16"/>
        <color rgb="FFF07F24"/>
        <rFont val="Calibri"/>
        <family val="2"/>
      </rPr>
      <t>RECHERCHE</t>
    </r>
    <r>
      <rPr>
        <b/>
        <sz val="16"/>
        <color indexed="8"/>
        <rFont val="Calibri"/>
        <family val="2"/>
      </rPr>
      <t xml:space="preserve"> </t>
    </r>
    <r>
      <rPr>
        <b/>
        <sz val="16"/>
        <color theme="0"/>
        <rFont val="Calibri"/>
        <family val="2"/>
      </rPr>
      <t xml:space="preserve">--&gt; </t>
    </r>
    <r>
      <rPr>
        <b/>
        <sz val="12"/>
        <color theme="0"/>
        <rFont val="Calibri"/>
        <family val="2"/>
      </rPr>
      <t xml:space="preserve">
</t>
    </r>
    <r>
      <rPr>
        <b/>
        <sz val="10"/>
        <color theme="0"/>
        <rFont val="Calibri"/>
        <family val="2"/>
      </rPr>
      <t>(</t>
    </r>
    <r>
      <rPr>
        <b/>
        <sz val="10"/>
        <color rgb="FFFA0000"/>
        <rFont val="Calibri"/>
        <family val="2"/>
      </rPr>
      <t xml:space="preserve"> ! Ne rien encoder ici ! </t>
    </r>
    <r>
      <rPr>
        <b/>
        <sz val="10"/>
        <color theme="9"/>
        <rFont val="Calibri"/>
        <family val="2"/>
      </rPr>
      <t>Voir feuille "NE"</t>
    </r>
    <r>
      <rPr>
        <b/>
        <sz val="10"/>
        <color theme="0"/>
        <rFont val="Calibri"/>
        <family val="2"/>
      </rPr>
      <t xml:space="preserve"> )</t>
    </r>
  </si>
  <si>
    <t>figunrine</t>
  </si>
  <si>
    <t>côté droit</t>
  </si>
  <si>
    <t>bacs</t>
  </si>
  <si>
    <t>Bongo wk spa avec trou</t>
  </si>
  <si>
    <t>Bongo fête "NL" avec trou</t>
  </si>
  <si>
    <t>Bongo fête "FR" avec trou</t>
  </si>
  <si>
    <t>Bongo fête "FR" sans trou</t>
  </si>
  <si>
    <t>Bongo fête "NL" sans trou</t>
  </si>
  <si>
    <t>Bongo fête "NL"</t>
  </si>
  <si>
    <t>Bongo wk spa</t>
  </si>
  <si>
    <t>étui</t>
  </si>
  <si>
    <t>cube</t>
  </si>
  <si>
    <t>display noir</t>
  </si>
  <si>
    <t>display rouge</t>
  </si>
  <si>
    <t>9 fls</t>
  </si>
  <si>
    <t>41 fls</t>
  </si>
  <si>
    <t>figurine 2</t>
  </si>
  <si>
    <t>figurine 1</t>
  </si>
  <si>
    <t>corner</t>
  </si>
  <si>
    <t>blanc carré</t>
  </si>
  <si>
    <t>display wondebox (manquant dans la commande)</t>
  </si>
  <si>
    <t>toît</t>
  </si>
  <si>
    <t>manteau B</t>
  </si>
  <si>
    <t>manteau A</t>
  </si>
  <si>
    <t>coté A</t>
  </si>
  <si>
    <t>écarteur</t>
  </si>
  <si>
    <t>proxymus</t>
  </si>
  <si>
    <t>twinstick</t>
  </si>
  <si>
    <r>
      <t xml:space="preserve">DATES 
</t>
    </r>
    <r>
      <rPr>
        <b/>
        <sz val="11"/>
        <color theme="0"/>
        <rFont val="Calibri"/>
        <family val="2"/>
        <scheme val="minor"/>
      </rPr>
      <t>ex: dd-mm-aa</t>
    </r>
  </si>
  <si>
    <t>+-320</t>
  </si>
  <si>
    <t xml:space="preserve">manteau 1, 2, tray et pancarte  </t>
  </si>
  <si>
    <t>Milka saison</t>
  </si>
  <si>
    <t>mm "2"</t>
  </si>
  <si>
    <t>"B"</t>
  </si>
  <si>
    <t>chevalet + blow-up</t>
  </si>
  <si>
    <t>"A"</t>
  </si>
  <si>
    <t>coté droit</t>
  </si>
  <si>
    <t>coté  gauche (pal 450)</t>
  </si>
  <si>
    <t>coté droit (pal 450)</t>
  </si>
  <si>
    <t>tray (pal 450)</t>
  </si>
  <si>
    <t>bacs (pal 450)</t>
  </si>
  <si>
    <t>coté gauche (pal 450)</t>
  </si>
  <si>
    <t>base</t>
  </si>
  <si>
    <t>face avant (pal 450)</t>
  </si>
  <si>
    <t>base (pal 330)</t>
  </si>
  <si>
    <t>carton</t>
  </si>
  <si>
    <t>manteua "A" (pal 450)</t>
  </si>
  <si>
    <t>Manteau "A"</t>
  </si>
  <si>
    <t>manteau"B"</t>
  </si>
  <si>
    <t>renfort plateau</t>
  </si>
  <si>
    <t>Stickers (BL InnerWorking (21/11/2016)</t>
  </si>
  <si>
    <t>renfort plateau (pal 450)</t>
  </si>
  <si>
    <t>élastique (180x5)</t>
  </si>
  <si>
    <t>pancarte "2"</t>
  </si>
  <si>
    <t>pied</t>
  </si>
  <si>
    <t>pancarte "2" (pal 450)</t>
  </si>
  <si>
    <t>pancarte "1"</t>
  </si>
  <si>
    <t>renfort</t>
  </si>
  <si>
    <t>pression30/16</t>
  </si>
  <si>
    <t>rivet 30/712</t>
  </si>
  <si>
    <t>manteau "B" (pal 450)</t>
  </si>
  <si>
    <t>manteau "A" (pal 450)</t>
  </si>
  <si>
    <t>display + calage</t>
  </si>
  <si>
    <t>tray + pancarte</t>
  </si>
  <si>
    <t>socle</t>
  </si>
  <si>
    <t>renfort (pal 210)</t>
  </si>
  <si>
    <t>cube "B"</t>
  </si>
  <si>
    <t>dolly</t>
  </si>
  <si>
    <t>cube "A" (pal 650)</t>
  </si>
  <si>
    <t>rivets</t>
  </si>
  <si>
    <t>calage bouteille</t>
  </si>
  <si>
    <t>+-58 fls</t>
  </si>
  <si>
    <t>côté gauche (pal 450)</t>
  </si>
  <si>
    <t>produit (Voir NE Tilman)</t>
  </si>
  <si>
    <t>Prince 90th "1"</t>
  </si>
  <si>
    <t>Milka "1"</t>
  </si>
  <si>
    <t>tablette Oreo</t>
  </si>
  <si>
    <t>tablette Prince 90th</t>
  </si>
  <si>
    <t>tablette Prince maxi</t>
  </si>
  <si>
    <t>tablette Tuc</t>
  </si>
  <si>
    <t>Tuc "2"</t>
  </si>
  <si>
    <t>Prince maxi "2"</t>
  </si>
  <si>
    <t>Milka "2"</t>
  </si>
  <si>
    <t>Oreo "2"</t>
  </si>
  <si>
    <t>"1"</t>
  </si>
  <si>
    <t>Milka</t>
  </si>
  <si>
    <t>+- 20 cartons de 245pcs (Voir NE DiaSource)</t>
  </si>
  <si>
    <t>PROJET</t>
  </si>
  <si>
    <t>test</t>
  </si>
  <si>
    <t>test1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</si>
</sst>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/dd/yy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</font>
    <font>
      <b/>
      <sz val="12"/>
      <color indexed="8"/>
      <name val="Calibri"/>
      <family val="2"/>
    </font>
    <font>
      <b/>
      <sz val="8"/>
      <color rgb="FFFFC000"/>
      <name val="Calibri"/>
      <family val="2"/>
      <scheme val="minor"/>
    </font>
    <font>
      <b/>
      <sz val="28"/>
      <color rgb="FFF07F24"/>
      <name val="Calibri"/>
      <family val="2"/>
      <scheme val="minor"/>
    </font>
    <font>
      <b/>
      <sz val="11"/>
      <color rgb="FFF07F24"/>
      <name val="Calibri"/>
      <family val="2"/>
      <scheme val="minor"/>
    </font>
    <font>
      <sz val="11"/>
      <color rgb="FFF07F24"/>
      <name val="Calibri"/>
      <family val="2"/>
      <scheme val="minor"/>
    </font>
    <font>
      <b/>
      <sz val="12"/>
      <color theme="0"/>
      <name val="Calibri"/>
      <family val="2"/>
    </font>
    <font>
      <sz val="11"/>
      <color theme="1"/>
      <name val="Calibri"/>
      <family val="2"/>
      <scheme val="minor"/>
    </font>
    <font>
      <b/>
      <sz val="16"/>
      <color rgb="FFF07F24"/>
      <name val="Calibri"/>
      <family val="2"/>
      <scheme val="minor"/>
    </font>
    <font>
      <sz val="11"/>
      <color rgb="FF606B6D"/>
      <name val="Calibri"/>
      <family val="2"/>
      <scheme val="minor"/>
    </font>
    <font>
      <b/>
      <i/>
      <sz val="11"/>
      <color rgb="FFF07F24"/>
      <name val="Calibri"/>
      <family val="2"/>
      <scheme val="minor"/>
    </font>
    <font>
      <sz val="11"/>
      <color rgb="FFFA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sz val="20"/>
      <name val="Calibri"/>
      <family val="2"/>
      <scheme val="minor"/>
    </font>
    <font>
      <sz val="11"/>
      <color theme="9"/>
      <name val="Calibri"/>
      <family val="2"/>
      <scheme val="minor"/>
    </font>
    <font>
      <u/>
      <sz val="11"/>
      <color rgb="FFFA0000"/>
      <name val="Calibri"/>
      <family val="2"/>
      <scheme val="minor"/>
    </font>
    <font>
      <b/>
      <sz val="16"/>
      <color theme="0"/>
      <name val="Calibri"/>
      <family val="2"/>
    </font>
    <font>
      <b/>
      <sz val="16"/>
      <color indexed="8"/>
      <name val="Calibri"/>
      <family val="2"/>
    </font>
    <font>
      <b/>
      <sz val="16"/>
      <color rgb="FFF07F24"/>
      <name val="Calibri"/>
      <family val="2"/>
    </font>
    <font>
      <b/>
      <sz val="10"/>
      <color rgb="FFFA0000"/>
      <name val="Calibri"/>
      <family val="2"/>
    </font>
    <font>
      <b/>
      <sz val="10"/>
      <color theme="9"/>
      <name val="Calibri"/>
      <family val="2"/>
    </font>
    <font>
      <b/>
      <sz val="10"/>
      <color theme="0"/>
      <name val="Calibri"/>
      <family val="2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606B6D"/>
        <bgColor indexed="64"/>
      </patternFill>
    </fill>
    <fill>
      <patternFill patternType="solid">
        <fgColor rgb="FF606B6D"/>
        <bgColor theme="4"/>
      </patternFill>
    </fill>
    <fill>
      <patternFill patternType="solid">
        <fgColor rgb="FF374343"/>
        <bgColor indexed="64"/>
      </patternFill>
    </fill>
    <fill>
      <patternFill patternType="solid">
        <fgColor theme="0" tint="-0.249977111117893"/>
        <bgColor theme="4" tint="0.79998168889431442"/>
      </patternFill>
    </fill>
    <fill>
      <patternFill patternType="solid">
        <fgColor rgb="FFFF0000"/>
        <bgColor indexed="64"/>
      </patternFill>
    </fill>
  </fills>
  <borders count="30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uble">
        <color theme="0" tint="-0.14996795556505021"/>
      </top>
      <bottom style="double">
        <color theme="0" tint="-0.14996795556505021"/>
      </bottom>
      <diagonal/>
    </border>
    <border>
      <left/>
      <right/>
      <top style="double">
        <color theme="0" tint="-0.14996795556505021"/>
      </top>
      <bottom style="double">
        <color theme="0" tint="-0.1499374370555742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double">
        <color theme="0" tint="-0.149967955565050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uble">
        <color theme="0" tint="-0.14996795556505021"/>
      </top>
      <bottom/>
      <diagonal/>
    </border>
    <border>
      <left style="thick">
        <color theme="1"/>
      </left>
      <right/>
      <top style="double">
        <color theme="0" tint="-0.14996795556505021"/>
      </top>
      <bottom style="double">
        <color theme="0" tint="-0.14996795556505021"/>
      </bottom>
      <diagonal/>
    </border>
    <border>
      <left/>
      <right style="thick">
        <color theme="1"/>
      </right>
      <top style="double">
        <color theme="0" tint="-0.14996795556505021"/>
      </top>
      <bottom style="double">
        <color theme="0" tint="-0.14996795556505021"/>
      </bottom>
      <diagonal/>
    </border>
    <border>
      <left style="thick">
        <color theme="1"/>
      </left>
      <right/>
      <top style="double">
        <color theme="0" tint="-0.14996795556505021"/>
      </top>
      <bottom/>
      <diagonal/>
    </border>
    <border>
      <left/>
      <right style="thick">
        <color theme="1"/>
      </right>
      <top style="double">
        <color theme="0" tint="-0.14996795556505021"/>
      </top>
      <bottom/>
      <diagonal/>
    </border>
    <border>
      <left style="thick">
        <color theme="1"/>
      </left>
      <right/>
      <top/>
      <bottom/>
      <diagonal/>
    </border>
    <border>
      <left/>
      <right style="thick">
        <color theme="1"/>
      </right>
      <top/>
      <bottom/>
      <diagonal/>
    </border>
    <border>
      <left style="thick">
        <color theme="1"/>
      </left>
      <right/>
      <top/>
      <bottom style="double">
        <color theme="0" tint="-0.14996795556505021"/>
      </bottom>
      <diagonal/>
    </border>
    <border>
      <left/>
      <right style="thick">
        <color theme="1"/>
      </right>
      <top/>
      <bottom style="double">
        <color theme="0" tint="-0.14996795556505021"/>
      </bottom>
      <diagonal/>
    </border>
    <border>
      <left style="thick">
        <color theme="1"/>
      </left>
      <right/>
      <top style="double">
        <color theme="0" tint="-0.14996795556505021"/>
      </top>
      <bottom style="double">
        <color theme="0" tint="-0.14993743705557422"/>
      </bottom>
      <diagonal/>
    </border>
    <border>
      <left/>
      <right style="thick">
        <color theme="1"/>
      </right>
      <top style="double">
        <color theme="0" tint="-0.14996795556505021"/>
      </top>
      <bottom style="double">
        <color theme="0" tint="-0.14993743705557422"/>
      </bottom>
      <diagonal/>
    </border>
    <border>
      <left style="thick">
        <color theme="1"/>
      </left>
      <right/>
      <top style="double">
        <color theme="0" tint="-0.14993743705557422"/>
      </top>
      <bottom style="thick">
        <color theme="1"/>
      </bottom>
      <diagonal/>
    </border>
    <border>
      <left/>
      <right/>
      <top style="double">
        <color theme="0" tint="-0.14993743705557422"/>
      </top>
      <bottom style="thick">
        <color theme="1"/>
      </bottom>
      <diagonal/>
    </border>
    <border>
      <left/>
      <right style="thick">
        <color theme="1"/>
      </right>
      <top style="double">
        <color theme="0" tint="-0.14993743705557422"/>
      </top>
      <bottom style="thick">
        <color theme="1"/>
      </bottom>
      <diagonal/>
    </border>
  </borders>
  <cellStyleXfs count="2">
    <xf numFmtId="0" fontId="0" fillId="0" borderId="0"/>
    <xf numFmtId="9" fontId="9" fillId="0" borderId="0" applyFont="0" applyFill="0" applyBorder="0" applyAlignment="0" applyProtection="0"/>
  </cellStyleXfs>
  <cellXfs count="103">
    <xf numFmtId="0" fontId="0" fillId="0" borderId="0" xfId="0"/>
    <xf numFmtId="49" fontId="2" fillId="0" borderId="0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 applyBorder="1"/>
    <xf numFmtId="0" fontId="0" fillId="0" borderId="0" xfId="0" quotePrefix="1"/>
    <xf numFmtId="0" fontId="10" fillId="3" borderId="9" xfId="0" applyFont="1" applyFill="1" applyBorder="1" applyAlignment="1">
      <alignment horizontal="center" vertical="center"/>
    </xf>
    <xf numFmtId="0" fontId="10" fillId="3" borderId="10" xfId="0" applyFont="1" applyFill="1" applyBorder="1" applyAlignment="1">
      <alignment horizontal="center" vertical="center"/>
    </xf>
    <xf numFmtId="0" fontId="10" fillId="3" borderId="10" xfId="0" applyFont="1" applyFill="1" applyBorder="1" applyAlignment="1">
      <alignment horizontal="center" vertical="center" wrapText="1"/>
    </xf>
    <xf numFmtId="0" fontId="0" fillId="5" borderId="4" xfId="0" applyFont="1" applyFill="1" applyBorder="1"/>
    <xf numFmtId="0" fontId="0" fillId="0" borderId="4" xfId="0" applyFont="1" applyFill="1" applyBorder="1"/>
    <xf numFmtId="0" fontId="0" fillId="5" borderId="12" xfId="0" applyFont="1" applyFill="1" applyBorder="1"/>
    <xf numFmtId="0" fontId="6" fillId="3" borderId="13" xfId="0" applyFont="1" applyFill="1" applyBorder="1"/>
    <xf numFmtId="0" fontId="6" fillId="3" borderId="14" xfId="0" applyFont="1" applyFill="1" applyBorder="1"/>
    <xf numFmtId="0" fontId="6" fillId="3" borderId="15" xfId="0" applyFont="1" applyFill="1" applyBorder="1"/>
    <xf numFmtId="14" fontId="0" fillId="0" borderId="0" xfId="0" applyNumberFormat="1" applyFill="1" applyBorder="1" applyAlignment="1">
      <alignment horizontal="center"/>
    </xf>
    <xf numFmtId="14" fontId="0" fillId="0" borderId="0" xfId="0" applyNumberFormat="1"/>
    <xf numFmtId="0" fontId="16" fillId="0" borderId="1" xfId="0" applyFont="1" applyFill="1" applyBorder="1" applyProtection="1">
      <protection locked="0"/>
    </xf>
    <xf numFmtId="1" fontId="16" fillId="0" borderId="2" xfId="0" applyNumberFormat="1" applyFont="1" applyFill="1" applyBorder="1" applyAlignment="1" applyProtection="1">
      <alignment horizontal="center"/>
      <protection locked="0"/>
    </xf>
    <xf numFmtId="0" fontId="16" fillId="0" borderId="2" xfId="0" applyFont="1" applyFill="1" applyBorder="1" applyProtection="1">
      <protection locked="0"/>
    </xf>
    <xf numFmtId="14" fontId="16" fillId="0" borderId="3" xfId="0" applyNumberFormat="1" applyFont="1" applyFill="1" applyBorder="1" applyAlignment="1" applyProtection="1">
      <alignment horizontal="left"/>
      <protection locked="0"/>
    </xf>
    <xf numFmtId="1" fontId="0" fillId="5" borderId="12" xfId="0" applyNumberFormat="1" applyFont="1" applyFill="1" applyBorder="1" applyAlignment="1" applyProtection="1">
      <alignment horizontal="left"/>
      <protection locked="0"/>
    </xf>
    <xf numFmtId="0" fontId="0" fillId="5" borderId="12" xfId="0" applyFont="1" applyFill="1" applyBorder="1" applyAlignment="1" applyProtection="1">
      <alignment horizontal="left"/>
      <protection locked="0"/>
    </xf>
    <xf numFmtId="1" fontId="0" fillId="0" borderId="4" xfId="0" applyNumberFormat="1" applyFont="1" applyFill="1" applyBorder="1" applyAlignment="1" applyProtection="1">
      <alignment horizontal="left"/>
      <protection locked="0"/>
    </xf>
    <xf numFmtId="0" fontId="0" fillId="0" borderId="4" xfId="0" applyFont="1" applyFill="1" applyBorder="1" applyAlignment="1" applyProtection="1">
      <alignment horizontal="left"/>
      <protection locked="0"/>
    </xf>
    <xf numFmtId="1" fontId="0" fillId="5" borderId="4" xfId="0" applyNumberFormat="1" applyFont="1" applyFill="1" applyBorder="1" applyAlignment="1" applyProtection="1">
      <alignment horizontal="left"/>
      <protection locked="0"/>
    </xf>
    <xf numFmtId="0" fontId="0" fillId="5" borderId="4" xfId="0" applyFont="1" applyFill="1" applyBorder="1" applyAlignment="1" applyProtection="1">
      <alignment horizontal="left"/>
      <protection locked="0"/>
    </xf>
    <xf numFmtId="0" fontId="7" fillId="2" borderId="7" xfId="0" applyFont="1" applyFill="1" applyBorder="1" applyAlignment="1" applyProtection="1">
      <alignment horizontal="center"/>
      <protection locked="0"/>
    </xf>
    <xf numFmtId="0" fontId="16" fillId="0" borderId="0" xfId="0" applyFont="1" applyFill="1" applyBorder="1" applyProtection="1">
      <protection locked="0"/>
    </xf>
    <xf numFmtId="15" fontId="16" fillId="0" borderId="3" xfId="0" applyNumberFormat="1" applyFont="1" applyFill="1" applyBorder="1" applyAlignment="1" applyProtection="1">
      <alignment horizontal="left"/>
      <protection locked="0"/>
    </xf>
    <xf numFmtId="1" fontId="16" fillId="0" borderId="2" xfId="0" quotePrefix="1" applyNumberFormat="1" applyFont="1" applyFill="1" applyBorder="1" applyAlignment="1" applyProtection="1">
      <alignment horizontal="center"/>
      <protection locked="0"/>
    </xf>
    <xf numFmtId="0" fontId="0" fillId="0" borderId="2" xfId="0" applyFill="1" applyBorder="1" applyProtection="1">
      <protection locked="0"/>
    </xf>
    <xf numFmtId="0" fontId="16" fillId="0" borderId="2" xfId="0" quotePrefix="1" applyFont="1" applyFill="1" applyBorder="1" applyProtection="1">
      <protection locked="0"/>
    </xf>
    <xf numFmtId="1" fontId="16" fillId="0" borderId="2" xfId="0" applyNumberFormat="1" applyFont="1" applyFill="1" applyBorder="1" applyAlignment="1" applyProtection="1">
      <alignment horizontal="center"/>
    </xf>
    <xf numFmtId="0" fontId="0" fillId="0" borderId="0" xfId="0" applyProtection="1"/>
    <xf numFmtId="0" fontId="0" fillId="0" borderId="0" xfId="0" applyNumberFormat="1" applyProtection="1"/>
    <xf numFmtId="0" fontId="18" fillId="0" borderId="0" xfId="0" quotePrefix="1" applyFont="1" applyProtection="1"/>
    <xf numFmtId="0" fontId="7" fillId="0" borderId="0" xfId="0" applyFont="1" applyAlignment="1" applyProtection="1">
      <alignment horizontal="center"/>
    </xf>
    <xf numFmtId="0" fontId="0" fillId="2" borderId="19" xfId="0" applyFill="1" applyBorder="1" applyProtection="1"/>
    <xf numFmtId="0" fontId="0" fillId="2" borderId="16" xfId="0" applyFill="1" applyBorder="1" applyProtection="1"/>
    <xf numFmtId="0" fontId="1" fillId="2" borderId="16" xfId="0" applyFont="1" applyFill="1" applyBorder="1" applyAlignment="1" applyProtection="1"/>
    <xf numFmtId="0" fontId="0" fillId="2" borderId="20" xfId="0" applyFill="1" applyBorder="1" applyAlignment="1" applyProtection="1">
      <alignment horizontal="left"/>
    </xf>
    <xf numFmtId="9" fontId="0" fillId="0" borderId="0" xfId="0" applyNumberFormat="1" applyProtection="1"/>
    <xf numFmtId="0" fontId="0" fillId="0" borderId="0" xfId="0" quotePrefix="1" applyAlignment="1" applyProtection="1">
      <alignment wrapText="1"/>
    </xf>
    <xf numFmtId="0" fontId="13" fillId="0" borderId="0" xfId="0" quotePrefix="1" applyFont="1" applyProtection="1"/>
    <xf numFmtId="0" fontId="0" fillId="2" borderId="21" xfId="0" applyFill="1" applyBorder="1" applyProtection="1"/>
    <xf numFmtId="0" fontId="6" fillId="2" borderId="8" xfId="0" applyFont="1" applyFill="1" applyBorder="1" applyAlignment="1" applyProtection="1">
      <alignment horizontal="center"/>
    </xf>
    <xf numFmtId="0" fontId="0" fillId="2" borderId="22" xfId="0" applyFill="1" applyBorder="1" applyAlignment="1" applyProtection="1">
      <alignment horizontal="left"/>
    </xf>
    <xf numFmtId="0" fontId="19" fillId="0" borderId="0" xfId="0" applyFont="1" applyProtection="1"/>
    <xf numFmtId="0" fontId="0" fillId="2" borderId="0" xfId="0" applyFill="1" applyBorder="1" applyProtection="1"/>
    <xf numFmtId="0" fontId="0" fillId="0" borderId="0" xfId="0" applyFont="1" applyProtection="1"/>
    <xf numFmtId="0" fontId="1" fillId="2" borderId="0" xfId="0" applyFont="1" applyFill="1" applyBorder="1" applyAlignment="1" applyProtection="1"/>
    <xf numFmtId="0" fontId="11" fillId="2" borderId="22" xfId="0" applyFont="1" applyFill="1" applyBorder="1" applyAlignment="1" applyProtection="1">
      <alignment horizontal="left"/>
    </xf>
    <xf numFmtId="0" fontId="0" fillId="0" borderId="0" xfId="0" quotePrefix="1" applyProtection="1"/>
    <xf numFmtId="0" fontId="0" fillId="0" borderId="0" xfId="0" applyAlignment="1" applyProtection="1">
      <alignment horizontal="right"/>
    </xf>
    <xf numFmtId="0" fontId="12" fillId="2" borderId="0" xfId="0" applyFont="1" applyFill="1" applyBorder="1" applyAlignment="1" applyProtection="1">
      <alignment horizontal="center"/>
    </xf>
    <xf numFmtId="0" fontId="5" fillId="2" borderId="6" xfId="0" applyFont="1" applyFill="1" applyBorder="1" applyAlignment="1" applyProtection="1">
      <alignment horizontal="center" vertical="center"/>
    </xf>
    <xf numFmtId="0" fontId="4" fillId="2" borderId="26" xfId="0" applyFont="1" applyFill="1" applyBorder="1" applyAlignment="1" applyProtection="1">
      <alignment horizontal="left" vertical="center"/>
    </xf>
    <xf numFmtId="0" fontId="0" fillId="0" borderId="0" xfId="0" applyBorder="1" applyProtection="1"/>
    <xf numFmtId="0" fontId="10" fillId="3" borderId="27" xfId="0" applyFont="1" applyFill="1" applyBorder="1" applyAlignment="1" applyProtection="1">
      <alignment horizontal="center" vertical="center"/>
    </xf>
    <xf numFmtId="0" fontId="10" fillId="3" borderId="28" xfId="0" applyFont="1" applyFill="1" applyBorder="1" applyAlignment="1" applyProtection="1">
      <alignment horizontal="center" vertical="center"/>
    </xf>
    <xf numFmtId="0" fontId="10" fillId="3" borderId="29" xfId="0" applyFont="1" applyFill="1" applyBorder="1" applyAlignment="1" applyProtection="1">
      <alignment horizontal="center" vertical="center" wrapText="1"/>
    </xf>
    <xf numFmtId="0" fontId="1" fillId="0" borderId="12" xfId="0" applyFont="1" applyFill="1" applyBorder="1" applyAlignment="1" applyProtection="1">
      <alignment horizontal="center"/>
    </xf>
    <xf numFmtId="0" fontId="0" fillId="0" borderId="12" xfId="0" applyFill="1" applyBorder="1" applyAlignment="1" applyProtection="1">
      <alignment horizontal="center"/>
    </xf>
    <xf numFmtId="0" fontId="0" fillId="0" borderId="12" xfId="0" applyFill="1" applyBorder="1" applyProtection="1"/>
    <xf numFmtId="164" fontId="0" fillId="0" borderId="12" xfId="0" applyNumberFormat="1" applyFill="1" applyBorder="1" applyAlignment="1" applyProtection="1">
      <alignment horizontal="right"/>
    </xf>
    <xf numFmtId="1" fontId="0" fillId="0" borderId="0" xfId="0" applyNumberFormat="1" applyFont="1" applyFill="1" applyBorder="1" applyAlignment="1" applyProtection="1">
      <alignment horizontal="center"/>
    </xf>
    <xf numFmtId="0" fontId="1" fillId="0" borderId="4" xfId="0" applyFont="1" applyFill="1" applyBorder="1" applyAlignment="1" applyProtection="1">
      <alignment horizontal="center"/>
    </xf>
    <xf numFmtId="0" fontId="0" fillId="0" borderId="4" xfId="0" applyFill="1" applyBorder="1" applyAlignment="1" applyProtection="1">
      <alignment horizontal="center"/>
    </xf>
    <xf numFmtId="0" fontId="0" fillId="0" borderId="4" xfId="0" applyFill="1" applyBorder="1" applyProtection="1"/>
    <xf numFmtId="164" fontId="0" fillId="0" borderId="4" xfId="0" applyNumberFormat="1" applyFill="1" applyBorder="1" applyAlignment="1" applyProtection="1">
      <alignment horizontal="right"/>
    </xf>
    <xf numFmtId="164" fontId="0" fillId="0" borderId="4" xfId="0" applyNumberFormat="1" applyFont="1" applyFill="1" applyBorder="1" applyAlignment="1" applyProtection="1">
      <alignment horizontal="right"/>
    </xf>
    <xf numFmtId="2" fontId="0" fillId="0" borderId="0" xfId="1" applyNumberFormat="1" applyFont="1" applyFill="1" applyBorder="1" applyProtection="1"/>
    <xf numFmtId="2" fontId="0" fillId="0" borderId="0" xfId="1" applyNumberFormat="1" applyFont="1" applyBorder="1" applyProtection="1"/>
    <xf numFmtId="9" fontId="0" fillId="0" borderId="0" xfId="1" applyFont="1" applyProtection="1"/>
    <xf numFmtId="2" fontId="0" fillId="0" borderId="0" xfId="1" applyNumberFormat="1" applyFont="1" applyProtection="1"/>
    <xf numFmtId="0" fontId="1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14" fontId="0" fillId="0" borderId="0" xfId="0" applyNumberFormat="1" applyAlignment="1" applyProtection="1">
      <alignment horizontal="right"/>
    </xf>
    <xf numFmtId="0" fontId="0" fillId="0" borderId="0" xfId="0" applyAlignment="1" applyProtection="1">
      <alignment horizontal="left"/>
    </xf>
    <xf numFmtId="0" fontId="0" fillId="0" borderId="0" xfId="0" applyProtection="1">
      <protection locked="0"/>
    </xf>
    <xf numFmtId="0" fontId="5" fillId="2" borderId="25" xfId="0" applyFont="1" applyFill="1" applyBorder="1" applyAlignment="1" applyProtection="1">
      <alignment horizontal="center" vertical="center"/>
    </xf>
    <xf numFmtId="0" fontId="5" fillId="2" borderId="6" xfId="0" applyFont="1" applyFill="1" applyBorder="1" applyAlignment="1" applyProtection="1">
      <alignment horizontal="center" vertical="center"/>
    </xf>
    <xf numFmtId="0" fontId="3" fillId="4" borderId="17" xfId="0" applyFont="1" applyFill="1" applyBorder="1" applyAlignment="1" applyProtection="1">
      <alignment horizontal="center" vertical="center" wrapText="1"/>
    </xf>
    <xf numFmtId="0" fontId="3" fillId="4" borderId="5" xfId="0" applyFont="1" applyFill="1" applyBorder="1" applyAlignment="1" applyProtection="1">
      <alignment horizontal="center" vertical="center"/>
    </xf>
    <xf numFmtId="0" fontId="3" fillId="4" borderId="18" xfId="0" applyFont="1" applyFill="1" applyBorder="1" applyAlignment="1" applyProtection="1">
      <alignment horizontal="center" vertical="center"/>
    </xf>
    <xf numFmtId="0" fontId="22" fillId="4" borderId="17" xfId="0" applyFont="1" applyFill="1" applyBorder="1" applyAlignment="1" applyProtection="1">
      <alignment horizontal="center" vertical="center"/>
    </xf>
    <xf numFmtId="0" fontId="21" fillId="4" borderId="5" xfId="0" applyFont="1" applyFill="1" applyBorder="1" applyAlignment="1" applyProtection="1">
      <alignment horizontal="center" vertical="center"/>
    </xf>
    <xf numFmtId="0" fontId="21" fillId="4" borderId="18" xfId="0" applyFont="1" applyFill="1" applyBorder="1" applyAlignment="1" applyProtection="1">
      <alignment horizontal="center" vertical="center"/>
    </xf>
    <xf numFmtId="0" fontId="12" fillId="2" borderId="17" xfId="0" applyFont="1" applyFill="1" applyBorder="1" applyAlignment="1" applyProtection="1">
      <alignment horizontal="center"/>
    </xf>
    <xf numFmtId="0" fontId="12" fillId="2" borderId="5" xfId="0" applyFont="1" applyFill="1" applyBorder="1" applyAlignment="1" applyProtection="1">
      <alignment horizontal="center"/>
    </xf>
    <xf numFmtId="0" fontId="17" fillId="2" borderId="21" xfId="0" applyNumberFormat="1" applyFont="1" applyFill="1" applyBorder="1" applyAlignment="1" applyProtection="1">
      <alignment horizontal="center" vertical="center"/>
    </xf>
    <xf numFmtId="0" fontId="17" fillId="2" borderId="0" xfId="0" applyNumberFormat="1" applyFont="1" applyFill="1" applyBorder="1" applyAlignment="1" applyProtection="1">
      <alignment horizontal="center" vertical="center"/>
    </xf>
    <xf numFmtId="0" fontId="17" fillId="2" borderId="22" xfId="0" applyNumberFormat="1" applyFont="1" applyFill="1" applyBorder="1" applyAlignment="1" applyProtection="1">
      <alignment horizontal="center" vertical="center"/>
    </xf>
    <xf numFmtId="0" fontId="17" fillId="2" borderId="23" xfId="0" applyNumberFormat="1" applyFont="1" applyFill="1" applyBorder="1" applyAlignment="1" applyProtection="1">
      <alignment horizontal="center" vertical="center"/>
    </xf>
    <xf numFmtId="0" fontId="17" fillId="2" borderId="11" xfId="0" applyNumberFormat="1" applyFont="1" applyFill="1" applyBorder="1" applyAlignment="1" applyProtection="1">
      <alignment horizontal="center" vertical="center"/>
    </xf>
    <xf numFmtId="0" fontId="17" fillId="2" borderId="24" xfId="0" applyNumberFormat="1" applyFont="1" applyFill="1" applyBorder="1" applyAlignment="1" applyProtection="1">
      <alignment horizontal="center" vertical="center"/>
    </xf>
    <xf numFmtId="0" fontId="16" fillId="6" borderId="1" xfId="0" applyFont="1" applyFill="1" applyBorder="1" applyProtection="1">
      <protection locked="0"/>
    </xf>
    <xf numFmtId="1" fontId="16" fillId="6" borderId="2" xfId="0" applyNumberFormat="1" applyFont="1" applyFill="1" applyBorder="1" applyAlignment="1" applyProtection="1">
      <alignment horizontal="center"/>
      <protection locked="0"/>
    </xf>
    <xf numFmtId="0" fontId="16" fillId="6" borderId="2" xfId="0" applyFont="1" applyFill="1" applyBorder="1" applyProtection="1">
      <protection locked="0"/>
    </xf>
    <xf numFmtId="15" fontId="16" fillId="6" borderId="3" xfId="0" applyNumberFormat="1" applyFont="1" applyFill="1" applyBorder="1" applyAlignment="1" applyProtection="1">
      <alignment horizontal="left"/>
      <protection locked="0"/>
    </xf>
    <xf numFmtId="1" fontId="16" fillId="6" borderId="2" xfId="0" applyNumberFormat="1" applyFont="1" applyFill="1" applyBorder="1" applyAlignment="1" applyProtection="1">
      <alignment horizontal="center"/>
    </xf>
  </cellXfs>
  <cellStyles count="2">
    <cellStyle name="Normal" xfId="0" builtinId="0"/>
    <cellStyle name="Pourcentage" xfId="1" builtinId="5"/>
  </cellStyles>
  <dxfs count="5">
    <dxf>
      <font>
        <strike val="0"/>
        <u val="double"/>
        <color rgb="FFFF0000"/>
      </font>
    </dxf>
    <dxf>
      <font>
        <b/>
        <i/>
        <color theme="9"/>
      </font>
    </dxf>
    <dxf>
      <font>
        <b/>
        <i val="0"/>
        <u val="double"/>
        <color rgb="FFFF2929"/>
      </font>
      <fill>
        <patternFill>
          <bgColor theme="0"/>
        </patternFill>
      </fill>
    </dxf>
    <dxf>
      <font>
        <strike val="0"/>
        <color rgb="FFFA0000"/>
      </font>
    </dxf>
    <dxf>
      <font>
        <b/>
        <i val="0"/>
        <strike val="0"/>
        <u val="double"/>
        <color rgb="FFFA0000"/>
      </font>
    </dxf>
  </dxfs>
  <tableStyles count="0" defaultTableStyle="TableStyleMedium2" defaultPivotStyle="PivotStyleLight16"/>
  <colors>
    <mruColors>
      <color rgb="FFFA0000"/>
      <color rgb="FF606B6D"/>
      <color rgb="FFF07F24"/>
      <color rgb="FFFF2929"/>
      <color rgb="FF37434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4.png"/><Relationship Id="rId1" Type="http://schemas.openxmlformats.org/officeDocument/2006/relationships/image" Target="../media/image3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180975</xdr:colOff>
      <xdr:row>2</xdr:row>
      <xdr:rowOff>9525</xdr:rowOff>
    </xdr:from>
    <xdr:to>
      <xdr:col>3</xdr:col>
      <xdr:colOff>361950</xdr:colOff>
      <xdr:row>3</xdr:row>
      <xdr:rowOff>0</xdr:rowOff>
    </xdr:to>
    <xdr:pic macro="[0]!Del_At">
      <xdr:nvPicPr>
        <xdr:cNvPr id="2" name="Image 1" descr="test" title="EFFACER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5514975" y="704850"/>
          <a:ext cx="180975" cy="180975"/>
        </a:xfrm>
        <a:prstGeom prst="rect">
          <a:avLst/>
        </a:prstGeom>
      </xdr:spPr>
    </xdr:pic>
    <xdr:clientData/>
  </xdr:twoCellAnchor>
  <xdr:twoCellAnchor editAs="oneCell">
    <xdr:from>
      <xdr:col>3</xdr:col>
      <xdr:colOff>171450</xdr:colOff>
      <xdr:row>5</xdr:row>
      <xdr:rowOff>0</xdr:rowOff>
    </xdr:from>
    <xdr:to>
      <xdr:col>3</xdr:col>
      <xdr:colOff>351450</xdr:colOff>
      <xdr:row>5</xdr:row>
      <xdr:rowOff>180000</xdr:rowOff>
    </xdr:to>
    <xdr:pic macro="[0]!Del_Com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5505450" y="1057275"/>
          <a:ext cx="180000" cy="180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486833</xdr:colOff>
      <xdr:row>0</xdr:row>
      <xdr:rowOff>476249</xdr:rowOff>
    </xdr:from>
    <xdr:to>
      <xdr:col>1</xdr:col>
      <xdr:colOff>0</xdr:colOff>
      <xdr:row>1</xdr:row>
      <xdr:rowOff>0</xdr:rowOff>
    </xdr:to>
    <xdr:grpSp>
      <xdr:nvGrpSpPr>
        <xdr:cNvPr id="4" name="Groupe 3"/>
        <xdr:cNvGrpSpPr/>
      </xdr:nvGrpSpPr>
      <xdr:grpSpPr>
        <a:xfrm>
          <a:off x="486833" y="476249"/>
          <a:ext cx="486834" cy="232834"/>
          <a:chOff x="10007464" y="54448057"/>
          <a:chExt cx="1035324" cy="542944"/>
        </a:xfrm>
      </xdr:grpSpPr>
      <xdr:pic macro="[0]!FIN">
        <xdr:nvPicPr>
          <xdr:cNvPr id="2" name="Image 1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FIN" textlink="">
        <xdr:nvSpPr>
          <xdr:cNvPr id="3" name="ZoneTexte 2"/>
          <xdr:cNvSpPr txBox="1"/>
        </xdr:nvSpPr>
        <xdr:spPr>
          <a:xfrm>
            <a:off x="10043586" y="54546497"/>
            <a:ext cx="931333" cy="34128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FIN</a:t>
            </a:r>
            <a:endParaRPr lang="fr-BE" sz="1200" b="1"/>
          </a:p>
        </xdr:txBody>
      </xdr:sp>
    </xdr:grpSp>
    <xdr:clientData/>
  </xdr:twoCellAnchor>
  <xdr:twoCellAnchor>
    <xdr:from>
      <xdr:col>0</xdr:col>
      <xdr:colOff>0</xdr:colOff>
      <xdr:row>0</xdr:row>
      <xdr:rowOff>476250</xdr:rowOff>
    </xdr:from>
    <xdr:to>
      <xdr:col>0</xdr:col>
      <xdr:colOff>554515</xdr:colOff>
      <xdr:row>1</xdr:row>
      <xdr:rowOff>1</xdr:rowOff>
    </xdr:to>
    <xdr:grpSp>
      <xdr:nvGrpSpPr>
        <xdr:cNvPr id="17" name="Groupe 16"/>
        <xdr:cNvGrpSpPr/>
      </xdr:nvGrpSpPr>
      <xdr:grpSpPr>
        <a:xfrm>
          <a:off x="0" y="476250"/>
          <a:ext cx="554515" cy="232834"/>
          <a:chOff x="9931049" y="54448057"/>
          <a:chExt cx="1179258" cy="542944"/>
        </a:xfrm>
      </xdr:grpSpPr>
      <xdr:pic macro="[0]!FIN">
        <xdr:nvPicPr>
          <xdr:cNvPr id="18" name="Image 17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debut" textlink="">
        <xdr:nvSpPr>
          <xdr:cNvPr id="19" name="ZoneTexte 18"/>
          <xdr:cNvSpPr txBox="1"/>
        </xdr:nvSpPr>
        <xdr:spPr>
          <a:xfrm>
            <a:off x="9931049" y="54546498"/>
            <a:ext cx="1179258" cy="37368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Débutr</a:t>
            </a:r>
            <a:endParaRPr lang="fr-BE" sz="1200" b="1"/>
          </a:p>
        </xdr:txBody>
      </xdr:sp>
    </xdr:grpSp>
    <xdr:clientData/>
  </xdr:twoCellAnchor>
  <xdr:twoCellAnchor editAs="oneCell">
    <xdr:from>
      <xdr:col>1</xdr:col>
      <xdr:colOff>264583</xdr:colOff>
      <xdr:row>0</xdr:row>
      <xdr:rowOff>520293</xdr:rowOff>
    </xdr:from>
    <xdr:to>
      <xdr:col>1</xdr:col>
      <xdr:colOff>444500</xdr:colOff>
      <xdr:row>0</xdr:row>
      <xdr:rowOff>700210</xdr:rowOff>
    </xdr:to>
    <xdr:pic macro="[0]!tri_com_crois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38250" y="520293"/>
          <a:ext cx="179917" cy="179917"/>
        </a:xfrm>
        <a:prstGeom prst="rect">
          <a:avLst/>
        </a:prstGeom>
      </xdr:spPr>
    </xdr:pic>
    <xdr:clientData/>
  </xdr:twoCellAnchor>
  <xdr:twoCellAnchor editAs="oneCell">
    <xdr:from>
      <xdr:col>1</xdr:col>
      <xdr:colOff>592667</xdr:colOff>
      <xdr:row>0</xdr:row>
      <xdr:rowOff>497417</xdr:rowOff>
    </xdr:from>
    <xdr:to>
      <xdr:col>1</xdr:col>
      <xdr:colOff>772667</xdr:colOff>
      <xdr:row>0</xdr:row>
      <xdr:rowOff>677417</xdr:rowOff>
    </xdr:to>
    <xdr:pic macro="[0]!tri_com_dé_crois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66334" y="497417"/>
          <a:ext cx="180000" cy="18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07F24"/>
  </sheetPr>
  <dimension ref="A1:J586"/>
  <sheetViews>
    <sheetView showGridLines="0" zoomScaleNormal="100" workbookViewId="0">
      <pane ySplit="13" topLeftCell="A14" activePane="bottomLeft" state="frozen"/>
      <selection pane="bottomLeft" activeCell="A14" sqref="A14"/>
    </sheetView>
  </sheetViews>
  <sheetFormatPr baseColWidth="10" defaultColWidth="0" defaultRowHeight="15" x14ac:dyDescent="0.25"/>
  <cols>
    <col min="1" max="1" width="18.140625" style="35" customWidth="1"/>
    <col min="2" max="2" width="19" style="35" customWidth="1"/>
    <col min="3" max="3" width="39.42578125" style="35" bestFit="1" customWidth="1"/>
    <col min="4" max="4" width="19" style="80" customWidth="1"/>
    <col min="5" max="15" width="19" style="35" customWidth="1"/>
    <col min="16" max="16384" width="11.42578125" style="35" hidden="1"/>
  </cols>
  <sheetData>
    <row r="1" spans="1:10" ht="39" customHeight="1" thickTop="1" thickBot="1" x14ac:dyDescent="0.3">
      <c r="A1" s="84" t="s">
        <v>117</v>
      </c>
      <c r="B1" s="85"/>
      <c r="C1" s="85"/>
      <c r="D1" s="86"/>
      <c r="E1" s="36"/>
      <c r="I1" s="37"/>
      <c r="J1" s="38"/>
    </row>
    <row r="2" spans="1:10" ht="15.75" thickTop="1" x14ac:dyDescent="0.25">
      <c r="A2" s="39"/>
      <c r="B2" s="40"/>
      <c r="C2" s="41"/>
      <c r="D2" s="42"/>
      <c r="E2" s="43"/>
      <c r="F2" s="44"/>
      <c r="I2" s="45"/>
    </row>
    <row r="3" spans="1:10" x14ac:dyDescent="0.25">
      <c r="A3" s="46"/>
      <c r="B3" s="47" t="s">
        <v>0</v>
      </c>
      <c r="C3" s="28"/>
      <c r="D3" s="48"/>
      <c r="I3" s="49"/>
    </row>
    <row r="4" spans="1:10" ht="7.5" customHeight="1" x14ac:dyDescent="0.25">
      <c r="A4" s="46"/>
      <c r="B4" s="50"/>
      <c r="C4" s="50"/>
      <c r="D4" s="48"/>
      <c r="I4" s="51"/>
    </row>
    <row r="5" spans="1:10" ht="6" customHeight="1" x14ac:dyDescent="0.25">
      <c r="A5" s="46"/>
      <c r="B5" s="50"/>
      <c r="C5" s="52"/>
      <c r="D5" s="48"/>
      <c r="I5" s="51"/>
    </row>
    <row r="6" spans="1:10" x14ac:dyDescent="0.25">
      <c r="A6" s="46"/>
      <c r="B6" s="47" t="s">
        <v>205</v>
      </c>
      <c r="C6" s="28"/>
      <c r="D6" s="53"/>
      <c r="I6" s="51"/>
    </row>
    <row r="7" spans="1:10" ht="13.5" customHeight="1" x14ac:dyDescent="0.25">
      <c r="A7" s="46"/>
      <c r="B7" s="50"/>
      <c r="C7" s="50"/>
      <c r="D7" s="48"/>
      <c r="F7" s="54"/>
      <c r="I7" s="51"/>
    </row>
    <row r="8" spans="1:10" ht="5.25" customHeight="1" x14ac:dyDescent="0.25">
      <c r="A8" s="92" t="str">
        <f>IF(ISBLANK(A14),("! AUCUNE CORRESPONDANCE !"),UPPER("succès"))</f>
        <v>! AUCUNE CORRESPONDANCE !</v>
      </c>
      <c r="B8" s="93"/>
      <c r="C8" s="93"/>
      <c r="D8" s="94"/>
      <c r="I8" s="51"/>
    </row>
    <row r="9" spans="1:10" ht="16.5" customHeight="1" thickBot="1" x14ac:dyDescent="0.3">
      <c r="A9" s="95"/>
      <c r="B9" s="96"/>
      <c r="C9" s="96"/>
      <c r="D9" s="97"/>
      <c r="F9" s="54"/>
      <c r="I9" s="51"/>
    </row>
    <row r="10" spans="1:10" ht="22.5" thickTop="1" thickBot="1" x14ac:dyDescent="0.3">
      <c r="A10" s="87" t="str">
        <f>UPPER("&lt;-- résultats --&gt;")</f>
        <v>&lt;-- RÉSULTATS --&gt;</v>
      </c>
      <c r="B10" s="88"/>
      <c r="C10" s="88"/>
      <c r="D10" s="89"/>
      <c r="F10" s="55"/>
      <c r="G10" s="36"/>
      <c r="I10" s="51"/>
    </row>
    <row r="11" spans="1:10" ht="16.5" thickTop="1" thickBot="1" x14ac:dyDescent="0.3">
      <c r="A11" s="90" t="str">
        <f>B3</f>
        <v>ATELIER</v>
      </c>
      <c r="B11" s="91"/>
      <c r="C11" s="56" t="str">
        <f>B6</f>
        <v>PROJET</v>
      </c>
      <c r="D11" s="48"/>
      <c r="I11" s="51"/>
    </row>
    <row r="12" spans="1:10" ht="37.5" thickTop="1" thickBot="1" x14ac:dyDescent="0.3">
      <c r="A12" s="82" t="str">
        <f>IF(C3&gt;0,UPPER(C3),IF(C6&gt;0,INDEX(NE!A2:B477,MATCH(C12,NE!B2:B477,0),1),""))</f>
        <v/>
      </c>
      <c r="B12" s="83"/>
      <c r="C12" s="57" t="str">
        <f>IF(C6&gt;0,C6,IF(C3&gt;0,"???",""))</f>
        <v/>
      </c>
      <c r="D12" s="58"/>
      <c r="G12" s="59"/>
      <c r="I12" s="51"/>
    </row>
    <row r="13" spans="1:10" ht="22.5" thickTop="1" thickBot="1" x14ac:dyDescent="0.3">
      <c r="A13" s="60" t="s">
        <v>9</v>
      </c>
      <c r="B13" s="61" t="s">
        <v>14</v>
      </c>
      <c r="C13" s="61" t="s">
        <v>2</v>
      </c>
      <c r="D13" s="62" t="s">
        <v>13</v>
      </c>
      <c r="I13" s="51"/>
    </row>
    <row r="14" spans="1:10" ht="16.5" thickTop="1" x14ac:dyDescent="0.25">
      <c r="A14" s="63"/>
      <c r="B14" s="64"/>
      <c r="C14" s="65"/>
      <c r="D14" s="66"/>
      <c r="H14" s="67"/>
      <c r="I14" s="19" t="s">
        <v>6</v>
      </c>
    </row>
    <row r="15" spans="1:10" ht="15.75" x14ac:dyDescent="0.25">
      <c r="A15" s="68"/>
      <c r="B15" s="69"/>
      <c r="C15" s="70"/>
      <c r="D15" s="71"/>
      <c r="F15" s="54"/>
      <c r="H15" s="67"/>
      <c r="I15" s="34" t="s">
        <v>6</v>
      </c>
    </row>
    <row r="16" spans="1:10" ht="15.75" x14ac:dyDescent="0.25">
      <c r="A16" s="63"/>
      <c r="B16" s="64"/>
      <c r="C16" s="65"/>
      <c r="D16" s="66"/>
      <c r="H16" s="67"/>
      <c r="I16" s="34">
        <v>17557</v>
      </c>
    </row>
    <row r="17" spans="1:9" ht="15.75" x14ac:dyDescent="0.25">
      <c r="A17" s="68"/>
      <c r="B17" s="69"/>
      <c r="C17" s="70"/>
      <c r="D17" s="71"/>
      <c r="F17" s="54"/>
      <c r="H17" s="67"/>
      <c r="I17" s="34">
        <v>17556</v>
      </c>
    </row>
    <row r="18" spans="1:9" ht="15.75" x14ac:dyDescent="0.25">
      <c r="A18" s="63"/>
      <c r="B18" s="64"/>
      <c r="C18" s="65"/>
      <c r="D18" s="66"/>
      <c r="H18" s="67"/>
      <c r="I18" s="34">
        <v>17540</v>
      </c>
    </row>
    <row r="19" spans="1:9" ht="15.75" x14ac:dyDescent="0.25">
      <c r="A19" s="68"/>
      <c r="B19" s="69"/>
      <c r="C19" s="70"/>
      <c r="D19" s="71"/>
      <c r="H19" s="73"/>
      <c r="I19" s="34">
        <v>17509</v>
      </c>
    </row>
    <row r="20" spans="1:9" ht="15.75" x14ac:dyDescent="0.25">
      <c r="A20" s="63"/>
      <c r="B20" s="64"/>
      <c r="C20" s="65"/>
      <c r="D20" s="66"/>
      <c r="F20" s="54"/>
      <c r="H20" s="74"/>
      <c r="I20" s="34">
        <v>17502</v>
      </c>
    </row>
    <row r="21" spans="1:9" ht="15.75" x14ac:dyDescent="0.25">
      <c r="A21" s="68"/>
      <c r="B21" s="69"/>
      <c r="C21" s="70"/>
      <c r="D21" s="71"/>
      <c r="G21" s="75"/>
      <c r="H21" s="74"/>
      <c r="I21" s="34">
        <v>17500</v>
      </c>
    </row>
    <row r="22" spans="1:9" ht="15.75" x14ac:dyDescent="0.25">
      <c r="A22" s="63"/>
      <c r="B22" s="64"/>
      <c r="C22" s="65"/>
      <c r="D22" s="66"/>
      <c r="G22" s="75"/>
      <c r="H22" s="76"/>
      <c r="I22" s="34">
        <v>17497</v>
      </c>
    </row>
    <row r="23" spans="1:9" ht="15.75" x14ac:dyDescent="0.25">
      <c r="A23" s="68"/>
      <c r="B23" s="69"/>
      <c r="C23" s="70"/>
      <c r="D23" s="71"/>
      <c r="G23" s="75"/>
      <c r="I23" s="34">
        <v>17468</v>
      </c>
    </row>
    <row r="24" spans="1:9" ht="15.75" x14ac:dyDescent="0.25">
      <c r="A24" s="63"/>
      <c r="B24" s="64"/>
      <c r="C24" s="65"/>
      <c r="D24" s="66"/>
      <c r="F24" s="54"/>
      <c r="G24" s="75"/>
      <c r="I24" s="34">
        <v>17456</v>
      </c>
    </row>
    <row r="25" spans="1:9" ht="15.75" x14ac:dyDescent="0.25">
      <c r="A25" s="68"/>
      <c r="B25" s="69"/>
      <c r="C25" s="70"/>
      <c r="D25" s="71"/>
      <c r="G25" s="75"/>
      <c r="I25" s="34">
        <v>17455</v>
      </c>
    </row>
    <row r="26" spans="1:9" ht="15.75" x14ac:dyDescent="0.25">
      <c r="A26" s="63"/>
      <c r="B26" s="64"/>
      <c r="C26" s="65"/>
      <c r="D26" s="66"/>
      <c r="G26" s="75"/>
      <c r="I26" s="34">
        <v>17452</v>
      </c>
    </row>
    <row r="27" spans="1:9" ht="15.75" x14ac:dyDescent="0.25">
      <c r="A27" s="68"/>
      <c r="B27" s="69"/>
      <c r="C27" s="70"/>
      <c r="D27" s="71"/>
      <c r="I27" s="34">
        <v>17449</v>
      </c>
    </row>
    <row r="28" spans="1:9" ht="15.75" x14ac:dyDescent="0.25">
      <c r="A28" s="63"/>
      <c r="B28" s="64"/>
      <c r="C28" s="65"/>
      <c r="D28" s="66"/>
      <c r="I28" s="34">
        <v>17428</v>
      </c>
    </row>
    <row r="29" spans="1:9" ht="15.75" x14ac:dyDescent="0.25">
      <c r="A29" s="68"/>
      <c r="B29" s="69"/>
      <c r="C29" s="70"/>
      <c r="D29" s="71"/>
      <c r="I29" s="34">
        <v>17426</v>
      </c>
    </row>
    <row r="30" spans="1:9" ht="15.75" x14ac:dyDescent="0.25">
      <c r="A30" s="63"/>
      <c r="B30" s="64"/>
      <c r="C30" s="65"/>
      <c r="D30" s="66"/>
      <c r="I30" s="34">
        <v>17425</v>
      </c>
    </row>
    <row r="31" spans="1:9" ht="15.75" x14ac:dyDescent="0.25">
      <c r="A31" s="68"/>
      <c r="B31" s="69"/>
      <c r="C31" s="70"/>
      <c r="D31" s="71"/>
      <c r="I31" s="34">
        <v>17415</v>
      </c>
    </row>
    <row r="32" spans="1:9" ht="15.75" x14ac:dyDescent="0.25">
      <c r="A32" s="63"/>
      <c r="B32" s="64"/>
      <c r="C32" s="65"/>
      <c r="D32" s="66"/>
      <c r="I32" s="34">
        <v>17414</v>
      </c>
    </row>
    <row r="33" spans="1:9" ht="15.75" x14ac:dyDescent="0.25">
      <c r="A33" s="68"/>
      <c r="B33" s="69"/>
      <c r="C33" s="70"/>
      <c r="D33" s="71"/>
      <c r="I33" s="34">
        <v>17413</v>
      </c>
    </row>
    <row r="34" spans="1:9" ht="15.75" x14ac:dyDescent="0.25">
      <c r="A34" s="68"/>
      <c r="B34" s="69"/>
      <c r="C34" s="70"/>
      <c r="D34" s="72"/>
      <c r="I34" s="34">
        <v>17410</v>
      </c>
    </row>
    <row r="35" spans="1:9" ht="15.75" x14ac:dyDescent="0.25">
      <c r="A35" s="68"/>
      <c r="B35" s="69"/>
      <c r="C35" s="70"/>
      <c r="D35" s="71"/>
      <c r="I35" s="34">
        <v>17403</v>
      </c>
    </row>
    <row r="36" spans="1:9" ht="15.75" x14ac:dyDescent="0.25">
      <c r="A36" s="68"/>
      <c r="B36" s="69"/>
      <c r="C36" s="70"/>
      <c r="D36" s="71"/>
      <c r="I36" s="34">
        <v>17402</v>
      </c>
    </row>
    <row r="37" spans="1:9" ht="15.75" x14ac:dyDescent="0.25">
      <c r="A37" s="68"/>
      <c r="B37" s="69"/>
      <c r="C37" s="70"/>
      <c r="D37" s="71"/>
      <c r="I37" s="34">
        <v>17376</v>
      </c>
    </row>
    <row r="38" spans="1:9" ht="15.75" x14ac:dyDescent="0.25">
      <c r="A38" s="68"/>
      <c r="B38" s="69"/>
      <c r="C38" s="70"/>
      <c r="D38" s="71"/>
      <c r="I38" s="34">
        <v>17372</v>
      </c>
    </row>
    <row r="39" spans="1:9" ht="15.75" x14ac:dyDescent="0.25">
      <c r="A39" s="68"/>
      <c r="B39" s="69"/>
      <c r="C39" s="70"/>
      <c r="D39" s="71"/>
      <c r="I39" s="34">
        <v>17370</v>
      </c>
    </row>
    <row r="40" spans="1:9" ht="15.75" x14ac:dyDescent="0.25">
      <c r="A40" s="68"/>
      <c r="B40" s="69"/>
      <c r="C40" s="70"/>
      <c r="D40" s="71"/>
      <c r="I40" s="34">
        <v>17346</v>
      </c>
    </row>
    <row r="41" spans="1:9" ht="15.75" x14ac:dyDescent="0.25">
      <c r="A41" s="68"/>
      <c r="B41" s="69"/>
      <c r="C41" s="70"/>
      <c r="D41" s="71"/>
      <c r="I41" s="34">
        <v>17341</v>
      </c>
    </row>
    <row r="42" spans="1:9" ht="15.75" x14ac:dyDescent="0.25">
      <c r="A42" s="68"/>
      <c r="B42" s="69"/>
      <c r="C42" s="70"/>
      <c r="D42" s="71"/>
      <c r="I42" s="34">
        <v>17313</v>
      </c>
    </row>
    <row r="43" spans="1:9" ht="15.75" x14ac:dyDescent="0.25">
      <c r="A43" s="68"/>
      <c r="B43" s="69"/>
      <c r="C43" s="70"/>
      <c r="D43" s="71"/>
      <c r="I43" s="34">
        <v>17312</v>
      </c>
    </row>
    <row r="44" spans="1:9" ht="15.75" x14ac:dyDescent="0.25">
      <c r="A44" s="68"/>
      <c r="B44" s="69"/>
      <c r="C44" s="70"/>
      <c r="D44" s="71"/>
      <c r="I44" s="34">
        <v>17311</v>
      </c>
    </row>
    <row r="45" spans="1:9" ht="15.75" x14ac:dyDescent="0.25">
      <c r="A45" s="68"/>
      <c r="B45" s="69"/>
      <c r="C45" s="70"/>
      <c r="D45" s="71"/>
      <c r="I45" s="34">
        <v>17295</v>
      </c>
    </row>
    <row r="46" spans="1:9" ht="15.75" x14ac:dyDescent="0.25">
      <c r="A46" s="68"/>
      <c r="B46" s="69"/>
      <c r="C46" s="70"/>
      <c r="D46" s="71"/>
      <c r="I46" s="34">
        <v>17284</v>
      </c>
    </row>
    <row r="47" spans="1:9" ht="15.75" x14ac:dyDescent="0.25">
      <c r="A47" s="68"/>
      <c r="B47" s="69"/>
      <c r="C47" s="70"/>
      <c r="D47" s="71"/>
      <c r="I47" s="34">
        <v>17282</v>
      </c>
    </row>
    <row r="48" spans="1:9" ht="15.75" x14ac:dyDescent="0.25">
      <c r="A48" s="68"/>
      <c r="B48" s="69"/>
      <c r="C48" s="70"/>
      <c r="D48" s="71"/>
      <c r="I48" s="34">
        <v>17277</v>
      </c>
    </row>
    <row r="49" spans="1:9" ht="15.75" x14ac:dyDescent="0.25">
      <c r="A49" s="68"/>
      <c r="B49" s="69"/>
      <c r="C49" s="70"/>
      <c r="D49" s="71"/>
      <c r="I49" s="34">
        <v>17274</v>
      </c>
    </row>
    <row r="50" spans="1:9" ht="15.75" x14ac:dyDescent="0.25">
      <c r="A50" s="68"/>
      <c r="B50" s="69"/>
      <c r="C50" s="70"/>
      <c r="D50" s="71"/>
      <c r="I50" s="34">
        <v>17268</v>
      </c>
    </row>
    <row r="51" spans="1:9" ht="15.75" x14ac:dyDescent="0.25">
      <c r="A51" s="68"/>
      <c r="B51" s="69"/>
      <c r="C51" s="70"/>
      <c r="D51" s="71"/>
      <c r="I51" s="34">
        <v>17266</v>
      </c>
    </row>
    <row r="52" spans="1:9" ht="15.75" x14ac:dyDescent="0.25">
      <c r="A52" s="68"/>
      <c r="B52" s="69"/>
      <c r="C52" s="70"/>
      <c r="D52" s="71"/>
      <c r="I52" s="34">
        <v>17264</v>
      </c>
    </row>
    <row r="53" spans="1:9" ht="15.75" x14ac:dyDescent="0.25">
      <c r="A53" s="68"/>
      <c r="B53" s="69"/>
      <c r="C53" s="70"/>
      <c r="D53" s="71"/>
      <c r="I53" s="34">
        <v>17252</v>
      </c>
    </row>
    <row r="54" spans="1:9" ht="15.75" x14ac:dyDescent="0.25">
      <c r="A54" s="68"/>
      <c r="B54" s="69"/>
      <c r="C54" s="70"/>
      <c r="D54" s="71"/>
      <c r="I54" s="34">
        <v>17244</v>
      </c>
    </row>
    <row r="55" spans="1:9" ht="15.75" x14ac:dyDescent="0.25">
      <c r="A55" s="68"/>
      <c r="B55" s="69"/>
      <c r="C55" s="70"/>
      <c r="D55" s="71"/>
      <c r="I55" s="34">
        <v>17243</v>
      </c>
    </row>
    <row r="56" spans="1:9" ht="15.75" x14ac:dyDescent="0.25">
      <c r="A56" s="68"/>
      <c r="B56" s="69"/>
      <c r="C56" s="70"/>
      <c r="D56" s="71"/>
      <c r="I56" s="34">
        <v>17242</v>
      </c>
    </row>
    <row r="57" spans="1:9" ht="15.75" x14ac:dyDescent="0.25">
      <c r="A57" s="68"/>
      <c r="B57" s="69"/>
      <c r="C57" s="70"/>
      <c r="D57" s="71"/>
      <c r="I57" s="34">
        <v>17241</v>
      </c>
    </row>
    <row r="58" spans="1:9" ht="15.75" x14ac:dyDescent="0.25">
      <c r="A58" s="68"/>
      <c r="B58" s="69"/>
      <c r="C58" s="70"/>
      <c r="D58" s="71"/>
      <c r="I58" s="34">
        <v>17240</v>
      </c>
    </row>
    <row r="59" spans="1:9" ht="15.75" x14ac:dyDescent="0.25">
      <c r="A59" s="68"/>
      <c r="B59" s="69"/>
      <c r="C59" s="70"/>
      <c r="D59" s="71"/>
      <c r="I59" s="34">
        <v>17226</v>
      </c>
    </row>
    <row r="60" spans="1:9" ht="15.75" x14ac:dyDescent="0.25">
      <c r="A60" s="68"/>
      <c r="B60" s="69"/>
      <c r="C60" s="70"/>
      <c r="D60" s="71"/>
      <c r="I60" s="34">
        <v>17211</v>
      </c>
    </row>
    <row r="61" spans="1:9" ht="15.75" x14ac:dyDescent="0.25">
      <c r="A61" s="68"/>
      <c r="B61" s="69"/>
      <c r="C61" s="70"/>
      <c r="D61" s="71"/>
      <c r="I61" s="34">
        <v>17210</v>
      </c>
    </row>
    <row r="62" spans="1:9" ht="15.75" x14ac:dyDescent="0.25">
      <c r="A62" s="68"/>
      <c r="B62" s="69"/>
      <c r="C62" s="70"/>
      <c r="D62" s="71"/>
      <c r="I62" s="34">
        <v>17209</v>
      </c>
    </row>
    <row r="63" spans="1:9" ht="15.75" x14ac:dyDescent="0.25">
      <c r="A63" s="68"/>
      <c r="B63" s="69"/>
      <c r="C63" s="70"/>
      <c r="D63" s="71"/>
      <c r="I63" s="34">
        <v>17200</v>
      </c>
    </row>
    <row r="64" spans="1:9" ht="15.75" x14ac:dyDescent="0.25">
      <c r="A64" s="68"/>
      <c r="B64" s="69"/>
      <c r="C64" s="70"/>
      <c r="D64" s="71"/>
      <c r="I64" s="34">
        <v>17175</v>
      </c>
    </row>
    <row r="65" spans="1:9" ht="15.75" x14ac:dyDescent="0.25">
      <c r="A65" s="68"/>
      <c r="B65" s="69"/>
      <c r="C65" s="70"/>
      <c r="D65" s="71"/>
      <c r="I65" s="34">
        <v>17162</v>
      </c>
    </row>
    <row r="66" spans="1:9" ht="15.75" x14ac:dyDescent="0.25">
      <c r="A66" s="68"/>
      <c r="B66" s="69"/>
      <c r="C66" s="70"/>
      <c r="D66" s="71"/>
      <c r="I66" s="34">
        <v>17130</v>
      </c>
    </row>
    <row r="67" spans="1:9" ht="15.75" x14ac:dyDescent="0.25">
      <c r="A67" s="68"/>
      <c r="B67" s="69"/>
      <c r="C67" s="70"/>
      <c r="D67" s="71"/>
      <c r="I67" s="34">
        <v>17129</v>
      </c>
    </row>
    <row r="68" spans="1:9" ht="15.75" x14ac:dyDescent="0.25">
      <c r="A68" s="68"/>
      <c r="B68" s="69"/>
      <c r="C68" s="70"/>
      <c r="D68" s="71"/>
      <c r="I68" s="34">
        <v>17092</v>
      </c>
    </row>
    <row r="69" spans="1:9" ht="15.75" x14ac:dyDescent="0.25">
      <c r="A69" s="68"/>
      <c r="B69" s="69"/>
      <c r="C69" s="70"/>
      <c r="D69" s="71"/>
      <c r="I69" s="34">
        <v>17088</v>
      </c>
    </row>
    <row r="70" spans="1:9" ht="15.75" x14ac:dyDescent="0.25">
      <c r="A70" s="68"/>
      <c r="B70" s="69"/>
      <c r="C70" s="70"/>
      <c r="D70" s="71"/>
      <c r="I70" s="34">
        <v>17083</v>
      </c>
    </row>
    <row r="71" spans="1:9" ht="15.75" x14ac:dyDescent="0.25">
      <c r="A71" s="68"/>
      <c r="B71" s="69"/>
      <c r="C71" s="70"/>
      <c r="D71" s="71"/>
      <c r="I71" s="34">
        <v>17082</v>
      </c>
    </row>
    <row r="72" spans="1:9" ht="15.75" x14ac:dyDescent="0.25">
      <c r="A72" s="68"/>
      <c r="B72" s="69"/>
      <c r="C72" s="70"/>
      <c r="D72" s="71"/>
      <c r="I72" s="34">
        <v>17019</v>
      </c>
    </row>
    <row r="73" spans="1:9" ht="15.75" x14ac:dyDescent="0.25">
      <c r="A73" s="68"/>
      <c r="B73" s="69"/>
      <c r="C73" s="70"/>
      <c r="D73" s="71"/>
      <c r="I73" s="34">
        <v>17018</v>
      </c>
    </row>
    <row r="74" spans="1:9" ht="15.75" x14ac:dyDescent="0.25">
      <c r="A74" s="68"/>
      <c r="B74" s="69"/>
      <c r="C74" s="70"/>
      <c r="D74" s="71"/>
      <c r="I74" s="34">
        <v>17006</v>
      </c>
    </row>
    <row r="75" spans="1:9" ht="15.75" x14ac:dyDescent="0.25">
      <c r="A75" s="68"/>
      <c r="B75" s="69"/>
      <c r="C75" s="70"/>
      <c r="D75" s="71"/>
      <c r="I75" s="34">
        <v>17002</v>
      </c>
    </row>
    <row r="76" spans="1:9" ht="15.75" x14ac:dyDescent="0.25">
      <c r="A76" s="68"/>
      <c r="B76" s="69"/>
      <c r="C76" s="70"/>
      <c r="D76" s="71"/>
      <c r="I76" s="34">
        <v>16946</v>
      </c>
    </row>
    <row r="77" spans="1:9" ht="15.75" x14ac:dyDescent="0.25">
      <c r="A77" s="68"/>
      <c r="B77" s="69"/>
      <c r="C77" s="70"/>
      <c r="D77" s="71"/>
      <c r="I77" s="34">
        <v>16887</v>
      </c>
    </row>
    <row r="78" spans="1:9" ht="15.75" x14ac:dyDescent="0.25">
      <c r="A78" s="68"/>
      <c r="B78" s="69"/>
      <c r="C78" s="70"/>
      <c r="D78" s="71"/>
      <c r="I78" s="34">
        <v>16874</v>
      </c>
    </row>
    <row r="79" spans="1:9" ht="15.75" x14ac:dyDescent="0.25">
      <c r="A79" s="68"/>
      <c r="B79" s="69"/>
      <c r="C79" s="70"/>
      <c r="D79" s="71"/>
      <c r="I79" s="34">
        <v>16873</v>
      </c>
    </row>
    <row r="80" spans="1:9" ht="15.75" x14ac:dyDescent="0.25">
      <c r="A80" s="68"/>
      <c r="B80" s="69"/>
      <c r="C80" s="70"/>
      <c r="D80" s="71"/>
      <c r="I80" s="34">
        <v>16872</v>
      </c>
    </row>
    <row r="81" spans="1:9" ht="15.75" x14ac:dyDescent="0.25">
      <c r="A81" s="68"/>
      <c r="B81" s="69"/>
      <c r="C81" s="70"/>
      <c r="D81" s="71"/>
      <c r="I81" s="34">
        <v>16871</v>
      </c>
    </row>
    <row r="82" spans="1:9" ht="15.75" x14ac:dyDescent="0.25">
      <c r="A82" s="68"/>
      <c r="B82" s="69"/>
      <c r="C82" s="70"/>
      <c r="D82" s="71"/>
      <c r="I82" s="34">
        <v>16870</v>
      </c>
    </row>
    <row r="83" spans="1:9" ht="15.75" x14ac:dyDescent="0.25">
      <c r="A83" s="68"/>
      <c r="B83" s="69"/>
      <c r="C83" s="70"/>
      <c r="D83" s="71"/>
      <c r="I83" s="34">
        <v>16850</v>
      </c>
    </row>
    <row r="84" spans="1:9" ht="15.75" x14ac:dyDescent="0.25">
      <c r="A84" s="68"/>
      <c r="B84" s="69"/>
      <c r="C84" s="70"/>
      <c r="D84" s="71"/>
      <c r="I84" s="34">
        <v>16813</v>
      </c>
    </row>
    <row r="85" spans="1:9" ht="15.75" x14ac:dyDescent="0.25">
      <c r="A85" s="68"/>
      <c r="B85" s="69"/>
      <c r="C85" s="70"/>
      <c r="D85" s="71"/>
      <c r="I85" s="34">
        <v>16784</v>
      </c>
    </row>
    <row r="86" spans="1:9" ht="15.75" x14ac:dyDescent="0.25">
      <c r="A86" s="68"/>
      <c r="B86" s="69"/>
      <c r="C86" s="70"/>
      <c r="D86" s="71"/>
      <c r="I86" s="34">
        <v>16781</v>
      </c>
    </row>
    <row r="87" spans="1:9" ht="15.75" x14ac:dyDescent="0.25">
      <c r="A87" s="68"/>
      <c r="B87" s="69"/>
      <c r="C87" s="70"/>
      <c r="D87" s="71"/>
      <c r="I87" s="34">
        <v>16727</v>
      </c>
    </row>
    <row r="88" spans="1:9" ht="15.75" x14ac:dyDescent="0.25">
      <c r="A88" s="68"/>
      <c r="B88" s="69"/>
      <c r="C88" s="70"/>
      <c r="D88" s="71"/>
      <c r="I88" s="34">
        <v>16358</v>
      </c>
    </row>
    <row r="89" spans="1:9" ht="15.75" x14ac:dyDescent="0.25">
      <c r="A89" s="68"/>
      <c r="B89" s="69"/>
      <c r="C89" s="70"/>
      <c r="D89" s="71"/>
      <c r="I89" s="34">
        <v>16305</v>
      </c>
    </row>
    <row r="90" spans="1:9" ht="15.75" x14ac:dyDescent="0.25">
      <c r="A90" s="68"/>
      <c r="B90" s="69"/>
      <c r="C90" s="70"/>
      <c r="D90" s="71"/>
      <c r="I90" s="34">
        <v>16219</v>
      </c>
    </row>
    <row r="91" spans="1:9" ht="15.75" x14ac:dyDescent="0.25">
      <c r="A91" s="68"/>
      <c r="B91" s="69"/>
      <c r="C91" s="70"/>
      <c r="D91" s="71"/>
      <c r="I91" s="34">
        <v>16085</v>
      </c>
    </row>
    <row r="92" spans="1:9" ht="15.75" x14ac:dyDescent="0.25">
      <c r="A92" s="68"/>
      <c r="B92" s="69"/>
      <c r="C92" s="70"/>
      <c r="D92" s="71"/>
      <c r="I92" s="34">
        <v>16041</v>
      </c>
    </row>
    <row r="93" spans="1:9" ht="15.75" x14ac:dyDescent="0.25">
      <c r="A93" s="68"/>
      <c r="B93" s="69"/>
      <c r="C93" s="70"/>
      <c r="D93" s="71"/>
      <c r="I93" s="34">
        <v>16040</v>
      </c>
    </row>
    <row r="94" spans="1:9" ht="15.75" x14ac:dyDescent="0.25">
      <c r="A94" s="68"/>
      <c r="B94" s="69"/>
      <c r="C94" s="70"/>
      <c r="D94" s="71"/>
      <c r="I94" s="34">
        <v>16039</v>
      </c>
    </row>
    <row r="95" spans="1:9" ht="15.75" x14ac:dyDescent="0.25">
      <c r="A95" s="68"/>
      <c r="B95" s="69"/>
      <c r="C95" s="70"/>
      <c r="D95" s="71"/>
      <c r="I95" s="34">
        <v>16038</v>
      </c>
    </row>
    <row r="96" spans="1:9" ht="15.75" x14ac:dyDescent="0.25">
      <c r="A96" s="68"/>
      <c r="B96" s="69"/>
      <c r="C96" s="70"/>
      <c r="D96" s="71"/>
      <c r="I96" s="34">
        <v>16037</v>
      </c>
    </row>
    <row r="97" spans="1:9" ht="15.75" x14ac:dyDescent="0.25">
      <c r="A97" s="68"/>
      <c r="B97" s="69"/>
      <c r="C97" s="70"/>
      <c r="D97" s="71"/>
      <c r="I97" s="34">
        <v>16036</v>
      </c>
    </row>
    <row r="98" spans="1:9" ht="15.75" x14ac:dyDescent="0.25">
      <c r="A98" s="68"/>
      <c r="B98" s="69"/>
      <c r="C98" s="70"/>
      <c r="D98" s="71"/>
      <c r="I98" s="34">
        <v>16035</v>
      </c>
    </row>
    <row r="99" spans="1:9" ht="15.75" x14ac:dyDescent="0.25">
      <c r="A99" s="68"/>
      <c r="B99" s="69"/>
      <c r="C99" s="70"/>
      <c r="D99" s="71"/>
      <c r="I99" s="34">
        <v>16034</v>
      </c>
    </row>
    <row r="100" spans="1:9" ht="15.75" x14ac:dyDescent="0.25">
      <c r="A100" s="68"/>
      <c r="B100" s="69"/>
      <c r="C100" s="70"/>
      <c r="D100" s="71"/>
      <c r="I100" s="34">
        <v>16033</v>
      </c>
    </row>
    <row r="101" spans="1:9" ht="15.75" x14ac:dyDescent="0.25">
      <c r="A101" s="68"/>
      <c r="B101" s="69"/>
      <c r="C101" s="70"/>
      <c r="D101" s="71"/>
      <c r="I101" s="34">
        <v>16032</v>
      </c>
    </row>
    <row r="102" spans="1:9" ht="15.75" x14ac:dyDescent="0.25">
      <c r="A102" s="68"/>
      <c r="B102" s="69"/>
      <c r="C102" s="70"/>
      <c r="D102" s="71"/>
      <c r="I102" s="34">
        <v>16031</v>
      </c>
    </row>
    <row r="103" spans="1:9" ht="15.75" x14ac:dyDescent="0.25">
      <c r="A103" s="68"/>
      <c r="B103" s="69"/>
      <c r="C103" s="70"/>
      <c r="D103" s="71"/>
      <c r="I103" s="34">
        <v>16030</v>
      </c>
    </row>
    <row r="104" spans="1:9" ht="15.75" x14ac:dyDescent="0.25">
      <c r="A104" s="68"/>
      <c r="B104" s="69"/>
      <c r="C104" s="70"/>
      <c r="D104" s="71"/>
      <c r="I104" s="34">
        <v>16029</v>
      </c>
    </row>
    <row r="105" spans="1:9" ht="15.75" x14ac:dyDescent="0.25">
      <c r="A105" s="68"/>
      <c r="B105" s="69"/>
      <c r="C105" s="70"/>
      <c r="D105" s="71"/>
      <c r="I105" s="34">
        <v>15591</v>
      </c>
    </row>
    <row r="106" spans="1:9" ht="15.75" x14ac:dyDescent="0.25">
      <c r="A106" s="68"/>
      <c r="B106" s="69"/>
      <c r="C106" s="70"/>
      <c r="D106" s="71"/>
      <c r="I106" s="34">
        <v>15465</v>
      </c>
    </row>
    <row r="107" spans="1:9" ht="15.75" x14ac:dyDescent="0.25">
      <c r="A107" s="68"/>
      <c r="B107" s="69"/>
      <c r="C107" s="70"/>
      <c r="D107" s="71"/>
      <c r="I107" s="102">
        <v>15208</v>
      </c>
    </row>
    <row r="108" spans="1:9" ht="15.75" x14ac:dyDescent="0.25">
      <c r="A108" s="68"/>
      <c r="B108" s="69"/>
      <c r="C108" s="70"/>
      <c r="D108" s="71"/>
      <c r="I108" s="34">
        <v>15202</v>
      </c>
    </row>
    <row r="109" spans="1:9" ht="15.75" x14ac:dyDescent="0.25">
      <c r="A109" s="68"/>
      <c r="B109" s="69"/>
      <c r="C109" s="70"/>
      <c r="D109" s="71"/>
      <c r="I109" s="34">
        <v>14041</v>
      </c>
    </row>
    <row r="110" spans="1:9" ht="15.75" x14ac:dyDescent="0.25">
      <c r="A110" s="68"/>
      <c r="B110" s="69"/>
      <c r="C110" s="70"/>
      <c r="D110" s="71"/>
      <c r="I110" s="102">
        <v>1</v>
      </c>
    </row>
    <row r="111" spans="1:9" x14ac:dyDescent="0.25">
      <c r="A111" s="68"/>
      <c r="B111" s="69"/>
      <c r="C111" s="70"/>
      <c r="D111" s="71"/>
    </row>
    <row r="112" spans="1:9" x14ac:dyDescent="0.25">
      <c r="A112" s="68"/>
      <c r="B112" s="69"/>
      <c r="C112" s="70"/>
      <c r="D112" s="71"/>
    </row>
    <row r="113" spans="1:4" x14ac:dyDescent="0.25">
      <c r="A113" s="68"/>
      <c r="B113" s="69"/>
      <c r="C113" s="70"/>
      <c r="D113" s="72"/>
    </row>
    <row r="114" spans="1:4" x14ac:dyDescent="0.25">
      <c r="A114" s="68"/>
      <c r="B114" s="69"/>
      <c r="C114" s="70"/>
      <c r="D114" s="71"/>
    </row>
    <row r="115" spans="1:4" x14ac:dyDescent="0.25">
      <c r="A115" s="68"/>
      <c r="B115" s="69"/>
      <c r="C115" s="70"/>
      <c r="D115" s="71"/>
    </row>
    <row r="116" spans="1:4" x14ac:dyDescent="0.25">
      <c r="A116" s="68"/>
      <c r="B116" s="69"/>
      <c r="C116" s="70"/>
      <c r="D116" s="71"/>
    </row>
    <row r="117" spans="1:4" x14ac:dyDescent="0.25">
      <c r="A117" s="68"/>
      <c r="B117" s="69"/>
      <c r="C117" s="70"/>
      <c r="D117" s="71"/>
    </row>
    <row r="118" spans="1:4" x14ac:dyDescent="0.25">
      <c r="A118" s="68"/>
      <c r="B118" s="69"/>
      <c r="C118" s="70"/>
      <c r="D118" s="71"/>
    </row>
    <row r="119" spans="1:4" x14ac:dyDescent="0.25">
      <c r="A119" s="68"/>
      <c r="B119" s="69"/>
      <c r="C119" s="70"/>
      <c r="D119" s="71"/>
    </row>
    <row r="120" spans="1:4" x14ac:dyDescent="0.25">
      <c r="A120" s="68"/>
      <c r="B120" s="69"/>
      <c r="C120" s="70"/>
      <c r="D120" s="71"/>
    </row>
    <row r="121" spans="1:4" x14ac:dyDescent="0.25">
      <c r="A121" s="68"/>
      <c r="B121" s="69"/>
      <c r="C121" s="70"/>
      <c r="D121" s="71"/>
    </row>
    <row r="122" spans="1:4" x14ac:dyDescent="0.25">
      <c r="A122" s="68"/>
      <c r="B122" s="69"/>
      <c r="C122" s="70"/>
      <c r="D122" s="71"/>
    </row>
    <row r="123" spans="1:4" x14ac:dyDescent="0.25">
      <c r="A123" s="68"/>
      <c r="B123" s="69"/>
      <c r="C123" s="70"/>
      <c r="D123" s="71"/>
    </row>
    <row r="124" spans="1:4" x14ac:dyDescent="0.25">
      <c r="A124" s="68"/>
      <c r="B124" s="69"/>
      <c r="C124" s="70"/>
      <c r="D124" s="71"/>
    </row>
    <row r="125" spans="1:4" x14ac:dyDescent="0.25">
      <c r="A125" s="68"/>
      <c r="B125" s="69"/>
      <c r="C125" s="70"/>
      <c r="D125" s="71"/>
    </row>
    <row r="126" spans="1:4" x14ac:dyDescent="0.25">
      <c r="A126" s="68"/>
      <c r="B126" s="69"/>
      <c r="C126" s="70"/>
      <c r="D126" s="71"/>
    </row>
    <row r="127" spans="1:4" x14ac:dyDescent="0.25">
      <c r="A127" s="68"/>
      <c r="B127" s="69"/>
      <c r="C127" s="70"/>
      <c r="D127" s="71"/>
    </row>
    <row r="128" spans="1:4" x14ac:dyDescent="0.25">
      <c r="A128" s="68"/>
      <c r="B128" s="69"/>
      <c r="C128" s="70"/>
      <c r="D128" s="71"/>
    </row>
    <row r="129" spans="1:4" x14ac:dyDescent="0.25">
      <c r="A129" s="68"/>
      <c r="B129" s="69"/>
      <c r="C129" s="70"/>
      <c r="D129" s="71"/>
    </row>
    <row r="130" spans="1:4" x14ac:dyDescent="0.25">
      <c r="A130" s="68"/>
      <c r="B130" s="69"/>
      <c r="C130" s="70"/>
      <c r="D130" s="71"/>
    </row>
    <row r="131" spans="1:4" x14ac:dyDescent="0.25">
      <c r="A131" s="68"/>
      <c r="B131" s="69"/>
      <c r="C131" s="70"/>
      <c r="D131" s="71"/>
    </row>
    <row r="132" spans="1:4" x14ac:dyDescent="0.25">
      <c r="A132" s="68"/>
      <c r="B132" s="69"/>
      <c r="C132" s="70"/>
      <c r="D132" s="71"/>
    </row>
    <row r="133" spans="1:4" x14ac:dyDescent="0.25">
      <c r="A133" s="68"/>
      <c r="B133" s="69"/>
      <c r="C133" s="70"/>
      <c r="D133" s="71"/>
    </row>
    <row r="134" spans="1:4" x14ac:dyDescent="0.25">
      <c r="A134" s="68"/>
      <c r="B134" s="69"/>
      <c r="C134" s="70"/>
      <c r="D134" s="71"/>
    </row>
    <row r="135" spans="1:4" x14ac:dyDescent="0.25">
      <c r="A135" s="68"/>
      <c r="B135" s="69"/>
      <c r="C135" s="70"/>
      <c r="D135" s="71"/>
    </row>
    <row r="136" spans="1:4" x14ac:dyDescent="0.25">
      <c r="A136" s="68"/>
      <c r="B136" s="69"/>
      <c r="C136" s="70"/>
      <c r="D136" s="71"/>
    </row>
    <row r="137" spans="1:4" x14ac:dyDescent="0.25">
      <c r="A137" s="68"/>
      <c r="B137" s="69"/>
      <c r="C137" s="70"/>
      <c r="D137" s="71"/>
    </row>
    <row r="138" spans="1:4" x14ac:dyDescent="0.25">
      <c r="A138" s="68"/>
      <c r="B138" s="69"/>
      <c r="C138" s="70"/>
      <c r="D138" s="71"/>
    </row>
    <row r="139" spans="1:4" x14ac:dyDescent="0.25">
      <c r="A139" s="68"/>
      <c r="B139" s="69"/>
      <c r="C139" s="70"/>
      <c r="D139" s="71"/>
    </row>
    <row r="140" spans="1:4" x14ac:dyDescent="0.25">
      <c r="A140" s="68"/>
      <c r="B140" s="69"/>
      <c r="C140" s="70"/>
      <c r="D140" s="71"/>
    </row>
    <row r="141" spans="1:4" x14ac:dyDescent="0.25">
      <c r="A141" s="68"/>
      <c r="B141" s="69"/>
      <c r="C141" s="70"/>
      <c r="D141" s="71"/>
    </row>
    <row r="142" spans="1:4" x14ac:dyDescent="0.25">
      <c r="A142" s="68"/>
      <c r="B142" s="69"/>
      <c r="C142" s="70"/>
      <c r="D142" s="71"/>
    </row>
    <row r="143" spans="1:4" x14ac:dyDescent="0.25">
      <c r="A143" s="68"/>
      <c r="B143" s="69"/>
      <c r="C143" s="70"/>
      <c r="D143" s="71"/>
    </row>
    <row r="144" spans="1:4" x14ac:dyDescent="0.25">
      <c r="A144" s="68"/>
      <c r="B144" s="69"/>
      <c r="C144" s="70"/>
      <c r="D144" s="71"/>
    </row>
    <row r="145" spans="1:4" x14ac:dyDescent="0.25">
      <c r="A145" s="68"/>
      <c r="B145" s="69"/>
      <c r="C145" s="70"/>
      <c r="D145" s="71"/>
    </row>
    <row r="146" spans="1:4" x14ac:dyDescent="0.25">
      <c r="A146" s="68"/>
      <c r="B146" s="69"/>
      <c r="C146" s="70"/>
      <c r="D146" s="71"/>
    </row>
    <row r="147" spans="1:4" x14ac:dyDescent="0.25">
      <c r="A147" s="68"/>
      <c r="B147" s="69"/>
      <c r="C147" s="70"/>
      <c r="D147" s="71"/>
    </row>
    <row r="148" spans="1:4" x14ac:dyDescent="0.25">
      <c r="A148" s="68"/>
      <c r="B148" s="69"/>
      <c r="C148" s="70"/>
      <c r="D148" s="71"/>
    </row>
    <row r="149" spans="1:4" x14ac:dyDescent="0.25">
      <c r="A149" s="68"/>
      <c r="B149" s="69"/>
      <c r="C149" s="70"/>
      <c r="D149" s="71"/>
    </row>
    <row r="150" spans="1:4" x14ac:dyDescent="0.25">
      <c r="A150" s="68"/>
      <c r="B150" s="69"/>
      <c r="C150" s="70"/>
      <c r="D150" s="71"/>
    </row>
    <row r="151" spans="1:4" x14ac:dyDescent="0.25">
      <c r="A151" s="68"/>
      <c r="B151" s="69"/>
      <c r="C151" s="70"/>
      <c r="D151" s="71"/>
    </row>
    <row r="152" spans="1:4" x14ac:dyDescent="0.25">
      <c r="A152" s="68"/>
      <c r="B152" s="69"/>
      <c r="C152" s="70"/>
      <c r="D152" s="71"/>
    </row>
    <row r="153" spans="1:4" x14ac:dyDescent="0.25">
      <c r="A153" s="68"/>
      <c r="B153" s="69"/>
      <c r="C153" s="70"/>
      <c r="D153" s="71"/>
    </row>
    <row r="154" spans="1:4" x14ac:dyDescent="0.25">
      <c r="A154" s="68"/>
      <c r="B154" s="69"/>
      <c r="C154" s="70"/>
      <c r="D154" s="71"/>
    </row>
    <row r="155" spans="1:4" x14ac:dyDescent="0.25">
      <c r="A155" s="68"/>
      <c r="B155" s="69"/>
      <c r="C155" s="70"/>
      <c r="D155" s="71"/>
    </row>
    <row r="156" spans="1:4" x14ac:dyDescent="0.25">
      <c r="A156" s="68"/>
      <c r="B156" s="69"/>
      <c r="C156" s="70"/>
      <c r="D156" s="71"/>
    </row>
    <row r="157" spans="1:4" x14ac:dyDescent="0.25">
      <c r="A157" s="68"/>
      <c r="B157" s="69"/>
      <c r="C157" s="70"/>
      <c r="D157" s="71"/>
    </row>
    <row r="158" spans="1:4" x14ac:dyDescent="0.25">
      <c r="A158" s="68"/>
      <c r="B158" s="69"/>
      <c r="C158" s="70"/>
      <c r="D158" s="71"/>
    </row>
    <row r="159" spans="1:4" x14ac:dyDescent="0.25">
      <c r="A159" s="68"/>
      <c r="B159" s="69"/>
      <c r="C159" s="70"/>
      <c r="D159" s="71"/>
    </row>
    <row r="160" spans="1:4" x14ac:dyDescent="0.25">
      <c r="A160" s="68"/>
      <c r="B160" s="69"/>
      <c r="C160" s="70"/>
      <c r="D160" s="71"/>
    </row>
    <row r="161" spans="1:4" x14ac:dyDescent="0.25">
      <c r="A161" s="68"/>
      <c r="B161" s="69"/>
      <c r="C161" s="70"/>
      <c r="D161" s="71"/>
    </row>
    <row r="162" spans="1:4" x14ac:dyDescent="0.25">
      <c r="A162" s="68"/>
      <c r="B162" s="69"/>
      <c r="C162" s="70"/>
      <c r="D162" s="71"/>
    </row>
    <row r="163" spans="1:4" x14ac:dyDescent="0.25">
      <c r="A163" s="68"/>
      <c r="B163" s="69"/>
      <c r="C163" s="70"/>
      <c r="D163" s="71"/>
    </row>
    <row r="164" spans="1:4" x14ac:dyDescent="0.25">
      <c r="A164" s="68"/>
      <c r="B164" s="69"/>
      <c r="C164" s="70"/>
      <c r="D164" s="71"/>
    </row>
    <row r="165" spans="1:4" x14ac:dyDescent="0.25">
      <c r="A165" s="68"/>
      <c r="B165" s="69"/>
      <c r="C165" s="70"/>
      <c r="D165" s="71"/>
    </row>
    <row r="166" spans="1:4" x14ac:dyDescent="0.25">
      <c r="A166" s="68"/>
      <c r="B166" s="69"/>
      <c r="C166" s="70"/>
      <c r="D166" s="71"/>
    </row>
    <row r="167" spans="1:4" x14ac:dyDescent="0.25">
      <c r="A167" s="68"/>
      <c r="B167" s="69"/>
      <c r="C167" s="70"/>
      <c r="D167" s="71"/>
    </row>
    <row r="168" spans="1:4" x14ac:dyDescent="0.25">
      <c r="A168" s="68"/>
      <c r="B168" s="69"/>
      <c r="C168" s="70"/>
      <c r="D168" s="71"/>
    </row>
    <row r="169" spans="1:4" x14ac:dyDescent="0.25">
      <c r="A169" s="68"/>
      <c r="B169" s="69"/>
      <c r="C169" s="70"/>
      <c r="D169" s="71"/>
    </row>
    <row r="170" spans="1:4" x14ac:dyDescent="0.25">
      <c r="A170" s="68"/>
      <c r="B170" s="69"/>
      <c r="C170" s="70"/>
      <c r="D170" s="71"/>
    </row>
    <row r="171" spans="1:4" x14ac:dyDescent="0.25">
      <c r="A171" s="68"/>
      <c r="B171" s="69"/>
      <c r="C171" s="70"/>
      <c r="D171" s="71"/>
    </row>
    <row r="172" spans="1:4" x14ac:dyDescent="0.25">
      <c r="A172" s="68"/>
      <c r="B172" s="69"/>
      <c r="C172" s="70"/>
      <c r="D172" s="71"/>
    </row>
    <row r="173" spans="1:4" x14ac:dyDescent="0.25">
      <c r="A173" s="68"/>
      <c r="B173" s="69"/>
      <c r="C173" s="70"/>
      <c r="D173" s="71"/>
    </row>
    <row r="174" spans="1:4" x14ac:dyDescent="0.25">
      <c r="A174" s="68"/>
      <c r="B174" s="69"/>
      <c r="C174" s="70"/>
      <c r="D174" s="71"/>
    </row>
    <row r="175" spans="1:4" x14ac:dyDescent="0.25">
      <c r="A175" s="68"/>
      <c r="B175" s="69"/>
      <c r="C175" s="70"/>
      <c r="D175" s="71"/>
    </row>
    <row r="176" spans="1:4" x14ac:dyDescent="0.25">
      <c r="A176" s="68"/>
      <c r="B176" s="69"/>
      <c r="C176" s="70"/>
      <c r="D176" s="71"/>
    </row>
    <row r="177" spans="1:4" x14ac:dyDescent="0.25">
      <c r="A177" s="68"/>
      <c r="B177" s="69"/>
      <c r="C177" s="70"/>
      <c r="D177" s="71"/>
    </row>
    <row r="178" spans="1:4" x14ac:dyDescent="0.25">
      <c r="A178" s="68"/>
      <c r="B178" s="69"/>
      <c r="C178" s="70"/>
      <c r="D178" s="71"/>
    </row>
    <row r="179" spans="1:4" x14ac:dyDescent="0.25">
      <c r="A179" s="68"/>
      <c r="B179" s="69"/>
      <c r="C179" s="70"/>
      <c r="D179" s="71"/>
    </row>
    <row r="180" spans="1:4" x14ac:dyDescent="0.25">
      <c r="A180" s="68"/>
      <c r="B180" s="69"/>
      <c r="C180" s="70"/>
      <c r="D180" s="71"/>
    </row>
    <row r="181" spans="1:4" x14ac:dyDescent="0.25">
      <c r="A181" s="68"/>
      <c r="B181" s="69"/>
      <c r="C181" s="70"/>
      <c r="D181" s="71"/>
    </row>
    <row r="182" spans="1:4" x14ac:dyDescent="0.25">
      <c r="A182" s="68"/>
      <c r="B182" s="69"/>
      <c r="C182" s="70"/>
      <c r="D182" s="71"/>
    </row>
    <row r="183" spans="1:4" x14ac:dyDescent="0.25">
      <c r="A183" s="68"/>
      <c r="B183" s="69"/>
      <c r="C183" s="70"/>
      <c r="D183" s="71"/>
    </row>
    <row r="184" spans="1:4" x14ac:dyDescent="0.25">
      <c r="A184" s="68"/>
      <c r="B184" s="69"/>
      <c r="C184" s="70"/>
      <c r="D184" s="71"/>
    </row>
    <row r="185" spans="1:4" x14ac:dyDescent="0.25">
      <c r="A185" s="68"/>
      <c r="B185" s="69"/>
      <c r="C185" s="70"/>
      <c r="D185" s="71"/>
    </row>
    <row r="186" spans="1:4" x14ac:dyDescent="0.25">
      <c r="A186" s="68"/>
      <c r="B186" s="69"/>
      <c r="C186" s="70"/>
      <c r="D186" s="71"/>
    </row>
    <row r="187" spans="1:4" x14ac:dyDescent="0.25">
      <c r="A187" s="68"/>
      <c r="B187" s="69"/>
      <c r="C187" s="70"/>
      <c r="D187" s="71"/>
    </row>
    <row r="188" spans="1:4" x14ac:dyDescent="0.25">
      <c r="A188" s="68"/>
      <c r="B188" s="69"/>
      <c r="C188" s="70"/>
      <c r="D188" s="71"/>
    </row>
    <row r="189" spans="1:4" x14ac:dyDescent="0.25">
      <c r="A189" s="68"/>
      <c r="B189" s="69"/>
      <c r="C189" s="70"/>
      <c r="D189" s="71"/>
    </row>
    <row r="190" spans="1:4" x14ac:dyDescent="0.25">
      <c r="A190" s="68"/>
      <c r="B190" s="69"/>
      <c r="C190" s="70"/>
      <c r="D190" s="71"/>
    </row>
    <row r="191" spans="1:4" x14ac:dyDescent="0.25">
      <c r="A191" s="68"/>
      <c r="B191" s="69"/>
      <c r="C191" s="70"/>
      <c r="D191" s="71"/>
    </row>
    <row r="192" spans="1:4" x14ac:dyDescent="0.25">
      <c r="A192" s="68"/>
      <c r="B192" s="69"/>
      <c r="C192" s="70"/>
      <c r="D192" s="71"/>
    </row>
    <row r="193" spans="1:4" x14ac:dyDescent="0.25">
      <c r="A193" s="68"/>
      <c r="B193" s="69"/>
      <c r="C193" s="70"/>
      <c r="D193" s="71"/>
    </row>
    <row r="194" spans="1:4" x14ac:dyDescent="0.25">
      <c r="A194" s="68"/>
      <c r="B194" s="69"/>
      <c r="C194" s="70"/>
      <c r="D194" s="71"/>
    </row>
    <row r="195" spans="1:4" x14ac:dyDescent="0.25">
      <c r="A195" s="68"/>
      <c r="B195" s="69"/>
      <c r="C195" s="70"/>
      <c r="D195" s="71"/>
    </row>
    <row r="196" spans="1:4" x14ac:dyDescent="0.25">
      <c r="A196" s="68"/>
      <c r="B196" s="69"/>
      <c r="C196" s="70"/>
      <c r="D196" s="71"/>
    </row>
    <row r="197" spans="1:4" x14ac:dyDescent="0.25">
      <c r="A197" s="68"/>
      <c r="B197" s="69"/>
      <c r="C197" s="70"/>
      <c r="D197" s="71"/>
    </row>
    <row r="198" spans="1:4" x14ac:dyDescent="0.25">
      <c r="A198" s="68"/>
      <c r="B198" s="69"/>
      <c r="C198" s="70"/>
      <c r="D198" s="71"/>
    </row>
    <row r="199" spans="1:4" x14ac:dyDescent="0.25">
      <c r="A199" s="68"/>
      <c r="B199" s="69"/>
      <c r="C199" s="70"/>
      <c r="D199" s="71"/>
    </row>
    <row r="200" spans="1:4" x14ac:dyDescent="0.25">
      <c r="A200" s="68"/>
      <c r="B200" s="69"/>
      <c r="C200" s="70"/>
      <c r="D200" s="71"/>
    </row>
    <row r="201" spans="1:4" x14ac:dyDescent="0.25">
      <c r="A201" s="68"/>
      <c r="B201" s="69"/>
      <c r="C201" s="70"/>
      <c r="D201" s="71"/>
    </row>
    <row r="202" spans="1:4" x14ac:dyDescent="0.25">
      <c r="A202" s="68"/>
      <c r="B202" s="69"/>
      <c r="C202" s="70"/>
      <c r="D202" s="71"/>
    </row>
    <row r="203" spans="1:4" x14ac:dyDescent="0.25">
      <c r="A203" s="68"/>
      <c r="B203" s="69"/>
      <c r="C203" s="70"/>
      <c r="D203" s="71"/>
    </row>
    <row r="204" spans="1:4" x14ac:dyDescent="0.25">
      <c r="A204" s="68"/>
      <c r="B204" s="69"/>
      <c r="C204" s="70"/>
      <c r="D204" s="71"/>
    </row>
    <row r="205" spans="1:4" x14ac:dyDescent="0.25">
      <c r="A205" s="68"/>
      <c r="B205" s="69"/>
      <c r="C205" s="70"/>
      <c r="D205" s="71"/>
    </row>
    <row r="206" spans="1:4" x14ac:dyDescent="0.25">
      <c r="A206" s="68"/>
      <c r="B206" s="69"/>
      <c r="C206" s="70"/>
      <c r="D206" s="71"/>
    </row>
    <row r="207" spans="1:4" x14ac:dyDescent="0.25">
      <c r="A207" s="68"/>
      <c r="B207" s="69"/>
      <c r="C207" s="70"/>
      <c r="D207" s="71"/>
    </row>
    <row r="208" spans="1:4" x14ac:dyDescent="0.25">
      <c r="A208" s="68"/>
      <c r="B208" s="69"/>
      <c r="C208" s="70"/>
      <c r="D208" s="71"/>
    </row>
    <row r="209" spans="1:4" x14ac:dyDescent="0.25">
      <c r="A209" s="68"/>
      <c r="B209" s="69"/>
      <c r="C209" s="70"/>
      <c r="D209" s="71"/>
    </row>
    <row r="210" spans="1:4" x14ac:dyDescent="0.25">
      <c r="A210" s="68"/>
      <c r="B210" s="69"/>
      <c r="C210" s="70"/>
      <c r="D210" s="71"/>
    </row>
    <row r="211" spans="1:4" x14ac:dyDescent="0.25">
      <c r="A211" s="68"/>
      <c r="B211" s="69"/>
      <c r="C211" s="70"/>
      <c r="D211" s="71"/>
    </row>
    <row r="212" spans="1:4" x14ac:dyDescent="0.25">
      <c r="A212" s="68"/>
      <c r="B212" s="69"/>
      <c r="C212" s="70"/>
      <c r="D212" s="71"/>
    </row>
    <row r="213" spans="1:4" x14ac:dyDescent="0.25">
      <c r="A213" s="68"/>
      <c r="B213" s="69"/>
      <c r="C213" s="70"/>
      <c r="D213" s="71"/>
    </row>
    <row r="214" spans="1:4" x14ac:dyDescent="0.25">
      <c r="A214" s="68"/>
      <c r="B214" s="69"/>
      <c r="C214" s="70"/>
      <c r="D214" s="71"/>
    </row>
    <row r="215" spans="1:4" x14ac:dyDescent="0.25">
      <c r="A215" s="68"/>
      <c r="B215" s="69"/>
      <c r="C215" s="70"/>
      <c r="D215" s="71"/>
    </row>
    <row r="216" spans="1:4" x14ac:dyDescent="0.25">
      <c r="A216" s="68"/>
      <c r="B216" s="69"/>
      <c r="C216" s="70"/>
      <c r="D216" s="71"/>
    </row>
    <row r="217" spans="1:4" x14ac:dyDescent="0.25">
      <c r="A217" s="68"/>
      <c r="B217" s="69"/>
      <c r="C217" s="70"/>
      <c r="D217" s="71"/>
    </row>
    <row r="218" spans="1:4" x14ac:dyDescent="0.25">
      <c r="A218" s="68"/>
      <c r="B218" s="69"/>
      <c r="C218" s="70"/>
      <c r="D218" s="71"/>
    </row>
    <row r="219" spans="1:4" x14ac:dyDescent="0.25">
      <c r="A219" s="68"/>
      <c r="B219" s="69"/>
      <c r="C219" s="70"/>
      <c r="D219" s="71"/>
    </row>
    <row r="220" spans="1:4" x14ac:dyDescent="0.25">
      <c r="A220" s="68"/>
      <c r="B220" s="69"/>
      <c r="C220" s="70"/>
      <c r="D220" s="71"/>
    </row>
    <row r="221" spans="1:4" x14ac:dyDescent="0.25">
      <c r="A221" s="68"/>
      <c r="B221" s="69"/>
      <c r="C221" s="70"/>
      <c r="D221" s="71"/>
    </row>
    <row r="222" spans="1:4" x14ac:dyDescent="0.25">
      <c r="A222" s="68"/>
      <c r="B222" s="69"/>
      <c r="C222" s="70"/>
      <c r="D222" s="71"/>
    </row>
    <row r="223" spans="1:4" x14ac:dyDescent="0.25">
      <c r="A223" s="68"/>
      <c r="B223" s="69"/>
      <c r="C223" s="70"/>
      <c r="D223" s="71"/>
    </row>
    <row r="224" spans="1:4" x14ac:dyDescent="0.25">
      <c r="A224" s="68"/>
      <c r="B224" s="69"/>
      <c r="C224" s="70"/>
      <c r="D224" s="71"/>
    </row>
    <row r="225" spans="1:4" x14ac:dyDescent="0.25">
      <c r="A225" s="68"/>
      <c r="B225" s="69"/>
      <c r="C225" s="70"/>
      <c r="D225" s="71"/>
    </row>
    <row r="226" spans="1:4" x14ac:dyDescent="0.25">
      <c r="A226" s="68"/>
      <c r="B226" s="69"/>
      <c r="C226" s="70"/>
      <c r="D226" s="71"/>
    </row>
    <row r="227" spans="1:4" x14ac:dyDescent="0.25">
      <c r="A227" s="68"/>
      <c r="B227" s="69"/>
      <c r="C227" s="70"/>
      <c r="D227" s="71"/>
    </row>
    <row r="228" spans="1:4" x14ac:dyDescent="0.25">
      <c r="A228" s="68"/>
      <c r="B228" s="69"/>
      <c r="C228" s="70"/>
      <c r="D228" s="71"/>
    </row>
    <row r="229" spans="1:4" x14ac:dyDescent="0.25">
      <c r="A229" s="68"/>
      <c r="B229" s="69"/>
      <c r="C229" s="70"/>
      <c r="D229" s="71"/>
    </row>
    <row r="230" spans="1:4" x14ac:dyDescent="0.25">
      <c r="A230" s="68"/>
      <c r="B230" s="69"/>
      <c r="C230" s="70"/>
      <c r="D230" s="71"/>
    </row>
    <row r="231" spans="1:4" x14ac:dyDescent="0.25">
      <c r="A231" s="68"/>
      <c r="B231" s="69"/>
      <c r="C231" s="70"/>
      <c r="D231" s="71"/>
    </row>
    <row r="232" spans="1:4" x14ac:dyDescent="0.25">
      <c r="A232" s="68"/>
      <c r="B232" s="69"/>
      <c r="C232" s="70"/>
      <c r="D232" s="71"/>
    </row>
    <row r="233" spans="1:4" x14ac:dyDescent="0.25">
      <c r="A233" s="68"/>
      <c r="B233" s="69"/>
      <c r="C233" s="70"/>
      <c r="D233" s="71"/>
    </row>
    <row r="234" spans="1:4" x14ac:dyDescent="0.25">
      <c r="A234" s="68"/>
      <c r="B234" s="69"/>
      <c r="C234" s="70"/>
      <c r="D234" s="71"/>
    </row>
    <row r="235" spans="1:4" x14ac:dyDescent="0.25">
      <c r="A235" s="68"/>
      <c r="B235" s="69"/>
      <c r="C235" s="70"/>
      <c r="D235" s="71"/>
    </row>
    <row r="236" spans="1:4" x14ac:dyDescent="0.25">
      <c r="A236" s="68"/>
      <c r="B236" s="69"/>
      <c r="C236" s="70"/>
      <c r="D236" s="71"/>
    </row>
    <row r="237" spans="1:4" x14ac:dyDescent="0.25">
      <c r="A237" s="68"/>
      <c r="B237" s="69"/>
      <c r="C237" s="70"/>
      <c r="D237" s="71"/>
    </row>
    <row r="238" spans="1:4" x14ac:dyDescent="0.25">
      <c r="A238" s="68"/>
      <c r="B238" s="69"/>
      <c r="C238" s="70"/>
      <c r="D238" s="71"/>
    </row>
    <row r="239" spans="1:4" x14ac:dyDescent="0.25">
      <c r="A239" s="68"/>
      <c r="B239" s="69"/>
      <c r="C239" s="70"/>
      <c r="D239" s="71"/>
    </row>
    <row r="240" spans="1:4" x14ac:dyDescent="0.25">
      <c r="A240" s="68"/>
      <c r="B240" s="69"/>
      <c r="C240" s="70"/>
      <c r="D240" s="71"/>
    </row>
    <row r="241" spans="1:4" x14ac:dyDescent="0.25">
      <c r="A241" s="68"/>
      <c r="B241" s="69"/>
      <c r="C241" s="70"/>
      <c r="D241" s="71"/>
    </row>
    <row r="242" spans="1:4" x14ac:dyDescent="0.25">
      <c r="A242" s="68"/>
      <c r="B242" s="69"/>
      <c r="C242" s="70"/>
      <c r="D242" s="71"/>
    </row>
    <row r="243" spans="1:4" x14ac:dyDescent="0.25">
      <c r="A243" s="68"/>
      <c r="B243" s="69"/>
      <c r="C243" s="70"/>
      <c r="D243" s="71"/>
    </row>
    <row r="244" spans="1:4" x14ac:dyDescent="0.25">
      <c r="A244" s="68"/>
      <c r="B244" s="69"/>
      <c r="C244" s="70"/>
      <c r="D244" s="71"/>
    </row>
    <row r="245" spans="1:4" x14ac:dyDescent="0.25">
      <c r="A245" s="68"/>
      <c r="B245" s="69"/>
      <c r="C245" s="70"/>
      <c r="D245" s="71"/>
    </row>
    <row r="246" spans="1:4" x14ac:dyDescent="0.25">
      <c r="A246" s="68"/>
      <c r="B246" s="69"/>
      <c r="C246" s="70"/>
      <c r="D246" s="71"/>
    </row>
    <row r="247" spans="1:4" x14ac:dyDescent="0.25">
      <c r="A247" s="68"/>
      <c r="B247" s="69"/>
      <c r="C247" s="70"/>
      <c r="D247" s="71"/>
    </row>
    <row r="248" spans="1:4" x14ac:dyDescent="0.25">
      <c r="A248" s="68"/>
      <c r="B248" s="69"/>
      <c r="C248" s="70"/>
      <c r="D248" s="71"/>
    </row>
    <row r="249" spans="1:4" x14ac:dyDescent="0.25">
      <c r="A249" s="68"/>
      <c r="B249" s="69"/>
      <c r="C249" s="70"/>
      <c r="D249" s="71"/>
    </row>
    <row r="250" spans="1:4" x14ac:dyDescent="0.25">
      <c r="A250" s="68"/>
      <c r="B250" s="69"/>
      <c r="C250" s="70"/>
      <c r="D250" s="71"/>
    </row>
    <row r="251" spans="1:4" x14ac:dyDescent="0.25">
      <c r="A251" s="68"/>
      <c r="B251" s="69"/>
      <c r="C251" s="70"/>
      <c r="D251" s="71"/>
    </row>
    <row r="252" spans="1:4" x14ac:dyDescent="0.25">
      <c r="A252" s="68"/>
      <c r="B252" s="69"/>
      <c r="C252" s="70"/>
      <c r="D252" s="71"/>
    </row>
    <row r="253" spans="1:4" x14ac:dyDescent="0.25">
      <c r="A253" s="68"/>
      <c r="B253" s="69"/>
      <c r="C253" s="70"/>
      <c r="D253" s="71"/>
    </row>
    <row r="254" spans="1:4" x14ac:dyDescent="0.25">
      <c r="A254" s="68"/>
      <c r="B254" s="69"/>
      <c r="C254" s="70"/>
      <c r="D254" s="71"/>
    </row>
    <row r="255" spans="1:4" x14ac:dyDescent="0.25">
      <c r="A255" s="68"/>
      <c r="B255" s="69"/>
      <c r="C255" s="70"/>
      <c r="D255" s="71"/>
    </row>
    <row r="256" spans="1:4" x14ac:dyDescent="0.25">
      <c r="A256" s="68"/>
      <c r="B256" s="69"/>
      <c r="C256" s="70"/>
      <c r="D256" s="71"/>
    </row>
    <row r="257" spans="1:4" x14ac:dyDescent="0.25">
      <c r="A257" s="68"/>
      <c r="B257" s="69"/>
      <c r="C257" s="70"/>
      <c r="D257" s="71"/>
    </row>
    <row r="258" spans="1:4" x14ac:dyDescent="0.25">
      <c r="A258" s="68"/>
      <c r="B258" s="69"/>
      <c r="C258" s="70"/>
      <c r="D258" s="71"/>
    </row>
    <row r="259" spans="1:4" x14ac:dyDescent="0.25">
      <c r="A259" s="68"/>
      <c r="B259" s="69"/>
      <c r="C259" s="70"/>
      <c r="D259" s="71"/>
    </row>
    <row r="260" spans="1:4" x14ac:dyDescent="0.25">
      <c r="A260" s="68"/>
      <c r="B260" s="69"/>
      <c r="C260" s="70"/>
      <c r="D260" s="71"/>
    </row>
    <row r="261" spans="1:4" x14ac:dyDescent="0.25">
      <c r="A261" s="68"/>
      <c r="B261" s="69"/>
      <c r="C261" s="70"/>
      <c r="D261" s="71"/>
    </row>
    <row r="262" spans="1:4" x14ac:dyDescent="0.25">
      <c r="A262" s="68"/>
      <c r="B262" s="69"/>
      <c r="C262" s="70"/>
      <c r="D262" s="71"/>
    </row>
    <row r="263" spans="1:4" x14ac:dyDescent="0.25">
      <c r="A263" s="68"/>
      <c r="B263" s="69"/>
      <c r="C263" s="70"/>
      <c r="D263" s="71"/>
    </row>
    <row r="264" spans="1:4" x14ac:dyDescent="0.25">
      <c r="A264" s="68"/>
      <c r="B264" s="69"/>
      <c r="C264" s="70"/>
      <c r="D264" s="71"/>
    </row>
    <row r="265" spans="1:4" x14ac:dyDescent="0.25">
      <c r="A265" s="68"/>
      <c r="B265" s="69"/>
      <c r="C265" s="70"/>
      <c r="D265" s="71"/>
    </row>
    <row r="266" spans="1:4" x14ac:dyDescent="0.25">
      <c r="A266" s="68"/>
      <c r="B266" s="69"/>
      <c r="C266" s="70"/>
      <c r="D266" s="71"/>
    </row>
    <row r="267" spans="1:4" x14ac:dyDescent="0.25">
      <c r="A267" s="68"/>
      <c r="B267" s="69"/>
      <c r="C267" s="70"/>
      <c r="D267" s="71"/>
    </row>
    <row r="268" spans="1:4" x14ac:dyDescent="0.25">
      <c r="A268" s="68"/>
      <c r="B268" s="69"/>
      <c r="C268" s="70"/>
      <c r="D268" s="71"/>
    </row>
    <row r="269" spans="1:4" x14ac:dyDescent="0.25">
      <c r="A269" s="68"/>
      <c r="B269" s="69"/>
      <c r="C269" s="70"/>
      <c r="D269" s="71"/>
    </row>
    <row r="270" spans="1:4" x14ac:dyDescent="0.25">
      <c r="A270" s="68"/>
      <c r="B270" s="69"/>
      <c r="C270" s="70"/>
      <c r="D270" s="71"/>
    </row>
    <row r="271" spans="1:4" x14ac:dyDescent="0.25">
      <c r="A271" s="68"/>
      <c r="B271" s="69"/>
      <c r="C271" s="70"/>
      <c r="D271" s="71"/>
    </row>
    <row r="272" spans="1:4" x14ac:dyDescent="0.25">
      <c r="A272" s="68"/>
      <c r="B272" s="69"/>
      <c r="C272" s="70"/>
      <c r="D272" s="71"/>
    </row>
    <row r="273" spans="1:4" x14ac:dyDescent="0.25">
      <c r="A273" s="68"/>
      <c r="B273" s="69"/>
      <c r="C273" s="70"/>
      <c r="D273" s="71"/>
    </row>
    <row r="274" spans="1:4" x14ac:dyDescent="0.25">
      <c r="A274" s="68"/>
      <c r="B274" s="69"/>
      <c r="C274" s="70"/>
      <c r="D274" s="71"/>
    </row>
    <row r="275" spans="1:4" x14ac:dyDescent="0.25">
      <c r="A275" s="68"/>
      <c r="B275" s="69"/>
      <c r="C275" s="70"/>
      <c r="D275" s="71"/>
    </row>
    <row r="276" spans="1:4" x14ac:dyDescent="0.25">
      <c r="A276" s="68"/>
      <c r="B276" s="69"/>
      <c r="C276" s="70"/>
      <c r="D276" s="71"/>
    </row>
    <row r="277" spans="1:4" x14ac:dyDescent="0.25">
      <c r="A277" s="68"/>
      <c r="B277" s="69"/>
      <c r="C277" s="70"/>
      <c r="D277" s="71"/>
    </row>
    <row r="278" spans="1:4" x14ac:dyDescent="0.25">
      <c r="A278" s="68"/>
      <c r="B278" s="69"/>
      <c r="C278" s="70"/>
      <c r="D278" s="71"/>
    </row>
    <row r="279" spans="1:4" x14ac:dyDescent="0.25">
      <c r="A279" s="68"/>
      <c r="B279" s="69"/>
      <c r="C279" s="70"/>
      <c r="D279" s="71"/>
    </row>
    <row r="280" spans="1:4" x14ac:dyDescent="0.25">
      <c r="A280" s="68"/>
      <c r="B280" s="69"/>
      <c r="C280" s="70"/>
      <c r="D280" s="71"/>
    </row>
    <row r="281" spans="1:4" x14ac:dyDescent="0.25">
      <c r="A281" s="68"/>
      <c r="B281" s="69"/>
      <c r="C281" s="70"/>
      <c r="D281" s="71"/>
    </row>
    <row r="282" spans="1:4" x14ac:dyDescent="0.25">
      <c r="A282" s="68"/>
      <c r="B282" s="69"/>
      <c r="C282" s="70"/>
      <c r="D282" s="71"/>
    </row>
    <row r="283" spans="1:4" x14ac:dyDescent="0.25">
      <c r="A283" s="68"/>
      <c r="B283" s="69"/>
      <c r="C283" s="70"/>
      <c r="D283" s="71"/>
    </row>
    <row r="284" spans="1:4" x14ac:dyDescent="0.25">
      <c r="A284" s="68"/>
      <c r="B284" s="69"/>
      <c r="C284" s="70"/>
      <c r="D284" s="71"/>
    </row>
    <row r="285" spans="1:4" x14ac:dyDescent="0.25">
      <c r="A285" s="68"/>
      <c r="B285" s="69"/>
      <c r="C285" s="70"/>
      <c r="D285" s="71"/>
    </row>
    <row r="286" spans="1:4" x14ac:dyDescent="0.25">
      <c r="A286" s="68"/>
      <c r="B286" s="69"/>
      <c r="C286" s="70"/>
      <c r="D286" s="71"/>
    </row>
    <row r="287" spans="1:4" x14ac:dyDescent="0.25">
      <c r="A287" s="68"/>
      <c r="B287" s="69"/>
      <c r="C287" s="70"/>
      <c r="D287" s="71"/>
    </row>
    <row r="288" spans="1:4" x14ac:dyDescent="0.25">
      <c r="A288" s="68"/>
      <c r="B288" s="69"/>
      <c r="C288" s="70"/>
      <c r="D288" s="71"/>
    </row>
    <row r="289" spans="1:4" x14ac:dyDescent="0.25">
      <c r="A289" s="68"/>
      <c r="B289" s="69"/>
      <c r="C289" s="70"/>
      <c r="D289" s="71"/>
    </row>
    <row r="290" spans="1:4" x14ac:dyDescent="0.25">
      <c r="A290" s="68"/>
      <c r="B290" s="69"/>
      <c r="C290" s="70"/>
      <c r="D290" s="71"/>
    </row>
    <row r="291" spans="1:4" x14ac:dyDescent="0.25">
      <c r="A291" s="68"/>
      <c r="B291" s="69"/>
      <c r="C291" s="70"/>
      <c r="D291" s="71"/>
    </row>
    <row r="292" spans="1:4" x14ac:dyDescent="0.25">
      <c r="A292" s="68"/>
      <c r="B292" s="69"/>
      <c r="C292" s="70"/>
      <c r="D292" s="71"/>
    </row>
    <row r="293" spans="1:4" x14ac:dyDescent="0.25">
      <c r="A293" s="68"/>
      <c r="B293" s="69"/>
      <c r="C293" s="70"/>
      <c r="D293" s="71"/>
    </row>
    <row r="294" spans="1:4" x14ac:dyDescent="0.25">
      <c r="A294" s="68"/>
      <c r="B294" s="69"/>
      <c r="C294" s="70"/>
      <c r="D294" s="71"/>
    </row>
    <row r="295" spans="1:4" x14ac:dyDescent="0.25">
      <c r="A295" s="68"/>
      <c r="B295" s="69"/>
      <c r="C295" s="70"/>
      <c r="D295" s="71"/>
    </row>
    <row r="296" spans="1:4" x14ac:dyDescent="0.25">
      <c r="A296" s="68"/>
      <c r="B296" s="69"/>
      <c r="C296" s="70"/>
      <c r="D296" s="71"/>
    </row>
    <row r="297" spans="1:4" x14ac:dyDescent="0.25">
      <c r="A297" s="68"/>
      <c r="B297" s="69"/>
      <c r="C297" s="70"/>
      <c r="D297" s="71"/>
    </row>
    <row r="298" spans="1:4" x14ac:dyDescent="0.25">
      <c r="A298" s="68"/>
      <c r="B298" s="69"/>
      <c r="C298" s="70"/>
      <c r="D298" s="71"/>
    </row>
    <row r="299" spans="1:4" x14ac:dyDescent="0.25">
      <c r="A299" s="68"/>
      <c r="B299" s="69"/>
      <c r="C299" s="70"/>
      <c r="D299" s="71"/>
    </row>
    <row r="300" spans="1:4" x14ac:dyDescent="0.25">
      <c r="A300" s="68"/>
      <c r="B300" s="69"/>
      <c r="C300" s="70"/>
      <c r="D300" s="71"/>
    </row>
    <row r="301" spans="1:4" x14ac:dyDescent="0.25">
      <c r="A301" s="68"/>
      <c r="B301" s="69"/>
      <c r="C301" s="70"/>
      <c r="D301" s="71"/>
    </row>
    <row r="302" spans="1:4" x14ac:dyDescent="0.25">
      <c r="A302" s="68"/>
      <c r="B302" s="69"/>
      <c r="C302" s="70"/>
      <c r="D302" s="71"/>
    </row>
    <row r="303" spans="1:4" x14ac:dyDescent="0.25">
      <c r="A303" s="68"/>
      <c r="B303" s="69"/>
      <c r="C303" s="70"/>
      <c r="D303" s="71"/>
    </row>
    <row r="304" spans="1:4" x14ac:dyDescent="0.25">
      <c r="A304" s="68"/>
      <c r="B304" s="69"/>
      <c r="C304" s="70"/>
      <c r="D304" s="71"/>
    </row>
    <row r="305" spans="1:4" x14ac:dyDescent="0.25">
      <c r="A305" s="68"/>
      <c r="B305" s="69"/>
      <c r="C305" s="70"/>
      <c r="D305" s="71"/>
    </row>
    <row r="306" spans="1:4" x14ac:dyDescent="0.25">
      <c r="A306" s="68"/>
      <c r="B306" s="69"/>
      <c r="C306" s="70"/>
      <c r="D306" s="71"/>
    </row>
    <row r="307" spans="1:4" x14ac:dyDescent="0.25">
      <c r="A307" s="68"/>
      <c r="B307" s="69"/>
      <c r="C307" s="70"/>
      <c r="D307" s="71"/>
    </row>
    <row r="308" spans="1:4" x14ac:dyDescent="0.25">
      <c r="A308" s="68"/>
      <c r="B308" s="69"/>
      <c r="C308" s="70"/>
      <c r="D308" s="71"/>
    </row>
    <row r="309" spans="1:4" x14ac:dyDescent="0.25">
      <c r="A309" s="68"/>
      <c r="B309" s="69"/>
      <c r="C309" s="70"/>
      <c r="D309" s="71"/>
    </row>
    <row r="310" spans="1:4" x14ac:dyDescent="0.25">
      <c r="A310" s="68"/>
      <c r="B310" s="69"/>
      <c r="C310" s="70"/>
      <c r="D310" s="71"/>
    </row>
    <row r="311" spans="1:4" x14ac:dyDescent="0.25">
      <c r="A311" s="68"/>
      <c r="B311" s="69"/>
      <c r="C311" s="70"/>
      <c r="D311" s="71"/>
    </row>
    <row r="312" spans="1:4" x14ac:dyDescent="0.25">
      <c r="A312" s="68"/>
      <c r="B312" s="69"/>
      <c r="C312" s="70"/>
      <c r="D312" s="71"/>
    </row>
    <row r="313" spans="1:4" x14ac:dyDescent="0.25">
      <c r="A313" s="68"/>
      <c r="B313" s="69"/>
      <c r="C313" s="70"/>
      <c r="D313" s="71"/>
    </row>
    <row r="314" spans="1:4" x14ac:dyDescent="0.25">
      <c r="A314" s="68"/>
      <c r="B314" s="69"/>
      <c r="C314" s="70"/>
      <c r="D314" s="71"/>
    </row>
    <row r="315" spans="1:4" x14ac:dyDescent="0.25">
      <c r="A315" s="68"/>
      <c r="B315" s="69"/>
      <c r="C315" s="70"/>
      <c r="D315" s="71"/>
    </row>
    <row r="316" spans="1:4" x14ac:dyDescent="0.25">
      <c r="A316" s="68"/>
      <c r="B316" s="69"/>
      <c r="C316" s="70"/>
      <c r="D316" s="71"/>
    </row>
    <row r="317" spans="1:4" x14ac:dyDescent="0.25">
      <c r="A317" s="68"/>
      <c r="B317" s="69"/>
      <c r="C317" s="70"/>
      <c r="D317" s="71"/>
    </row>
    <row r="318" spans="1:4" x14ac:dyDescent="0.25">
      <c r="A318" s="68"/>
      <c r="B318" s="69"/>
      <c r="C318" s="70"/>
      <c r="D318" s="71"/>
    </row>
    <row r="319" spans="1:4" x14ac:dyDescent="0.25">
      <c r="A319" s="68"/>
      <c r="B319" s="69"/>
      <c r="C319" s="70"/>
      <c r="D319" s="71"/>
    </row>
    <row r="320" spans="1:4" x14ac:dyDescent="0.25">
      <c r="A320" s="68"/>
      <c r="B320" s="69"/>
      <c r="C320" s="70"/>
      <c r="D320" s="71"/>
    </row>
    <row r="321" spans="1:4" x14ac:dyDescent="0.25">
      <c r="A321" s="68"/>
      <c r="B321" s="69"/>
      <c r="C321" s="70"/>
      <c r="D321" s="71"/>
    </row>
    <row r="322" spans="1:4" x14ac:dyDescent="0.25">
      <c r="A322" s="68"/>
      <c r="B322" s="69"/>
      <c r="C322" s="70"/>
      <c r="D322" s="71"/>
    </row>
    <row r="323" spans="1:4" x14ac:dyDescent="0.25">
      <c r="A323" s="68"/>
      <c r="B323" s="69"/>
      <c r="C323" s="70"/>
      <c r="D323" s="71"/>
    </row>
    <row r="324" spans="1:4" x14ac:dyDescent="0.25">
      <c r="A324" s="68"/>
      <c r="B324" s="69"/>
      <c r="C324" s="70"/>
      <c r="D324" s="71"/>
    </row>
    <row r="325" spans="1:4" x14ac:dyDescent="0.25">
      <c r="A325" s="68"/>
      <c r="B325" s="69"/>
      <c r="C325" s="70"/>
      <c r="D325" s="71"/>
    </row>
    <row r="326" spans="1:4" x14ac:dyDescent="0.25">
      <c r="A326" s="68"/>
      <c r="B326" s="69"/>
      <c r="C326" s="70"/>
      <c r="D326" s="71"/>
    </row>
    <row r="327" spans="1:4" x14ac:dyDescent="0.25">
      <c r="A327" s="68"/>
      <c r="B327" s="69"/>
      <c r="C327" s="70"/>
      <c r="D327" s="71"/>
    </row>
    <row r="328" spans="1:4" x14ac:dyDescent="0.25">
      <c r="A328" s="68"/>
      <c r="B328" s="69"/>
      <c r="C328" s="70"/>
      <c r="D328" s="71"/>
    </row>
    <row r="329" spans="1:4" x14ac:dyDescent="0.25">
      <c r="A329" s="68"/>
      <c r="B329" s="69"/>
      <c r="C329" s="70"/>
      <c r="D329" s="71"/>
    </row>
    <row r="330" spans="1:4" x14ac:dyDescent="0.25">
      <c r="A330" s="68"/>
      <c r="B330" s="69"/>
      <c r="C330" s="70"/>
      <c r="D330" s="71"/>
    </row>
    <row r="331" spans="1:4" x14ac:dyDescent="0.25">
      <c r="A331" s="68"/>
      <c r="B331" s="69"/>
      <c r="C331" s="70"/>
      <c r="D331" s="71"/>
    </row>
    <row r="332" spans="1:4" x14ac:dyDescent="0.25">
      <c r="A332" s="68"/>
      <c r="B332" s="69"/>
      <c r="C332" s="70"/>
      <c r="D332" s="71"/>
    </row>
    <row r="333" spans="1:4" x14ac:dyDescent="0.25">
      <c r="A333" s="68"/>
      <c r="B333" s="69"/>
      <c r="C333" s="70"/>
      <c r="D333" s="71"/>
    </row>
    <row r="334" spans="1:4" x14ac:dyDescent="0.25">
      <c r="A334" s="68"/>
      <c r="B334" s="69"/>
      <c r="C334" s="70"/>
      <c r="D334" s="71"/>
    </row>
    <row r="335" spans="1:4" x14ac:dyDescent="0.25">
      <c r="A335" s="68"/>
      <c r="B335" s="69"/>
      <c r="C335" s="70"/>
      <c r="D335" s="71"/>
    </row>
    <row r="336" spans="1:4" x14ac:dyDescent="0.25">
      <c r="A336" s="68"/>
      <c r="B336" s="69"/>
      <c r="C336" s="70"/>
      <c r="D336" s="71"/>
    </row>
    <row r="337" spans="1:4" x14ac:dyDescent="0.25">
      <c r="A337" s="68"/>
      <c r="B337" s="69"/>
      <c r="C337" s="70"/>
      <c r="D337" s="71"/>
    </row>
    <row r="338" spans="1:4" x14ac:dyDescent="0.25">
      <c r="A338" s="68"/>
      <c r="B338" s="69"/>
      <c r="C338" s="70"/>
      <c r="D338" s="71"/>
    </row>
    <row r="339" spans="1:4" x14ac:dyDescent="0.25">
      <c r="A339" s="68"/>
      <c r="B339" s="69"/>
      <c r="C339" s="70"/>
      <c r="D339" s="71"/>
    </row>
    <row r="340" spans="1:4" x14ac:dyDescent="0.25">
      <c r="A340" s="77"/>
      <c r="B340" s="78"/>
      <c r="D340" s="79"/>
    </row>
    <row r="341" spans="1:4" x14ac:dyDescent="0.25">
      <c r="A341" s="77"/>
      <c r="B341" s="78"/>
      <c r="D341" s="79"/>
    </row>
    <row r="342" spans="1:4" x14ac:dyDescent="0.25">
      <c r="A342" s="77"/>
      <c r="B342" s="78"/>
      <c r="D342" s="79"/>
    </row>
    <row r="343" spans="1:4" x14ac:dyDescent="0.25">
      <c r="A343" s="77"/>
      <c r="B343" s="78"/>
      <c r="D343" s="79"/>
    </row>
    <row r="344" spans="1:4" x14ac:dyDescent="0.25">
      <c r="A344" s="77"/>
      <c r="B344" s="78"/>
      <c r="D344" s="79"/>
    </row>
    <row r="345" spans="1:4" x14ac:dyDescent="0.25">
      <c r="A345" s="77"/>
      <c r="B345" s="78"/>
      <c r="D345" s="79"/>
    </row>
    <row r="346" spans="1:4" x14ac:dyDescent="0.25">
      <c r="A346" s="77"/>
      <c r="B346" s="78"/>
      <c r="D346" s="79"/>
    </row>
    <row r="347" spans="1:4" x14ac:dyDescent="0.25">
      <c r="A347" s="77"/>
      <c r="B347" s="78"/>
      <c r="D347" s="79"/>
    </row>
    <row r="348" spans="1:4" x14ac:dyDescent="0.25">
      <c r="A348" s="77"/>
      <c r="B348" s="78"/>
      <c r="D348" s="79"/>
    </row>
    <row r="349" spans="1:4" x14ac:dyDescent="0.25">
      <c r="A349" s="77"/>
      <c r="B349" s="78"/>
      <c r="D349" s="79"/>
    </row>
    <row r="350" spans="1:4" x14ac:dyDescent="0.25">
      <c r="A350" s="77"/>
      <c r="B350" s="78"/>
      <c r="D350" s="79"/>
    </row>
    <row r="351" spans="1:4" x14ac:dyDescent="0.25">
      <c r="A351" s="77"/>
      <c r="B351" s="78"/>
      <c r="D351" s="79"/>
    </row>
    <row r="352" spans="1:4" x14ac:dyDescent="0.25">
      <c r="A352" s="77"/>
      <c r="B352" s="78"/>
      <c r="D352" s="79"/>
    </row>
    <row r="353" spans="1:4" x14ac:dyDescent="0.25">
      <c r="A353" s="77"/>
      <c r="B353" s="78"/>
      <c r="D353" s="79"/>
    </row>
    <row r="354" spans="1:4" x14ac:dyDescent="0.25">
      <c r="A354" s="77"/>
      <c r="B354" s="78"/>
      <c r="D354" s="79"/>
    </row>
    <row r="355" spans="1:4" x14ac:dyDescent="0.25">
      <c r="A355" s="77"/>
      <c r="B355" s="78"/>
      <c r="D355" s="79"/>
    </row>
    <row r="356" spans="1:4" x14ac:dyDescent="0.25">
      <c r="A356" s="77"/>
      <c r="B356" s="78"/>
      <c r="D356" s="79"/>
    </row>
    <row r="357" spans="1:4" x14ac:dyDescent="0.25">
      <c r="A357" s="77"/>
      <c r="B357" s="78"/>
      <c r="D357" s="79"/>
    </row>
    <row r="358" spans="1:4" x14ac:dyDescent="0.25">
      <c r="A358" s="77"/>
      <c r="B358" s="78"/>
      <c r="D358" s="79"/>
    </row>
    <row r="359" spans="1:4" x14ac:dyDescent="0.25">
      <c r="A359" s="77"/>
      <c r="B359" s="78"/>
      <c r="D359" s="79"/>
    </row>
    <row r="360" spans="1:4" x14ac:dyDescent="0.25">
      <c r="A360" s="77"/>
      <c r="B360" s="78"/>
      <c r="D360" s="79"/>
    </row>
    <row r="361" spans="1:4" x14ac:dyDescent="0.25">
      <c r="A361" s="77"/>
      <c r="B361" s="78"/>
      <c r="D361" s="79"/>
    </row>
    <row r="362" spans="1:4" x14ac:dyDescent="0.25">
      <c r="A362" s="77"/>
      <c r="B362" s="78"/>
      <c r="D362" s="79"/>
    </row>
    <row r="363" spans="1:4" x14ac:dyDescent="0.25">
      <c r="A363" s="77"/>
      <c r="B363" s="78"/>
      <c r="D363" s="79"/>
    </row>
    <row r="364" spans="1:4" x14ac:dyDescent="0.25">
      <c r="A364" s="77"/>
      <c r="B364" s="78"/>
      <c r="D364" s="79"/>
    </row>
    <row r="365" spans="1:4" x14ac:dyDescent="0.25">
      <c r="A365" s="77"/>
      <c r="B365" s="78"/>
      <c r="D365" s="79"/>
    </row>
    <row r="366" spans="1:4" x14ac:dyDescent="0.25">
      <c r="A366" s="77"/>
      <c r="B366" s="78"/>
      <c r="D366" s="79"/>
    </row>
    <row r="367" spans="1:4" x14ac:dyDescent="0.25">
      <c r="A367" s="77"/>
      <c r="B367" s="78"/>
      <c r="D367" s="79"/>
    </row>
    <row r="368" spans="1:4" x14ac:dyDescent="0.25">
      <c r="A368" s="77"/>
      <c r="B368" s="78"/>
      <c r="D368" s="79"/>
    </row>
    <row r="369" spans="1:4" x14ac:dyDescent="0.25">
      <c r="A369" s="77"/>
      <c r="B369" s="78"/>
      <c r="D369" s="79"/>
    </row>
    <row r="370" spans="1:4" x14ac:dyDescent="0.25">
      <c r="A370" s="77"/>
      <c r="B370" s="78"/>
      <c r="D370" s="79"/>
    </row>
    <row r="371" spans="1:4" x14ac:dyDescent="0.25">
      <c r="A371" s="77"/>
      <c r="B371" s="78"/>
      <c r="D371" s="79"/>
    </row>
    <row r="372" spans="1:4" x14ac:dyDescent="0.25">
      <c r="A372" s="77"/>
      <c r="B372" s="78"/>
      <c r="D372" s="79"/>
    </row>
    <row r="373" spans="1:4" x14ac:dyDescent="0.25">
      <c r="A373" s="77"/>
      <c r="B373" s="78"/>
      <c r="D373" s="79"/>
    </row>
    <row r="374" spans="1:4" x14ac:dyDescent="0.25">
      <c r="A374" s="77"/>
      <c r="B374" s="78"/>
      <c r="D374" s="79"/>
    </row>
    <row r="375" spans="1:4" x14ac:dyDescent="0.25">
      <c r="A375" s="77"/>
      <c r="B375" s="78"/>
      <c r="D375" s="79"/>
    </row>
    <row r="376" spans="1:4" x14ac:dyDescent="0.25">
      <c r="A376" s="77"/>
      <c r="B376" s="78"/>
      <c r="D376" s="79"/>
    </row>
    <row r="377" spans="1:4" x14ac:dyDescent="0.25">
      <c r="A377" s="77"/>
      <c r="B377" s="78"/>
      <c r="D377" s="79"/>
    </row>
    <row r="378" spans="1:4" x14ac:dyDescent="0.25">
      <c r="A378" s="77"/>
      <c r="B378" s="78"/>
      <c r="D378" s="79"/>
    </row>
    <row r="379" spans="1:4" x14ac:dyDescent="0.25">
      <c r="A379" s="77"/>
      <c r="B379" s="78"/>
      <c r="D379" s="79"/>
    </row>
    <row r="380" spans="1:4" x14ac:dyDescent="0.25">
      <c r="A380" s="77"/>
      <c r="B380" s="78"/>
      <c r="D380" s="79"/>
    </row>
    <row r="381" spans="1:4" x14ac:dyDescent="0.25">
      <c r="A381" s="77"/>
      <c r="B381" s="78"/>
      <c r="D381" s="79"/>
    </row>
    <row r="382" spans="1:4" x14ac:dyDescent="0.25">
      <c r="A382" s="77"/>
      <c r="B382" s="78"/>
      <c r="D382" s="79"/>
    </row>
    <row r="383" spans="1:4" x14ac:dyDescent="0.25">
      <c r="A383" s="77"/>
      <c r="B383" s="78"/>
      <c r="D383" s="79"/>
    </row>
    <row r="384" spans="1:4" x14ac:dyDescent="0.25">
      <c r="A384" s="77"/>
      <c r="B384" s="78"/>
      <c r="D384" s="79"/>
    </row>
    <row r="385" spans="1:4" x14ac:dyDescent="0.25">
      <c r="A385" s="77"/>
      <c r="B385" s="78"/>
      <c r="D385" s="79"/>
    </row>
    <row r="386" spans="1:4" x14ac:dyDescent="0.25">
      <c r="A386" s="77"/>
      <c r="B386" s="78"/>
      <c r="D386" s="79"/>
    </row>
    <row r="387" spans="1:4" x14ac:dyDescent="0.25">
      <c r="A387" s="77"/>
      <c r="B387" s="78"/>
      <c r="D387" s="79"/>
    </row>
    <row r="388" spans="1:4" x14ac:dyDescent="0.25">
      <c r="A388" s="77"/>
      <c r="B388" s="78"/>
      <c r="D388" s="79"/>
    </row>
    <row r="389" spans="1:4" x14ac:dyDescent="0.25">
      <c r="A389" s="77"/>
      <c r="B389" s="78"/>
      <c r="D389" s="79"/>
    </row>
    <row r="390" spans="1:4" x14ac:dyDescent="0.25">
      <c r="A390" s="77"/>
      <c r="B390" s="78"/>
      <c r="D390" s="79"/>
    </row>
    <row r="391" spans="1:4" x14ac:dyDescent="0.25">
      <c r="A391" s="77"/>
      <c r="B391" s="78"/>
      <c r="D391" s="79"/>
    </row>
    <row r="392" spans="1:4" x14ac:dyDescent="0.25">
      <c r="A392" s="77"/>
      <c r="B392" s="78"/>
      <c r="D392" s="79"/>
    </row>
    <row r="393" spans="1:4" x14ac:dyDescent="0.25">
      <c r="A393" s="77"/>
      <c r="B393" s="78"/>
      <c r="D393" s="79"/>
    </row>
    <row r="394" spans="1:4" x14ac:dyDescent="0.25">
      <c r="A394" s="77"/>
      <c r="B394" s="78"/>
      <c r="D394" s="79"/>
    </row>
    <row r="395" spans="1:4" x14ac:dyDescent="0.25">
      <c r="A395" s="77"/>
      <c r="B395" s="78"/>
      <c r="D395" s="79"/>
    </row>
    <row r="396" spans="1:4" x14ac:dyDescent="0.25">
      <c r="A396" s="77"/>
      <c r="B396" s="78"/>
      <c r="D396" s="79"/>
    </row>
    <row r="397" spans="1:4" x14ac:dyDescent="0.25">
      <c r="A397" s="77"/>
      <c r="B397" s="78"/>
      <c r="D397" s="79"/>
    </row>
    <row r="398" spans="1:4" x14ac:dyDescent="0.25">
      <c r="A398" s="77"/>
      <c r="B398" s="78"/>
      <c r="D398" s="79"/>
    </row>
    <row r="399" spans="1:4" x14ac:dyDescent="0.25">
      <c r="A399" s="78"/>
      <c r="B399" s="78"/>
      <c r="D399" s="79"/>
    </row>
    <row r="400" spans="1:4" x14ac:dyDescent="0.25">
      <c r="A400" s="78"/>
      <c r="B400" s="78"/>
      <c r="D400" s="79"/>
    </row>
    <row r="401" spans="1:4" x14ac:dyDescent="0.25">
      <c r="A401" s="78"/>
      <c r="B401" s="78"/>
      <c r="D401" s="79"/>
    </row>
    <row r="402" spans="1:4" x14ac:dyDescent="0.25">
      <c r="A402" s="78"/>
      <c r="B402" s="78"/>
      <c r="D402" s="79"/>
    </row>
    <row r="403" spans="1:4" x14ac:dyDescent="0.25">
      <c r="A403" s="78"/>
      <c r="B403" s="78"/>
      <c r="D403" s="79"/>
    </row>
    <row r="404" spans="1:4" x14ac:dyDescent="0.25">
      <c r="A404" s="78"/>
      <c r="B404" s="78"/>
      <c r="D404" s="79"/>
    </row>
    <row r="405" spans="1:4" x14ac:dyDescent="0.25">
      <c r="A405" s="78"/>
      <c r="B405" s="78"/>
      <c r="D405" s="79"/>
    </row>
    <row r="406" spans="1:4" x14ac:dyDescent="0.25">
      <c r="A406" s="78"/>
      <c r="B406" s="78"/>
      <c r="D406" s="79"/>
    </row>
    <row r="407" spans="1:4" x14ac:dyDescent="0.25">
      <c r="A407" s="78"/>
      <c r="B407" s="78"/>
      <c r="D407" s="79"/>
    </row>
    <row r="408" spans="1:4" x14ac:dyDescent="0.25">
      <c r="A408" s="78"/>
      <c r="B408" s="78"/>
      <c r="D408" s="79"/>
    </row>
    <row r="409" spans="1:4" x14ac:dyDescent="0.25">
      <c r="A409" s="78"/>
      <c r="B409" s="78"/>
      <c r="D409" s="79"/>
    </row>
    <row r="410" spans="1:4" x14ac:dyDescent="0.25">
      <c r="A410" s="78"/>
      <c r="B410" s="78"/>
      <c r="D410" s="79"/>
    </row>
    <row r="411" spans="1:4" x14ac:dyDescent="0.25">
      <c r="A411" s="78"/>
      <c r="B411" s="78"/>
      <c r="D411" s="79"/>
    </row>
    <row r="412" spans="1:4" x14ac:dyDescent="0.25">
      <c r="A412" s="78"/>
      <c r="B412" s="78"/>
      <c r="D412" s="79"/>
    </row>
    <row r="413" spans="1:4" x14ac:dyDescent="0.25">
      <c r="A413" s="78"/>
      <c r="B413" s="78"/>
      <c r="D413" s="79"/>
    </row>
    <row r="414" spans="1:4" x14ac:dyDescent="0.25">
      <c r="A414" s="78"/>
      <c r="B414" s="78"/>
      <c r="D414" s="79"/>
    </row>
    <row r="415" spans="1:4" x14ac:dyDescent="0.25">
      <c r="A415" s="78"/>
      <c r="B415" s="78"/>
      <c r="D415" s="79"/>
    </row>
    <row r="416" spans="1:4" x14ac:dyDescent="0.25">
      <c r="A416" s="78"/>
      <c r="B416" s="78"/>
      <c r="D416" s="79"/>
    </row>
    <row r="417" spans="1:4" x14ac:dyDescent="0.25">
      <c r="A417" s="78"/>
      <c r="B417" s="78"/>
      <c r="D417" s="79"/>
    </row>
    <row r="418" spans="1:4" x14ac:dyDescent="0.25">
      <c r="A418" s="78"/>
      <c r="B418" s="78"/>
      <c r="D418" s="79"/>
    </row>
    <row r="419" spans="1:4" x14ac:dyDescent="0.25">
      <c r="A419" s="78"/>
      <c r="B419" s="78"/>
      <c r="D419" s="79"/>
    </row>
    <row r="420" spans="1:4" x14ac:dyDescent="0.25">
      <c r="A420" s="78"/>
      <c r="B420" s="78"/>
      <c r="D420" s="79"/>
    </row>
    <row r="421" spans="1:4" x14ac:dyDescent="0.25">
      <c r="A421" s="78"/>
      <c r="B421" s="78"/>
      <c r="D421" s="79"/>
    </row>
    <row r="422" spans="1:4" x14ac:dyDescent="0.25">
      <c r="A422" s="78"/>
      <c r="B422" s="78"/>
      <c r="D422" s="79"/>
    </row>
    <row r="423" spans="1:4" x14ac:dyDescent="0.25">
      <c r="A423" s="78"/>
      <c r="B423" s="78"/>
      <c r="D423" s="79"/>
    </row>
    <row r="424" spans="1:4" x14ac:dyDescent="0.25">
      <c r="A424" s="78"/>
      <c r="B424" s="78"/>
      <c r="D424" s="79"/>
    </row>
    <row r="425" spans="1:4" x14ac:dyDescent="0.25">
      <c r="A425" s="78"/>
      <c r="B425" s="78"/>
      <c r="D425" s="79"/>
    </row>
    <row r="426" spans="1:4" x14ac:dyDescent="0.25">
      <c r="A426" s="78"/>
      <c r="B426" s="78"/>
      <c r="D426" s="79"/>
    </row>
    <row r="427" spans="1:4" x14ac:dyDescent="0.25">
      <c r="A427" s="78"/>
      <c r="B427" s="78"/>
      <c r="D427" s="79"/>
    </row>
    <row r="428" spans="1:4" x14ac:dyDescent="0.25">
      <c r="A428" s="78"/>
      <c r="B428" s="78"/>
      <c r="D428" s="79"/>
    </row>
    <row r="429" spans="1:4" x14ac:dyDescent="0.25">
      <c r="A429" s="78"/>
      <c r="B429" s="78"/>
      <c r="D429" s="79"/>
    </row>
    <row r="430" spans="1:4" x14ac:dyDescent="0.25">
      <c r="A430" s="78"/>
      <c r="B430" s="78"/>
      <c r="D430" s="79"/>
    </row>
    <row r="431" spans="1:4" x14ac:dyDescent="0.25">
      <c r="A431" s="78"/>
      <c r="B431" s="78"/>
      <c r="D431" s="79"/>
    </row>
    <row r="432" spans="1:4" x14ac:dyDescent="0.25">
      <c r="A432" s="78"/>
      <c r="B432" s="78"/>
      <c r="D432" s="79"/>
    </row>
    <row r="433" spans="1:4" x14ac:dyDescent="0.25">
      <c r="A433" s="78"/>
      <c r="B433" s="78"/>
      <c r="D433" s="79"/>
    </row>
    <row r="434" spans="1:4" x14ac:dyDescent="0.25">
      <c r="A434" s="78"/>
      <c r="B434" s="78"/>
      <c r="D434" s="79"/>
    </row>
    <row r="435" spans="1:4" x14ac:dyDescent="0.25">
      <c r="A435" s="78"/>
      <c r="B435" s="78"/>
      <c r="D435" s="79"/>
    </row>
    <row r="436" spans="1:4" x14ac:dyDescent="0.25">
      <c r="A436" s="78"/>
      <c r="B436" s="78"/>
      <c r="D436" s="79"/>
    </row>
    <row r="437" spans="1:4" x14ac:dyDescent="0.25">
      <c r="A437" s="78"/>
      <c r="B437" s="78"/>
      <c r="D437" s="79"/>
    </row>
    <row r="438" spans="1:4" x14ac:dyDescent="0.25">
      <c r="A438" s="78"/>
      <c r="B438" s="78"/>
      <c r="D438" s="79"/>
    </row>
    <row r="439" spans="1:4" x14ac:dyDescent="0.25">
      <c r="A439" s="78"/>
      <c r="B439" s="78"/>
      <c r="D439" s="79"/>
    </row>
    <row r="440" spans="1:4" x14ac:dyDescent="0.25">
      <c r="A440" s="78"/>
      <c r="B440" s="78"/>
      <c r="D440" s="79"/>
    </row>
    <row r="441" spans="1:4" x14ac:dyDescent="0.25">
      <c r="A441" s="78"/>
      <c r="B441" s="78"/>
      <c r="D441" s="79"/>
    </row>
    <row r="442" spans="1:4" x14ac:dyDescent="0.25">
      <c r="A442" s="78"/>
      <c r="B442" s="78"/>
      <c r="D442" s="79"/>
    </row>
    <row r="443" spans="1:4" x14ac:dyDescent="0.25">
      <c r="A443" s="78"/>
      <c r="B443" s="78"/>
      <c r="D443" s="79"/>
    </row>
    <row r="444" spans="1:4" x14ac:dyDescent="0.25">
      <c r="A444" s="78"/>
      <c r="B444" s="78"/>
      <c r="D444" s="79"/>
    </row>
    <row r="445" spans="1:4" x14ac:dyDescent="0.25">
      <c r="A445" s="78"/>
      <c r="B445" s="78"/>
      <c r="D445" s="79"/>
    </row>
    <row r="446" spans="1:4" x14ac:dyDescent="0.25">
      <c r="A446" s="78"/>
      <c r="B446" s="78"/>
      <c r="D446" s="79"/>
    </row>
    <row r="447" spans="1:4" x14ac:dyDescent="0.25">
      <c r="A447" s="78"/>
      <c r="B447" s="78"/>
      <c r="D447" s="79"/>
    </row>
    <row r="448" spans="1:4" x14ac:dyDescent="0.25">
      <c r="A448" s="78"/>
      <c r="B448" s="78"/>
      <c r="D448" s="79"/>
    </row>
    <row r="449" spans="1:4" x14ac:dyDescent="0.25">
      <c r="A449" s="78"/>
      <c r="B449" s="78"/>
      <c r="D449" s="79"/>
    </row>
    <row r="450" spans="1:4" x14ac:dyDescent="0.25">
      <c r="A450" s="78"/>
      <c r="B450" s="78"/>
      <c r="D450" s="79"/>
    </row>
    <row r="451" spans="1:4" x14ac:dyDescent="0.25">
      <c r="A451" s="78"/>
      <c r="B451" s="78"/>
      <c r="D451" s="79"/>
    </row>
    <row r="452" spans="1:4" x14ac:dyDescent="0.25">
      <c r="A452" s="78"/>
      <c r="B452" s="78"/>
      <c r="D452" s="79"/>
    </row>
    <row r="453" spans="1:4" x14ac:dyDescent="0.25">
      <c r="A453" s="78"/>
      <c r="B453" s="78"/>
      <c r="D453" s="79"/>
    </row>
    <row r="454" spans="1:4" x14ac:dyDescent="0.25">
      <c r="A454" s="78"/>
      <c r="B454" s="78"/>
      <c r="D454" s="79"/>
    </row>
    <row r="455" spans="1:4" x14ac:dyDescent="0.25">
      <c r="A455" s="78"/>
      <c r="B455" s="78"/>
      <c r="D455" s="79"/>
    </row>
    <row r="456" spans="1:4" x14ac:dyDescent="0.25">
      <c r="A456" s="78"/>
      <c r="B456" s="78"/>
      <c r="D456" s="79"/>
    </row>
    <row r="457" spans="1:4" x14ac:dyDescent="0.25">
      <c r="A457" s="78"/>
      <c r="B457" s="78"/>
      <c r="D457" s="79"/>
    </row>
    <row r="458" spans="1:4" x14ac:dyDescent="0.25">
      <c r="A458" s="78"/>
      <c r="B458" s="78"/>
      <c r="D458" s="79"/>
    </row>
    <row r="459" spans="1:4" x14ac:dyDescent="0.25">
      <c r="A459" s="78"/>
      <c r="B459" s="78"/>
      <c r="D459" s="79"/>
    </row>
    <row r="460" spans="1:4" x14ac:dyDescent="0.25">
      <c r="A460" s="78"/>
      <c r="B460" s="78"/>
      <c r="D460" s="79"/>
    </row>
    <row r="461" spans="1:4" x14ac:dyDescent="0.25">
      <c r="A461" s="78"/>
      <c r="B461" s="78"/>
      <c r="D461" s="79"/>
    </row>
    <row r="462" spans="1:4" x14ac:dyDescent="0.25">
      <c r="A462" s="78"/>
      <c r="B462" s="78"/>
      <c r="D462" s="79"/>
    </row>
    <row r="463" spans="1:4" x14ac:dyDescent="0.25">
      <c r="A463" s="78"/>
      <c r="B463" s="78"/>
      <c r="D463" s="79"/>
    </row>
    <row r="464" spans="1:4" x14ac:dyDescent="0.25">
      <c r="A464" s="78"/>
      <c r="B464" s="78"/>
      <c r="D464" s="79"/>
    </row>
    <row r="465" spans="1:4" x14ac:dyDescent="0.25">
      <c r="A465" s="78"/>
      <c r="B465" s="78"/>
      <c r="D465" s="79"/>
    </row>
    <row r="466" spans="1:4" x14ac:dyDescent="0.25">
      <c r="A466" s="78"/>
      <c r="B466" s="78"/>
      <c r="D466" s="79"/>
    </row>
    <row r="467" spans="1:4" x14ac:dyDescent="0.25">
      <c r="A467" s="78"/>
      <c r="B467" s="78"/>
      <c r="D467" s="79"/>
    </row>
    <row r="468" spans="1:4" x14ac:dyDescent="0.25">
      <c r="A468" s="78"/>
      <c r="B468" s="78"/>
      <c r="D468" s="79"/>
    </row>
    <row r="469" spans="1:4" x14ac:dyDescent="0.25">
      <c r="A469" s="78"/>
      <c r="B469" s="78"/>
      <c r="D469" s="79"/>
    </row>
    <row r="470" spans="1:4" x14ac:dyDescent="0.25">
      <c r="A470" s="78"/>
      <c r="B470" s="78"/>
      <c r="D470" s="79"/>
    </row>
    <row r="471" spans="1:4" x14ac:dyDescent="0.25">
      <c r="A471" s="78"/>
      <c r="B471" s="78"/>
      <c r="D471" s="79"/>
    </row>
    <row r="472" spans="1:4" x14ac:dyDescent="0.25">
      <c r="A472" s="78"/>
      <c r="B472" s="78"/>
      <c r="D472" s="79"/>
    </row>
    <row r="473" spans="1:4" x14ac:dyDescent="0.25">
      <c r="A473" s="78"/>
      <c r="B473" s="78"/>
      <c r="D473" s="79"/>
    </row>
    <row r="474" spans="1:4" x14ac:dyDescent="0.25">
      <c r="A474" s="78"/>
      <c r="B474" s="78"/>
      <c r="D474" s="79"/>
    </row>
    <row r="475" spans="1:4" x14ac:dyDescent="0.25">
      <c r="A475" s="78"/>
      <c r="B475" s="78"/>
      <c r="D475" s="79"/>
    </row>
    <row r="476" spans="1:4" x14ac:dyDescent="0.25">
      <c r="A476" s="78"/>
      <c r="B476" s="78"/>
      <c r="D476" s="79"/>
    </row>
    <row r="477" spans="1:4" x14ac:dyDescent="0.25">
      <c r="A477" s="78"/>
      <c r="B477" s="78"/>
      <c r="D477" s="79"/>
    </row>
    <row r="478" spans="1:4" x14ac:dyDescent="0.25">
      <c r="A478" s="78"/>
      <c r="B478" s="78"/>
      <c r="D478" s="79"/>
    </row>
    <row r="479" spans="1:4" x14ac:dyDescent="0.25">
      <c r="A479" s="78"/>
      <c r="B479" s="78"/>
      <c r="D479" s="79"/>
    </row>
    <row r="480" spans="1:4" x14ac:dyDescent="0.25">
      <c r="A480" s="78"/>
      <c r="B480" s="78"/>
      <c r="D480" s="79"/>
    </row>
    <row r="481" spans="1:4" x14ac:dyDescent="0.25">
      <c r="A481" s="78"/>
      <c r="B481" s="78"/>
      <c r="D481" s="79"/>
    </row>
    <row r="482" spans="1:4" x14ac:dyDescent="0.25">
      <c r="A482" s="78"/>
      <c r="B482" s="78"/>
      <c r="D482" s="79"/>
    </row>
    <row r="483" spans="1:4" x14ac:dyDescent="0.25">
      <c r="A483" s="78"/>
      <c r="B483" s="78"/>
      <c r="D483" s="79"/>
    </row>
    <row r="484" spans="1:4" x14ac:dyDescent="0.25">
      <c r="A484" s="78"/>
      <c r="B484" s="78"/>
      <c r="D484" s="79"/>
    </row>
    <row r="485" spans="1:4" x14ac:dyDescent="0.25">
      <c r="A485" s="78"/>
      <c r="B485" s="78"/>
      <c r="D485" s="79"/>
    </row>
    <row r="486" spans="1:4" x14ac:dyDescent="0.25">
      <c r="A486" s="78"/>
      <c r="B486" s="78"/>
      <c r="D486" s="79"/>
    </row>
    <row r="487" spans="1:4" x14ac:dyDescent="0.25">
      <c r="A487" s="78"/>
      <c r="B487" s="78"/>
      <c r="D487" s="79"/>
    </row>
    <row r="488" spans="1:4" x14ac:dyDescent="0.25">
      <c r="A488" s="78"/>
      <c r="B488" s="78"/>
      <c r="D488" s="79"/>
    </row>
    <row r="489" spans="1:4" x14ac:dyDescent="0.25">
      <c r="A489" s="78"/>
      <c r="B489" s="78"/>
      <c r="D489" s="79"/>
    </row>
    <row r="490" spans="1:4" x14ac:dyDescent="0.25">
      <c r="A490" s="78"/>
      <c r="B490" s="78"/>
      <c r="D490" s="79"/>
    </row>
    <row r="491" spans="1:4" x14ac:dyDescent="0.25">
      <c r="A491" s="78"/>
      <c r="B491" s="78"/>
      <c r="D491" s="79"/>
    </row>
    <row r="492" spans="1:4" x14ac:dyDescent="0.25">
      <c r="A492" s="78"/>
      <c r="B492" s="78"/>
      <c r="D492" s="79"/>
    </row>
    <row r="493" spans="1:4" x14ac:dyDescent="0.25">
      <c r="A493" s="78"/>
      <c r="B493" s="78"/>
      <c r="D493" s="79"/>
    </row>
    <row r="494" spans="1:4" x14ac:dyDescent="0.25">
      <c r="A494" s="78"/>
      <c r="B494" s="78"/>
      <c r="D494" s="79"/>
    </row>
    <row r="495" spans="1:4" x14ac:dyDescent="0.25">
      <c r="A495" s="78"/>
      <c r="B495" s="78"/>
      <c r="D495" s="79"/>
    </row>
    <row r="496" spans="1:4" x14ac:dyDescent="0.25">
      <c r="A496" s="78"/>
      <c r="B496" s="78"/>
      <c r="D496" s="79"/>
    </row>
    <row r="497" spans="1:4" x14ac:dyDescent="0.25">
      <c r="A497" s="78"/>
      <c r="B497" s="78"/>
      <c r="D497" s="79"/>
    </row>
    <row r="498" spans="1:4" x14ac:dyDescent="0.25">
      <c r="A498" s="78"/>
      <c r="B498" s="78"/>
      <c r="D498" s="79"/>
    </row>
    <row r="499" spans="1:4" x14ac:dyDescent="0.25">
      <c r="A499" s="78"/>
      <c r="B499" s="78"/>
      <c r="D499" s="79"/>
    </row>
    <row r="500" spans="1:4" x14ac:dyDescent="0.25">
      <c r="A500" s="78"/>
      <c r="B500" s="78"/>
      <c r="D500" s="79"/>
    </row>
    <row r="501" spans="1:4" x14ac:dyDescent="0.25">
      <c r="D501" s="55"/>
    </row>
    <row r="502" spans="1:4" x14ac:dyDescent="0.25">
      <c r="D502" s="55"/>
    </row>
    <row r="503" spans="1:4" x14ac:dyDescent="0.25">
      <c r="D503" s="55"/>
    </row>
    <row r="504" spans="1:4" x14ac:dyDescent="0.25">
      <c r="D504" s="55"/>
    </row>
    <row r="505" spans="1:4" x14ac:dyDescent="0.25">
      <c r="D505" s="55"/>
    </row>
    <row r="506" spans="1:4" x14ac:dyDescent="0.25">
      <c r="D506" s="55"/>
    </row>
    <row r="507" spans="1:4" x14ac:dyDescent="0.25">
      <c r="D507" s="55"/>
    </row>
    <row r="508" spans="1:4" x14ac:dyDescent="0.25">
      <c r="D508" s="55"/>
    </row>
    <row r="509" spans="1:4" x14ac:dyDescent="0.25">
      <c r="D509" s="55"/>
    </row>
    <row r="510" spans="1:4" x14ac:dyDescent="0.25">
      <c r="D510" s="55"/>
    </row>
    <row r="511" spans="1:4" x14ac:dyDescent="0.25">
      <c r="D511" s="55"/>
    </row>
    <row r="512" spans="1:4" x14ac:dyDescent="0.25">
      <c r="D512" s="55"/>
    </row>
    <row r="513" spans="4:4" x14ac:dyDescent="0.25">
      <c r="D513" s="55"/>
    </row>
    <row r="514" spans="4:4" x14ac:dyDescent="0.25">
      <c r="D514" s="55"/>
    </row>
    <row r="515" spans="4:4" x14ac:dyDescent="0.25">
      <c r="D515" s="55"/>
    </row>
    <row r="516" spans="4:4" x14ac:dyDescent="0.25">
      <c r="D516" s="55"/>
    </row>
    <row r="517" spans="4:4" x14ac:dyDescent="0.25">
      <c r="D517" s="55"/>
    </row>
    <row r="518" spans="4:4" x14ac:dyDescent="0.25">
      <c r="D518" s="55"/>
    </row>
    <row r="519" spans="4:4" x14ac:dyDescent="0.25">
      <c r="D519" s="55"/>
    </row>
    <row r="520" spans="4:4" x14ac:dyDescent="0.25">
      <c r="D520" s="55"/>
    </row>
    <row r="521" spans="4:4" x14ac:dyDescent="0.25">
      <c r="D521" s="55"/>
    </row>
    <row r="522" spans="4:4" x14ac:dyDescent="0.25">
      <c r="D522" s="55"/>
    </row>
    <row r="523" spans="4:4" x14ac:dyDescent="0.25">
      <c r="D523" s="55"/>
    </row>
    <row r="524" spans="4:4" x14ac:dyDescent="0.25">
      <c r="D524" s="55"/>
    </row>
    <row r="525" spans="4:4" x14ac:dyDescent="0.25">
      <c r="D525" s="55"/>
    </row>
    <row r="526" spans="4:4" x14ac:dyDescent="0.25">
      <c r="D526" s="55"/>
    </row>
    <row r="527" spans="4:4" x14ac:dyDescent="0.25">
      <c r="D527" s="55"/>
    </row>
    <row r="528" spans="4:4" x14ac:dyDescent="0.25">
      <c r="D528" s="55"/>
    </row>
    <row r="529" spans="4:4" x14ac:dyDescent="0.25">
      <c r="D529" s="55"/>
    </row>
    <row r="530" spans="4:4" x14ac:dyDescent="0.25">
      <c r="D530" s="55"/>
    </row>
    <row r="531" spans="4:4" x14ac:dyDescent="0.25">
      <c r="D531" s="55"/>
    </row>
    <row r="532" spans="4:4" x14ac:dyDescent="0.25">
      <c r="D532" s="55"/>
    </row>
    <row r="533" spans="4:4" x14ac:dyDescent="0.25">
      <c r="D533" s="55"/>
    </row>
    <row r="534" spans="4:4" x14ac:dyDescent="0.25">
      <c r="D534" s="55"/>
    </row>
    <row r="535" spans="4:4" x14ac:dyDescent="0.25">
      <c r="D535" s="55"/>
    </row>
    <row r="536" spans="4:4" x14ac:dyDescent="0.25">
      <c r="D536" s="55"/>
    </row>
    <row r="537" spans="4:4" x14ac:dyDescent="0.25">
      <c r="D537" s="55"/>
    </row>
    <row r="538" spans="4:4" x14ac:dyDescent="0.25">
      <c r="D538" s="55"/>
    </row>
    <row r="539" spans="4:4" x14ac:dyDescent="0.25">
      <c r="D539" s="55"/>
    </row>
    <row r="540" spans="4:4" x14ac:dyDescent="0.25">
      <c r="D540" s="55"/>
    </row>
    <row r="541" spans="4:4" x14ac:dyDescent="0.25">
      <c r="D541" s="55"/>
    </row>
    <row r="542" spans="4:4" x14ac:dyDescent="0.25">
      <c r="D542" s="55"/>
    </row>
    <row r="543" spans="4:4" x14ac:dyDescent="0.25">
      <c r="D543" s="55"/>
    </row>
    <row r="544" spans="4:4" x14ac:dyDescent="0.25">
      <c r="D544" s="55"/>
    </row>
    <row r="545" spans="4:4" x14ac:dyDescent="0.25">
      <c r="D545" s="55"/>
    </row>
    <row r="546" spans="4:4" x14ac:dyDescent="0.25">
      <c r="D546" s="55"/>
    </row>
    <row r="547" spans="4:4" x14ac:dyDescent="0.25">
      <c r="D547" s="55"/>
    </row>
    <row r="548" spans="4:4" x14ac:dyDescent="0.25">
      <c r="D548" s="55"/>
    </row>
    <row r="549" spans="4:4" x14ac:dyDescent="0.25">
      <c r="D549" s="55"/>
    </row>
    <row r="550" spans="4:4" x14ac:dyDescent="0.25">
      <c r="D550" s="55"/>
    </row>
    <row r="551" spans="4:4" x14ac:dyDescent="0.25">
      <c r="D551" s="55"/>
    </row>
    <row r="552" spans="4:4" x14ac:dyDescent="0.25">
      <c r="D552" s="55"/>
    </row>
    <row r="553" spans="4:4" x14ac:dyDescent="0.25">
      <c r="D553" s="55"/>
    </row>
    <row r="554" spans="4:4" x14ac:dyDescent="0.25">
      <c r="D554" s="55"/>
    </row>
    <row r="555" spans="4:4" x14ac:dyDescent="0.25">
      <c r="D555" s="55"/>
    </row>
    <row r="556" spans="4:4" x14ac:dyDescent="0.25">
      <c r="D556" s="55"/>
    </row>
    <row r="557" spans="4:4" x14ac:dyDescent="0.25">
      <c r="D557" s="55"/>
    </row>
    <row r="558" spans="4:4" x14ac:dyDescent="0.25">
      <c r="D558" s="55"/>
    </row>
    <row r="559" spans="4:4" x14ac:dyDescent="0.25">
      <c r="D559" s="55"/>
    </row>
    <row r="560" spans="4:4" x14ac:dyDescent="0.25">
      <c r="D560" s="55"/>
    </row>
    <row r="561" spans="4:4" x14ac:dyDescent="0.25">
      <c r="D561" s="55"/>
    </row>
    <row r="562" spans="4:4" x14ac:dyDescent="0.25">
      <c r="D562" s="55"/>
    </row>
    <row r="563" spans="4:4" x14ac:dyDescent="0.25">
      <c r="D563" s="55"/>
    </row>
    <row r="564" spans="4:4" x14ac:dyDescent="0.25">
      <c r="D564" s="55"/>
    </row>
    <row r="565" spans="4:4" x14ac:dyDescent="0.25">
      <c r="D565" s="55"/>
    </row>
    <row r="566" spans="4:4" x14ac:dyDescent="0.25">
      <c r="D566" s="55"/>
    </row>
    <row r="567" spans="4:4" x14ac:dyDescent="0.25">
      <c r="D567" s="55"/>
    </row>
    <row r="568" spans="4:4" x14ac:dyDescent="0.25">
      <c r="D568" s="55"/>
    </row>
    <row r="569" spans="4:4" x14ac:dyDescent="0.25">
      <c r="D569" s="55"/>
    </row>
    <row r="570" spans="4:4" x14ac:dyDescent="0.25">
      <c r="D570" s="55"/>
    </row>
    <row r="571" spans="4:4" x14ac:dyDescent="0.25">
      <c r="D571" s="55"/>
    </row>
    <row r="572" spans="4:4" x14ac:dyDescent="0.25">
      <c r="D572" s="55"/>
    </row>
    <row r="573" spans="4:4" x14ac:dyDescent="0.25">
      <c r="D573" s="55"/>
    </row>
    <row r="574" spans="4:4" x14ac:dyDescent="0.25">
      <c r="D574" s="55"/>
    </row>
    <row r="575" spans="4:4" x14ac:dyDescent="0.25">
      <c r="D575" s="55"/>
    </row>
    <row r="576" spans="4:4" x14ac:dyDescent="0.25">
      <c r="D576" s="55"/>
    </row>
    <row r="577" spans="4:4" x14ac:dyDescent="0.25">
      <c r="D577" s="55"/>
    </row>
    <row r="578" spans="4:4" x14ac:dyDescent="0.25">
      <c r="D578" s="55"/>
    </row>
    <row r="579" spans="4:4" x14ac:dyDescent="0.25">
      <c r="D579" s="55"/>
    </row>
    <row r="580" spans="4:4" x14ac:dyDescent="0.25">
      <c r="D580" s="55"/>
    </row>
    <row r="581" spans="4:4" x14ac:dyDescent="0.25">
      <c r="D581" s="55"/>
    </row>
    <row r="582" spans="4:4" x14ac:dyDescent="0.25">
      <c r="D582" s="55"/>
    </row>
    <row r="583" spans="4:4" x14ac:dyDescent="0.25">
      <c r="D583" s="55"/>
    </row>
    <row r="584" spans="4:4" x14ac:dyDescent="0.25">
      <c r="D584" s="55"/>
    </row>
    <row r="585" spans="4:4" x14ac:dyDescent="0.25">
      <c r="D585" s="55"/>
    </row>
    <row r="586" spans="4:4" x14ac:dyDescent="0.25">
      <c r="D586" s="55"/>
    </row>
  </sheetData>
  <sheetProtection selectLockedCells="1"/>
  <sortState ref="A14:D15">
    <sortCondition ref="A14"/>
  </sortState>
  <mergeCells count="5">
    <mergeCell ref="A12:B12"/>
    <mergeCell ref="A1:D1"/>
    <mergeCell ref="A10:D10"/>
    <mergeCell ref="A11:B11"/>
    <mergeCell ref="A8:D9"/>
  </mergeCells>
  <conditionalFormatting sqref="E1">
    <cfRule type="containsText" dxfId="4" priority="11" operator="containsText" text="! pas de correspondances !">
      <formula>NOT(ISERROR(SEARCH("! pas de correspondances !",E1)))</formula>
    </cfRule>
  </conditionalFormatting>
  <conditionalFormatting sqref="C12">
    <cfRule type="notContainsText" dxfId="3" priority="9" operator="notContains" text="1">
      <formula>ISERROR(SEARCH("1",C12))</formula>
    </cfRule>
  </conditionalFormatting>
  <conditionalFormatting sqref="A8:D9">
    <cfRule type="containsText" dxfId="2" priority="1" operator="containsText" text="! AUCUNE CORRESPONDANCE !">
      <formula>NOT(ISERROR(SEARCH("! AUCUNE CORRESPONDANCE !",A8)))</formula>
    </cfRule>
    <cfRule type="containsText" dxfId="1" priority="2" operator="containsText" text="succès">
      <formula>NOT(ISERROR(SEARCH("succès",A8)))</formula>
    </cfRule>
  </conditionalFormatting>
  <dataValidations count="2">
    <dataValidation type="list" showInputMessage="1" showErrorMessage="1" errorTitle="Erreur!" error="Choisir dans la liste" sqref="C3">
      <formula1>NEatelier</formula1>
    </dataValidation>
    <dataValidation type="list" allowBlank="1" showInputMessage="1" showErrorMessage="1" sqref="C6">
      <formula1>iList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606B6D"/>
  </sheetPr>
  <dimension ref="A1:K1000"/>
  <sheetViews>
    <sheetView showGridLines="0" tabSelected="1" zoomScale="90" zoomScaleNormal="90" workbookViewId="0">
      <pane ySplit="1" topLeftCell="A2" activePane="bottomLeft" state="frozen"/>
      <selection pane="bottomLeft" activeCell="A2" sqref="A2"/>
    </sheetView>
  </sheetViews>
  <sheetFormatPr baseColWidth="10" defaultColWidth="11.42578125" defaultRowHeight="15" x14ac:dyDescent="0.25"/>
  <cols>
    <col min="1" max="1" width="14.5703125" customWidth="1"/>
    <col min="2" max="2" width="15.85546875" customWidth="1"/>
    <col min="3" max="3" width="16.28515625" customWidth="1"/>
    <col min="4" max="4" width="48.7109375" customWidth="1"/>
    <col min="5" max="5" width="14.7109375" customWidth="1"/>
    <col min="6" max="6" width="22.85546875" customWidth="1"/>
    <col min="7" max="7" width="21.7109375" customWidth="1"/>
    <col min="8" max="11" width="15.5703125" style="2" customWidth="1"/>
    <col min="12" max="12" width="15.28515625" customWidth="1"/>
  </cols>
  <sheetData>
    <row r="1" spans="1:10" ht="55.5" customHeight="1" x14ac:dyDescent="0.25">
      <c r="A1" s="7" t="s">
        <v>0</v>
      </c>
      <c r="B1" s="8" t="s">
        <v>205</v>
      </c>
      <c r="C1" s="8" t="s">
        <v>1</v>
      </c>
      <c r="D1" s="8" t="s">
        <v>2</v>
      </c>
      <c r="E1" s="9" t="s">
        <v>146</v>
      </c>
      <c r="F1" s="1"/>
      <c r="G1" s="1"/>
      <c r="H1" s="1"/>
      <c r="I1" s="1"/>
      <c r="J1" s="1"/>
    </row>
    <row r="2" spans="1:10" ht="15.75" x14ac:dyDescent="0.25">
      <c r="A2" s="98" t="s">
        <v>5</v>
      </c>
      <c r="B2" s="99">
        <v>1</v>
      </c>
      <c r="C2" s="99">
        <v>1</v>
      </c>
      <c r="D2" s="100" t="s">
        <v>207</v>
      </c>
      <c r="E2" s="101">
        <v>42715</v>
      </c>
      <c r="F2" s="3"/>
      <c r="G2" s="4"/>
      <c r="H2" s="4"/>
      <c r="I2" s="4"/>
      <c r="J2" s="4"/>
    </row>
    <row r="3" spans="1:10" ht="15.75" x14ac:dyDescent="0.25">
      <c r="A3" s="18" t="s">
        <v>7</v>
      </c>
      <c r="B3" s="19">
        <v>14041</v>
      </c>
      <c r="C3" s="19" t="s">
        <v>56</v>
      </c>
      <c r="D3" s="33" t="s">
        <v>204</v>
      </c>
      <c r="E3" s="30">
        <v>42706</v>
      </c>
      <c r="F3" s="3"/>
      <c r="G3" s="4"/>
      <c r="H3" s="4"/>
      <c r="I3" s="4"/>
      <c r="J3" s="4"/>
    </row>
    <row r="4" spans="1:10" ht="15.75" x14ac:dyDescent="0.25">
      <c r="A4" s="18" t="s">
        <v>7</v>
      </c>
      <c r="B4" s="19">
        <v>15202</v>
      </c>
      <c r="C4" s="19">
        <v>380</v>
      </c>
      <c r="D4" s="20" t="s">
        <v>19</v>
      </c>
      <c r="E4" s="30">
        <v>42704</v>
      </c>
      <c r="F4" s="3"/>
      <c r="G4" s="4"/>
      <c r="H4" s="4"/>
      <c r="I4" s="4"/>
      <c r="J4" s="4"/>
    </row>
    <row r="5" spans="1:10" ht="15.75" x14ac:dyDescent="0.25">
      <c r="A5" s="18" t="s">
        <v>7</v>
      </c>
      <c r="B5" s="19">
        <v>15202</v>
      </c>
      <c r="C5" s="19">
        <v>300</v>
      </c>
      <c r="D5" s="20" t="s">
        <v>19</v>
      </c>
      <c r="E5" s="30">
        <v>42704</v>
      </c>
      <c r="F5" s="3"/>
      <c r="G5" s="4"/>
      <c r="H5" s="4"/>
      <c r="I5" s="4"/>
      <c r="J5" s="4"/>
    </row>
    <row r="6" spans="1:10" ht="15.75" x14ac:dyDescent="0.25">
      <c r="A6" s="18" t="s">
        <v>7</v>
      </c>
      <c r="B6" s="19">
        <v>15202</v>
      </c>
      <c r="C6" s="19">
        <v>300</v>
      </c>
      <c r="D6" s="20" t="s">
        <v>19</v>
      </c>
      <c r="E6" s="30">
        <v>42704</v>
      </c>
      <c r="F6" s="3"/>
      <c r="G6" s="16"/>
      <c r="H6" s="4"/>
      <c r="I6" s="4"/>
      <c r="J6" s="4"/>
    </row>
    <row r="7" spans="1:10" ht="15.75" x14ac:dyDescent="0.25">
      <c r="A7" s="18" t="s">
        <v>7</v>
      </c>
      <c r="B7" s="19">
        <v>15202</v>
      </c>
      <c r="C7" s="19">
        <v>300</v>
      </c>
      <c r="D7" s="20" t="s">
        <v>19</v>
      </c>
      <c r="E7" s="30">
        <v>42704</v>
      </c>
      <c r="F7" s="3"/>
      <c r="G7" s="4"/>
      <c r="H7" s="4"/>
      <c r="I7" s="4"/>
      <c r="J7" s="4"/>
    </row>
    <row r="8" spans="1:10" ht="15.75" x14ac:dyDescent="0.25">
      <c r="A8" s="18" t="s">
        <v>7</v>
      </c>
      <c r="B8" s="19">
        <v>15202</v>
      </c>
      <c r="C8" s="19">
        <v>300</v>
      </c>
      <c r="D8" s="20" t="s">
        <v>19</v>
      </c>
      <c r="E8" s="30">
        <v>42704</v>
      </c>
      <c r="G8" s="17"/>
    </row>
    <row r="9" spans="1:10" ht="15.75" x14ac:dyDescent="0.25">
      <c r="A9" s="18" t="s">
        <v>7</v>
      </c>
      <c r="B9" s="19">
        <v>15202</v>
      </c>
      <c r="C9" s="19">
        <v>300</v>
      </c>
      <c r="D9" s="20" t="s">
        <v>19</v>
      </c>
      <c r="E9" s="30">
        <v>42704</v>
      </c>
    </row>
    <row r="10" spans="1:10" ht="15.75" x14ac:dyDescent="0.25">
      <c r="A10" s="98" t="s">
        <v>3</v>
      </c>
      <c r="B10" s="99">
        <v>15208</v>
      </c>
      <c r="C10" s="99">
        <v>1</v>
      </c>
      <c r="D10" s="100" t="s">
        <v>206</v>
      </c>
      <c r="E10" s="101">
        <v>42715</v>
      </c>
    </row>
    <row r="11" spans="1:10" ht="15.75" x14ac:dyDescent="0.25">
      <c r="A11" s="18" t="s">
        <v>5</v>
      </c>
      <c r="B11" s="19">
        <v>15465</v>
      </c>
      <c r="C11" s="19">
        <v>60</v>
      </c>
      <c r="D11" s="20" t="s">
        <v>6</v>
      </c>
      <c r="E11" s="30">
        <v>42689</v>
      </c>
    </row>
    <row r="12" spans="1:10" ht="15.75" x14ac:dyDescent="0.25">
      <c r="A12" s="18" t="s">
        <v>5</v>
      </c>
      <c r="B12" s="19">
        <v>15465</v>
      </c>
      <c r="C12" s="19">
        <v>53</v>
      </c>
      <c r="D12" s="20" t="s">
        <v>6</v>
      </c>
      <c r="E12" s="30">
        <v>42689</v>
      </c>
    </row>
    <row r="13" spans="1:10" ht="15.75" x14ac:dyDescent="0.25">
      <c r="A13" s="18" t="s">
        <v>5</v>
      </c>
      <c r="B13" s="19">
        <v>15465</v>
      </c>
      <c r="C13" s="19">
        <v>400</v>
      </c>
      <c r="D13" s="20" t="s">
        <v>85</v>
      </c>
      <c r="E13" s="30">
        <v>42681</v>
      </c>
    </row>
    <row r="14" spans="1:10" ht="15.75" x14ac:dyDescent="0.25">
      <c r="A14" s="18" t="s">
        <v>5</v>
      </c>
      <c r="B14" s="19">
        <v>15465</v>
      </c>
      <c r="C14" s="19">
        <v>150</v>
      </c>
      <c r="D14" s="20" t="s">
        <v>85</v>
      </c>
      <c r="E14" s="30">
        <v>42681</v>
      </c>
      <c r="G14" s="17"/>
    </row>
    <row r="15" spans="1:10" ht="15.75" x14ac:dyDescent="0.25">
      <c r="A15" s="18" t="s">
        <v>5</v>
      </c>
      <c r="B15" s="19">
        <v>15465</v>
      </c>
      <c r="C15" s="19">
        <v>150</v>
      </c>
      <c r="D15" s="20" t="s">
        <v>86</v>
      </c>
      <c r="E15" s="30">
        <v>42681</v>
      </c>
    </row>
    <row r="16" spans="1:10" ht="15.75" x14ac:dyDescent="0.25">
      <c r="A16" s="18" t="s">
        <v>5</v>
      </c>
      <c r="B16" s="19">
        <v>15465</v>
      </c>
      <c r="C16" s="19">
        <v>400</v>
      </c>
      <c r="D16" s="20" t="s">
        <v>86</v>
      </c>
      <c r="E16" s="30">
        <v>42681</v>
      </c>
    </row>
    <row r="17" spans="1:5" ht="15.75" x14ac:dyDescent="0.25">
      <c r="A17" s="18" t="s">
        <v>7</v>
      </c>
      <c r="B17" s="19">
        <v>15591</v>
      </c>
      <c r="C17" s="19">
        <v>800</v>
      </c>
      <c r="D17" s="20" t="s">
        <v>52</v>
      </c>
      <c r="E17" s="30">
        <v>42692</v>
      </c>
    </row>
    <row r="18" spans="1:5" ht="15.75" x14ac:dyDescent="0.25">
      <c r="A18" s="18" t="s">
        <v>7</v>
      </c>
      <c r="B18" s="19">
        <v>15591</v>
      </c>
      <c r="C18" s="19">
        <v>800</v>
      </c>
      <c r="D18" s="20" t="s">
        <v>52</v>
      </c>
      <c r="E18" s="30">
        <v>42692</v>
      </c>
    </row>
    <row r="19" spans="1:5" ht="15.75" x14ac:dyDescent="0.25">
      <c r="A19" s="18" t="s">
        <v>7</v>
      </c>
      <c r="B19" s="19">
        <v>15591</v>
      </c>
      <c r="C19" s="19">
        <v>800</v>
      </c>
      <c r="D19" s="20" t="s">
        <v>52</v>
      </c>
      <c r="E19" s="30">
        <v>42692</v>
      </c>
    </row>
    <row r="20" spans="1:5" ht="15.75" x14ac:dyDescent="0.25">
      <c r="A20" s="18" t="s">
        <v>7</v>
      </c>
      <c r="B20" s="19">
        <v>15591</v>
      </c>
      <c r="C20" s="19">
        <v>190</v>
      </c>
      <c r="D20" s="20" t="s">
        <v>52</v>
      </c>
      <c r="E20" s="30">
        <v>42692</v>
      </c>
    </row>
    <row r="21" spans="1:5" ht="15.75" x14ac:dyDescent="0.25">
      <c r="A21" s="18" t="s">
        <v>7</v>
      </c>
      <c r="B21" s="19">
        <v>16029</v>
      </c>
      <c r="C21" s="19">
        <v>320</v>
      </c>
      <c r="D21" s="20" t="s">
        <v>15</v>
      </c>
      <c r="E21" s="30">
        <v>42711</v>
      </c>
    </row>
    <row r="22" spans="1:5" ht="15.75" x14ac:dyDescent="0.25">
      <c r="A22" s="18" t="s">
        <v>7</v>
      </c>
      <c r="B22" s="19">
        <v>16030</v>
      </c>
      <c r="C22" s="19">
        <v>330</v>
      </c>
      <c r="D22" s="20" t="s">
        <v>139</v>
      </c>
      <c r="E22" s="30">
        <v>42711</v>
      </c>
    </row>
    <row r="23" spans="1:5" ht="15.75" x14ac:dyDescent="0.25">
      <c r="A23" s="18" t="s">
        <v>7</v>
      </c>
      <c r="B23" s="19">
        <v>16031</v>
      </c>
      <c r="C23" s="19">
        <v>320</v>
      </c>
      <c r="D23" s="20" t="s">
        <v>15</v>
      </c>
      <c r="E23" s="30">
        <v>42711</v>
      </c>
    </row>
    <row r="24" spans="1:5" ht="15.75" x14ac:dyDescent="0.25">
      <c r="A24" s="18" t="s">
        <v>7</v>
      </c>
      <c r="B24" s="19">
        <v>16032</v>
      </c>
      <c r="C24" s="19">
        <v>330</v>
      </c>
      <c r="D24" s="20" t="s">
        <v>139</v>
      </c>
      <c r="E24" s="30">
        <v>42711</v>
      </c>
    </row>
    <row r="25" spans="1:5" ht="15.75" x14ac:dyDescent="0.25">
      <c r="A25" s="18" t="s">
        <v>7</v>
      </c>
      <c r="B25" s="19">
        <v>16033</v>
      </c>
      <c r="C25" s="19">
        <v>75</v>
      </c>
      <c r="D25" s="20" t="s">
        <v>139</v>
      </c>
      <c r="E25" s="30">
        <v>42711</v>
      </c>
    </row>
    <row r="26" spans="1:5" ht="15.75" x14ac:dyDescent="0.25">
      <c r="A26" s="18" t="s">
        <v>7</v>
      </c>
      <c r="B26" s="19">
        <v>16034</v>
      </c>
      <c r="C26" s="19">
        <v>330</v>
      </c>
      <c r="D26" s="20" t="s">
        <v>140</v>
      </c>
      <c r="E26" s="30">
        <v>42711</v>
      </c>
    </row>
    <row r="27" spans="1:5" ht="15.75" x14ac:dyDescent="0.25">
      <c r="A27" s="18" t="s">
        <v>7</v>
      </c>
      <c r="B27" s="19">
        <v>16035</v>
      </c>
      <c r="C27" s="19">
        <v>330</v>
      </c>
      <c r="D27" s="20" t="s">
        <v>140</v>
      </c>
      <c r="E27" s="30">
        <v>42711</v>
      </c>
    </row>
    <row r="28" spans="1:5" ht="15.75" x14ac:dyDescent="0.25">
      <c r="A28" s="18" t="s">
        <v>7</v>
      </c>
      <c r="B28" s="19">
        <v>16036</v>
      </c>
      <c r="C28" s="19">
        <v>60</v>
      </c>
      <c r="D28" s="20" t="s">
        <v>140</v>
      </c>
      <c r="E28" s="30">
        <v>42711</v>
      </c>
    </row>
    <row r="29" spans="1:5" ht="15.75" x14ac:dyDescent="0.25">
      <c r="A29" s="18" t="s">
        <v>7</v>
      </c>
      <c r="B29" s="19">
        <v>16037</v>
      </c>
      <c r="C29" s="19">
        <v>90</v>
      </c>
      <c r="D29" s="20" t="s">
        <v>15</v>
      </c>
      <c r="E29" s="30">
        <v>42711</v>
      </c>
    </row>
    <row r="30" spans="1:5" ht="15.75" x14ac:dyDescent="0.25">
      <c r="A30" s="18" t="s">
        <v>7</v>
      </c>
      <c r="B30" s="19">
        <v>16038</v>
      </c>
      <c r="C30" s="19">
        <v>330</v>
      </c>
      <c r="D30" s="20" t="s">
        <v>140</v>
      </c>
      <c r="E30" s="30">
        <v>42711</v>
      </c>
    </row>
    <row r="31" spans="1:5" ht="15.75" x14ac:dyDescent="0.25">
      <c r="A31" s="18" t="s">
        <v>7</v>
      </c>
      <c r="B31" s="19">
        <v>16039</v>
      </c>
      <c r="C31" s="19">
        <v>130</v>
      </c>
      <c r="D31" s="20" t="s">
        <v>141</v>
      </c>
      <c r="E31" s="30">
        <v>42711</v>
      </c>
    </row>
    <row r="32" spans="1:5" ht="15.75" x14ac:dyDescent="0.25">
      <c r="A32" s="18" t="s">
        <v>7</v>
      </c>
      <c r="B32" s="19">
        <v>16040</v>
      </c>
      <c r="C32" s="19">
        <v>300</v>
      </c>
      <c r="D32" s="20" t="s">
        <v>141</v>
      </c>
      <c r="E32" s="30">
        <v>42711</v>
      </c>
    </row>
    <row r="33" spans="1:5" ht="15.75" x14ac:dyDescent="0.25">
      <c r="A33" s="18" t="s">
        <v>7</v>
      </c>
      <c r="B33" s="19">
        <v>16041</v>
      </c>
      <c r="C33" s="19">
        <v>300</v>
      </c>
      <c r="D33" s="20" t="s">
        <v>142</v>
      </c>
      <c r="E33" s="30">
        <v>42711</v>
      </c>
    </row>
    <row r="34" spans="1:5" ht="15.75" x14ac:dyDescent="0.25">
      <c r="A34" s="18" t="s">
        <v>7</v>
      </c>
      <c r="B34" s="19">
        <v>16085</v>
      </c>
      <c r="C34" s="19">
        <v>1000</v>
      </c>
      <c r="D34" s="20" t="s">
        <v>89</v>
      </c>
      <c r="E34" s="30" t="s">
        <v>6</v>
      </c>
    </row>
    <row r="35" spans="1:5" ht="15.75" x14ac:dyDescent="0.25">
      <c r="A35" s="18" t="s">
        <v>7</v>
      </c>
      <c r="B35" s="19">
        <v>16085</v>
      </c>
      <c r="C35" s="19">
        <v>1000</v>
      </c>
      <c r="D35" s="20" t="s">
        <v>90</v>
      </c>
      <c r="E35" s="30" t="s">
        <v>6</v>
      </c>
    </row>
    <row r="36" spans="1:5" ht="15.75" x14ac:dyDescent="0.25">
      <c r="A36" s="18" t="s">
        <v>7</v>
      </c>
      <c r="B36" s="19">
        <v>16085</v>
      </c>
      <c r="C36" s="19">
        <v>500</v>
      </c>
      <c r="D36" s="20" t="s">
        <v>91</v>
      </c>
      <c r="E36" s="30" t="s">
        <v>6</v>
      </c>
    </row>
    <row r="37" spans="1:5" ht="15.75" x14ac:dyDescent="0.25">
      <c r="A37" s="18" t="s">
        <v>7</v>
      </c>
      <c r="B37" s="19">
        <v>16085</v>
      </c>
      <c r="C37" s="19">
        <v>500</v>
      </c>
      <c r="D37" s="20" t="s">
        <v>92</v>
      </c>
      <c r="E37" s="30" t="s">
        <v>6</v>
      </c>
    </row>
    <row r="38" spans="1:5" ht="15.75" x14ac:dyDescent="0.25">
      <c r="A38" s="18" t="s">
        <v>7</v>
      </c>
      <c r="B38" s="19">
        <v>16085</v>
      </c>
      <c r="C38" s="19">
        <v>500</v>
      </c>
      <c r="D38" s="20" t="s">
        <v>91</v>
      </c>
      <c r="E38" s="30" t="s">
        <v>6</v>
      </c>
    </row>
    <row r="39" spans="1:5" ht="15.75" x14ac:dyDescent="0.25">
      <c r="A39" s="18" t="s">
        <v>7</v>
      </c>
      <c r="B39" s="19">
        <v>16085</v>
      </c>
      <c r="C39" s="19">
        <v>500</v>
      </c>
      <c r="D39" s="20" t="s">
        <v>93</v>
      </c>
      <c r="E39" s="30" t="s">
        <v>6</v>
      </c>
    </row>
    <row r="40" spans="1:5" ht="15.75" x14ac:dyDescent="0.25">
      <c r="A40" s="18" t="s">
        <v>3</v>
      </c>
      <c r="B40" s="19">
        <v>16219</v>
      </c>
      <c r="C40" s="19">
        <v>125</v>
      </c>
      <c r="D40" s="20" t="s">
        <v>15</v>
      </c>
      <c r="E40" s="30">
        <v>42704</v>
      </c>
    </row>
    <row r="41" spans="1:5" ht="15.75" x14ac:dyDescent="0.25">
      <c r="A41" s="18" t="s">
        <v>3</v>
      </c>
      <c r="B41" s="19">
        <v>16219</v>
      </c>
      <c r="C41" s="19">
        <v>130</v>
      </c>
      <c r="D41" s="20" t="s">
        <v>16</v>
      </c>
      <c r="E41" s="30">
        <v>42704</v>
      </c>
    </row>
    <row r="42" spans="1:5" ht="15.75" x14ac:dyDescent="0.25">
      <c r="A42" s="18" t="s">
        <v>3</v>
      </c>
      <c r="B42" s="19">
        <v>16219</v>
      </c>
      <c r="C42" s="19">
        <v>130</v>
      </c>
      <c r="D42" s="20" t="s">
        <v>17</v>
      </c>
      <c r="E42" s="30">
        <v>42704</v>
      </c>
    </row>
    <row r="43" spans="1:5" ht="15.75" x14ac:dyDescent="0.25">
      <c r="A43" s="18" t="s">
        <v>3</v>
      </c>
      <c r="B43" s="19">
        <v>16219</v>
      </c>
      <c r="C43" s="19">
        <v>130</v>
      </c>
      <c r="D43" s="20" t="s">
        <v>18</v>
      </c>
      <c r="E43" s="30">
        <v>42704</v>
      </c>
    </row>
    <row r="44" spans="1:5" ht="15.75" x14ac:dyDescent="0.25">
      <c r="A44" s="18" t="s">
        <v>3</v>
      </c>
      <c r="B44" s="19">
        <v>16219</v>
      </c>
      <c r="C44" s="19">
        <v>125</v>
      </c>
      <c r="D44" s="20" t="s">
        <v>19</v>
      </c>
      <c r="E44" s="30">
        <v>42704</v>
      </c>
    </row>
    <row r="45" spans="1:5" ht="15.75" x14ac:dyDescent="0.25">
      <c r="A45" s="18" t="s">
        <v>5</v>
      </c>
      <c r="B45" s="19">
        <v>16305</v>
      </c>
      <c r="C45" s="19">
        <f>8910+7140+6480</f>
        <v>22530</v>
      </c>
      <c r="D45" s="20" t="s">
        <v>82</v>
      </c>
      <c r="E45" s="30">
        <v>42681</v>
      </c>
    </row>
    <row r="46" spans="1:5" ht="15.75" x14ac:dyDescent="0.25">
      <c r="A46" s="18" t="s">
        <v>5</v>
      </c>
      <c r="B46" s="19">
        <v>16305</v>
      </c>
      <c r="C46" s="19">
        <v>22</v>
      </c>
      <c r="D46" s="20" t="s">
        <v>83</v>
      </c>
      <c r="E46" s="30">
        <v>42681</v>
      </c>
    </row>
    <row r="47" spans="1:5" ht="15.75" x14ac:dyDescent="0.25">
      <c r="A47" s="18" t="s">
        <v>5</v>
      </c>
      <c r="B47" s="19">
        <v>16305</v>
      </c>
      <c r="C47" s="19">
        <v>22</v>
      </c>
      <c r="D47" s="20" t="s">
        <v>84</v>
      </c>
      <c r="E47" s="30">
        <v>42681</v>
      </c>
    </row>
    <row r="48" spans="1:5" ht="15.75" x14ac:dyDescent="0.25">
      <c r="A48" s="18" t="s">
        <v>5</v>
      </c>
      <c r="B48" s="19">
        <v>16305</v>
      </c>
      <c r="C48" s="19">
        <f>9580+12420+22000</f>
        <v>44000</v>
      </c>
      <c r="D48" s="20" t="s">
        <v>87</v>
      </c>
      <c r="E48" s="30">
        <v>42678</v>
      </c>
    </row>
    <row r="49" spans="1:5" ht="15.75" x14ac:dyDescent="0.25">
      <c r="A49" s="18" t="s">
        <v>3</v>
      </c>
      <c r="B49" s="19">
        <v>16358</v>
      </c>
      <c r="C49" s="31" t="s">
        <v>189</v>
      </c>
      <c r="D49" s="20" t="s">
        <v>6</v>
      </c>
      <c r="E49" s="30">
        <v>42678</v>
      </c>
    </row>
    <row r="50" spans="1:5" ht="15.75" x14ac:dyDescent="0.25">
      <c r="A50" s="18" t="s">
        <v>5</v>
      </c>
      <c r="B50" s="19">
        <v>16727</v>
      </c>
      <c r="C50" s="19">
        <v>75</v>
      </c>
      <c r="D50" s="20" t="s">
        <v>26</v>
      </c>
      <c r="E50" s="30">
        <v>42699</v>
      </c>
    </row>
    <row r="51" spans="1:5" ht="15.75" x14ac:dyDescent="0.25">
      <c r="A51" s="18" t="s">
        <v>5</v>
      </c>
      <c r="B51" s="19">
        <v>16727</v>
      </c>
      <c r="C51" s="19">
        <v>400</v>
      </c>
      <c r="D51" s="20" t="s">
        <v>28</v>
      </c>
      <c r="E51" s="30">
        <v>42699</v>
      </c>
    </row>
    <row r="52" spans="1:5" ht="15.75" x14ac:dyDescent="0.25">
      <c r="A52" s="18" t="s">
        <v>5</v>
      </c>
      <c r="B52" s="19">
        <v>16727</v>
      </c>
      <c r="C52" s="19">
        <v>400</v>
      </c>
      <c r="D52" s="20" t="s">
        <v>28</v>
      </c>
      <c r="E52" s="30">
        <v>42699</v>
      </c>
    </row>
    <row r="53" spans="1:5" ht="15.75" x14ac:dyDescent="0.25">
      <c r="A53" s="18" t="s">
        <v>5</v>
      </c>
      <c r="B53" s="19">
        <v>16727</v>
      </c>
      <c r="C53" s="19">
        <v>450</v>
      </c>
      <c r="D53" s="20" t="s">
        <v>26</v>
      </c>
      <c r="E53" s="30">
        <v>42699</v>
      </c>
    </row>
    <row r="54" spans="1:5" ht="15.75" x14ac:dyDescent="0.25">
      <c r="A54" s="18" t="s">
        <v>5</v>
      </c>
      <c r="B54" s="19">
        <v>16727</v>
      </c>
      <c r="C54" s="19">
        <v>225</v>
      </c>
      <c r="D54" s="20" t="s">
        <v>33</v>
      </c>
      <c r="E54" s="30">
        <v>42699</v>
      </c>
    </row>
    <row r="55" spans="1:5" ht="15.75" x14ac:dyDescent="0.25">
      <c r="A55" s="18" t="s">
        <v>5</v>
      </c>
      <c r="B55" s="19">
        <v>16727</v>
      </c>
      <c r="C55" s="19">
        <v>225</v>
      </c>
      <c r="D55" s="20" t="s">
        <v>33</v>
      </c>
      <c r="E55" s="30">
        <v>42699</v>
      </c>
    </row>
    <row r="56" spans="1:5" ht="15.75" x14ac:dyDescent="0.25">
      <c r="A56" s="18" t="s">
        <v>5</v>
      </c>
      <c r="B56" s="19">
        <v>16727</v>
      </c>
      <c r="C56" s="19">
        <v>250</v>
      </c>
      <c r="D56" s="20" t="s">
        <v>28</v>
      </c>
      <c r="E56" s="30">
        <v>42699</v>
      </c>
    </row>
    <row r="57" spans="1:5" ht="15.75" x14ac:dyDescent="0.25">
      <c r="A57" s="18" t="s">
        <v>5</v>
      </c>
      <c r="B57" s="19">
        <v>16727</v>
      </c>
      <c r="C57" s="19">
        <v>250</v>
      </c>
      <c r="D57" s="20" t="s">
        <v>34</v>
      </c>
      <c r="E57" s="30">
        <v>42699</v>
      </c>
    </row>
    <row r="58" spans="1:5" ht="15.75" x14ac:dyDescent="0.25">
      <c r="A58" s="18" t="s">
        <v>5</v>
      </c>
      <c r="B58" s="19">
        <v>16727</v>
      </c>
      <c r="C58" s="19">
        <v>215</v>
      </c>
      <c r="D58" s="20" t="s">
        <v>35</v>
      </c>
      <c r="E58" s="30">
        <v>42699</v>
      </c>
    </row>
    <row r="59" spans="1:5" ht="15.75" x14ac:dyDescent="0.25">
      <c r="A59" s="18" t="s">
        <v>5</v>
      </c>
      <c r="B59" s="19">
        <v>16727</v>
      </c>
      <c r="C59" s="19">
        <v>255</v>
      </c>
      <c r="D59" s="20" t="s">
        <v>18</v>
      </c>
      <c r="E59" s="30">
        <v>42699</v>
      </c>
    </row>
    <row r="60" spans="1:5" ht="15.75" x14ac:dyDescent="0.25">
      <c r="A60" s="18" t="s">
        <v>5</v>
      </c>
      <c r="B60" s="19">
        <v>16727</v>
      </c>
      <c r="C60" s="19" t="s">
        <v>56</v>
      </c>
      <c r="D60" s="20" t="s">
        <v>57</v>
      </c>
      <c r="E60" s="30">
        <v>42697</v>
      </c>
    </row>
    <row r="61" spans="1:5" ht="15.75" x14ac:dyDescent="0.25">
      <c r="A61" s="18" t="s">
        <v>5</v>
      </c>
      <c r="B61" s="19">
        <v>16727</v>
      </c>
      <c r="C61" s="31" t="s">
        <v>147</v>
      </c>
      <c r="D61" s="20" t="s">
        <v>42</v>
      </c>
      <c r="E61" s="30">
        <v>42712</v>
      </c>
    </row>
    <row r="62" spans="1:5" ht="15.75" x14ac:dyDescent="0.25">
      <c r="A62" s="18" t="s">
        <v>7</v>
      </c>
      <c r="B62" s="19">
        <v>16781</v>
      </c>
      <c r="C62" s="19">
        <v>240</v>
      </c>
      <c r="D62" s="20" t="s">
        <v>103</v>
      </c>
      <c r="E62" s="30">
        <v>42706</v>
      </c>
    </row>
    <row r="63" spans="1:5" ht="15.75" x14ac:dyDescent="0.25">
      <c r="A63" s="18" t="s">
        <v>7</v>
      </c>
      <c r="B63" s="19">
        <v>16781</v>
      </c>
      <c r="C63" s="19">
        <v>250</v>
      </c>
      <c r="D63" s="20" t="s">
        <v>102</v>
      </c>
      <c r="E63" s="30">
        <v>42706</v>
      </c>
    </row>
    <row r="64" spans="1:5" ht="15.75" x14ac:dyDescent="0.25">
      <c r="A64" s="18" t="s">
        <v>7</v>
      </c>
      <c r="B64" s="19">
        <v>16784</v>
      </c>
      <c r="C64" s="19">
        <v>1150</v>
      </c>
      <c r="D64" s="20" t="s">
        <v>144</v>
      </c>
      <c r="E64" s="30">
        <v>42711</v>
      </c>
    </row>
    <row r="65" spans="1:5" ht="15.75" x14ac:dyDescent="0.25">
      <c r="A65" s="18" t="s">
        <v>7</v>
      </c>
      <c r="B65" s="19">
        <v>16813</v>
      </c>
      <c r="C65" s="19">
        <v>1700</v>
      </c>
      <c r="D65" s="20" t="s">
        <v>42</v>
      </c>
      <c r="E65" s="30">
        <v>42676</v>
      </c>
    </row>
    <row r="66" spans="1:5" ht="15.75" x14ac:dyDescent="0.25">
      <c r="A66" s="18" t="s">
        <v>7</v>
      </c>
      <c r="B66" s="19">
        <v>16813</v>
      </c>
      <c r="C66" s="19">
        <v>1</v>
      </c>
      <c r="D66" s="20" t="s">
        <v>116</v>
      </c>
      <c r="E66" s="30">
        <v>42676</v>
      </c>
    </row>
    <row r="67" spans="1:5" ht="15.75" x14ac:dyDescent="0.25">
      <c r="A67" s="18" t="s">
        <v>7</v>
      </c>
      <c r="B67" s="19">
        <v>16850</v>
      </c>
      <c r="C67" s="19">
        <v>740</v>
      </c>
      <c r="D67" s="20" t="s">
        <v>52</v>
      </c>
      <c r="E67" s="30">
        <v>42711</v>
      </c>
    </row>
    <row r="68" spans="1:5" ht="15.75" x14ac:dyDescent="0.25">
      <c r="A68" s="18" t="s">
        <v>5</v>
      </c>
      <c r="B68" s="19">
        <v>16870</v>
      </c>
      <c r="C68" s="19">
        <v>750</v>
      </c>
      <c r="D68" s="20" t="s">
        <v>26</v>
      </c>
      <c r="E68" s="30">
        <v>42677</v>
      </c>
    </row>
    <row r="69" spans="1:5" ht="15.75" x14ac:dyDescent="0.25">
      <c r="A69" s="18" t="s">
        <v>5</v>
      </c>
      <c r="B69" s="19">
        <v>16871</v>
      </c>
      <c r="C69" s="19">
        <v>800</v>
      </c>
      <c r="D69" s="20" t="s">
        <v>26</v>
      </c>
      <c r="E69" s="30">
        <v>42677</v>
      </c>
    </row>
    <row r="70" spans="1:5" ht="15.75" x14ac:dyDescent="0.25">
      <c r="A70" s="18" t="s">
        <v>5</v>
      </c>
      <c r="B70" s="19">
        <v>16872</v>
      </c>
      <c r="C70" s="19">
        <v>480</v>
      </c>
      <c r="D70" s="20" t="s">
        <v>52</v>
      </c>
      <c r="E70" s="30">
        <v>42677</v>
      </c>
    </row>
    <row r="71" spans="1:5" ht="15.75" x14ac:dyDescent="0.25">
      <c r="A71" s="18" t="s">
        <v>5</v>
      </c>
      <c r="B71" s="19">
        <v>16873</v>
      </c>
      <c r="C71" s="19">
        <v>550</v>
      </c>
      <c r="D71" s="20" t="s">
        <v>52</v>
      </c>
      <c r="E71" s="30">
        <v>42677</v>
      </c>
    </row>
    <row r="72" spans="1:5" ht="15.75" x14ac:dyDescent="0.25">
      <c r="A72" s="18" t="s">
        <v>5</v>
      </c>
      <c r="B72" s="19">
        <v>16874</v>
      </c>
      <c r="C72" s="19">
        <v>550</v>
      </c>
      <c r="D72" s="20" t="s">
        <v>88</v>
      </c>
      <c r="E72" s="30">
        <v>42677</v>
      </c>
    </row>
    <row r="73" spans="1:5" ht="15.75" x14ac:dyDescent="0.25">
      <c r="A73" s="18" t="s">
        <v>3</v>
      </c>
      <c r="B73" s="19">
        <v>16887</v>
      </c>
      <c r="C73" s="19">
        <v>165</v>
      </c>
      <c r="D73" s="20" t="s">
        <v>188</v>
      </c>
      <c r="E73" s="30">
        <v>42678</v>
      </c>
    </row>
    <row r="74" spans="1:5" ht="15.75" x14ac:dyDescent="0.25">
      <c r="A74" s="18" t="s">
        <v>5</v>
      </c>
      <c r="B74" s="19">
        <v>16946</v>
      </c>
      <c r="C74" s="19">
        <v>785</v>
      </c>
      <c r="D74" s="20" t="s">
        <v>63</v>
      </c>
      <c r="E74" s="30">
        <v>42695</v>
      </c>
    </row>
    <row r="75" spans="1:5" ht="15.75" x14ac:dyDescent="0.25">
      <c r="A75" s="18" t="s">
        <v>5</v>
      </c>
      <c r="B75" s="19">
        <v>16946</v>
      </c>
      <c r="C75" s="19">
        <v>1230</v>
      </c>
      <c r="D75" s="20" t="s">
        <v>80</v>
      </c>
      <c r="E75" s="30">
        <v>42682</v>
      </c>
    </row>
    <row r="76" spans="1:5" ht="15.75" x14ac:dyDescent="0.25">
      <c r="A76" s="18" t="s">
        <v>7</v>
      </c>
      <c r="B76" s="19">
        <v>17002</v>
      </c>
      <c r="C76" s="19">
        <v>1050</v>
      </c>
      <c r="D76" s="20" t="s">
        <v>52</v>
      </c>
      <c r="E76" s="30">
        <v>42692</v>
      </c>
    </row>
    <row r="77" spans="1:5" ht="15.75" x14ac:dyDescent="0.25">
      <c r="A77" s="18" t="s">
        <v>7</v>
      </c>
      <c r="B77" s="19">
        <v>17002</v>
      </c>
      <c r="C77" s="19">
        <v>800</v>
      </c>
      <c r="D77" s="20" t="s">
        <v>52</v>
      </c>
      <c r="E77" s="30">
        <v>42692</v>
      </c>
    </row>
    <row r="78" spans="1:5" ht="15.75" x14ac:dyDescent="0.25">
      <c r="A78" s="18" t="s">
        <v>3</v>
      </c>
      <c r="B78" s="19">
        <v>17006</v>
      </c>
      <c r="C78" s="19">
        <v>415</v>
      </c>
      <c r="D78" s="20" t="s">
        <v>15</v>
      </c>
      <c r="E78" s="30">
        <v>42706</v>
      </c>
    </row>
    <row r="79" spans="1:5" ht="15.75" x14ac:dyDescent="0.25">
      <c r="A79" s="18" t="s">
        <v>3</v>
      </c>
      <c r="B79" s="19">
        <v>17006</v>
      </c>
      <c r="C79" s="19">
        <v>450</v>
      </c>
      <c r="D79" s="20" t="s">
        <v>85</v>
      </c>
      <c r="E79" s="30">
        <v>42702</v>
      </c>
    </row>
    <row r="80" spans="1:5" ht="15.75" x14ac:dyDescent="0.25">
      <c r="A80" s="18" t="s">
        <v>3</v>
      </c>
      <c r="B80" s="19">
        <v>17006</v>
      </c>
      <c r="C80" s="19">
        <v>370</v>
      </c>
      <c r="D80" s="20" t="s">
        <v>86</v>
      </c>
      <c r="E80" s="30">
        <v>42696</v>
      </c>
    </row>
    <row r="81" spans="1:5" ht="15.75" x14ac:dyDescent="0.25">
      <c r="A81" s="18" t="s">
        <v>3</v>
      </c>
      <c r="B81" s="19">
        <v>17006</v>
      </c>
      <c r="C81" s="19">
        <v>450</v>
      </c>
      <c r="D81" s="20" t="s">
        <v>86</v>
      </c>
      <c r="E81" s="30">
        <v>42696</v>
      </c>
    </row>
    <row r="82" spans="1:5" ht="15.75" x14ac:dyDescent="0.25">
      <c r="A82" s="18" t="s">
        <v>3</v>
      </c>
      <c r="B82" s="19">
        <v>17006</v>
      </c>
      <c r="C82" s="19">
        <v>300</v>
      </c>
      <c r="D82" s="20" t="s">
        <v>85</v>
      </c>
      <c r="E82" s="30">
        <v>42696</v>
      </c>
    </row>
    <row r="83" spans="1:5" ht="15.75" x14ac:dyDescent="0.25">
      <c r="A83" s="18" t="s">
        <v>3</v>
      </c>
      <c r="B83" s="19">
        <v>17006</v>
      </c>
      <c r="C83" s="19">
        <v>6000</v>
      </c>
      <c r="D83" s="20" t="s">
        <v>168</v>
      </c>
      <c r="E83" s="30">
        <v>42696</v>
      </c>
    </row>
    <row r="84" spans="1:5" ht="15.75" x14ac:dyDescent="0.25">
      <c r="A84" s="18" t="s">
        <v>3</v>
      </c>
      <c r="B84" s="19">
        <v>17006</v>
      </c>
      <c r="C84" s="19">
        <v>450</v>
      </c>
      <c r="D84" s="20" t="s">
        <v>85</v>
      </c>
      <c r="E84" s="30">
        <v>42696</v>
      </c>
    </row>
    <row r="85" spans="1:5" ht="15.75" x14ac:dyDescent="0.25">
      <c r="A85" s="18" t="s">
        <v>3</v>
      </c>
      <c r="B85" s="19">
        <v>17006</v>
      </c>
      <c r="C85" s="19">
        <v>300</v>
      </c>
      <c r="D85" s="20" t="s">
        <v>167</v>
      </c>
      <c r="E85" s="30">
        <v>42696</v>
      </c>
    </row>
    <row r="86" spans="1:5" ht="15.75" x14ac:dyDescent="0.25">
      <c r="A86" s="18" t="s">
        <v>3</v>
      </c>
      <c r="B86" s="19">
        <v>17006</v>
      </c>
      <c r="C86" s="19">
        <v>450</v>
      </c>
      <c r="D86" s="20" t="s">
        <v>85</v>
      </c>
      <c r="E86" s="30">
        <v>42696</v>
      </c>
    </row>
    <row r="87" spans="1:5" ht="15.75" x14ac:dyDescent="0.25">
      <c r="A87" s="18" t="s">
        <v>3</v>
      </c>
      <c r="B87" s="19">
        <v>17006</v>
      </c>
      <c r="C87" s="19">
        <v>2000</v>
      </c>
      <c r="D87" s="20" t="s">
        <v>170</v>
      </c>
      <c r="E87" s="30">
        <v>42696</v>
      </c>
    </row>
    <row r="88" spans="1:5" ht="15.75" x14ac:dyDescent="0.25">
      <c r="A88" s="18" t="s">
        <v>3</v>
      </c>
      <c r="B88" s="19">
        <v>17006</v>
      </c>
      <c r="C88" s="19">
        <f>3*450</f>
        <v>1350</v>
      </c>
      <c r="D88" s="20" t="s">
        <v>169</v>
      </c>
      <c r="E88" s="30">
        <v>42696</v>
      </c>
    </row>
    <row r="89" spans="1:5" ht="15.75" x14ac:dyDescent="0.25">
      <c r="A89" s="18" t="s">
        <v>3</v>
      </c>
      <c r="B89" s="19">
        <v>17006</v>
      </c>
      <c r="C89" s="19">
        <f>3*500</f>
        <v>1500</v>
      </c>
      <c r="D89" s="20" t="s">
        <v>88</v>
      </c>
      <c r="E89" s="30">
        <v>42695</v>
      </c>
    </row>
    <row r="90" spans="1:5" ht="15.75" x14ac:dyDescent="0.25">
      <c r="A90" s="18" t="s">
        <v>3</v>
      </c>
      <c r="B90" s="19">
        <v>17006</v>
      </c>
      <c r="C90" s="19">
        <v>580</v>
      </c>
      <c r="D90" s="20" t="s">
        <v>88</v>
      </c>
      <c r="E90" s="30">
        <v>42695</v>
      </c>
    </row>
    <row r="91" spans="1:5" ht="15.75" x14ac:dyDescent="0.25">
      <c r="A91" s="18" t="s">
        <v>3</v>
      </c>
      <c r="B91" s="19">
        <v>17006</v>
      </c>
      <c r="C91" s="19">
        <v>250</v>
      </c>
      <c r="D91" s="20" t="s">
        <v>171</v>
      </c>
      <c r="E91" s="30">
        <v>42695</v>
      </c>
    </row>
    <row r="92" spans="1:5" ht="15.75" x14ac:dyDescent="0.25">
      <c r="A92" s="18" t="s">
        <v>3</v>
      </c>
      <c r="B92" s="19">
        <v>17006</v>
      </c>
      <c r="C92" s="19">
        <f>4*450</f>
        <v>1800</v>
      </c>
      <c r="D92" s="20" t="s">
        <v>173</v>
      </c>
      <c r="E92" s="30">
        <v>42695</v>
      </c>
    </row>
    <row r="93" spans="1:5" ht="15.75" x14ac:dyDescent="0.25">
      <c r="A93" s="18" t="s">
        <v>3</v>
      </c>
      <c r="B93" s="19">
        <v>17006</v>
      </c>
      <c r="C93" s="19">
        <v>8000</v>
      </c>
      <c r="D93" s="20" t="s">
        <v>172</v>
      </c>
      <c r="E93" s="30">
        <v>42695</v>
      </c>
    </row>
    <row r="94" spans="1:5" ht="15.75" x14ac:dyDescent="0.25">
      <c r="A94" s="18" t="s">
        <v>3</v>
      </c>
      <c r="B94" s="19">
        <v>17006</v>
      </c>
      <c r="C94" s="19">
        <v>8000</v>
      </c>
      <c r="D94" s="20" t="s">
        <v>170</v>
      </c>
      <c r="E94" s="30">
        <v>42695</v>
      </c>
    </row>
    <row r="95" spans="1:5" ht="15.75" x14ac:dyDescent="0.25">
      <c r="A95" s="18" t="s">
        <v>3</v>
      </c>
      <c r="B95" s="19">
        <v>17006</v>
      </c>
      <c r="C95" s="19">
        <f>4*450</f>
        <v>1800</v>
      </c>
      <c r="D95" s="20" t="s">
        <v>174</v>
      </c>
      <c r="E95" s="30">
        <v>42695</v>
      </c>
    </row>
    <row r="96" spans="1:5" ht="15.75" x14ac:dyDescent="0.25">
      <c r="A96" s="18" t="s">
        <v>3</v>
      </c>
      <c r="B96" s="19">
        <v>17006</v>
      </c>
      <c r="C96" s="19">
        <v>260</v>
      </c>
      <c r="D96" s="20" t="s">
        <v>174</v>
      </c>
      <c r="E96" s="30">
        <v>42695</v>
      </c>
    </row>
    <row r="97" spans="1:5" ht="15.75" x14ac:dyDescent="0.25">
      <c r="A97" s="18" t="s">
        <v>3</v>
      </c>
      <c r="B97" s="19">
        <v>17006</v>
      </c>
      <c r="C97" s="19">
        <f>2*450</f>
        <v>900</v>
      </c>
      <c r="D97" s="20" t="s">
        <v>178</v>
      </c>
      <c r="E97" s="30">
        <v>42698</v>
      </c>
    </row>
    <row r="98" spans="1:5" ht="15.75" x14ac:dyDescent="0.25">
      <c r="A98" s="18" t="s">
        <v>3</v>
      </c>
      <c r="B98" s="19">
        <v>17006</v>
      </c>
      <c r="C98" s="19">
        <v>450</v>
      </c>
      <c r="D98" s="20" t="s">
        <v>85</v>
      </c>
      <c r="E98" s="30">
        <v>42698</v>
      </c>
    </row>
    <row r="99" spans="1:5" ht="15.75" x14ac:dyDescent="0.25">
      <c r="A99" s="18" t="s">
        <v>7</v>
      </c>
      <c r="B99" s="19">
        <v>17018</v>
      </c>
      <c r="C99" s="19">
        <v>510</v>
      </c>
      <c r="D99" s="20" t="s">
        <v>108</v>
      </c>
      <c r="E99" s="30">
        <v>42692</v>
      </c>
    </row>
    <row r="100" spans="1:5" ht="15.75" x14ac:dyDescent="0.25">
      <c r="A100" s="18" t="s">
        <v>7</v>
      </c>
      <c r="B100" s="19">
        <v>17018</v>
      </c>
      <c r="C100" s="19">
        <v>65</v>
      </c>
      <c r="D100" s="20" t="s">
        <v>109</v>
      </c>
      <c r="E100" s="30">
        <v>42692</v>
      </c>
    </row>
    <row r="101" spans="1:5" ht="15.75" x14ac:dyDescent="0.25">
      <c r="A101" s="18" t="s">
        <v>7</v>
      </c>
      <c r="B101" s="19">
        <v>17018</v>
      </c>
      <c r="C101" s="19">
        <v>190</v>
      </c>
      <c r="D101" s="20" t="s">
        <v>110</v>
      </c>
      <c r="E101" s="30">
        <v>42692</v>
      </c>
    </row>
    <row r="102" spans="1:5" ht="15.75" x14ac:dyDescent="0.25">
      <c r="A102" s="18" t="s">
        <v>7</v>
      </c>
      <c r="B102" s="19">
        <v>17018</v>
      </c>
      <c r="C102" s="19">
        <v>165</v>
      </c>
      <c r="D102" s="20" t="s">
        <v>111</v>
      </c>
      <c r="E102" s="30">
        <v>42692</v>
      </c>
    </row>
    <row r="103" spans="1:5" ht="15.75" x14ac:dyDescent="0.25">
      <c r="A103" s="18" t="s">
        <v>7</v>
      </c>
      <c r="B103" s="19">
        <v>17019</v>
      </c>
      <c r="C103" s="19">
        <v>100</v>
      </c>
      <c r="D103" s="20" t="s">
        <v>113</v>
      </c>
      <c r="E103" s="30">
        <v>42689</v>
      </c>
    </row>
    <row r="104" spans="1:5" ht="15.75" x14ac:dyDescent="0.25">
      <c r="A104" s="18" t="s">
        <v>7</v>
      </c>
      <c r="B104" s="19">
        <v>17019</v>
      </c>
      <c r="C104" s="19">
        <v>190</v>
      </c>
      <c r="D104" s="20" t="s">
        <v>114</v>
      </c>
      <c r="E104" s="30">
        <v>42689</v>
      </c>
    </row>
    <row r="105" spans="1:5" ht="15.75" x14ac:dyDescent="0.25">
      <c r="A105" s="18" t="s">
        <v>5</v>
      </c>
      <c r="B105" s="19">
        <v>17082</v>
      </c>
      <c r="C105" s="19" t="s">
        <v>21</v>
      </c>
      <c r="D105" s="20" t="s">
        <v>22</v>
      </c>
      <c r="E105" s="30">
        <v>42703</v>
      </c>
    </row>
    <row r="106" spans="1:5" ht="15.75" x14ac:dyDescent="0.25">
      <c r="A106" s="18" t="s">
        <v>5</v>
      </c>
      <c r="B106" s="19">
        <v>17082</v>
      </c>
      <c r="C106" s="19" t="s">
        <v>23</v>
      </c>
      <c r="D106" s="20" t="s">
        <v>24</v>
      </c>
      <c r="E106" s="30">
        <v>42703</v>
      </c>
    </row>
    <row r="107" spans="1:5" ht="15.75" x14ac:dyDescent="0.25">
      <c r="A107" s="18" t="s">
        <v>5</v>
      </c>
      <c r="B107" s="19">
        <v>17082</v>
      </c>
      <c r="C107" s="19" t="s">
        <v>39</v>
      </c>
      <c r="D107" s="20" t="s">
        <v>6</v>
      </c>
      <c r="E107" s="30">
        <v>42698</v>
      </c>
    </row>
    <row r="108" spans="1:5" ht="15.75" x14ac:dyDescent="0.25">
      <c r="A108" s="18" t="s">
        <v>5</v>
      </c>
      <c r="B108" s="19">
        <v>17082</v>
      </c>
      <c r="C108" s="19" t="s">
        <v>44</v>
      </c>
      <c r="D108" s="20" t="s">
        <v>6</v>
      </c>
      <c r="E108" s="30">
        <v>42698</v>
      </c>
    </row>
    <row r="109" spans="1:5" ht="15.75" x14ac:dyDescent="0.25">
      <c r="A109" s="18" t="s">
        <v>5</v>
      </c>
      <c r="B109" s="19">
        <v>17082</v>
      </c>
      <c r="C109" s="19">
        <v>70</v>
      </c>
      <c r="D109" s="20" t="s">
        <v>47</v>
      </c>
      <c r="E109" s="30">
        <v>42698</v>
      </c>
    </row>
    <row r="110" spans="1:5" ht="15.75" x14ac:dyDescent="0.25">
      <c r="A110" s="18" t="s">
        <v>5</v>
      </c>
      <c r="B110" s="19">
        <v>17082</v>
      </c>
      <c r="C110" s="19">
        <v>50</v>
      </c>
      <c r="D110" s="20" t="s">
        <v>46</v>
      </c>
      <c r="E110" s="30">
        <v>42698</v>
      </c>
    </row>
    <row r="111" spans="1:5" ht="15.75" x14ac:dyDescent="0.25">
      <c r="A111" s="18" t="s">
        <v>5</v>
      </c>
      <c r="B111" s="19">
        <v>17082</v>
      </c>
      <c r="C111" s="19">
        <v>45</v>
      </c>
      <c r="D111" s="20" t="s">
        <v>22</v>
      </c>
      <c r="E111" s="30">
        <v>42698</v>
      </c>
    </row>
    <row r="112" spans="1:5" ht="15.75" x14ac:dyDescent="0.25">
      <c r="A112" s="18" t="s">
        <v>5</v>
      </c>
      <c r="B112" s="19">
        <v>17082</v>
      </c>
      <c r="C112" s="19">
        <v>70</v>
      </c>
      <c r="D112" s="20" t="s">
        <v>24</v>
      </c>
      <c r="E112" s="30">
        <v>42698</v>
      </c>
    </row>
    <row r="113" spans="1:5" ht="15.75" x14ac:dyDescent="0.25">
      <c r="A113" s="18" t="s">
        <v>5</v>
      </c>
      <c r="B113" s="19">
        <v>17082</v>
      </c>
      <c r="C113" s="19">
        <v>800</v>
      </c>
      <c r="D113" s="20" t="s">
        <v>48</v>
      </c>
      <c r="E113" s="30">
        <v>42698</v>
      </c>
    </row>
    <row r="114" spans="1:5" ht="15.75" x14ac:dyDescent="0.25">
      <c r="A114" s="18" t="s">
        <v>5</v>
      </c>
      <c r="B114" s="19">
        <v>17082</v>
      </c>
      <c r="C114" s="19">
        <v>1500</v>
      </c>
      <c r="D114" s="20" t="s">
        <v>49</v>
      </c>
      <c r="E114" s="30">
        <v>42698</v>
      </c>
    </row>
    <row r="115" spans="1:5" ht="15.75" x14ac:dyDescent="0.25">
      <c r="A115" s="18" t="s">
        <v>5</v>
      </c>
      <c r="B115" s="19">
        <v>17083</v>
      </c>
      <c r="C115" s="19" t="s">
        <v>40</v>
      </c>
      <c r="D115" s="20" t="s">
        <v>6</v>
      </c>
      <c r="E115" s="30">
        <v>42698</v>
      </c>
    </row>
    <row r="116" spans="1:5" ht="15.75" x14ac:dyDescent="0.25">
      <c r="A116" s="18" t="s">
        <v>5</v>
      </c>
      <c r="B116" s="19">
        <v>17083</v>
      </c>
      <c r="C116" s="19" t="s">
        <v>43</v>
      </c>
      <c r="D116" s="20" t="s">
        <v>6</v>
      </c>
      <c r="E116" s="30">
        <v>42698</v>
      </c>
    </row>
    <row r="117" spans="1:5" ht="15.75" x14ac:dyDescent="0.25">
      <c r="A117" s="18" t="s">
        <v>5</v>
      </c>
      <c r="B117" s="19">
        <v>17083</v>
      </c>
      <c r="C117" s="19" t="s">
        <v>45</v>
      </c>
      <c r="D117" s="20" t="s">
        <v>6</v>
      </c>
      <c r="E117" s="30">
        <v>42698</v>
      </c>
    </row>
    <row r="118" spans="1:5" ht="15.75" x14ac:dyDescent="0.25">
      <c r="A118" s="18" t="s">
        <v>5</v>
      </c>
      <c r="B118" s="19">
        <v>17083</v>
      </c>
      <c r="C118" s="19">
        <v>140</v>
      </c>
      <c r="D118" s="20" t="s">
        <v>18</v>
      </c>
      <c r="E118" s="30">
        <v>42698</v>
      </c>
    </row>
    <row r="119" spans="1:5" ht="15.75" x14ac:dyDescent="0.25">
      <c r="A119" s="18" t="s">
        <v>5</v>
      </c>
      <c r="B119" s="19">
        <v>17083</v>
      </c>
      <c r="C119" s="19">
        <v>70</v>
      </c>
      <c r="D119" s="20" t="s">
        <v>46</v>
      </c>
      <c r="E119" s="30">
        <v>42698</v>
      </c>
    </row>
    <row r="120" spans="1:5" ht="15.75" x14ac:dyDescent="0.25">
      <c r="A120" s="18" t="s">
        <v>5</v>
      </c>
      <c r="B120" s="19">
        <v>17083</v>
      </c>
      <c r="C120" s="19">
        <v>110</v>
      </c>
      <c r="D120" s="20" t="s">
        <v>47</v>
      </c>
      <c r="E120" s="30">
        <v>42698</v>
      </c>
    </row>
    <row r="121" spans="1:5" ht="15.75" x14ac:dyDescent="0.25">
      <c r="A121" s="18" t="s">
        <v>5</v>
      </c>
      <c r="B121" s="19">
        <v>17083</v>
      </c>
      <c r="C121" s="19">
        <v>50</v>
      </c>
      <c r="D121" s="20" t="s">
        <v>22</v>
      </c>
      <c r="E121" s="30">
        <v>42698</v>
      </c>
    </row>
    <row r="122" spans="1:5" ht="15.75" x14ac:dyDescent="0.25">
      <c r="A122" s="18" t="s">
        <v>5</v>
      </c>
      <c r="B122" s="19">
        <v>17083</v>
      </c>
      <c r="C122" s="19">
        <v>70</v>
      </c>
      <c r="D122" s="20" t="s">
        <v>24</v>
      </c>
      <c r="E122" s="30">
        <v>42698</v>
      </c>
    </row>
    <row r="123" spans="1:5" ht="15.75" x14ac:dyDescent="0.25">
      <c r="A123" s="18" t="s">
        <v>5</v>
      </c>
      <c r="B123" s="19">
        <v>17083</v>
      </c>
      <c r="C123" s="19">
        <v>800</v>
      </c>
      <c r="D123" s="20" t="s">
        <v>48</v>
      </c>
      <c r="E123" s="30">
        <v>42698</v>
      </c>
    </row>
    <row r="124" spans="1:5" ht="15.75" x14ac:dyDescent="0.25">
      <c r="A124" s="18" t="s">
        <v>5</v>
      </c>
      <c r="B124" s="19">
        <v>17083</v>
      </c>
      <c r="C124" s="19">
        <v>1500</v>
      </c>
      <c r="D124" s="20" t="s">
        <v>50</v>
      </c>
      <c r="E124" s="30">
        <v>42698</v>
      </c>
    </row>
    <row r="125" spans="1:5" ht="15.75" x14ac:dyDescent="0.25">
      <c r="A125" s="18" t="s">
        <v>7</v>
      </c>
      <c r="B125" s="19">
        <v>17088</v>
      </c>
      <c r="C125" s="19">
        <v>858</v>
      </c>
      <c r="D125" s="20" t="s">
        <v>6</v>
      </c>
      <c r="E125" s="30">
        <v>42704</v>
      </c>
    </row>
    <row r="126" spans="1:5" ht="15.75" x14ac:dyDescent="0.25">
      <c r="A126" s="18" t="s">
        <v>7</v>
      </c>
      <c r="B126" s="19">
        <v>17088</v>
      </c>
      <c r="C126" s="19">
        <v>850</v>
      </c>
      <c r="D126" s="20" t="s">
        <v>35</v>
      </c>
      <c r="E126" s="30">
        <v>42699</v>
      </c>
    </row>
    <row r="127" spans="1:5" ht="15.75" x14ac:dyDescent="0.25">
      <c r="A127" s="18" t="s">
        <v>7</v>
      </c>
      <c r="B127" s="19">
        <v>17092</v>
      </c>
      <c r="C127" s="19">
        <v>20</v>
      </c>
      <c r="D127" s="20" t="s">
        <v>96</v>
      </c>
      <c r="E127" s="30">
        <v>42704</v>
      </c>
    </row>
    <row r="128" spans="1:5" ht="15.75" x14ac:dyDescent="0.25">
      <c r="A128" s="18" t="s">
        <v>7</v>
      </c>
      <c r="B128" s="19">
        <v>17092</v>
      </c>
      <c r="C128" s="19" t="s">
        <v>97</v>
      </c>
      <c r="D128" s="20" t="s">
        <v>98</v>
      </c>
      <c r="E128" s="30">
        <v>42704</v>
      </c>
    </row>
    <row r="129" spans="1:5" ht="15.75" x14ac:dyDescent="0.25">
      <c r="A129" s="18" t="s">
        <v>7</v>
      </c>
      <c r="B129" s="19">
        <v>17092</v>
      </c>
      <c r="C129" s="19">
        <v>250</v>
      </c>
      <c r="D129" s="20" t="s">
        <v>35</v>
      </c>
      <c r="E129" s="30">
        <v>42706</v>
      </c>
    </row>
    <row r="130" spans="1:5" ht="15.75" x14ac:dyDescent="0.25">
      <c r="A130" s="18" t="s">
        <v>7</v>
      </c>
      <c r="B130" s="19">
        <v>17129</v>
      </c>
      <c r="C130" s="19">
        <v>400</v>
      </c>
      <c r="D130" s="20" t="s">
        <v>19</v>
      </c>
      <c r="E130" s="30">
        <v>42684</v>
      </c>
    </row>
    <row r="131" spans="1:5" ht="15.75" x14ac:dyDescent="0.25">
      <c r="A131" s="18" t="s">
        <v>7</v>
      </c>
      <c r="B131" s="19">
        <v>17129</v>
      </c>
      <c r="C131" s="19">
        <v>440</v>
      </c>
      <c r="D131" s="20" t="s">
        <v>19</v>
      </c>
      <c r="E131" s="30">
        <v>42684</v>
      </c>
    </row>
    <row r="132" spans="1:5" ht="15.75" x14ac:dyDescent="0.25">
      <c r="A132" s="18" t="s">
        <v>7</v>
      </c>
      <c r="B132" s="19">
        <v>17129</v>
      </c>
      <c r="C132" s="19">
        <v>380</v>
      </c>
      <c r="D132" s="20" t="s">
        <v>19</v>
      </c>
      <c r="E132" s="30">
        <v>42684</v>
      </c>
    </row>
    <row r="133" spans="1:5" ht="15.75" x14ac:dyDescent="0.25">
      <c r="A133" s="18" t="s">
        <v>7</v>
      </c>
      <c r="B133" s="19">
        <v>17129</v>
      </c>
      <c r="C133" s="19">
        <v>400</v>
      </c>
      <c r="D133" s="20" t="s">
        <v>19</v>
      </c>
      <c r="E133" s="30">
        <v>42684</v>
      </c>
    </row>
    <row r="134" spans="1:5" ht="15.75" x14ac:dyDescent="0.25">
      <c r="A134" s="18" t="s">
        <v>7</v>
      </c>
      <c r="B134" s="19">
        <v>17129</v>
      </c>
      <c r="C134" s="19">
        <v>400</v>
      </c>
      <c r="D134" s="20" t="s">
        <v>19</v>
      </c>
      <c r="E134" s="30">
        <v>42684</v>
      </c>
    </row>
    <row r="135" spans="1:5" ht="15.75" x14ac:dyDescent="0.25">
      <c r="A135" s="18" t="s">
        <v>7</v>
      </c>
      <c r="B135" s="19">
        <v>17129</v>
      </c>
      <c r="C135" s="19">
        <v>400</v>
      </c>
      <c r="D135" s="20" t="s">
        <v>19</v>
      </c>
      <c r="E135" s="30">
        <v>42684</v>
      </c>
    </row>
    <row r="136" spans="1:5" ht="15.75" x14ac:dyDescent="0.25">
      <c r="A136" s="18" t="s">
        <v>7</v>
      </c>
      <c r="B136" s="19">
        <v>17129</v>
      </c>
      <c r="C136" s="19">
        <v>400</v>
      </c>
      <c r="D136" s="20" t="s">
        <v>19</v>
      </c>
      <c r="E136" s="30">
        <v>42684</v>
      </c>
    </row>
    <row r="137" spans="1:5" ht="15.75" x14ac:dyDescent="0.25">
      <c r="A137" s="18" t="s">
        <v>3</v>
      </c>
      <c r="B137" s="19">
        <v>17130</v>
      </c>
      <c r="C137" s="19">
        <v>400</v>
      </c>
      <c r="D137" s="20" t="s">
        <v>85</v>
      </c>
      <c r="E137" s="30">
        <v>42688</v>
      </c>
    </row>
    <row r="138" spans="1:5" ht="15.75" x14ac:dyDescent="0.25">
      <c r="A138" s="18" t="s">
        <v>3</v>
      </c>
      <c r="B138" s="19">
        <v>17130</v>
      </c>
      <c r="C138" s="19">
        <f>4*400</f>
        <v>1600</v>
      </c>
      <c r="D138" s="20" t="s">
        <v>85</v>
      </c>
      <c r="E138" s="30">
        <v>42684</v>
      </c>
    </row>
    <row r="139" spans="1:5" ht="15.75" x14ac:dyDescent="0.25">
      <c r="A139" s="18" t="s">
        <v>3</v>
      </c>
      <c r="B139" s="19">
        <v>17130</v>
      </c>
      <c r="C139" s="19">
        <v>310</v>
      </c>
      <c r="D139" s="20" t="s">
        <v>85</v>
      </c>
      <c r="E139" s="30">
        <v>42684</v>
      </c>
    </row>
    <row r="140" spans="1:5" ht="15.75" x14ac:dyDescent="0.25">
      <c r="A140" s="18" t="s">
        <v>3</v>
      </c>
      <c r="B140" s="19">
        <v>17130</v>
      </c>
      <c r="C140" s="19">
        <f>3*400</f>
        <v>1200</v>
      </c>
      <c r="D140" s="20" t="s">
        <v>86</v>
      </c>
      <c r="E140" s="30">
        <v>42684</v>
      </c>
    </row>
    <row r="141" spans="1:5" ht="15.75" x14ac:dyDescent="0.25">
      <c r="A141" s="18" t="s">
        <v>3</v>
      </c>
      <c r="B141" s="19">
        <v>17130</v>
      </c>
      <c r="C141" s="19">
        <v>400</v>
      </c>
      <c r="D141" s="20" t="s">
        <v>85</v>
      </c>
      <c r="E141" s="30">
        <v>42683</v>
      </c>
    </row>
    <row r="142" spans="1:5" ht="15.75" x14ac:dyDescent="0.25">
      <c r="A142" s="18" t="s">
        <v>3</v>
      </c>
      <c r="B142" s="19">
        <v>17130</v>
      </c>
      <c r="C142" s="19">
        <v>430</v>
      </c>
      <c r="D142" s="20" t="s">
        <v>86</v>
      </c>
      <c r="E142" s="30">
        <v>42683</v>
      </c>
    </row>
    <row r="143" spans="1:5" ht="15.75" x14ac:dyDescent="0.25">
      <c r="A143" s="18" t="s">
        <v>3</v>
      </c>
      <c r="B143" s="19">
        <v>17130</v>
      </c>
      <c r="C143" s="19">
        <v>400</v>
      </c>
      <c r="D143" s="20" t="s">
        <v>86</v>
      </c>
      <c r="E143" s="30">
        <v>42683</v>
      </c>
    </row>
    <row r="144" spans="1:5" ht="15.75" x14ac:dyDescent="0.25">
      <c r="A144" s="18" t="s">
        <v>3</v>
      </c>
      <c r="B144" s="19">
        <v>17130</v>
      </c>
      <c r="C144" s="19">
        <v>270</v>
      </c>
      <c r="D144" s="20" t="s">
        <v>86</v>
      </c>
      <c r="E144" s="30">
        <v>42683</v>
      </c>
    </row>
    <row r="145" spans="1:5" ht="15.75" x14ac:dyDescent="0.25">
      <c r="A145" s="18" t="s">
        <v>5</v>
      </c>
      <c r="B145" s="19">
        <v>17162</v>
      </c>
      <c r="C145" s="19">
        <v>380</v>
      </c>
      <c r="D145" s="20" t="s">
        <v>98</v>
      </c>
      <c r="E145" s="30">
        <v>42713</v>
      </c>
    </row>
    <row r="146" spans="1:5" ht="15.75" x14ac:dyDescent="0.25">
      <c r="A146" s="18" t="s">
        <v>5</v>
      </c>
      <c r="B146" s="19">
        <v>17162</v>
      </c>
      <c r="C146" s="19">
        <v>200</v>
      </c>
      <c r="D146" s="20" t="s">
        <v>149</v>
      </c>
      <c r="E146" s="30">
        <v>42713</v>
      </c>
    </row>
    <row r="147" spans="1:5" ht="15.75" x14ac:dyDescent="0.25">
      <c r="A147" s="18" t="s">
        <v>5</v>
      </c>
      <c r="B147" s="19">
        <v>17162</v>
      </c>
      <c r="C147" s="19">
        <v>150</v>
      </c>
      <c r="D147" s="20" t="s">
        <v>150</v>
      </c>
      <c r="E147" s="30">
        <v>42713</v>
      </c>
    </row>
    <row r="148" spans="1:5" ht="15.75" x14ac:dyDescent="0.25">
      <c r="A148" s="18" t="s">
        <v>5</v>
      </c>
      <c r="B148" s="19">
        <v>17162</v>
      </c>
      <c r="C148" s="19">
        <v>200</v>
      </c>
      <c r="D148" s="20" t="s">
        <v>6</v>
      </c>
      <c r="E148" s="30">
        <v>42713</v>
      </c>
    </row>
    <row r="149" spans="1:5" ht="15.75" x14ac:dyDescent="0.25">
      <c r="A149" s="18" t="s">
        <v>5</v>
      </c>
      <c r="B149" s="19">
        <v>17162</v>
      </c>
      <c r="C149" s="19">
        <v>80</v>
      </c>
      <c r="D149" s="20" t="s">
        <v>193</v>
      </c>
      <c r="E149" s="30">
        <v>42713</v>
      </c>
    </row>
    <row r="150" spans="1:5" ht="15.75" x14ac:dyDescent="0.25">
      <c r="A150" s="18" t="s">
        <v>5</v>
      </c>
      <c r="B150" s="19">
        <v>17162</v>
      </c>
      <c r="C150" s="19">
        <v>80</v>
      </c>
      <c r="D150" s="20" t="s">
        <v>192</v>
      </c>
      <c r="E150" s="30">
        <v>42713</v>
      </c>
    </row>
    <row r="151" spans="1:5" ht="15.75" x14ac:dyDescent="0.25">
      <c r="A151" s="18" t="s">
        <v>5</v>
      </c>
      <c r="B151" s="19">
        <v>17162</v>
      </c>
      <c r="C151" s="19">
        <v>90</v>
      </c>
      <c r="D151" s="20" t="s">
        <v>194</v>
      </c>
      <c r="E151" s="30">
        <v>42713</v>
      </c>
    </row>
    <row r="152" spans="1:5" ht="15.75" x14ac:dyDescent="0.25">
      <c r="A152" s="18" t="s">
        <v>5</v>
      </c>
      <c r="B152" s="19">
        <v>17162</v>
      </c>
      <c r="C152" s="19">
        <v>90</v>
      </c>
      <c r="D152" s="20" t="s">
        <v>195</v>
      </c>
      <c r="E152" s="30">
        <v>42713</v>
      </c>
    </row>
    <row r="153" spans="1:5" ht="15.75" x14ac:dyDescent="0.25">
      <c r="A153" s="18" t="s">
        <v>5</v>
      </c>
      <c r="B153" s="19">
        <v>17162</v>
      </c>
      <c r="C153" s="19">
        <v>90</v>
      </c>
      <c r="D153" s="20" t="s">
        <v>196</v>
      </c>
      <c r="E153" s="30">
        <v>42713</v>
      </c>
    </row>
    <row r="154" spans="1:5" ht="15.75" x14ac:dyDescent="0.25">
      <c r="A154" s="18" t="s">
        <v>5</v>
      </c>
      <c r="B154" s="19">
        <v>17162</v>
      </c>
      <c r="C154" s="19">
        <v>150</v>
      </c>
      <c r="D154" s="20" t="s">
        <v>197</v>
      </c>
      <c r="E154" s="30">
        <v>42713</v>
      </c>
    </row>
    <row r="155" spans="1:5" ht="15.75" x14ac:dyDescent="0.25">
      <c r="A155" s="18" t="s">
        <v>5</v>
      </c>
      <c r="B155" s="19">
        <v>17162</v>
      </c>
      <c r="C155" s="19">
        <v>210</v>
      </c>
      <c r="D155" s="20" t="s">
        <v>149</v>
      </c>
      <c r="E155" s="30">
        <v>42713</v>
      </c>
    </row>
    <row r="156" spans="1:5" ht="15.75" x14ac:dyDescent="0.25">
      <c r="A156" s="18" t="s">
        <v>5</v>
      </c>
      <c r="B156" s="19">
        <v>17162</v>
      </c>
      <c r="C156" s="19">
        <v>130</v>
      </c>
      <c r="D156" s="20" t="s">
        <v>198</v>
      </c>
      <c r="E156" s="30">
        <v>42713</v>
      </c>
    </row>
    <row r="157" spans="1:5" ht="15.75" x14ac:dyDescent="0.25">
      <c r="A157" s="18" t="s">
        <v>5</v>
      </c>
      <c r="B157" s="19">
        <v>17162</v>
      </c>
      <c r="C157" s="19">
        <v>80</v>
      </c>
      <c r="D157" s="20" t="s">
        <v>199</v>
      </c>
      <c r="E157" s="30">
        <v>42713</v>
      </c>
    </row>
    <row r="158" spans="1:5" ht="15.75" x14ac:dyDescent="0.25">
      <c r="A158" s="18" t="s">
        <v>5</v>
      </c>
      <c r="B158" s="19">
        <v>17162</v>
      </c>
      <c r="C158" s="19">
        <v>80</v>
      </c>
      <c r="D158" s="20" t="s">
        <v>192</v>
      </c>
      <c r="E158" s="30">
        <v>42713</v>
      </c>
    </row>
    <row r="159" spans="1:5" ht="15.75" x14ac:dyDescent="0.25">
      <c r="A159" s="18" t="s">
        <v>5</v>
      </c>
      <c r="B159" s="19">
        <v>17162</v>
      </c>
      <c r="C159" s="19">
        <v>80</v>
      </c>
      <c r="D159" s="20" t="s">
        <v>200</v>
      </c>
      <c r="E159" s="30">
        <v>42713</v>
      </c>
    </row>
    <row r="160" spans="1:5" ht="15.75" x14ac:dyDescent="0.25">
      <c r="A160" s="18" t="s">
        <v>5</v>
      </c>
      <c r="B160" s="19">
        <v>17162</v>
      </c>
      <c r="C160" s="19">
        <v>75</v>
      </c>
      <c r="D160" s="20" t="s">
        <v>201</v>
      </c>
      <c r="E160" s="30">
        <v>42713</v>
      </c>
    </row>
    <row r="161" spans="1:5" ht="15.75" x14ac:dyDescent="0.25">
      <c r="A161" s="18" t="s">
        <v>5</v>
      </c>
      <c r="B161" s="19">
        <v>17162</v>
      </c>
      <c r="C161" s="19">
        <v>150</v>
      </c>
      <c r="D161" s="20" t="s">
        <v>202</v>
      </c>
      <c r="E161" s="30">
        <v>42713</v>
      </c>
    </row>
    <row r="162" spans="1:5" ht="15.75" x14ac:dyDescent="0.25">
      <c r="A162" s="18" t="s">
        <v>5</v>
      </c>
      <c r="B162" s="19">
        <v>17162</v>
      </c>
      <c r="C162" s="19">
        <v>200</v>
      </c>
      <c r="D162" s="20" t="s">
        <v>149</v>
      </c>
      <c r="E162" s="30">
        <v>42713</v>
      </c>
    </row>
    <row r="163" spans="1:5" ht="15.75" x14ac:dyDescent="0.25">
      <c r="A163" s="18" t="s">
        <v>5</v>
      </c>
      <c r="B163" s="19">
        <v>17162</v>
      </c>
      <c r="C163" s="19">
        <v>200</v>
      </c>
      <c r="D163" s="20" t="s">
        <v>203</v>
      </c>
      <c r="E163" s="30">
        <v>42713</v>
      </c>
    </row>
    <row r="164" spans="1:5" ht="15.75" x14ac:dyDescent="0.25">
      <c r="A164" s="18" t="s">
        <v>5</v>
      </c>
      <c r="B164" s="19">
        <v>17175</v>
      </c>
      <c r="C164" s="19">
        <v>450</v>
      </c>
      <c r="D164" s="20" t="s">
        <v>72</v>
      </c>
      <c r="E164" s="30">
        <v>42689</v>
      </c>
    </row>
    <row r="165" spans="1:5" ht="15.75" x14ac:dyDescent="0.25">
      <c r="A165" s="18" t="s">
        <v>5</v>
      </c>
      <c r="B165" s="19">
        <v>17175</v>
      </c>
      <c r="C165" s="19">
        <v>100</v>
      </c>
      <c r="D165" s="20" t="s">
        <v>15</v>
      </c>
      <c r="E165" s="30">
        <v>42689</v>
      </c>
    </row>
    <row r="166" spans="1:5" ht="15.75" x14ac:dyDescent="0.25">
      <c r="A166" s="18" t="s">
        <v>5</v>
      </c>
      <c r="B166" s="19">
        <v>17175</v>
      </c>
      <c r="C166" s="19">
        <v>450</v>
      </c>
      <c r="D166" s="20" t="s">
        <v>15</v>
      </c>
      <c r="E166" s="30">
        <v>42689</v>
      </c>
    </row>
    <row r="167" spans="1:5" ht="15.75" x14ac:dyDescent="0.25">
      <c r="A167" s="18" t="s">
        <v>5</v>
      </c>
      <c r="B167" s="19">
        <v>17175</v>
      </c>
      <c r="C167" s="19">
        <v>100</v>
      </c>
      <c r="D167" s="20" t="s">
        <v>72</v>
      </c>
      <c r="E167" s="30">
        <v>42689</v>
      </c>
    </row>
    <row r="168" spans="1:5" ht="15.75" x14ac:dyDescent="0.25">
      <c r="A168" s="18" t="s">
        <v>5</v>
      </c>
      <c r="B168" s="19">
        <v>17175</v>
      </c>
      <c r="C168" s="19">
        <v>400</v>
      </c>
      <c r="D168" s="20" t="s">
        <v>75</v>
      </c>
      <c r="E168" s="30">
        <v>42689</v>
      </c>
    </row>
    <row r="169" spans="1:5" ht="15.75" x14ac:dyDescent="0.25">
      <c r="A169" s="18" t="s">
        <v>5</v>
      </c>
      <c r="B169" s="19">
        <v>17175</v>
      </c>
      <c r="C169" s="19">
        <v>500</v>
      </c>
      <c r="D169" s="20" t="s">
        <v>75</v>
      </c>
      <c r="E169" s="30">
        <v>42689</v>
      </c>
    </row>
    <row r="170" spans="1:5" ht="15.75" x14ac:dyDescent="0.25">
      <c r="A170" s="18" t="s">
        <v>5</v>
      </c>
      <c r="B170" s="19">
        <v>17175</v>
      </c>
      <c r="C170" s="19">
        <v>280</v>
      </c>
      <c r="D170" s="20" t="s">
        <v>76</v>
      </c>
      <c r="E170" s="30">
        <v>42689</v>
      </c>
    </row>
    <row r="171" spans="1:5" ht="15.75" x14ac:dyDescent="0.25">
      <c r="A171" s="18" t="s">
        <v>5</v>
      </c>
      <c r="B171" s="19">
        <v>17175</v>
      </c>
      <c r="C171" s="19">
        <v>280</v>
      </c>
      <c r="D171" s="20" t="s">
        <v>77</v>
      </c>
      <c r="E171" s="30">
        <v>42689</v>
      </c>
    </row>
    <row r="172" spans="1:5" ht="15.75" x14ac:dyDescent="0.25">
      <c r="A172" s="18" t="s">
        <v>7</v>
      </c>
      <c r="B172" s="19">
        <v>17200</v>
      </c>
      <c r="C172" s="19">
        <v>175</v>
      </c>
      <c r="D172" s="20" t="s">
        <v>115</v>
      </c>
      <c r="E172" s="30">
        <v>42677</v>
      </c>
    </row>
    <row r="173" spans="1:5" ht="15.75" x14ac:dyDescent="0.25">
      <c r="A173" s="18" t="s">
        <v>5</v>
      </c>
      <c r="B173" s="19">
        <v>17209</v>
      </c>
      <c r="C173" s="19" t="s">
        <v>41</v>
      </c>
      <c r="D173" s="20" t="s">
        <v>42</v>
      </c>
      <c r="E173" s="30">
        <v>42698</v>
      </c>
    </row>
    <row r="174" spans="1:5" ht="15.75" x14ac:dyDescent="0.25">
      <c r="A174" s="18" t="s">
        <v>5</v>
      </c>
      <c r="B174" s="19">
        <v>17209</v>
      </c>
      <c r="C174" s="19">
        <v>160</v>
      </c>
      <c r="D174" s="20" t="s">
        <v>64</v>
      </c>
      <c r="E174" s="30">
        <v>42696</v>
      </c>
    </row>
    <row r="175" spans="1:5" ht="15.75" x14ac:dyDescent="0.25">
      <c r="A175" s="18" t="s">
        <v>5</v>
      </c>
      <c r="B175" s="19">
        <v>17209</v>
      </c>
      <c r="C175" s="19">
        <v>110</v>
      </c>
      <c r="D175" s="20" t="s">
        <v>65</v>
      </c>
      <c r="E175" s="30">
        <v>42696</v>
      </c>
    </row>
    <row r="176" spans="1:5" ht="15.75" x14ac:dyDescent="0.25">
      <c r="A176" s="18" t="s">
        <v>5</v>
      </c>
      <c r="B176" s="19">
        <v>17209</v>
      </c>
      <c r="C176" s="19">
        <v>110</v>
      </c>
      <c r="D176" s="20" t="s">
        <v>66</v>
      </c>
      <c r="E176" s="30">
        <v>42696</v>
      </c>
    </row>
    <row r="177" spans="1:5" ht="15.75" x14ac:dyDescent="0.25">
      <c r="A177" s="18" t="s">
        <v>5</v>
      </c>
      <c r="B177" s="19">
        <v>17209</v>
      </c>
      <c r="C177" s="19">
        <v>110</v>
      </c>
      <c r="D177" s="20" t="s">
        <v>67</v>
      </c>
      <c r="E177" s="30">
        <v>42696</v>
      </c>
    </row>
    <row r="178" spans="1:5" ht="15.75" x14ac:dyDescent="0.25">
      <c r="A178" s="18" t="s">
        <v>5</v>
      </c>
      <c r="B178" s="19">
        <v>17209</v>
      </c>
      <c r="C178" s="19">
        <v>160</v>
      </c>
      <c r="D178" s="20" t="s">
        <v>68</v>
      </c>
      <c r="E178" s="30">
        <v>42696</v>
      </c>
    </row>
    <row r="179" spans="1:5" ht="15.75" x14ac:dyDescent="0.25">
      <c r="A179" s="18" t="s">
        <v>5</v>
      </c>
      <c r="B179" s="19">
        <v>17209</v>
      </c>
      <c r="C179" s="19">
        <v>160</v>
      </c>
      <c r="D179" s="20" t="s">
        <v>69</v>
      </c>
      <c r="E179" s="30">
        <v>42696</v>
      </c>
    </row>
    <row r="180" spans="1:5" ht="15.75" x14ac:dyDescent="0.25">
      <c r="A180" s="18" t="s">
        <v>5</v>
      </c>
      <c r="B180" s="19">
        <v>17209</v>
      </c>
      <c r="C180" s="19">
        <v>210</v>
      </c>
      <c r="D180" s="20" t="s">
        <v>67</v>
      </c>
      <c r="E180" s="30">
        <v>42696</v>
      </c>
    </row>
    <row r="181" spans="1:5" ht="15.75" x14ac:dyDescent="0.25">
      <c r="A181" s="18" t="s">
        <v>5</v>
      </c>
      <c r="B181" s="19">
        <v>17209</v>
      </c>
      <c r="C181" s="19">
        <v>70</v>
      </c>
      <c r="D181" s="20" t="s">
        <v>70</v>
      </c>
      <c r="E181" s="30">
        <v>42696</v>
      </c>
    </row>
    <row r="182" spans="1:5" ht="15.75" x14ac:dyDescent="0.25">
      <c r="A182" s="18" t="s">
        <v>5</v>
      </c>
      <c r="B182" s="19">
        <v>17209</v>
      </c>
      <c r="C182" s="19">
        <v>110</v>
      </c>
      <c r="D182" s="20" t="s">
        <v>71</v>
      </c>
      <c r="E182" s="30">
        <v>42696</v>
      </c>
    </row>
    <row r="183" spans="1:5" ht="15.75" x14ac:dyDescent="0.25">
      <c r="A183" s="18" t="s">
        <v>5</v>
      </c>
      <c r="B183" s="19">
        <v>17209</v>
      </c>
      <c r="C183" s="19">
        <v>120</v>
      </c>
      <c r="D183" s="20" t="s">
        <v>37</v>
      </c>
      <c r="E183" s="30">
        <v>42696</v>
      </c>
    </row>
    <row r="184" spans="1:5" ht="15.75" x14ac:dyDescent="0.25">
      <c r="A184" s="18" t="s">
        <v>5</v>
      </c>
      <c r="B184" s="19">
        <v>17209</v>
      </c>
      <c r="C184" s="19">
        <v>260</v>
      </c>
      <c r="D184" s="20" t="s">
        <v>73</v>
      </c>
      <c r="E184" s="30">
        <v>42689</v>
      </c>
    </row>
    <row r="185" spans="1:5" ht="15.75" x14ac:dyDescent="0.25">
      <c r="A185" s="18" t="s">
        <v>5</v>
      </c>
      <c r="B185" s="19">
        <v>17209</v>
      </c>
      <c r="C185" s="19">
        <v>450</v>
      </c>
      <c r="D185" s="20" t="s">
        <v>74</v>
      </c>
      <c r="E185" s="30">
        <v>42689</v>
      </c>
    </row>
    <row r="186" spans="1:5" ht="15.75" x14ac:dyDescent="0.25">
      <c r="A186" s="18" t="s">
        <v>5</v>
      </c>
      <c r="B186" s="19">
        <v>17209</v>
      </c>
      <c r="C186" s="19">
        <v>50</v>
      </c>
      <c r="D186" s="20" t="s">
        <v>37</v>
      </c>
      <c r="E186" s="30">
        <v>42684</v>
      </c>
    </row>
    <row r="187" spans="1:5" ht="15.75" x14ac:dyDescent="0.25">
      <c r="A187" s="18" t="s">
        <v>5</v>
      </c>
      <c r="B187" s="19">
        <v>17209</v>
      </c>
      <c r="C187" s="19">
        <v>200</v>
      </c>
      <c r="D187" s="20" t="s">
        <v>37</v>
      </c>
      <c r="E187" s="30">
        <v>42684</v>
      </c>
    </row>
    <row r="188" spans="1:5" ht="15.75" x14ac:dyDescent="0.25">
      <c r="A188" s="18" t="s">
        <v>5</v>
      </c>
      <c r="B188" s="19">
        <v>17209</v>
      </c>
      <c r="C188" s="19">
        <v>200</v>
      </c>
      <c r="D188" s="20" t="s">
        <v>37</v>
      </c>
      <c r="E188" s="30">
        <v>42684</v>
      </c>
    </row>
    <row r="189" spans="1:5" ht="15.75" x14ac:dyDescent="0.25">
      <c r="A189" s="18" t="s">
        <v>5</v>
      </c>
      <c r="B189" s="19">
        <v>17210</v>
      </c>
      <c r="C189" s="19">
        <v>1100</v>
      </c>
      <c r="D189" s="20" t="s">
        <v>6</v>
      </c>
      <c r="E189" s="30">
        <v>42712</v>
      </c>
    </row>
    <row r="190" spans="1:5" ht="15.75" x14ac:dyDescent="0.25">
      <c r="A190" s="18" t="s">
        <v>3</v>
      </c>
      <c r="B190" s="19">
        <v>17211</v>
      </c>
      <c r="C190" s="19">
        <v>650</v>
      </c>
      <c r="D190" s="20" t="s">
        <v>184</v>
      </c>
      <c r="E190" s="30">
        <v>42681</v>
      </c>
    </row>
    <row r="191" spans="1:5" ht="15.75" x14ac:dyDescent="0.25">
      <c r="A191" s="18" t="s">
        <v>3</v>
      </c>
      <c r="B191" s="19">
        <v>17211</v>
      </c>
      <c r="C191" s="19" t="s">
        <v>6</v>
      </c>
      <c r="D191" s="20" t="s">
        <v>185</v>
      </c>
      <c r="E191" s="30">
        <v>42681</v>
      </c>
    </row>
    <row r="192" spans="1:5" ht="15.75" x14ac:dyDescent="0.25">
      <c r="A192" s="18" t="s">
        <v>3</v>
      </c>
      <c r="B192" s="19">
        <v>17211</v>
      </c>
      <c r="C192" s="19" t="s">
        <v>6</v>
      </c>
      <c r="D192" s="20" t="s">
        <v>20</v>
      </c>
      <c r="E192" s="30">
        <v>42681</v>
      </c>
    </row>
    <row r="193" spans="1:5" ht="15.75" x14ac:dyDescent="0.25">
      <c r="A193" s="18" t="s">
        <v>3</v>
      </c>
      <c r="B193" s="19">
        <v>17211</v>
      </c>
      <c r="C193" s="19">
        <v>40</v>
      </c>
      <c r="D193" s="20" t="s">
        <v>58</v>
      </c>
      <c r="E193" s="30">
        <v>42681</v>
      </c>
    </row>
    <row r="194" spans="1:5" ht="15.75" x14ac:dyDescent="0.25">
      <c r="A194" s="18" t="s">
        <v>3</v>
      </c>
      <c r="B194" s="19">
        <v>17211</v>
      </c>
      <c r="C194" s="19">
        <v>650</v>
      </c>
      <c r="D194" s="20" t="s">
        <v>184</v>
      </c>
      <c r="E194" s="30">
        <v>42678</v>
      </c>
    </row>
    <row r="195" spans="1:5" ht="15.75" x14ac:dyDescent="0.25">
      <c r="A195" s="18" t="s">
        <v>3</v>
      </c>
      <c r="B195" s="19">
        <v>17211</v>
      </c>
      <c r="C195" s="19">
        <f>2*650</f>
        <v>1300</v>
      </c>
      <c r="D195" s="20" t="s">
        <v>186</v>
      </c>
      <c r="E195" s="30">
        <v>42678</v>
      </c>
    </row>
    <row r="196" spans="1:5" ht="15.75" x14ac:dyDescent="0.25">
      <c r="A196" s="18" t="s">
        <v>5</v>
      </c>
      <c r="B196" s="19">
        <v>17226</v>
      </c>
      <c r="C196" s="19">
        <v>12500</v>
      </c>
      <c r="D196" s="20" t="s">
        <v>20</v>
      </c>
      <c r="E196" s="30">
        <v>42703</v>
      </c>
    </row>
    <row r="197" spans="1:5" ht="15.75" x14ac:dyDescent="0.25">
      <c r="A197" s="18" t="s">
        <v>5</v>
      </c>
      <c r="B197" s="19">
        <v>17226</v>
      </c>
      <c r="C197" s="19">
        <v>350</v>
      </c>
      <c r="D197" s="20" t="s">
        <v>52</v>
      </c>
      <c r="E197" s="30">
        <v>42682</v>
      </c>
    </row>
    <row r="198" spans="1:5" ht="15.75" x14ac:dyDescent="0.25">
      <c r="A198" s="18" t="s">
        <v>5</v>
      </c>
      <c r="B198" s="19">
        <v>17226</v>
      </c>
      <c r="C198" s="19">
        <v>700</v>
      </c>
      <c r="D198" s="20" t="s">
        <v>52</v>
      </c>
      <c r="E198" s="30">
        <v>42682</v>
      </c>
    </row>
    <row r="199" spans="1:5" ht="15.75" x14ac:dyDescent="0.25">
      <c r="A199" s="18" t="s">
        <v>5</v>
      </c>
      <c r="B199" s="19">
        <v>17226</v>
      </c>
      <c r="C199" s="19" t="s">
        <v>81</v>
      </c>
      <c r="D199" s="20" t="s">
        <v>42</v>
      </c>
      <c r="E199" s="30">
        <v>42682</v>
      </c>
    </row>
    <row r="200" spans="1:5" ht="15.75" x14ac:dyDescent="0.25">
      <c r="A200" s="18" t="s">
        <v>5</v>
      </c>
      <c r="B200" s="19">
        <v>17226</v>
      </c>
      <c r="C200" s="19">
        <v>550</v>
      </c>
      <c r="D200" s="20" t="s">
        <v>26</v>
      </c>
      <c r="E200" s="30">
        <v>42681</v>
      </c>
    </row>
    <row r="201" spans="1:5" ht="15.75" x14ac:dyDescent="0.25">
      <c r="A201" s="18" t="s">
        <v>5</v>
      </c>
      <c r="B201" s="19">
        <v>17226</v>
      </c>
      <c r="C201" s="19">
        <v>550</v>
      </c>
      <c r="D201" s="20" t="s">
        <v>26</v>
      </c>
      <c r="E201" s="30">
        <v>42681</v>
      </c>
    </row>
    <row r="202" spans="1:5" ht="15.75" x14ac:dyDescent="0.25">
      <c r="A202" s="18" t="s">
        <v>5</v>
      </c>
      <c r="B202" s="19">
        <v>17240</v>
      </c>
      <c r="C202" s="19">
        <v>700</v>
      </c>
      <c r="D202" s="20" t="s">
        <v>152</v>
      </c>
      <c r="E202" s="30">
        <v>42713</v>
      </c>
    </row>
    <row r="203" spans="1:5" ht="15.75" x14ac:dyDescent="0.25">
      <c r="A203" s="18" t="s">
        <v>5</v>
      </c>
      <c r="B203" s="19">
        <v>17240</v>
      </c>
      <c r="C203" s="19">
        <v>210</v>
      </c>
      <c r="D203" s="20" t="s">
        <v>152</v>
      </c>
      <c r="E203" s="30">
        <v>42713</v>
      </c>
    </row>
    <row r="204" spans="1:5" ht="15.75" x14ac:dyDescent="0.25">
      <c r="A204" s="18" t="s">
        <v>5</v>
      </c>
      <c r="B204" s="19">
        <v>17240</v>
      </c>
      <c r="C204" s="19">
        <v>915</v>
      </c>
      <c r="D204" s="20" t="s">
        <v>203</v>
      </c>
      <c r="E204" s="30">
        <v>42713</v>
      </c>
    </row>
    <row r="205" spans="1:5" ht="15.75" x14ac:dyDescent="0.25">
      <c r="A205" s="18" t="s">
        <v>5</v>
      </c>
      <c r="B205" s="19">
        <v>17241</v>
      </c>
      <c r="C205" s="19">
        <v>500</v>
      </c>
      <c r="D205" s="20" t="s">
        <v>18</v>
      </c>
      <c r="E205" s="30">
        <v>42712</v>
      </c>
    </row>
    <row r="206" spans="1:5" ht="15.75" x14ac:dyDescent="0.25">
      <c r="A206" s="18" t="s">
        <v>5</v>
      </c>
      <c r="B206" s="19">
        <v>17241</v>
      </c>
      <c r="C206" s="19">
        <v>500</v>
      </c>
      <c r="D206" s="20" t="s">
        <v>52</v>
      </c>
      <c r="E206" s="30">
        <v>42712</v>
      </c>
    </row>
    <row r="207" spans="1:5" ht="15.75" x14ac:dyDescent="0.25">
      <c r="A207" s="18" t="s">
        <v>5</v>
      </c>
      <c r="B207" s="19">
        <v>17242</v>
      </c>
      <c r="C207" s="19">
        <v>530</v>
      </c>
      <c r="D207" s="20" t="s">
        <v>18</v>
      </c>
      <c r="E207" s="30">
        <v>42712</v>
      </c>
    </row>
    <row r="208" spans="1:5" ht="15.75" x14ac:dyDescent="0.25">
      <c r="A208" s="18" t="s">
        <v>5</v>
      </c>
      <c r="B208" s="19">
        <v>17243</v>
      </c>
      <c r="C208" s="19">
        <v>335</v>
      </c>
      <c r="D208" s="20" t="s">
        <v>52</v>
      </c>
      <c r="E208" s="30">
        <v>42712</v>
      </c>
    </row>
    <row r="209" spans="1:5" ht="15.75" x14ac:dyDescent="0.25">
      <c r="A209" s="18" t="s">
        <v>5</v>
      </c>
      <c r="B209" s="19">
        <v>17244</v>
      </c>
      <c r="C209" s="19">
        <v>700</v>
      </c>
      <c r="D209" s="20" t="s">
        <v>52</v>
      </c>
      <c r="E209" s="30">
        <v>42712</v>
      </c>
    </row>
    <row r="210" spans="1:5" ht="15.75" x14ac:dyDescent="0.25">
      <c r="A210" s="18" t="s">
        <v>7</v>
      </c>
      <c r="B210" s="19">
        <v>17252</v>
      </c>
      <c r="C210" s="19">
        <v>808</v>
      </c>
      <c r="D210" s="20" t="s">
        <v>128</v>
      </c>
      <c r="E210" s="30">
        <v>42709</v>
      </c>
    </row>
    <row r="211" spans="1:5" ht="15.75" x14ac:dyDescent="0.25">
      <c r="A211" s="18" t="s">
        <v>7</v>
      </c>
      <c r="B211" s="19">
        <v>17252</v>
      </c>
      <c r="C211" s="19">
        <v>206</v>
      </c>
      <c r="D211" s="20" t="s">
        <v>128</v>
      </c>
      <c r="E211" s="30">
        <v>42709</v>
      </c>
    </row>
    <row r="212" spans="1:5" ht="14.25" customHeight="1" x14ac:dyDescent="0.25">
      <c r="A212" s="18" t="s">
        <v>7</v>
      </c>
      <c r="B212" s="19">
        <v>17252</v>
      </c>
      <c r="C212" s="19">
        <v>810</v>
      </c>
      <c r="D212" s="20" t="s">
        <v>128</v>
      </c>
      <c r="E212" s="30">
        <v>42709</v>
      </c>
    </row>
    <row r="213" spans="1:5" ht="15.75" x14ac:dyDescent="0.25">
      <c r="A213" s="18" t="s">
        <v>7</v>
      </c>
      <c r="B213" s="19">
        <v>17252</v>
      </c>
      <c r="C213" s="19">
        <v>806</v>
      </c>
      <c r="D213" s="20" t="s">
        <v>128</v>
      </c>
      <c r="E213" s="30">
        <v>42709</v>
      </c>
    </row>
    <row r="214" spans="1:5" ht="15.75" x14ac:dyDescent="0.25">
      <c r="A214" s="18" t="s">
        <v>7</v>
      </c>
      <c r="B214" s="19">
        <v>17252</v>
      </c>
      <c r="C214" s="19">
        <v>812</v>
      </c>
      <c r="D214" s="29" t="s">
        <v>128</v>
      </c>
      <c r="E214" s="30">
        <v>42709</v>
      </c>
    </row>
    <row r="215" spans="1:5" ht="15.75" x14ac:dyDescent="0.25">
      <c r="A215" s="18" t="s">
        <v>7</v>
      </c>
      <c r="B215" s="19">
        <v>17252</v>
      </c>
      <c r="C215" s="19">
        <v>798</v>
      </c>
      <c r="D215" s="20" t="s">
        <v>128</v>
      </c>
      <c r="E215" s="30">
        <v>42709</v>
      </c>
    </row>
    <row r="216" spans="1:5" ht="15.75" x14ac:dyDescent="0.25">
      <c r="A216" s="18" t="s">
        <v>7</v>
      </c>
      <c r="B216" s="19">
        <v>17252</v>
      </c>
      <c r="C216" s="19">
        <f>2*800</f>
        <v>1600</v>
      </c>
      <c r="D216" s="20" t="s">
        <v>34</v>
      </c>
      <c r="E216" s="30">
        <v>42710</v>
      </c>
    </row>
    <row r="217" spans="1:5" ht="15.75" x14ac:dyDescent="0.25">
      <c r="A217" s="18" t="s">
        <v>7</v>
      </c>
      <c r="B217" s="19">
        <v>17252</v>
      </c>
      <c r="C217" s="19">
        <v>808</v>
      </c>
      <c r="D217" s="20" t="s">
        <v>128</v>
      </c>
      <c r="E217" s="30">
        <v>42710</v>
      </c>
    </row>
    <row r="218" spans="1:5" ht="15.75" x14ac:dyDescent="0.25">
      <c r="A218" s="18" t="s">
        <v>7</v>
      </c>
      <c r="B218" s="19">
        <v>17252</v>
      </c>
      <c r="C218" s="19">
        <v>806</v>
      </c>
      <c r="D218" s="20" t="s">
        <v>128</v>
      </c>
      <c r="E218" s="30">
        <v>42710</v>
      </c>
    </row>
    <row r="219" spans="1:5" ht="15.75" x14ac:dyDescent="0.25">
      <c r="A219" s="18" t="s">
        <v>7</v>
      </c>
      <c r="B219" s="19">
        <v>17252</v>
      </c>
      <c r="C219" s="19">
        <v>808</v>
      </c>
      <c r="D219" s="20" t="s">
        <v>128</v>
      </c>
      <c r="E219" s="30">
        <v>42710</v>
      </c>
    </row>
    <row r="220" spans="1:5" ht="15.75" x14ac:dyDescent="0.25">
      <c r="A220" s="18" t="s">
        <v>7</v>
      </c>
      <c r="B220" s="19">
        <v>17252</v>
      </c>
      <c r="C220" s="19">
        <v>808</v>
      </c>
      <c r="D220" s="20" t="s">
        <v>128</v>
      </c>
      <c r="E220" s="30">
        <v>42710</v>
      </c>
    </row>
    <row r="221" spans="1:5" ht="15.75" x14ac:dyDescent="0.25">
      <c r="A221" s="18" t="s">
        <v>7</v>
      </c>
      <c r="B221" s="19">
        <v>17252</v>
      </c>
      <c r="C221" s="19">
        <v>806</v>
      </c>
      <c r="D221" s="20" t="s">
        <v>128</v>
      </c>
      <c r="E221" s="30">
        <v>42710</v>
      </c>
    </row>
    <row r="222" spans="1:5" ht="15.75" x14ac:dyDescent="0.25">
      <c r="A222" s="18" t="s">
        <v>7</v>
      </c>
      <c r="B222" s="19">
        <v>17252</v>
      </c>
      <c r="C222" s="19">
        <v>390</v>
      </c>
      <c r="D222" s="20" t="s">
        <v>34</v>
      </c>
      <c r="E222" s="30">
        <v>42710</v>
      </c>
    </row>
    <row r="223" spans="1:5" ht="15.75" x14ac:dyDescent="0.25">
      <c r="A223" s="18" t="s">
        <v>7</v>
      </c>
      <c r="B223" s="19">
        <v>17252</v>
      </c>
      <c r="C223" s="19">
        <v>800</v>
      </c>
      <c r="D223" s="20" t="s">
        <v>34</v>
      </c>
      <c r="E223" s="30">
        <v>42710</v>
      </c>
    </row>
    <row r="224" spans="1:5" ht="15.75" x14ac:dyDescent="0.25">
      <c r="A224" s="18" t="s">
        <v>7</v>
      </c>
      <c r="B224" s="19">
        <v>17264</v>
      </c>
      <c r="C224" s="19">
        <v>1500</v>
      </c>
      <c r="D224" s="20" t="s">
        <v>118</v>
      </c>
      <c r="E224" s="30">
        <v>42705</v>
      </c>
    </row>
    <row r="225" spans="1:5" ht="15.75" x14ac:dyDescent="0.25">
      <c r="A225" s="18" t="s">
        <v>5</v>
      </c>
      <c r="B225" s="19">
        <v>17264</v>
      </c>
      <c r="C225" s="19">
        <v>110</v>
      </c>
      <c r="D225" s="20" t="s">
        <v>134</v>
      </c>
      <c r="E225" s="30">
        <v>42706</v>
      </c>
    </row>
    <row r="226" spans="1:5" ht="15.75" x14ac:dyDescent="0.25">
      <c r="A226" s="18" t="s">
        <v>5</v>
      </c>
      <c r="B226" s="19">
        <v>17264</v>
      </c>
      <c r="C226" s="19">
        <v>160</v>
      </c>
      <c r="D226" s="20" t="s">
        <v>135</v>
      </c>
      <c r="E226" s="30">
        <v>42706</v>
      </c>
    </row>
    <row r="227" spans="1:5" ht="15.75" x14ac:dyDescent="0.25">
      <c r="A227" s="18" t="s">
        <v>5</v>
      </c>
      <c r="B227" s="19">
        <v>17264</v>
      </c>
      <c r="C227" s="19">
        <v>300</v>
      </c>
      <c r="D227" s="20" t="s">
        <v>134</v>
      </c>
      <c r="E227" s="30">
        <v>42706</v>
      </c>
    </row>
    <row r="228" spans="1:5" ht="15.75" x14ac:dyDescent="0.25">
      <c r="A228" s="18" t="s">
        <v>5</v>
      </c>
      <c r="B228" s="19">
        <v>17264</v>
      </c>
      <c r="C228" s="19">
        <v>200</v>
      </c>
      <c r="D228" s="20" t="s">
        <v>136</v>
      </c>
      <c r="E228" s="30">
        <v>42706</v>
      </c>
    </row>
    <row r="229" spans="1:5" ht="15.75" x14ac:dyDescent="0.25">
      <c r="A229" s="18" t="s">
        <v>5</v>
      </c>
      <c r="B229" s="19">
        <v>17264</v>
      </c>
      <c r="C229" s="19">
        <v>300</v>
      </c>
      <c r="D229" s="20" t="s">
        <v>136</v>
      </c>
      <c r="E229" s="30">
        <v>42706</v>
      </c>
    </row>
    <row r="230" spans="1:5" ht="15.75" x14ac:dyDescent="0.25">
      <c r="A230" s="18" t="s">
        <v>5</v>
      </c>
      <c r="B230" s="19">
        <v>17264</v>
      </c>
      <c r="C230" s="19">
        <v>300</v>
      </c>
      <c r="D230" s="20" t="s">
        <v>136</v>
      </c>
      <c r="E230" s="30">
        <v>42706</v>
      </c>
    </row>
    <row r="231" spans="1:5" ht="15.75" x14ac:dyDescent="0.25">
      <c r="A231" s="18" t="s">
        <v>5</v>
      </c>
      <c r="B231" s="19">
        <v>17264</v>
      </c>
      <c r="C231" s="19">
        <v>550</v>
      </c>
      <c r="D231" s="20" t="s">
        <v>137</v>
      </c>
      <c r="E231" s="30">
        <v>42706</v>
      </c>
    </row>
    <row r="232" spans="1:5" ht="15.75" x14ac:dyDescent="0.25">
      <c r="A232" s="18" t="s">
        <v>5</v>
      </c>
      <c r="B232" s="19">
        <v>17264</v>
      </c>
      <c r="C232" s="19">
        <v>250</v>
      </c>
      <c r="D232" s="20" t="s">
        <v>135</v>
      </c>
      <c r="E232" s="30">
        <v>42706</v>
      </c>
    </row>
    <row r="233" spans="1:5" ht="15.75" x14ac:dyDescent="0.25">
      <c r="A233" s="18" t="s">
        <v>7</v>
      </c>
      <c r="B233" s="19">
        <v>17266</v>
      </c>
      <c r="C233" s="19">
        <v>350</v>
      </c>
      <c r="D233" s="20" t="s">
        <v>18</v>
      </c>
      <c r="E233" s="30">
        <v>42677</v>
      </c>
    </row>
    <row r="234" spans="1:5" ht="15.75" x14ac:dyDescent="0.25">
      <c r="A234" s="18" t="s">
        <v>3</v>
      </c>
      <c r="B234" s="19">
        <v>17268</v>
      </c>
      <c r="C234" s="19">
        <v>220</v>
      </c>
      <c r="D234" s="20" t="s">
        <v>4</v>
      </c>
      <c r="E234" s="30">
        <v>42704</v>
      </c>
    </row>
    <row r="235" spans="1:5" ht="15.75" x14ac:dyDescent="0.25">
      <c r="A235" s="18" t="s">
        <v>3</v>
      </c>
      <c r="B235" s="19">
        <v>17268</v>
      </c>
      <c r="C235" s="19">
        <v>220</v>
      </c>
      <c r="D235" s="20" t="s">
        <v>4</v>
      </c>
      <c r="E235" s="30">
        <v>42704</v>
      </c>
    </row>
    <row r="236" spans="1:5" ht="15.75" x14ac:dyDescent="0.25">
      <c r="A236" s="18" t="s">
        <v>3</v>
      </c>
      <c r="B236" s="19">
        <v>17268</v>
      </c>
      <c r="C236" s="19">
        <v>25</v>
      </c>
      <c r="D236" s="20" t="s">
        <v>4</v>
      </c>
      <c r="E236" s="30">
        <v>42704</v>
      </c>
    </row>
    <row r="237" spans="1:5" ht="15.75" x14ac:dyDescent="0.25">
      <c r="A237" s="18" t="s">
        <v>3</v>
      </c>
      <c r="B237" s="19">
        <v>17268</v>
      </c>
      <c r="C237" s="19">
        <v>220</v>
      </c>
      <c r="D237" s="20" t="s">
        <v>4</v>
      </c>
      <c r="E237" s="30">
        <v>42704</v>
      </c>
    </row>
    <row r="238" spans="1:5" ht="15.75" x14ac:dyDescent="0.25">
      <c r="A238" s="18" t="s">
        <v>7</v>
      </c>
      <c r="B238" s="19">
        <v>17274</v>
      </c>
      <c r="C238" s="19" t="s">
        <v>133</v>
      </c>
      <c r="D238" s="20" t="s">
        <v>6</v>
      </c>
      <c r="E238" s="30">
        <v>42706</v>
      </c>
    </row>
    <row r="239" spans="1:5" ht="15.75" x14ac:dyDescent="0.25">
      <c r="A239" s="18" t="s">
        <v>7</v>
      </c>
      <c r="B239" s="19">
        <v>17277</v>
      </c>
      <c r="C239" s="19">
        <v>150</v>
      </c>
      <c r="D239" s="20" t="s">
        <v>102</v>
      </c>
      <c r="E239" s="30">
        <v>42699</v>
      </c>
    </row>
    <row r="240" spans="1:5" ht="15.75" x14ac:dyDescent="0.25">
      <c r="A240" s="18" t="s">
        <v>7</v>
      </c>
      <c r="B240" s="19">
        <v>17277</v>
      </c>
      <c r="C240" s="19">
        <v>130</v>
      </c>
      <c r="D240" s="20" t="s">
        <v>103</v>
      </c>
      <c r="E240" s="30">
        <v>42699</v>
      </c>
    </row>
    <row r="241" spans="1:5" ht="15.75" x14ac:dyDescent="0.25">
      <c r="A241" s="18" t="s">
        <v>5</v>
      </c>
      <c r="B241" s="19">
        <v>17282</v>
      </c>
      <c r="C241" s="19" t="s">
        <v>6</v>
      </c>
      <c r="D241" s="20" t="s">
        <v>37</v>
      </c>
      <c r="E241" s="30">
        <v>42699</v>
      </c>
    </row>
    <row r="242" spans="1:5" ht="15.75" x14ac:dyDescent="0.25">
      <c r="A242" s="18" t="s">
        <v>5</v>
      </c>
      <c r="B242" s="19">
        <v>17284</v>
      </c>
      <c r="C242" s="19">
        <v>550</v>
      </c>
      <c r="D242" s="20" t="s">
        <v>78</v>
      </c>
      <c r="E242" s="30">
        <v>42682</v>
      </c>
    </row>
    <row r="243" spans="1:5" ht="15.75" x14ac:dyDescent="0.25">
      <c r="A243" s="18" t="s">
        <v>5</v>
      </c>
      <c r="B243" s="19">
        <v>17284</v>
      </c>
      <c r="C243" s="19">
        <v>450</v>
      </c>
      <c r="D243" s="20" t="s">
        <v>78</v>
      </c>
      <c r="E243" s="30">
        <v>42682</v>
      </c>
    </row>
    <row r="244" spans="1:5" ht="15.75" x14ac:dyDescent="0.25">
      <c r="A244" s="18" t="s">
        <v>5</v>
      </c>
      <c r="B244" s="19">
        <v>17284</v>
      </c>
      <c r="C244" s="19">
        <v>240</v>
      </c>
      <c r="D244" s="20" t="s">
        <v>79</v>
      </c>
      <c r="E244" s="30">
        <v>42682</v>
      </c>
    </row>
    <row r="245" spans="1:5" ht="15.75" x14ac:dyDescent="0.25">
      <c r="A245" s="18" t="s">
        <v>5</v>
      </c>
      <c r="B245" s="19">
        <v>17284</v>
      </c>
      <c r="C245" s="19">
        <v>550</v>
      </c>
      <c r="D245" s="20" t="s">
        <v>78</v>
      </c>
      <c r="E245" s="30">
        <v>42682</v>
      </c>
    </row>
    <row r="246" spans="1:5" ht="15.75" x14ac:dyDescent="0.25">
      <c r="A246" s="18" t="s">
        <v>7</v>
      </c>
      <c r="B246" s="19">
        <v>17295</v>
      </c>
      <c r="C246" s="19">
        <v>600</v>
      </c>
      <c r="D246" s="20" t="s">
        <v>143</v>
      </c>
      <c r="E246" s="30">
        <v>42711</v>
      </c>
    </row>
    <row r="247" spans="1:5" ht="15.75" x14ac:dyDescent="0.25">
      <c r="A247" s="18" t="s">
        <v>7</v>
      </c>
      <c r="B247" s="19">
        <v>17311</v>
      </c>
      <c r="C247" s="19">
        <v>450</v>
      </c>
      <c r="D247" s="20" t="s">
        <v>52</v>
      </c>
      <c r="E247" s="30">
        <v>42677</v>
      </c>
    </row>
    <row r="248" spans="1:5" ht="15.75" x14ac:dyDescent="0.25">
      <c r="A248" s="18" t="s">
        <v>7</v>
      </c>
      <c r="B248" s="19">
        <v>17311</v>
      </c>
      <c r="C248" s="19">
        <v>300</v>
      </c>
      <c r="D248" s="20" t="s">
        <v>52</v>
      </c>
      <c r="E248" s="30">
        <v>42677</v>
      </c>
    </row>
    <row r="249" spans="1:5" ht="15.75" x14ac:dyDescent="0.25">
      <c r="A249" s="18" t="s">
        <v>3</v>
      </c>
      <c r="B249" s="19">
        <v>17312</v>
      </c>
      <c r="C249" s="19">
        <f>4*450</f>
        <v>1800</v>
      </c>
      <c r="D249" s="20" t="s">
        <v>164</v>
      </c>
      <c r="E249" s="30">
        <v>41239</v>
      </c>
    </row>
    <row r="250" spans="1:5" ht="15.75" x14ac:dyDescent="0.25">
      <c r="A250" s="18" t="s">
        <v>3</v>
      </c>
      <c r="B250" s="19">
        <v>17312</v>
      </c>
      <c r="C250" s="19">
        <v>360</v>
      </c>
      <c r="D250" s="20" t="s">
        <v>166</v>
      </c>
      <c r="E250" s="30">
        <v>41239</v>
      </c>
    </row>
    <row r="251" spans="1:5" ht="15.75" x14ac:dyDescent="0.25">
      <c r="A251" s="18" t="s">
        <v>3</v>
      </c>
      <c r="B251" s="19">
        <v>17312</v>
      </c>
      <c r="C251" s="19">
        <v>360</v>
      </c>
      <c r="D251" s="20" t="s">
        <v>165</v>
      </c>
      <c r="E251" s="30">
        <v>42700</v>
      </c>
    </row>
    <row r="252" spans="1:5" ht="15.75" x14ac:dyDescent="0.25">
      <c r="A252" s="18" t="s">
        <v>3</v>
      </c>
      <c r="B252" s="19">
        <v>17312</v>
      </c>
      <c r="C252" s="19">
        <v>210</v>
      </c>
      <c r="D252" s="20" t="s">
        <v>175</v>
      </c>
      <c r="E252" s="30">
        <v>42695</v>
      </c>
    </row>
    <row r="253" spans="1:5" ht="15.75" x14ac:dyDescent="0.25">
      <c r="A253" s="18" t="s">
        <v>3</v>
      </c>
      <c r="B253" s="19">
        <v>17312</v>
      </c>
      <c r="C253" s="19">
        <v>450</v>
      </c>
      <c r="D253" s="20" t="s">
        <v>86</v>
      </c>
      <c r="E253" s="30">
        <v>42695</v>
      </c>
    </row>
    <row r="254" spans="1:5" ht="15.75" x14ac:dyDescent="0.25">
      <c r="A254" s="18" t="s">
        <v>3</v>
      </c>
      <c r="B254" s="19">
        <v>17312</v>
      </c>
      <c r="C254" s="19">
        <v>6300</v>
      </c>
      <c r="D254" s="20" t="s">
        <v>176</v>
      </c>
      <c r="E254" s="30">
        <v>42695</v>
      </c>
    </row>
    <row r="255" spans="1:5" ht="15.75" x14ac:dyDescent="0.25">
      <c r="A255" s="18" t="s">
        <v>3</v>
      </c>
      <c r="B255" s="19">
        <v>17312</v>
      </c>
      <c r="C255" s="19">
        <v>7200</v>
      </c>
      <c r="D255" s="20" t="s">
        <v>177</v>
      </c>
      <c r="E255" s="30">
        <v>42695</v>
      </c>
    </row>
    <row r="256" spans="1:5" ht="15.75" x14ac:dyDescent="0.25">
      <c r="A256" s="18" t="s">
        <v>3</v>
      </c>
      <c r="B256" s="19">
        <v>17312</v>
      </c>
      <c r="C256" s="19">
        <f>4*450</f>
        <v>1800</v>
      </c>
      <c r="D256" s="20" t="s">
        <v>178</v>
      </c>
      <c r="E256" s="30">
        <v>42690</v>
      </c>
    </row>
    <row r="257" spans="1:5" ht="15.75" x14ac:dyDescent="0.25">
      <c r="A257" s="18" t="s">
        <v>3</v>
      </c>
      <c r="B257" s="19">
        <v>17312</v>
      </c>
      <c r="C257" s="19">
        <f>6*450</f>
        <v>2700</v>
      </c>
      <c r="D257" s="20" t="s">
        <v>179</v>
      </c>
      <c r="E257" s="30">
        <v>42690</v>
      </c>
    </row>
    <row r="258" spans="1:5" ht="15.75" x14ac:dyDescent="0.25">
      <c r="A258" s="18" t="s">
        <v>3</v>
      </c>
      <c r="B258" s="19">
        <v>17312</v>
      </c>
      <c r="C258" s="19">
        <v>410</v>
      </c>
      <c r="D258" s="20" t="s">
        <v>86</v>
      </c>
      <c r="E258" s="30">
        <v>42690</v>
      </c>
    </row>
    <row r="259" spans="1:5" ht="15.75" x14ac:dyDescent="0.25">
      <c r="A259" s="18" t="s">
        <v>3</v>
      </c>
      <c r="B259" s="19">
        <v>17312</v>
      </c>
      <c r="C259" s="19">
        <v>360</v>
      </c>
      <c r="D259" s="20" t="s">
        <v>86</v>
      </c>
      <c r="E259" s="30">
        <v>42690</v>
      </c>
    </row>
    <row r="260" spans="1:5" ht="15.75" x14ac:dyDescent="0.25">
      <c r="A260" s="18" t="s">
        <v>3</v>
      </c>
      <c r="B260" s="19">
        <v>17312</v>
      </c>
      <c r="C260" s="19">
        <v>360</v>
      </c>
      <c r="D260" s="20" t="s">
        <v>85</v>
      </c>
      <c r="E260" s="30">
        <v>42690</v>
      </c>
    </row>
    <row r="261" spans="1:5" ht="15.75" x14ac:dyDescent="0.25">
      <c r="A261" s="18" t="s">
        <v>3</v>
      </c>
      <c r="B261" s="19">
        <v>17312</v>
      </c>
      <c r="C261" s="19">
        <f>3*210</f>
        <v>630</v>
      </c>
      <c r="D261" s="20" t="s">
        <v>175</v>
      </c>
      <c r="E261" s="30">
        <v>42690</v>
      </c>
    </row>
    <row r="262" spans="1:5" ht="15.75" x14ac:dyDescent="0.25">
      <c r="A262" s="18" t="s">
        <v>3</v>
      </c>
      <c r="B262" s="19">
        <v>17312</v>
      </c>
      <c r="C262" s="19">
        <v>200</v>
      </c>
      <c r="D262" s="20" t="s">
        <v>175</v>
      </c>
      <c r="E262" s="30">
        <v>42690</v>
      </c>
    </row>
    <row r="263" spans="1:5" ht="15.75" x14ac:dyDescent="0.25">
      <c r="A263" s="18" t="s">
        <v>3</v>
      </c>
      <c r="B263" s="19">
        <v>17312</v>
      </c>
      <c r="C263" s="19">
        <f>6*210</f>
        <v>1260</v>
      </c>
      <c r="D263" s="20" t="s">
        <v>183</v>
      </c>
      <c r="E263" s="30">
        <v>42681</v>
      </c>
    </row>
    <row r="264" spans="1:5" ht="15.75" x14ac:dyDescent="0.25">
      <c r="A264" s="18" t="s">
        <v>3</v>
      </c>
      <c r="B264" s="19">
        <v>17313</v>
      </c>
      <c r="C264" s="19">
        <v>160</v>
      </c>
      <c r="D264" s="20" t="s">
        <v>175</v>
      </c>
      <c r="E264" s="30">
        <v>42682</v>
      </c>
    </row>
    <row r="265" spans="1:5" ht="15.75" x14ac:dyDescent="0.25">
      <c r="A265" s="18" t="s">
        <v>3</v>
      </c>
      <c r="B265" s="19">
        <v>17313</v>
      </c>
      <c r="C265" s="19">
        <f>2*210</f>
        <v>420</v>
      </c>
      <c r="D265" s="20" t="s">
        <v>183</v>
      </c>
      <c r="E265" s="30">
        <v>42682</v>
      </c>
    </row>
    <row r="266" spans="1:5" ht="15.75" x14ac:dyDescent="0.25">
      <c r="A266" s="18" t="s">
        <v>3</v>
      </c>
      <c r="B266" s="19">
        <v>17313</v>
      </c>
      <c r="C266" s="19">
        <v>180</v>
      </c>
      <c r="D266" s="20" t="s">
        <v>175</v>
      </c>
      <c r="E266" s="30">
        <v>42682</v>
      </c>
    </row>
    <row r="267" spans="1:5" ht="15.75" x14ac:dyDescent="0.25">
      <c r="A267" s="18" t="s">
        <v>5</v>
      </c>
      <c r="B267" s="19">
        <v>17341</v>
      </c>
      <c r="C267" s="19">
        <v>310</v>
      </c>
      <c r="D267" s="20" t="s">
        <v>38</v>
      </c>
      <c r="E267" s="30">
        <v>42698</v>
      </c>
    </row>
    <row r="268" spans="1:5" ht="15.75" x14ac:dyDescent="0.25">
      <c r="A268" s="18" t="s">
        <v>5</v>
      </c>
      <c r="B268" s="19">
        <v>17341</v>
      </c>
      <c r="C268" s="19">
        <v>310</v>
      </c>
      <c r="D268" s="20" t="s">
        <v>38</v>
      </c>
      <c r="E268" s="30">
        <v>42698</v>
      </c>
    </row>
    <row r="269" spans="1:5" ht="15.75" x14ac:dyDescent="0.25">
      <c r="A269" s="18" t="s">
        <v>5</v>
      </c>
      <c r="B269" s="19">
        <v>17341</v>
      </c>
      <c r="C269" s="19">
        <v>310</v>
      </c>
      <c r="D269" s="20" t="s">
        <v>52</v>
      </c>
      <c r="E269" s="30">
        <v>42698</v>
      </c>
    </row>
    <row r="270" spans="1:5" ht="15.75" x14ac:dyDescent="0.25">
      <c r="A270" s="18" t="s">
        <v>5</v>
      </c>
      <c r="B270" s="19">
        <v>17341</v>
      </c>
      <c r="C270" s="19">
        <v>310</v>
      </c>
      <c r="D270" s="20" t="s">
        <v>52</v>
      </c>
      <c r="E270" s="30">
        <v>42698</v>
      </c>
    </row>
    <row r="271" spans="1:5" ht="15.75" x14ac:dyDescent="0.25">
      <c r="A271" s="18" t="s">
        <v>5</v>
      </c>
      <c r="B271" s="19">
        <v>17341</v>
      </c>
      <c r="C271" s="19">
        <v>1230</v>
      </c>
      <c r="D271" s="20" t="s">
        <v>60</v>
      </c>
      <c r="E271" s="30">
        <v>42697</v>
      </c>
    </row>
    <row r="272" spans="1:5" ht="15.75" x14ac:dyDescent="0.25">
      <c r="A272" s="18" t="s">
        <v>3</v>
      </c>
      <c r="B272" s="19">
        <v>17346</v>
      </c>
      <c r="C272" s="19">
        <v>800</v>
      </c>
      <c r="D272" s="20" t="s">
        <v>180</v>
      </c>
      <c r="E272" s="30">
        <v>42688</v>
      </c>
    </row>
    <row r="273" spans="1:5" ht="15.75" x14ac:dyDescent="0.25">
      <c r="A273" s="18" t="s">
        <v>3</v>
      </c>
      <c r="B273" s="19">
        <v>17346</v>
      </c>
      <c r="C273" s="19">
        <v>700</v>
      </c>
      <c r="D273" s="20" t="s">
        <v>180</v>
      </c>
      <c r="E273" s="30">
        <v>42684</v>
      </c>
    </row>
    <row r="274" spans="1:5" ht="15.75" x14ac:dyDescent="0.25">
      <c r="A274" s="18" t="s">
        <v>3</v>
      </c>
      <c r="B274" s="19">
        <v>17346</v>
      </c>
      <c r="C274" s="19">
        <f>2*800</f>
        <v>1600</v>
      </c>
      <c r="D274" s="20" t="s">
        <v>180</v>
      </c>
      <c r="E274" s="30">
        <v>42684</v>
      </c>
    </row>
    <row r="275" spans="1:5" ht="15.75" x14ac:dyDescent="0.25">
      <c r="A275" s="18" t="s">
        <v>3</v>
      </c>
      <c r="B275" s="19">
        <v>17346</v>
      </c>
      <c r="C275" s="19">
        <v>700</v>
      </c>
      <c r="D275" s="20" t="s">
        <v>180</v>
      </c>
      <c r="E275" s="30">
        <v>42684</v>
      </c>
    </row>
    <row r="276" spans="1:5" ht="15.75" x14ac:dyDescent="0.25">
      <c r="A276" s="18" t="s">
        <v>3</v>
      </c>
      <c r="B276" s="19">
        <v>17370</v>
      </c>
      <c r="C276" s="19">
        <v>97</v>
      </c>
      <c r="D276" s="20" t="s">
        <v>18</v>
      </c>
      <c r="E276" s="30">
        <v>42683</v>
      </c>
    </row>
    <row r="277" spans="1:5" ht="15.75" x14ac:dyDescent="0.25">
      <c r="A277" s="18" t="s">
        <v>3</v>
      </c>
      <c r="B277" s="19">
        <v>17370</v>
      </c>
      <c r="C277" s="19">
        <v>145</v>
      </c>
      <c r="D277" s="20" t="s">
        <v>19</v>
      </c>
      <c r="E277" s="30">
        <v>42683</v>
      </c>
    </row>
    <row r="278" spans="1:5" ht="15.75" x14ac:dyDescent="0.25">
      <c r="A278" s="18" t="s">
        <v>3</v>
      </c>
      <c r="B278" s="19">
        <v>17370</v>
      </c>
      <c r="C278" s="19">
        <v>145</v>
      </c>
      <c r="D278" s="20" t="s">
        <v>85</v>
      </c>
      <c r="E278" s="30">
        <v>42682</v>
      </c>
    </row>
    <row r="279" spans="1:5" ht="15.75" x14ac:dyDescent="0.25">
      <c r="A279" s="18" t="s">
        <v>3</v>
      </c>
      <c r="B279" s="19">
        <v>17370</v>
      </c>
      <c r="C279" s="19">
        <v>145</v>
      </c>
      <c r="D279" s="29" t="s">
        <v>86</v>
      </c>
      <c r="E279" s="30">
        <v>42682</v>
      </c>
    </row>
    <row r="280" spans="1:5" ht="15.75" x14ac:dyDescent="0.25">
      <c r="A280" s="18" t="s">
        <v>3</v>
      </c>
      <c r="B280" s="19">
        <v>17372</v>
      </c>
      <c r="C280" s="19">
        <v>400</v>
      </c>
      <c r="D280" s="20" t="s">
        <v>181</v>
      </c>
      <c r="E280" s="30">
        <v>42683</v>
      </c>
    </row>
    <row r="281" spans="1:5" ht="15.75" x14ac:dyDescent="0.25">
      <c r="A281" s="18" t="s">
        <v>3</v>
      </c>
      <c r="B281" s="19">
        <v>17372</v>
      </c>
      <c r="C281" s="19">
        <v>400</v>
      </c>
      <c r="D281" s="20" t="s">
        <v>182</v>
      </c>
      <c r="E281" s="30">
        <v>42682</v>
      </c>
    </row>
    <row r="282" spans="1:5" ht="15.75" x14ac:dyDescent="0.25">
      <c r="A282" s="18" t="s">
        <v>3</v>
      </c>
      <c r="B282" s="19">
        <v>17372</v>
      </c>
      <c r="C282" s="19">
        <v>320</v>
      </c>
      <c r="D282" s="20" t="s">
        <v>182</v>
      </c>
      <c r="E282" s="30">
        <v>42682</v>
      </c>
    </row>
    <row r="283" spans="1:5" ht="15.75" x14ac:dyDescent="0.25">
      <c r="A283" s="18" t="s">
        <v>3</v>
      </c>
      <c r="B283" s="19">
        <v>17372</v>
      </c>
      <c r="C283" s="19">
        <v>760</v>
      </c>
      <c r="D283" s="20" t="s">
        <v>181</v>
      </c>
      <c r="E283" s="30">
        <v>42682</v>
      </c>
    </row>
    <row r="284" spans="1:5" ht="15.75" x14ac:dyDescent="0.25">
      <c r="A284" s="18" t="s">
        <v>3</v>
      </c>
      <c r="B284" s="19">
        <v>17372</v>
      </c>
      <c r="C284" s="19">
        <v>2700</v>
      </c>
      <c r="D284" s="20" t="s">
        <v>187</v>
      </c>
      <c r="E284" s="30">
        <v>42678</v>
      </c>
    </row>
    <row r="285" spans="1:5" ht="15.75" x14ac:dyDescent="0.25">
      <c r="A285" s="18" t="s">
        <v>5</v>
      </c>
      <c r="B285" s="19">
        <v>17376</v>
      </c>
      <c r="C285" s="19">
        <v>100</v>
      </c>
      <c r="D285" s="20" t="s">
        <v>27</v>
      </c>
      <c r="E285" s="30">
        <v>42699</v>
      </c>
    </row>
    <row r="286" spans="1:5" ht="15.75" x14ac:dyDescent="0.25">
      <c r="A286" s="18" t="s">
        <v>5</v>
      </c>
      <c r="B286" s="19">
        <v>17376</v>
      </c>
      <c r="C286" s="19">
        <v>450</v>
      </c>
      <c r="D286" s="20" t="s">
        <v>27</v>
      </c>
      <c r="E286" s="30">
        <v>42699</v>
      </c>
    </row>
    <row r="287" spans="1:5" ht="15.75" x14ac:dyDescent="0.25">
      <c r="A287" s="18" t="s">
        <v>5</v>
      </c>
      <c r="B287" s="19">
        <v>17376</v>
      </c>
      <c r="C287" s="19">
        <v>450</v>
      </c>
      <c r="D287" s="20" t="s">
        <v>29</v>
      </c>
      <c r="E287" s="30">
        <v>42699</v>
      </c>
    </row>
    <row r="288" spans="1:5" ht="15.75" x14ac:dyDescent="0.25">
      <c r="A288" s="18" t="s">
        <v>5</v>
      </c>
      <c r="B288" s="19">
        <v>17376</v>
      </c>
      <c r="C288" s="19">
        <v>140</v>
      </c>
      <c r="D288" s="20" t="s">
        <v>29</v>
      </c>
      <c r="E288" s="30">
        <v>42699</v>
      </c>
    </row>
    <row r="289" spans="1:5" ht="15.75" x14ac:dyDescent="0.25">
      <c r="A289" s="18" t="s">
        <v>5</v>
      </c>
      <c r="B289" s="19">
        <v>17376</v>
      </c>
      <c r="C289" s="19">
        <v>450</v>
      </c>
      <c r="D289" s="20" t="s">
        <v>29</v>
      </c>
      <c r="E289" s="30">
        <v>42699</v>
      </c>
    </row>
    <row r="290" spans="1:5" ht="15.75" x14ac:dyDescent="0.25">
      <c r="A290" s="18" t="s">
        <v>5</v>
      </c>
      <c r="B290" s="19">
        <v>17376</v>
      </c>
      <c r="C290" s="19">
        <v>450</v>
      </c>
      <c r="D290" s="20" t="s">
        <v>30</v>
      </c>
      <c r="E290" s="30">
        <v>42699</v>
      </c>
    </row>
    <row r="291" spans="1:5" ht="15.75" x14ac:dyDescent="0.25">
      <c r="A291" s="18" t="s">
        <v>5</v>
      </c>
      <c r="B291" s="19">
        <v>17376</v>
      </c>
      <c r="C291" s="19">
        <v>420</v>
      </c>
      <c r="D291" s="20" t="s">
        <v>31</v>
      </c>
      <c r="E291" s="30">
        <v>42699</v>
      </c>
    </row>
    <row r="292" spans="1:5" ht="15.75" x14ac:dyDescent="0.25">
      <c r="A292" s="18" t="s">
        <v>5</v>
      </c>
      <c r="B292" s="19">
        <v>17376</v>
      </c>
      <c r="C292" s="19">
        <v>500</v>
      </c>
      <c r="D292" s="20" t="s">
        <v>32</v>
      </c>
      <c r="E292" s="30">
        <v>42699</v>
      </c>
    </row>
    <row r="293" spans="1:5" ht="15.75" x14ac:dyDescent="0.25">
      <c r="A293" s="18" t="s">
        <v>5</v>
      </c>
      <c r="B293" s="19">
        <v>17376</v>
      </c>
      <c r="C293" s="19">
        <v>500</v>
      </c>
      <c r="D293" s="20" t="s">
        <v>32</v>
      </c>
      <c r="E293" s="30">
        <v>42699</v>
      </c>
    </row>
    <row r="294" spans="1:5" ht="15.75" x14ac:dyDescent="0.25">
      <c r="A294" s="18" t="s">
        <v>5</v>
      </c>
      <c r="B294" s="19">
        <v>17376</v>
      </c>
      <c r="C294" s="19">
        <v>200</v>
      </c>
      <c r="D294" s="20" t="s">
        <v>30</v>
      </c>
      <c r="E294" s="30">
        <v>42699</v>
      </c>
    </row>
    <row r="295" spans="1:5" ht="15.75" x14ac:dyDescent="0.25">
      <c r="A295" s="18" t="s">
        <v>5</v>
      </c>
      <c r="B295" s="19">
        <v>17376</v>
      </c>
      <c r="C295" s="19">
        <v>130</v>
      </c>
      <c r="D295" s="20" t="s">
        <v>36</v>
      </c>
      <c r="E295" s="30">
        <v>42699</v>
      </c>
    </row>
    <row r="296" spans="1:5" ht="15.75" x14ac:dyDescent="0.25">
      <c r="A296" s="18" t="s">
        <v>5</v>
      </c>
      <c r="B296" s="19">
        <v>17376</v>
      </c>
      <c r="C296" s="19">
        <v>450</v>
      </c>
      <c r="D296" s="20" t="s">
        <v>30</v>
      </c>
      <c r="E296" s="30">
        <v>42698</v>
      </c>
    </row>
    <row r="297" spans="1:5" ht="15.75" x14ac:dyDescent="0.25">
      <c r="A297" s="18" t="s">
        <v>5</v>
      </c>
      <c r="B297" s="19">
        <v>17376</v>
      </c>
      <c r="C297" s="19">
        <v>450</v>
      </c>
      <c r="D297" s="20" t="s">
        <v>30</v>
      </c>
      <c r="E297" s="30">
        <v>42698</v>
      </c>
    </row>
    <row r="298" spans="1:5" ht="15.75" x14ac:dyDescent="0.25">
      <c r="A298" s="18" t="s">
        <v>5</v>
      </c>
      <c r="B298" s="19">
        <v>17376</v>
      </c>
      <c r="C298" s="19">
        <v>500</v>
      </c>
      <c r="D298" s="20" t="s">
        <v>32</v>
      </c>
      <c r="E298" s="30">
        <v>42698</v>
      </c>
    </row>
    <row r="299" spans="1:5" ht="15.75" x14ac:dyDescent="0.25">
      <c r="A299" s="18" t="s">
        <v>5</v>
      </c>
      <c r="B299" s="19">
        <v>17376</v>
      </c>
      <c r="C299" s="19">
        <v>130</v>
      </c>
      <c r="D299" s="20" t="s">
        <v>51</v>
      </c>
      <c r="E299" s="30">
        <v>42698</v>
      </c>
    </row>
    <row r="300" spans="1:5" ht="15.75" x14ac:dyDescent="0.25">
      <c r="A300" s="18" t="s">
        <v>5</v>
      </c>
      <c r="B300" s="19">
        <v>17376</v>
      </c>
      <c r="C300" s="19">
        <v>130</v>
      </c>
      <c r="D300" s="20" t="s">
        <v>51</v>
      </c>
      <c r="E300" s="30">
        <v>42698</v>
      </c>
    </row>
    <row r="301" spans="1:5" ht="15.75" x14ac:dyDescent="0.25">
      <c r="A301" s="18" t="s">
        <v>5</v>
      </c>
      <c r="B301" s="19">
        <v>17376</v>
      </c>
      <c r="C301" s="19">
        <v>420</v>
      </c>
      <c r="D301" s="20" t="s">
        <v>15</v>
      </c>
      <c r="E301" s="30">
        <v>42698</v>
      </c>
    </row>
    <row r="302" spans="1:5" ht="15.75" x14ac:dyDescent="0.25">
      <c r="A302" s="18" t="s">
        <v>5</v>
      </c>
      <c r="B302" s="19">
        <v>17376</v>
      </c>
      <c r="C302" s="19">
        <v>420</v>
      </c>
      <c r="D302" s="20" t="s">
        <v>53</v>
      </c>
      <c r="E302" s="30">
        <v>42697</v>
      </c>
    </row>
    <row r="303" spans="1:5" ht="15.75" x14ac:dyDescent="0.25">
      <c r="A303" s="18" t="s">
        <v>5</v>
      </c>
      <c r="B303" s="19">
        <v>17376</v>
      </c>
      <c r="C303" s="19">
        <v>210</v>
      </c>
      <c r="D303" s="20" t="s">
        <v>54</v>
      </c>
      <c r="E303" s="30">
        <v>42697</v>
      </c>
    </row>
    <row r="304" spans="1:5" ht="15.75" x14ac:dyDescent="0.25">
      <c r="A304" s="18" t="s">
        <v>5</v>
      </c>
      <c r="B304" s="19">
        <v>17376</v>
      </c>
      <c r="C304" s="19">
        <v>260</v>
      </c>
      <c r="D304" s="20" t="s">
        <v>55</v>
      </c>
      <c r="E304" s="30">
        <v>42697</v>
      </c>
    </row>
    <row r="305" spans="1:5" ht="15.75" x14ac:dyDescent="0.25">
      <c r="A305" s="18" t="s">
        <v>5</v>
      </c>
      <c r="B305" s="19">
        <v>17376</v>
      </c>
      <c r="C305" s="19">
        <v>280</v>
      </c>
      <c r="D305" s="20" t="s">
        <v>53</v>
      </c>
      <c r="E305" s="30">
        <v>42697</v>
      </c>
    </row>
    <row r="306" spans="1:5" ht="15.75" x14ac:dyDescent="0.25">
      <c r="A306" s="18" t="s">
        <v>5</v>
      </c>
      <c r="B306" s="19">
        <v>17376</v>
      </c>
      <c r="C306" s="19">
        <v>460</v>
      </c>
      <c r="D306" s="20" t="s">
        <v>55</v>
      </c>
      <c r="E306" s="30">
        <v>42697</v>
      </c>
    </row>
    <row r="307" spans="1:5" ht="15.75" x14ac:dyDescent="0.25">
      <c r="A307" s="18" t="s">
        <v>5</v>
      </c>
      <c r="B307" s="19">
        <v>17376</v>
      </c>
      <c r="C307" s="19">
        <v>420</v>
      </c>
      <c r="D307" s="20" t="s">
        <v>54</v>
      </c>
      <c r="E307" s="30">
        <v>42697</v>
      </c>
    </row>
    <row r="308" spans="1:5" ht="15.75" x14ac:dyDescent="0.25">
      <c r="A308" s="18" t="s">
        <v>5</v>
      </c>
      <c r="B308" s="19">
        <v>17376</v>
      </c>
      <c r="C308" s="19">
        <v>460</v>
      </c>
      <c r="D308" s="20" t="s">
        <v>55</v>
      </c>
      <c r="E308" s="30">
        <v>42697</v>
      </c>
    </row>
    <row r="309" spans="1:5" ht="15.75" x14ac:dyDescent="0.25">
      <c r="A309" s="18" t="s">
        <v>5</v>
      </c>
      <c r="B309" s="19">
        <v>17376</v>
      </c>
      <c r="C309" s="19">
        <v>420</v>
      </c>
      <c r="D309" s="20" t="s">
        <v>54</v>
      </c>
      <c r="E309" s="30">
        <v>42697</v>
      </c>
    </row>
    <row r="310" spans="1:5" ht="15.75" x14ac:dyDescent="0.25">
      <c r="A310" s="18" t="s">
        <v>5</v>
      </c>
      <c r="B310" s="19">
        <v>17376</v>
      </c>
      <c r="C310" s="19">
        <v>460</v>
      </c>
      <c r="D310" s="20" t="s">
        <v>55</v>
      </c>
      <c r="E310" s="30">
        <v>42697</v>
      </c>
    </row>
    <row r="311" spans="1:5" ht="15.75" x14ac:dyDescent="0.25">
      <c r="A311" s="18" t="s">
        <v>5</v>
      </c>
      <c r="B311" s="19">
        <v>17376</v>
      </c>
      <c r="C311" s="19">
        <v>500</v>
      </c>
      <c r="D311" s="20" t="s">
        <v>32</v>
      </c>
      <c r="E311" s="30">
        <v>42697</v>
      </c>
    </row>
    <row r="312" spans="1:5" ht="15.75" x14ac:dyDescent="0.25">
      <c r="A312" s="18" t="s">
        <v>5</v>
      </c>
      <c r="B312" s="19">
        <v>17376</v>
      </c>
      <c r="C312" s="19">
        <v>500</v>
      </c>
      <c r="D312" s="20" t="s">
        <v>32</v>
      </c>
      <c r="E312" s="30">
        <v>42697</v>
      </c>
    </row>
    <row r="313" spans="1:5" ht="15.75" x14ac:dyDescent="0.25">
      <c r="A313" s="18" t="s">
        <v>5</v>
      </c>
      <c r="B313" s="19">
        <v>17376</v>
      </c>
      <c r="C313" s="19">
        <v>500</v>
      </c>
      <c r="D313" s="20" t="s">
        <v>32</v>
      </c>
      <c r="E313" s="30">
        <v>42697</v>
      </c>
    </row>
    <row r="314" spans="1:5" ht="15.75" x14ac:dyDescent="0.25">
      <c r="A314" s="18" t="s">
        <v>5</v>
      </c>
      <c r="B314" s="19">
        <v>17376</v>
      </c>
      <c r="C314" s="19">
        <v>230</v>
      </c>
      <c r="D314" s="20" t="s">
        <v>32</v>
      </c>
      <c r="E314" s="30">
        <v>42697</v>
      </c>
    </row>
    <row r="315" spans="1:5" ht="15.75" x14ac:dyDescent="0.25">
      <c r="A315" s="18" t="s">
        <v>5</v>
      </c>
      <c r="B315" s="19">
        <v>17376</v>
      </c>
      <c r="C315" s="19">
        <v>6200</v>
      </c>
      <c r="D315" s="20" t="s">
        <v>61</v>
      </c>
      <c r="E315" s="30">
        <v>42697</v>
      </c>
    </row>
    <row r="316" spans="1:5" ht="15.75" x14ac:dyDescent="0.25">
      <c r="A316" s="18" t="s">
        <v>7</v>
      </c>
      <c r="B316" s="19">
        <v>17402</v>
      </c>
      <c r="C316" s="19">
        <v>540</v>
      </c>
      <c r="D316" s="20" t="s">
        <v>52</v>
      </c>
      <c r="E316" s="30">
        <v>42689</v>
      </c>
    </row>
    <row r="317" spans="1:5" ht="15.75" x14ac:dyDescent="0.25">
      <c r="A317" s="18" t="s">
        <v>7</v>
      </c>
      <c r="B317" s="19">
        <v>17402</v>
      </c>
      <c r="C317" s="19">
        <v>500</v>
      </c>
      <c r="D317" s="20" t="s">
        <v>112</v>
      </c>
      <c r="E317" s="30">
        <v>42689</v>
      </c>
    </row>
    <row r="318" spans="1:5" ht="15.75" x14ac:dyDescent="0.25">
      <c r="A318" s="18" t="s">
        <v>3</v>
      </c>
      <c r="B318" s="19">
        <v>17403</v>
      </c>
      <c r="C318" s="19">
        <v>400</v>
      </c>
      <c r="D318" s="20" t="s">
        <v>120</v>
      </c>
      <c r="E318" s="30">
        <v>42706</v>
      </c>
    </row>
    <row r="319" spans="1:5" ht="15.75" x14ac:dyDescent="0.25">
      <c r="A319" s="18" t="s">
        <v>3</v>
      </c>
      <c r="B319" s="19">
        <v>17403</v>
      </c>
      <c r="C319" s="19">
        <f>2*450</f>
        <v>900</v>
      </c>
      <c r="D319" s="20" t="s">
        <v>158</v>
      </c>
      <c r="E319" s="30">
        <v>42706</v>
      </c>
    </row>
    <row r="320" spans="1:5" ht="15.75" x14ac:dyDescent="0.25">
      <c r="A320" s="18" t="s">
        <v>3</v>
      </c>
      <c r="B320" s="19">
        <v>17403</v>
      </c>
      <c r="C320" s="19">
        <v>230</v>
      </c>
      <c r="D320" s="20" t="s">
        <v>120</v>
      </c>
      <c r="E320" s="30">
        <v>42706</v>
      </c>
    </row>
    <row r="321" spans="1:5" ht="15.75" x14ac:dyDescent="0.25">
      <c r="A321" s="18" t="s">
        <v>7</v>
      </c>
      <c r="B321" s="19">
        <v>17410</v>
      </c>
      <c r="C321" s="19" t="s">
        <v>132</v>
      </c>
      <c r="D321" s="20" t="s">
        <v>6</v>
      </c>
      <c r="E321" s="30">
        <v>42706</v>
      </c>
    </row>
    <row r="322" spans="1:5" ht="15.75" x14ac:dyDescent="0.25">
      <c r="A322" s="18" t="s">
        <v>7</v>
      </c>
      <c r="B322" s="19">
        <v>17413</v>
      </c>
      <c r="C322" s="19">
        <v>170</v>
      </c>
      <c r="D322" s="20" t="s">
        <v>99</v>
      </c>
      <c r="E322" s="30">
        <v>42704</v>
      </c>
    </row>
    <row r="323" spans="1:5" ht="15.75" x14ac:dyDescent="0.25">
      <c r="A323" s="18" t="s">
        <v>7</v>
      </c>
      <c r="B323" s="19">
        <v>17413</v>
      </c>
      <c r="C323" s="19">
        <v>110</v>
      </c>
      <c r="D323" s="20" t="s">
        <v>99</v>
      </c>
      <c r="E323" s="30">
        <v>42699</v>
      </c>
    </row>
    <row r="324" spans="1:5" ht="15.75" x14ac:dyDescent="0.25">
      <c r="A324" s="18" t="s">
        <v>7</v>
      </c>
      <c r="B324" s="19">
        <v>17413</v>
      </c>
      <c r="C324" s="19">
        <v>110</v>
      </c>
      <c r="D324" s="20" t="s">
        <v>100</v>
      </c>
      <c r="E324" s="30">
        <v>42699</v>
      </c>
    </row>
    <row r="325" spans="1:5" ht="15.75" x14ac:dyDescent="0.25">
      <c r="A325" s="18" t="s">
        <v>7</v>
      </c>
      <c r="B325" s="19">
        <v>17413</v>
      </c>
      <c r="C325" s="19" t="s">
        <v>104</v>
      </c>
      <c r="D325" s="20" t="s">
        <v>105</v>
      </c>
      <c r="E325" s="30">
        <v>42699</v>
      </c>
    </row>
    <row r="326" spans="1:5" ht="15.75" x14ac:dyDescent="0.25">
      <c r="A326" s="18" t="s">
        <v>7</v>
      </c>
      <c r="B326" s="19">
        <v>17414</v>
      </c>
      <c r="C326" s="19">
        <v>210</v>
      </c>
      <c r="D326" s="20" t="s">
        <v>100</v>
      </c>
      <c r="E326" s="30">
        <v>42704</v>
      </c>
    </row>
    <row r="327" spans="1:5" ht="15.75" x14ac:dyDescent="0.25">
      <c r="A327" s="18" t="s">
        <v>7</v>
      </c>
      <c r="B327" s="19">
        <v>17415</v>
      </c>
      <c r="C327" s="19">
        <v>90</v>
      </c>
      <c r="D327" s="20" t="s">
        <v>101</v>
      </c>
      <c r="E327" s="30">
        <v>42704</v>
      </c>
    </row>
    <row r="328" spans="1:5" ht="15.75" x14ac:dyDescent="0.25">
      <c r="A328" s="18" t="s">
        <v>7</v>
      </c>
      <c r="B328" s="19">
        <v>17425</v>
      </c>
      <c r="C328" s="19">
        <v>230</v>
      </c>
      <c r="D328" s="20" t="s">
        <v>106</v>
      </c>
      <c r="E328" s="30">
        <v>42696</v>
      </c>
    </row>
    <row r="329" spans="1:5" ht="15.75" x14ac:dyDescent="0.25">
      <c r="A329" s="18" t="s">
        <v>7</v>
      </c>
      <c r="B329" s="19">
        <v>17425</v>
      </c>
      <c r="C329" s="19">
        <v>220</v>
      </c>
      <c r="D329" s="20" t="s">
        <v>106</v>
      </c>
      <c r="E329" s="30">
        <v>42696</v>
      </c>
    </row>
    <row r="330" spans="1:5" ht="15.75" x14ac:dyDescent="0.25">
      <c r="A330" s="18" t="s">
        <v>7</v>
      </c>
      <c r="B330" s="19">
        <v>17425</v>
      </c>
      <c r="C330" s="19">
        <v>300</v>
      </c>
      <c r="D330" s="20" t="s">
        <v>106</v>
      </c>
      <c r="E330" s="30">
        <v>42696</v>
      </c>
    </row>
    <row r="331" spans="1:5" ht="15.75" x14ac:dyDescent="0.25">
      <c r="A331" s="18" t="s">
        <v>7</v>
      </c>
      <c r="B331" s="19">
        <v>17425</v>
      </c>
      <c r="C331" s="19">
        <v>160</v>
      </c>
      <c r="D331" s="20" t="s">
        <v>107</v>
      </c>
      <c r="E331" s="30">
        <v>42696</v>
      </c>
    </row>
    <row r="332" spans="1:5" ht="15.75" x14ac:dyDescent="0.25">
      <c r="A332" s="18" t="s">
        <v>3</v>
      </c>
      <c r="B332" s="19">
        <v>17426</v>
      </c>
      <c r="C332" s="19">
        <v>75</v>
      </c>
      <c r="D332" s="20" t="s">
        <v>120</v>
      </c>
      <c r="E332" s="30">
        <v>41239</v>
      </c>
    </row>
    <row r="333" spans="1:5" ht="15.75" x14ac:dyDescent="0.25">
      <c r="A333" s="18" t="s">
        <v>3</v>
      </c>
      <c r="B333" s="19">
        <v>17426</v>
      </c>
      <c r="C333" s="19">
        <v>75</v>
      </c>
      <c r="D333" s="20" t="s">
        <v>120</v>
      </c>
      <c r="E333" s="30">
        <v>42690</v>
      </c>
    </row>
    <row r="334" spans="1:5" ht="15.75" x14ac:dyDescent="0.25">
      <c r="A334" s="18" t="s">
        <v>5</v>
      </c>
      <c r="B334" s="19">
        <v>17428</v>
      </c>
      <c r="C334" s="19">
        <v>1600</v>
      </c>
      <c r="D334" s="20" t="s">
        <v>148</v>
      </c>
      <c r="E334" s="30">
        <v>42712</v>
      </c>
    </row>
    <row r="335" spans="1:5" ht="15.75" x14ac:dyDescent="0.25">
      <c r="A335" s="18" t="s">
        <v>5</v>
      </c>
      <c r="B335" s="19">
        <v>17428</v>
      </c>
      <c r="C335" s="19">
        <v>100</v>
      </c>
      <c r="D335" s="20" t="s">
        <v>26</v>
      </c>
      <c r="E335" s="30">
        <v>42713</v>
      </c>
    </row>
    <row r="336" spans="1:5" ht="15.75" x14ac:dyDescent="0.25">
      <c r="A336" s="18" t="s">
        <v>5</v>
      </c>
      <c r="B336" s="19">
        <v>17428</v>
      </c>
      <c r="C336" s="19">
        <v>400</v>
      </c>
      <c r="D336" s="20" t="s">
        <v>26</v>
      </c>
      <c r="E336" s="30">
        <v>42713</v>
      </c>
    </row>
    <row r="337" spans="1:5" ht="15.75" x14ac:dyDescent="0.25">
      <c r="A337" s="18" t="s">
        <v>5</v>
      </c>
      <c r="B337" s="19">
        <v>17428</v>
      </c>
      <c r="C337" s="19">
        <v>300</v>
      </c>
      <c r="D337" s="20" t="s">
        <v>151</v>
      </c>
      <c r="E337" s="30">
        <v>42713</v>
      </c>
    </row>
    <row r="338" spans="1:5" ht="15.75" x14ac:dyDescent="0.25">
      <c r="A338" s="18" t="s">
        <v>5</v>
      </c>
      <c r="B338" s="19">
        <v>17428</v>
      </c>
      <c r="C338" s="19">
        <v>225</v>
      </c>
      <c r="D338" s="20" t="s">
        <v>151</v>
      </c>
      <c r="E338" s="30">
        <v>42713</v>
      </c>
    </row>
    <row r="339" spans="1:5" ht="15.75" x14ac:dyDescent="0.25">
      <c r="A339" s="18" t="s">
        <v>5</v>
      </c>
      <c r="B339" s="19">
        <v>17428</v>
      </c>
      <c r="C339" s="19">
        <v>300</v>
      </c>
      <c r="D339" s="20" t="s">
        <v>153</v>
      </c>
      <c r="E339" s="30">
        <v>42713</v>
      </c>
    </row>
    <row r="340" spans="1:5" ht="15.75" x14ac:dyDescent="0.25">
      <c r="A340" s="18" t="s">
        <v>5</v>
      </c>
      <c r="B340" s="19">
        <v>17428</v>
      </c>
      <c r="C340" s="19">
        <v>225</v>
      </c>
      <c r="D340" s="20" t="s">
        <v>153</v>
      </c>
      <c r="E340" s="30">
        <v>42713</v>
      </c>
    </row>
    <row r="341" spans="1:5" ht="15.75" x14ac:dyDescent="0.25">
      <c r="A341" s="18" t="s">
        <v>5</v>
      </c>
      <c r="B341" s="19">
        <v>17449</v>
      </c>
      <c r="C341" s="19">
        <v>450</v>
      </c>
      <c r="D341" s="20" t="s">
        <v>15</v>
      </c>
      <c r="E341" s="30">
        <v>42704</v>
      </c>
    </row>
    <row r="342" spans="1:5" ht="15.75" x14ac:dyDescent="0.25">
      <c r="A342" s="18" t="s">
        <v>5</v>
      </c>
      <c r="B342" s="19">
        <v>17449</v>
      </c>
      <c r="C342" s="19">
        <v>420</v>
      </c>
      <c r="D342" s="20" t="s">
        <v>26</v>
      </c>
      <c r="E342" s="30">
        <v>42704</v>
      </c>
    </row>
    <row r="343" spans="1:5" ht="15.75" x14ac:dyDescent="0.25">
      <c r="A343" s="18" t="s">
        <v>5</v>
      </c>
      <c r="B343" s="19">
        <v>17449</v>
      </c>
      <c r="C343" s="19">
        <v>500</v>
      </c>
      <c r="D343" s="20" t="s">
        <v>6</v>
      </c>
      <c r="E343" s="30">
        <v>42695</v>
      </c>
    </row>
    <row r="344" spans="1:5" ht="15.75" x14ac:dyDescent="0.25">
      <c r="A344" s="18" t="s">
        <v>5</v>
      </c>
      <c r="B344" s="19">
        <v>17449</v>
      </c>
      <c r="C344" s="19">
        <v>100</v>
      </c>
      <c r="D344" s="20" t="s">
        <v>94</v>
      </c>
      <c r="E344" s="30">
        <v>42705</v>
      </c>
    </row>
    <row r="345" spans="1:5" ht="15.75" x14ac:dyDescent="0.25">
      <c r="A345" s="18" t="s">
        <v>5</v>
      </c>
      <c r="B345" s="19">
        <v>17449</v>
      </c>
      <c r="C345" s="19">
        <v>100</v>
      </c>
      <c r="D345" s="20" t="s">
        <v>15</v>
      </c>
      <c r="E345" s="30">
        <v>42705</v>
      </c>
    </row>
    <row r="346" spans="1:5" ht="15.75" x14ac:dyDescent="0.25">
      <c r="A346" s="18" t="s">
        <v>5</v>
      </c>
      <c r="B346" s="19">
        <v>17449</v>
      </c>
      <c r="C346" s="19">
        <v>450</v>
      </c>
      <c r="D346" s="20" t="s">
        <v>94</v>
      </c>
      <c r="E346" s="30">
        <v>42705</v>
      </c>
    </row>
    <row r="347" spans="1:5" ht="15.75" x14ac:dyDescent="0.25">
      <c r="A347" s="18" t="s">
        <v>5</v>
      </c>
      <c r="B347" s="19">
        <v>17449</v>
      </c>
      <c r="C347" s="19">
        <v>280</v>
      </c>
      <c r="D347" s="20" t="s">
        <v>95</v>
      </c>
      <c r="E347" s="30">
        <v>42705</v>
      </c>
    </row>
    <row r="348" spans="1:5" ht="15.75" x14ac:dyDescent="0.25">
      <c r="A348" s="18" t="s">
        <v>5</v>
      </c>
      <c r="B348" s="19">
        <v>17449</v>
      </c>
      <c r="C348" s="19">
        <v>330</v>
      </c>
      <c r="D348" s="20" t="s">
        <v>95</v>
      </c>
      <c r="E348" s="30">
        <v>42705</v>
      </c>
    </row>
    <row r="349" spans="1:5" ht="15.75" x14ac:dyDescent="0.25">
      <c r="A349" s="18" t="s">
        <v>5</v>
      </c>
      <c r="B349" s="19">
        <v>17449</v>
      </c>
      <c r="C349" s="19">
        <v>2000</v>
      </c>
      <c r="D349" s="20" t="s">
        <v>8</v>
      </c>
      <c r="E349" s="30">
        <v>42705</v>
      </c>
    </row>
    <row r="350" spans="1:5" ht="15.75" x14ac:dyDescent="0.25">
      <c r="A350" s="18" t="s">
        <v>5</v>
      </c>
      <c r="B350" s="19">
        <v>17449</v>
      </c>
      <c r="C350" s="19">
        <v>100</v>
      </c>
      <c r="D350" s="20" t="s">
        <v>15</v>
      </c>
      <c r="E350" s="30">
        <v>42705</v>
      </c>
    </row>
    <row r="351" spans="1:5" ht="15.75" x14ac:dyDescent="0.25">
      <c r="A351" s="18" t="s">
        <v>5</v>
      </c>
      <c r="B351" s="19">
        <v>17449</v>
      </c>
      <c r="C351" s="19">
        <v>100</v>
      </c>
      <c r="D351" s="20" t="s">
        <v>94</v>
      </c>
      <c r="E351" s="30">
        <v>42705</v>
      </c>
    </row>
    <row r="352" spans="1:5" ht="15.75" x14ac:dyDescent="0.25">
      <c r="A352" s="18" t="s">
        <v>5</v>
      </c>
      <c r="B352" s="19">
        <v>17449</v>
      </c>
      <c r="C352" s="19">
        <v>450</v>
      </c>
      <c r="D352" s="32" t="s">
        <v>94</v>
      </c>
      <c r="E352" s="30">
        <v>42705</v>
      </c>
    </row>
    <row r="353" spans="1:5" ht="15.75" x14ac:dyDescent="0.25">
      <c r="A353" s="18" t="s">
        <v>5</v>
      </c>
      <c r="B353" s="19">
        <v>17449</v>
      </c>
      <c r="C353" s="19">
        <v>280</v>
      </c>
      <c r="D353" s="20" t="s">
        <v>95</v>
      </c>
      <c r="E353" s="30">
        <v>42705</v>
      </c>
    </row>
    <row r="354" spans="1:5" ht="15.75" x14ac:dyDescent="0.25">
      <c r="A354" s="18" t="s">
        <v>5</v>
      </c>
      <c r="B354" s="19">
        <v>17449</v>
      </c>
      <c r="C354" s="19">
        <v>330</v>
      </c>
      <c r="D354" s="20" t="s">
        <v>95</v>
      </c>
      <c r="E354" s="30">
        <v>42705</v>
      </c>
    </row>
    <row r="355" spans="1:5" ht="15.75" x14ac:dyDescent="0.25">
      <c r="A355" s="18" t="s">
        <v>5</v>
      </c>
      <c r="B355" s="19">
        <v>17449</v>
      </c>
      <c r="C355" s="19">
        <v>2000</v>
      </c>
      <c r="D355" s="20" t="s">
        <v>8</v>
      </c>
      <c r="E355" s="30">
        <v>42705</v>
      </c>
    </row>
    <row r="356" spans="1:5" ht="15.75" x14ac:dyDescent="0.25">
      <c r="A356" s="18" t="s">
        <v>5</v>
      </c>
      <c r="B356" s="19">
        <v>17452</v>
      </c>
      <c r="C356" s="19">
        <v>800</v>
      </c>
      <c r="D356" s="20" t="s">
        <v>25</v>
      </c>
      <c r="E356" s="30">
        <v>42704</v>
      </c>
    </row>
    <row r="357" spans="1:5" ht="15.75" x14ac:dyDescent="0.25">
      <c r="A357" s="18" t="s">
        <v>5</v>
      </c>
      <c r="B357" s="19">
        <v>17452</v>
      </c>
      <c r="C357" s="19">
        <v>800</v>
      </c>
      <c r="D357" s="20" t="s">
        <v>25</v>
      </c>
      <c r="E357" s="30">
        <v>42704</v>
      </c>
    </row>
    <row r="358" spans="1:5" ht="15.75" x14ac:dyDescent="0.25">
      <c r="A358" s="18" t="s">
        <v>5</v>
      </c>
      <c r="B358" s="19">
        <v>17452</v>
      </c>
      <c r="C358" s="19">
        <v>800</v>
      </c>
      <c r="D358" s="20" t="s">
        <v>25</v>
      </c>
      <c r="E358" s="30">
        <v>42704</v>
      </c>
    </row>
    <row r="359" spans="1:5" ht="15.75" x14ac:dyDescent="0.25">
      <c r="A359" s="18" t="s">
        <v>5</v>
      </c>
      <c r="B359" s="19">
        <v>17452</v>
      </c>
      <c r="C359" s="19">
        <v>250</v>
      </c>
      <c r="D359" s="20" t="s">
        <v>25</v>
      </c>
      <c r="E359" s="30">
        <v>42704</v>
      </c>
    </row>
    <row r="360" spans="1:5" ht="15.75" x14ac:dyDescent="0.25">
      <c r="A360" s="18" t="s">
        <v>5</v>
      </c>
      <c r="B360" s="19">
        <v>17452</v>
      </c>
      <c r="C360" s="19">
        <v>800</v>
      </c>
      <c r="D360" s="20" t="s">
        <v>25</v>
      </c>
      <c r="E360" s="30">
        <v>42704</v>
      </c>
    </row>
    <row r="361" spans="1:5" ht="15.75" x14ac:dyDescent="0.25">
      <c r="A361" s="18" t="s">
        <v>5</v>
      </c>
      <c r="B361" s="19">
        <v>17452</v>
      </c>
      <c r="C361" s="19">
        <v>800</v>
      </c>
      <c r="D361" s="20" t="s">
        <v>25</v>
      </c>
      <c r="E361" s="30">
        <v>42704</v>
      </c>
    </row>
    <row r="362" spans="1:5" ht="15.75" x14ac:dyDescent="0.25">
      <c r="A362" s="18" t="s">
        <v>5</v>
      </c>
      <c r="B362" s="19">
        <v>17452</v>
      </c>
      <c r="C362" s="19">
        <v>200</v>
      </c>
      <c r="D362" s="20" t="s">
        <v>25</v>
      </c>
      <c r="E362" s="30">
        <v>42704</v>
      </c>
    </row>
    <row r="363" spans="1:5" ht="15.75" x14ac:dyDescent="0.25">
      <c r="A363" s="18" t="s">
        <v>5</v>
      </c>
      <c r="B363" s="19">
        <v>17452</v>
      </c>
      <c r="C363" s="19">
        <v>800</v>
      </c>
      <c r="D363" s="20" t="s">
        <v>25</v>
      </c>
      <c r="E363" s="30">
        <v>42704</v>
      </c>
    </row>
    <row r="364" spans="1:5" ht="15.75" x14ac:dyDescent="0.25">
      <c r="A364" s="18" t="s">
        <v>5</v>
      </c>
      <c r="B364" s="19">
        <v>17455</v>
      </c>
      <c r="C364" s="19">
        <v>135</v>
      </c>
      <c r="D364" s="20" t="s">
        <v>59</v>
      </c>
      <c r="E364" s="30">
        <v>42697</v>
      </c>
    </row>
    <row r="365" spans="1:5" ht="15.75" x14ac:dyDescent="0.25">
      <c r="A365" s="18" t="s">
        <v>5</v>
      </c>
      <c r="B365" s="19">
        <v>17455</v>
      </c>
      <c r="C365" s="19">
        <v>400</v>
      </c>
      <c r="D365" s="20" t="s">
        <v>62</v>
      </c>
      <c r="E365" s="30">
        <v>42697</v>
      </c>
    </row>
    <row r="366" spans="1:5" ht="15.75" x14ac:dyDescent="0.25">
      <c r="A366" s="18" t="s">
        <v>3</v>
      </c>
      <c r="B366" s="19">
        <v>17456</v>
      </c>
      <c r="C366" s="19">
        <f>5*450</f>
        <v>2250</v>
      </c>
      <c r="D366" s="20" t="s">
        <v>190</v>
      </c>
      <c r="E366" s="30">
        <v>42706</v>
      </c>
    </row>
    <row r="367" spans="1:5" ht="15.75" x14ac:dyDescent="0.25">
      <c r="A367" s="18" t="s">
        <v>3</v>
      </c>
      <c r="B367" s="19">
        <v>17456</v>
      </c>
      <c r="C367" s="19">
        <v>450</v>
      </c>
      <c r="D367" s="20" t="s">
        <v>119</v>
      </c>
      <c r="E367" s="30">
        <v>42706</v>
      </c>
    </row>
    <row r="368" spans="1:5" ht="15.75" x14ac:dyDescent="0.25">
      <c r="A368" s="18" t="s">
        <v>3</v>
      </c>
      <c r="B368" s="19">
        <v>17456</v>
      </c>
      <c r="C368" s="19">
        <f>8*450</f>
        <v>3600</v>
      </c>
      <c r="D368" s="20" t="s">
        <v>157</v>
      </c>
      <c r="E368" s="30">
        <v>42709</v>
      </c>
    </row>
    <row r="369" spans="1:5" ht="15.75" x14ac:dyDescent="0.25">
      <c r="A369" s="18" t="s">
        <v>3</v>
      </c>
      <c r="B369" s="19">
        <v>17456</v>
      </c>
      <c r="C369" s="19">
        <f>5*450</f>
        <v>2250</v>
      </c>
      <c r="D369" s="20" t="s">
        <v>156</v>
      </c>
      <c r="E369" s="30">
        <v>42709</v>
      </c>
    </row>
    <row r="370" spans="1:5" ht="15.75" x14ac:dyDescent="0.25">
      <c r="A370" s="18" t="s">
        <v>3</v>
      </c>
      <c r="B370" s="19">
        <v>17456</v>
      </c>
      <c r="C370" s="19">
        <v>450</v>
      </c>
      <c r="D370" s="20" t="s">
        <v>26</v>
      </c>
      <c r="E370" s="30">
        <v>42709</v>
      </c>
    </row>
    <row r="371" spans="1:5" ht="15.75" x14ac:dyDescent="0.25">
      <c r="A371" s="18" t="s">
        <v>3</v>
      </c>
      <c r="B371" s="19">
        <v>17456</v>
      </c>
      <c r="C371" s="19">
        <v>120</v>
      </c>
      <c r="D371" s="20" t="s">
        <v>154</v>
      </c>
      <c r="E371" s="30">
        <v>42709</v>
      </c>
    </row>
    <row r="372" spans="1:5" ht="15.75" x14ac:dyDescent="0.25">
      <c r="A372" s="18" t="s">
        <v>3</v>
      </c>
      <c r="B372" s="19">
        <v>17456</v>
      </c>
      <c r="C372" s="19">
        <f>5*450</f>
        <v>2250</v>
      </c>
      <c r="D372" s="20" t="s">
        <v>155</v>
      </c>
      <c r="E372" s="30">
        <v>42709</v>
      </c>
    </row>
    <row r="373" spans="1:5" ht="15.75" x14ac:dyDescent="0.25">
      <c r="A373" s="18" t="s">
        <v>3</v>
      </c>
      <c r="B373" s="19">
        <v>17456</v>
      </c>
      <c r="C373" s="19">
        <f>6*450</f>
        <v>2700</v>
      </c>
      <c r="D373" s="20" t="s">
        <v>157</v>
      </c>
      <c r="E373" s="30">
        <v>42706</v>
      </c>
    </row>
    <row r="374" spans="1:5" ht="15.75" x14ac:dyDescent="0.25">
      <c r="A374" s="18" t="s">
        <v>3</v>
      </c>
      <c r="B374" s="19">
        <v>17456</v>
      </c>
      <c r="C374" s="19">
        <v>100</v>
      </c>
      <c r="D374" s="20" t="s">
        <v>26</v>
      </c>
      <c r="E374" s="30">
        <v>42706</v>
      </c>
    </row>
    <row r="375" spans="1:5" ht="15.75" x14ac:dyDescent="0.25">
      <c r="A375" s="18" t="s">
        <v>3</v>
      </c>
      <c r="B375" s="19">
        <v>17456</v>
      </c>
      <c r="C375" s="19">
        <f>5*450</f>
        <v>2250</v>
      </c>
      <c r="D375" s="20" t="s">
        <v>156</v>
      </c>
      <c r="E375" s="30">
        <v>42706</v>
      </c>
    </row>
    <row r="376" spans="1:5" ht="15.75" x14ac:dyDescent="0.25">
      <c r="A376" s="18" t="s">
        <v>3</v>
      </c>
      <c r="B376" s="19">
        <v>17456</v>
      </c>
      <c r="C376" s="19">
        <f>2*450</f>
        <v>900</v>
      </c>
      <c r="D376" s="20" t="s">
        <v>159</v>
      </c>
      <c r="E376" s="30">
        <v>42706</v>
      </c>
    </row>
    <row r="377" spans="1:5" ht="15.75" x14ac:dyDescent="0.25">
      <c r="A377" s="18" t="s">
        <v>3</v>
      </c>
      <c r="B377" s="19">
        <v>17456</v>
      </c>
      <c r="C377" s="19">
        <f>7*330</f>
        <v>2310</v>
      </c>
      <c r="D377" s="20" t="s">
        <v>162</v>
      </c>
      <c r="E377" s="30">
        <v>42702</v>
      </c>
    </row>
    <row r="378" spans="1:5" ht="15.75" x14ac:dyDescent="0.25">
      <c r="A378" s="18" t="s">
        <v>3</v>
      </c>
      <c r="B378" s="19">
        <v>17456</v>
      </c>
      <c r="C378" s="19">
        <v>300</v>
      </c>
      <c r="D378" s="20" t="s">
        <v>160</v>
      </c>
      <c r="E378" s="30">
        <v>42702</v>
      </c>
    </row>
    <row r="379" spans="1:5" ht="15.75" x14ac:dyDescent="0.25">
      <c r="A379" s="18" t="s">
        <v>3</v>
      </c>
      <c r="B379" s="19">
        <v>17456</v>
      </c>
      <c r="C379" s="19">
        <f>2*450</f>
        <v>900</v>
      </c>
      <c r="D379" s="20" t="s">
        <v>161</v>
      </c>
      <c r="E379" s="30">
        <v>42702</v>
      </c>
    </row>
    <row r="380" spans="1:5" ht="15.75" x14ac:dyDescent="0.25">
      <c r="A380" s="18" t="s">
        <v>3</v>
      </c>
      <c r="B380" s="19">
        <v>17456</v>
      </c>
      <c r="C380" s="19">
        <v>400</v>
      </c>
      <c r="D380" s="20" t="s">
        <v>19</v>
      </c>
      <c r="E380" s="30">
        <v>42702</v>
      </c>
    </row>
    <row r="381" spans="1:5" ht="15.75" x14ac:dyDescent="0.25">
      <c r="A381" s="18" t="s">
        <v>3</v>
      </c>
      <c r="B381" s="19">
        <v>17456</v>
      </c>
      <c r="C381" s="19" t="s">
        <v>56</v>
      </c>
      <c r="D381" s="20" t="s">
        <v>163</v>
      </c>
      <c r="E381" s="30">
        <v>42702</v>
      </c>
    </row>
    <row r="382" spans="1:5" ht="15.75" x14ac:dyDescent="0.25">
      <c r="A382" s="18" t="s">
        <v>7</v>
      </c>
      <c r="B382" s="19">
        <v>17468</v>
      </c>
      <c r="C382" s="19">
        <v>190</v>
      </c>
      <c r="D382" s="20" t="s">
        <v>18</v>
      </c>
      <c r="E382" s="30">
        <v>42699</v>
      </c>
    </row>
    <row r="383" spans="1:5" ht="15.75" x14ac:dyDescent="0.25">
      <c r="A383" s="18" t="s">
        <v>7</v>
      </c>
      <c r="B383" s="19">
        <v>17497</v>
      </c>
      <c r="C383" s="19">
        <v>100</v>
      </c>
      <c r="D383" s="20" t="s">
        <v>18</v>
      </c>
      <c r="E383" s="30">
        <v>42699</v>
      </c>
    </row>
    <row r="384" spans="1:5" ht="15.75" x14ac:dyDescent="0.25">
      <c r="A384" s="18" t="s">
        <v>7</v>
      </c>
      <c r="B384" s="19">
        <v>17500</v>
      </c>
      <c r="C384" s="19">
        <v>195</v>
      </c>
      <c r="D384" s="20" t="s">
        <v>18</v>
      </c>
      <c r="E384" s="30">
        <v>42704</v>
      </c>
    </row>
    <row r="385" spans="1:5" ht="15.75" x14ac:dyDescent="0.25">
      <c r="A385" s="18" t="s">
        <v>7</v>
      </c>
      <c r="B385" s="19">
        <v>17500</v>
      </c>
      <c r="C385" s="19">
        <v>240</v>
      </c>
      <c r="D385" s="20" t="s">
        <v>52</v>
      </c>
      <c r="E385" s="30">
        <v>42704</v>
      </c>
    </row>
    <row r="386" spans="1:5" ht="15.75" x14ac:dyDescent="0.25">
      <c r="A386" s="18" t="s">
        <v>7</v>
      </c>
      <c r="B386" s="19">
        <v>17502</v>
      </c>
      <c r="C386" s="19">
        <f>6*120</f>
        <v>720</v>
      </c>
      <c r="D386" s="20" t="s">
        <v>129</v>
      </c>
      <c r="E386" s="30">
        <v>42706</v>
      </c>
    </row>
    <row r="387" spans="1:5" ht="15.75" x14ac:dyDescent="0.25">
      <c r="A387" s="18" t="s">
        <v>7</v>
      </c>
      <c r="B387" s="19">
        <v>17509</v>
      </c>
      <c r="C387" s="19">
        <v>1000</v>
      </c>
      <c r="D387" s="20" t="s">
        <v>42</v>
      </c>
      <c r="E387" s="30">
        <v>42704</v>
      </c>
    </row>
    <row r="388" spans="1:5" ht="15.75" x14ac:dyDescent="0.25">
      <c r="A388" s="18" t="s">
        <v>7</v>
      </c>
      <c r="B388" s="19">
        <v>17509</v>
      </c>
      <c r="C388" s="19">
        <v>1000</v>
      </c>
      <c r="D388" s="20" t="s">
        <v>42</v>
      </c>
      <c r="E388" s="30">
        <v>42704</v>
      </c>
    </row>
    <row r="389" spans="1:5" ht="15.75" x14ac:dyDescent="0.25">
      <c r="A389" s="18" t="s">
        <v>7</v>
      </c>
      <c r="B389" s="19">
        <v>17509</v>
      </c>
      <c r="C389" s="19" t="s">
        <v>6</v>
      </c>
      <c r="D389" s="20" t="s">
        <v>42</v>
      </c>
      <c r="E389" s="30">
        <v>42706</v>
      </c>
    </row>
    <row r="390" spans="1:5" ht="15.75" x14ac:dyDescent="0.25">
      <c r="A390" s="18" t="s">
        <v>7</v>
      </c>
      <c r="B390" s="19">
        <v>17509</v>
      </c>
      <c r="C390" s="19">
        <v>700</v>
      </c>
      <c r="D390" s="20" t="s">
        <v>52</v>
      </c>
      <c r="E390" s="30">
        <v>42706</v>
      </c>
    </row>
    <row r="391" spans="1:5" ht="15.75" x14ac:dyDescent="0.25">
      <c r="A391" s="18" t="s">
        <v>7</v>
      </c>
      <c r="B391" s="19">
        <v>17509</v>
      </c>
      <c r="C391" s="19">
        <v>700</v>
      </c>
      <c r="D391" s="20" t="s">
        <v>52</v>
      </c>
      <c r="E391" s="30">
        <v>42706</v>
      </c>
    </row>
    <row r="392" spans="1:5" ht="15.75" x14ac:dyDescent="0.25">
      <c r="A392" s="18" t="s">
        <v>7</v>
      </c>
      <c r="B392" s="19">
        <v>17509</v>
      </c>
      <c r="C392" s="19">
        <v>550</v>
      </c>
      <c r="D392" s="20" t="s">
        <v>130</v>
      </c>
      <c r="E392" s="30">
        <v>42706</v>
      </c>
    </row>
    <row r="393" spans="1:5" ht="15.75" x14ac:dyDescent="0.25">
      <c r="A393" s="18" t="s">
        <v>7</v>
      </c>
      <c r="B393" s="19">
        <v>17509</v>
      </c>
      <c r="C393" s="19">
        <v>700</v>
      </c>
      <c r="D393" s="20" t="s">
        <v>131</v>
      </c>
      <c r="E393" s="30">
        <v>42706</v>
      </c>
    </row>
    <row r="394" spans="1:5" ht="15.75" x14ac:dyDescent="0.25">
      <c r="A394" s="18" t="s">
        <v>7</v>
      </c>
      <c r="B394" s="19">
        <v>17509</v>
      </c>
      <c r="C394" s="19">
        <v>380</v>
      </c>
      <c r="D394" s="20" t="s">
        <v>131</v>
      </c>
      <c r="E394" s="30">
        <v>42706</v>
      </c>
    </row>
    <row r="395" spans="1:5" ht="15.75" x14ac:dyDescent="0.25">
      <c r="A395" s="18" t="s">
        <v>7</v>
      </c>
      <c r="B395" s="19">
        <v>17540</v>
      </c>
      <c r="C395" s="19">
        <v>550</v>
      </c>
      <c r="D395" s="20" t="s">
        <v>52</v>
      </c>
      <c r="E395" s="30">
        <v>42711</v>
      </c>
    </row>
    <row r="396" spans="1:5" ht="15.75" x14ac:dyDescent="0.25">
      <c r="A396" s="18" t="s">
        <v>7</v>
      </c>
      <c r="B396" s="19">
        <v>17540</v>
      </c>
      <c r="C396" s="19">
        <v>600</v>
      </c>
      <c r="D396" s="20" t="s">
        <v>145</v>
      </c>
      <c r="E396" s="30">
        <v>42711</v>
      </c>
    </row>
    <row r="397" spans="1:5" ht="15.75" x14ac:dyDescent="0.25">
      <c r="A397" s="18" t="s">
        <v>7</v>
      </c>
      <c r="B397" s="19">
        <v>17556</v>
      </c>
      <c r="C397" s="19">
        <v>740</v>
      </c>
      <c r="D397" s="20" t="s">
        <v>52</v>
      </c>
      <c r="E397" s="30">
        <v>42709</v>
      </c>
    </row>
    <row r="398" spans="1:5" ht="15.75" x14ac:dyDescent="0.25">
      <c r="A398" s="18" t="s">
        <v>7</v>
      </c>
      <c r="B398" s="19">
        <v>17557</v>
      </c>
      <c r="C398" s="19" t="s">
        <v>6</v>
      </c>
      <c r="D398" s="20" t="s">
        <v>121</v>
      </c>
      <c r="E398" s="30">
        <v>42709</v>
      </c>
    </row>
    <row r="399" spans="1:5" ht="15.75" x14ac:dyDescent="0.25">
      <c r="A399" s="18" t="s">
        <v>7</v>
      </c>
      <c r="B399" s="19">
        <v>17557</v>
      </c>
      <c r="C399" s="19" t="s">
        <v>6</v>
      </c>
      <c r="D399" s="20" t="s">
        <v>123</v>
      </c>
      <c r="E399" s="30">
        <v>42709</v>
      </c>
    </row>
    <row r="400" spans="1:5" ht="15.75" x14ac:dyDescent="0.25">
      <c r="A400" s="18" t="s">
        <v>7</v>
      </c>
      <c r="B400" s="19">
        <v>17557</v>
      </c>
      <c r="C400" s="19" t="s">
        <v>6</v>
      </c>
      <c r="D400" s="20" t="s">
        <v>122</v>
      </c>
      <c r="E400" s="30">
        <v>42709</v>
      </c>
    </row>
    <row r="401" spans="1:5" ht="15.75" x14ac:dyDescent="0.25">
      <c r="A401" s="18" t="s">
        <v>7</v>
      </c>
      <c r="B401" s="19">
        <v>17557</v>
      </c>
      <c r="C401" s="19" t="s">
        <v>6</v>
      </c>
      <c r="D401" s="20" t="s">
        <v>124</v>
      </c>
      <c r="E401" s="30">
        <v>42709</v>
      </c>
    </row>
    <row r="402" spans="1:5" ht="15.75" x14ac:dyDescent="0.25">
      <c r="A402" s="18" t="s">
        <v>7</v>
      </c>
      <c r="B402" s="19">
        <v>17557</v>
      </c>
      <c r="C402" s="19" t="s">
        <v>6</v>
      </c>
      <c r="D402" s="20" t="s">
        <v>125</v>
      </c>
      <c r="E402" s="30">
        <v>42709</v>
      </c>
    </row>
    <row r="403" spans="1:5" ht="15.75" x14ac:dyDescent="0.25">
      <c r="A403" s="18" t="s">
        <v>7</v>
      </c>
      <c r="B403" s="19">
        <v>17557</v>
      </c>
      <c r="C403" s="19" t="s">
        <v>6</v>
      </c>
      <c r="D403" s="20" t="s">
        <v>126</v>
      </c>
      <c r="E403" s="30">
        <v>42709</v>
      </c>
    </row>
    <row r="404" spans="1:5" ht="15.75" x14ac:dyDescent="0.25">
      <c r="A404" s="18" t="s">
        <v>7</v>
      </c>
      <c r="B404" s="19">
        <v>17557</v>
      </c>
      <c r="C404" s="19" t="s">
        <v>6</v>
      </c>
      <c r="D404" s="20" t="s">
        <v>127</v>
      </c>
      <c r="E404" s="30">
        <v>42709</v>
      </c>
    </row>
    <row r="405" spans="1:5" ht="15.75" x14ac:dyDescent="0.25">
      <c r="A405" s="18" t="s">
        <v>5</v>
      </c>
      <c r="B405" s="19" t="s">
        <v>6</v>
      </c>
      <c r="C405" s="19" t="s">
        <v>6</v>
      </c>
      <c r="D405" s="20" t="s">
        <v>6</v>
      </c>
      <c r="E405" s="30">
        <v>42704</v>
      </c>
    </row>
    <row r="406" spans="1:5" ht="15.75" x14ac:dyDescent="0.25">
      <c r="A406" s="18" t="s">
        <v>5</v>
      </c>
      <c r="B406" s="19" t="s">
        <v>6</v>
      </c>
      <c r="C406" s="19" t="s">
        <v>56</v>
      </c>
      <c r="D406" s="20" t="s">
        <v>58</v>
      </c>
      <c r="E406" s="30">
        <v>42697</v>
      </c>
    </row>
    <row r="407" spans="1:5" ht="15.75" x14ac:dyDescent="0.25">
      <c r="A407" s="18" t="s">
        <v>7</v>
      </c>
      <c r="B407" s="19" t="s">
        <v>6</v>
      </c>
      <c r="C407" s="19">
        <v>40320</v>
      </c>
      <c r="D407" s="20" t="s">
        <v>191</v>
      </c>
      <c r="E407" s="30">
        <v>42710</v>
      </c>
    </row>
    <row r="408" spans="1:5" ht="15.75" x14ac:dyDescent="0.25">
      <c r="A408" s="18" t="s">
        <v>5</v>
      </c>
      <c r="B408" s="19" t="s">
        <v>6</v>
      </c>
      <c r="C408" s="19">
        <v>3</v>
      </c>
      <c r="D408" s="20" t="s">
        <v>138</v>
      </c>
      <c r="E408" s="30">
        <v>42711</v>
      </c>
    </row>
    <row r="409" spans="1:5" ht="15.75" x14ac:dyDescent="0.25">
      <c r="A409" s="18"/>
      <c r="B409" s="19"/>
      <c r="C409" s="19"/>
      <c r="D409" s="20"/>
      <c r="E409" s="30"/>
    </row>
    <row r="410" spans="1:5" ht="15.75" x14ac:dyDescent="0.25">
      <c r="A410" s="18"/>
      <c r="B410" s="19"/>
      <c r="C410" s="19"/>
      <c r="D410" s="20"/>
      <c r="E410" s="30"/>
    </row>
    <row r="411" spans="1:5" ht="15.75" x14ac:dyDescent="0.25">
      <c r="A411" s="18"/>
      <c r="B411" s="19"/>
      <c r="C411" s="19"/>
      <c r="D411" s="20"/>
      <c r="E411" s="30"/>
    </row>
    <row r="412" spans="1:5" ht="15.75" x14ac:dyDescent="0.25">
      <c r="A412" s="18"/>
      <c r="B412" s="19"/>
      <c r="C412" s="19"/>
      <c r="D412" s="20"/>
      <c r="E412" s="30"/>
    </row>
    <row r="413" spans="1:5" ht="15.75" x14ac:dyDescent="0.25">
      <c r="A413" s="18"/>
      <c r="B413" s="19"/>
      <c r="C413" s="19"/>
      <c r="D413" s="20"/>
      <c r="E413" s="30"/>
    </row>
    <row r="414" spans="1:5" ht="15.75" x14ac:dyDescent="0.25">
      <c r="A414" s="18"/>
      <c r="B414" s="19"/>
      <c r="C414" s="19"/>
      <c r="D414" s="20"/>
      <c r="E414" s="30"/>
    </row>
    <row r="415" spans="1:5" ht="15.75" x14ac:dyDescent="0.25">
      <c r="A415" s="18"/>
      <c r="B415" s="19"/>
      <c r="C415" s="19"/>
      <c r="D415" s="20"/>
      <c r="E415" s="30"/>
    </row>
    <row r="416" spans="1:5" ht="15.75" x14ac:dyDescent="0.25">
      <c r="A416" s="18"/>
      <c r="B416" s="19"/>
      <c r="C416" s="19"/>
      <c r="D416" s="20"/>
      <c r="E416" s="30"/>
    </row>
    <row r="417" spans="1:5" ht="15.75" x14ac:dyDescent="0.25">
      <c r="A417" s="18"/>
      <c r="B417" s="19"/>
      <c r="C417" s="19"/>
      <c r="D417" s="20"/>
      <c r="E417" s="30"/>
    </row>
    <row r="418" spans="1:5" ht="15.75" x14ac:dyDescent="0.25">
      <c r="A418" s="18"/>
      <c r="B418" s="19"/>
      <c r="C418" s="19"/>
      <c r="D418" s="20"/>
      <c r="E418" s="30"/>
    </row>
    <row r="419" spans="1:5" ht="15.75" x14ac:dyDescent="0.25">
      <c r="A419" s="18"/>
      <c r="B419" s="19"/>
      <c r="C419" s="19"/>
      <c r="D419" s="20"/>
      <c r="E419" s="30"/>
    </row>
    <row r="420" spans="1:5" ht="15.75" x14ac:dyDescent="0.25">
      <c r="A420" s="18"/>
      <c r="B420" s="19"/>
      <c r="C420" s="19"/>
      <c r="D420" s="20"/>
      <c r="E420" s="30"/>
    </row>
    <row r="421" spans="1:5" ht="15.75" x14ac:dyDescent="0.25">
      <c r="A421" s="18"/>
      <c r="B421" s="19"/>
      <c r="C421" s="19"/>
      <c r="D421" s="20"/>
      <c r="E421" s="30"/>
    </row>
    <row r="422" spans="1:5" ht="15.75" x14ac:dyDescent="0.25">
      <c r="A422" s="18"/>
      <c r="B422" s="19"/>
      <c r="C422" s="19"/>
      <c r="D422" s="20"/>
      <c r="E422" s="30"/>
    </row>
    <row r="423" spans="1:5" ht="15.75" x14ac:dyDescent="0.25">
      <c r="A423" s="18"/>
      <c r="B423" s="19"/>
      <c r="C423" s="19"/>
      <c r="D423" s="20"/>
      <c r="E423" s="30"/>
    </row>
    <row r="424" spans="1:5" ht="15.75" x14ac:dyDescent="0.25">
      <c r="A424" s="18"/>
      <c r="B424" s="19"/>
      <c r="C424" s="19"/>
      <c r="D424" s="20"/>
      <c r="E424" s="30"/>
    </row>
    <row r="425" spans="1:5" ht="15.75" x14ac:dyDescent="0.25">
      <c r="A425" s="18"/>
      <c r="B425" s="19"/>
      <c r="C425" s="19"/>
      <c r="D425" s="20"/>
      <c r="E425" s="30"/>
    </row>
    <row r="426" spans="1:5" ht="15.75" x14ac:dyDescent="0.25">
      <c r="A426" s="18"/>
      <c r="B426" s="19"/>
      <c r="C426" s="19"/>
      <c r="D426" s="20"/>
      <c r="E426" s="30"/>
    </row>
    <row r="427" spans="1:5" ht="15.75" x14ac:dyDescent="0.25">
      <c r="A427" s="18"/>
      <c r="B427" s="19"/>
      <c r="C427" s="19"/>
      <c r="D427" s="20"/>
      <c r="E427" s="30"/>
    </row>
    <row r="428" spans="1:5" ht="15.75" x14ac:dyDescent="0.25">
      <c r="A428" s="18"/>
      <c r="B428" s="19"/>
      <c r="C428" s="19"/>
      <c r="D428" s="20"/>
      <c r="E428" s="30"/>
    </row>
    <row r="429" spans="1:5" ht="15.75" x14ac:dyDescent="0.25">
      <c r="A429" s="18"/>
      <c r="B429" s="19"/>
      <c r="C429" s="19"/>
      <c r="D429" s="20"/>
      <c r="E429" s="30"/>
    </row>
    <row r="430" spans="1:5" ht="15.75" x14ac:dyDescent="0.25">
      <c r="A430" s="18"/>
      <c r="B430" s="19"/>
      <c r="C430" s="19"/>
      <c r="D430" s="20"/>
      <c r="E430" s="30"/>
    </row>
    <row r="431" spans="1:5" ht="15.75" x14ac:dyDescent="0.25">
      <c r="A431" s="18"/>
      <c r="B431" s="19"/>
      <c r="C431" s="19"/>
      <c r="D431" s="20"/>
      <c r="E431" s="30"/>
    </row>
    <row r="432" spans="1:5" ht="15.75" x14ac:dyDescent="0.25">
      <c r="A432" s="18"/>
      <c r="B432" s="19"/>
      <c r="C432" s="19"/>
      <c r="D432" s="20"/>
      <c r="E432" s="30"/>
    </row>
    <row r="433" spans="1:5" ht="15.75" x14ac:dyDescent="0.25">
      <c r="A433" s="18"/>
      <c r="B433" s="19"/>
      <c r="C433" s="19"/>
      <c r="D433" s="20"/>
      <c r="E433" s="30"/>
    </row>
    <row r="434" spans="1:5" ht="15.75" x14ac:dyDescent="0.25">
      <c r="A434" s="18"/>
      <c r="B434" s="19"/>
      <c r="C434" s="19"/>
      <c r="D434" s="20"/>
      <c r="E434" s="30"/>
    </row>
    <row r="435" spans="1:5" ht="15.75" x14ac:dyDescent="0.25">
      <c r="A435" s="18"/>
      <c r="B435" s="19"/>
      <c r="C435" s="19"/>
      <c r="D435" s="20"/>
      <c r="E435" s="30"/>
    </row>
    <row r="436" spans="1:5" ht="15.75" x14ac:dyDescent="0.25">
      <c r="A436" s="18"/>
      <c r="B436" s="19"/>
      <c r="C436" s="19"/>
      <c r="D436" s="20"/>
      <c r="E436" s="30"/>
    </row>
    <row r="437" spans="1:5" ht="15.75" x14ac:dyDescent="0.25">
      <c r="A437" s="18"/>
      <c r="B437" s="19"/>
      <c r="C437" s="19"/>
      <c r="D437" s="20"/>
      <c r="E437" s="30"/>
    </row>
    <row r="438" spans="1:5" ht="15.75" x14ac:dyDescent="0.25">
      <c r="A438" s="18"/>
      <c r="B438" s="19"/>
      <c r="C438" s="19"/>
      <c r="D438" s="20"/>
      <c r="E438" s="30"/>
    </row>
    <row r="439" spans="1:5" ht="15.75" x14ac:dyDescent="0.25">
      <c r="A439" s="18"/>
      <c r="B439" s="19"/>
      <c r="C439" s="19"/>
      <c r="D439" s="20"/>
      <c r="E439" s="30"/>
    </row>
    <row r="440" spans="1:5" ht="15.75" x14ac:dyDescent="0.25">
      <c r="A440" s="18"/>
      <c r="B440" s="19"/>
      <c r="C440" s="19"/>
      <c r="D440" s="20"/>
      <c r="E440" s="30"/>
    </row>
    <row r="441" spans="1:5" ht="15.75" x14ac:dyDescent="0.25">
      <c r="A441" s="18"/>
      <c r="B441" s="19"/>
      <c r="C441" s="19"/>
      <c r="D441" s="20"/>
      <c r="E441" s="30"/>
    </row>
    <row r="442" spans="1:5" ht="15.75" x14ac:dyDescent="0.25">
      <c r="A442" s="18"/>
      <c r="B442" s="19"/>
      <c r="C442" s="19"/>
      <c r="D442" s="20"/>
      <c r="E442" s="30"/>
    </row>
    <row r="443" spans="1:5" ht="15.75" x14ac:dyDescent="0.25">
      <c r="A443" s="18"/>
      <c r="B443" s="19"/>
      <c r="C443" s="19"/>
      <c r="D443" s="20"/>
      <c r="E443" s="30"/>
    </row>
    <row r="444" spans="1:5" ht="15.75" x14ac:dyDescent="0.25">
      <c r="A444" s="18"/>
      <c r="B444" s="19"/>
      <c r="C444" s="19"/>
      <c r="D444" s="20"/>
      <c r="E444" s="30"/>
    </row>
    <row r="445" spans="1:5" ht="15.75" x14ac:dyDescent="0.25">
      <c r="A445" s="18"/>
      <c r="B445" s="19"/>
      <c r="C445" s="19"/>
      <c r="D445" s="20"/>
      <c r="E445" s="30"/>
    </row>
    <row r="446" spans="1:5" ht="15.75" x14ac:dyDescent="0.25">
      <c r="A446" s="18"/>
      <c r="B446" s="19"/>
      <c r="C446" s="19"/>
      <c r="D446" s="20"/>
      <c r="E446" s="30"/>
    </row>
    <row r="447" spans="1:5" ht="15.75" x14ac:dyDescent="0.25">
      <c r="A447" s="18"/>
      <c r="B447" s="19"/>
      <c r="C447" s="19"/>
      <c r="D447" s="20"/>
      <c r="E447" s="30"/>
    </row>
    <row r="448" spans="1:5" ht="15.75" x14ac:dyDescent="0.25">
      <c r="A448" s="18"/>
      <c r="B448" s="19"/>
      <c r="C448" s="19"/>
      <c r="D448" s="20"/>
      <c r="E448" s="30"/>
    </row>
    <row r="449" spans="1:5" ht="15.75" x14ac:dyDescent="0.25">
      <c r="A449" s="18"/>
      <c r="B449" s="19"/>
      <c r="C449" s="19"/>
      <c r="D449" s="20"/>
      <c r="E449" s="30"/>
    </row>
    <row r="450" spans="1:5" ht="15.75" x14ac:dyDescent="0.25">
      <c r="A450" s="18"/>
      <c r="B450" s="19"/>
      <c r="C450" s="19"/>
      <c r="D450" s="20"/>
      <c r="E450" s="30"/>
    </row>
    <row r="451" spans="1:5" ht="15.75" x14ac:dyDescent="0.25">
      <c r="A451" s="18"/>
      <c r="B451" s="19"/>
      <c r="C451" s="19"/>
      <c r="D451" s="20"/>
      <c r="E451" s="30"/>
    </row>
    <row r="452" spans="1:5" ht="15.75" x14ac:dyDescent="0.25">
      <c r="A452" s="18"/>
      <c r="B452" s="19"/>
      <c r="C452" s="19"/>
      <c r="D452" s="20"/>
      <c r="E452" s="30"/>
    </row>
    <row r="453" spans="1:5" ht="15.75" x14ac:dyDescent="0.25">
      <c r="A453" s="18"/>
      <c r="B453" s="19"/>
      <c r="C453" s="19"/>
      <c r="D453" s="20"/>
      <c r="E453" s="30"/>
    </row>
    <row r="454" spans="1:5" ht="15.75" x14ac:dyDescent="0.25">
      <c r="A454" s="18"/>
      <c r="B454" s="19"/>
      <c r="C454" s="19"/>
      <c r="D454" s="20"/>
      <c r="E454" s="30"/>
    </row>
    <row r="455" spans="1:5" ht="15.75" x14ac:dyDescent="0.25">
      <c r="A455" s="18"/>
      <c r="B455" s="19"/>
      <c r="C455" s="19"/>
      <c r="D455" s="20"/>
      <c r="E455" s="30"/>
    </row>
    <row r="456" spans="1:5" ht="15.75" x14ac:dyDescent="0.25">
      <c r="A456" s="18"/>
      <c r="B456" s="19"/>
      <c r="C456" s="19"/>
      <c r="D456" s="20"/>
      <c r="E456" s="30"/>
    </row>
    <row r="457" spans="1:5" ht="15.75" x14ac:dyDescent="0.25">
      <c r="A457" s="18"/>
      <c r="B457" s="19"/>
      <c r="C457" s="19"/>
      <c r="D457" s="20"/>
      <c r="E457" s="30"/>
    </row>
    <row r="458" spans="1:5" ht="15.75" x14ac:dyDescent="0.25">
      <c r="A458" s="18"/>
      <c r="B458" s="19"/>
      <c r="C458" s="19"/>
      <c r="D458" s="20"/>
      <c r="E458" s="30"/>
    </row>
    <row r="459" spans="1:5" ht="15.75" x14ac:dyDescent="0.25">
      <c r="A459" s="18"/>
      <c r="B459" s="19"/>
      <c r="C459" s="19"/>
      <c r="D459" s="20"/>
      <c r="E459" s="30"/>
    </row>
    <row r="460" spans="1:5" ht="15.75" x14ac:dyDescent="0.25">
      <c r="A460" s="18"/>
      <c r="B460" s="19"/>
      <c r="C460" s="19"/>
      <c r="D460" s="20"/>
      <c r="E460" s="30"/>
    </row>
    <row r="461" spans="1:5" ht="15.75" x14ac:dyDescent="0.25">
      <c r="A461" s="18"/>
      <c r="B461" s="19"/>
      <c r="C461" s="19"/>
      <c r="D461" s="20"/>
      <c r="E461" s="30"/>
    </row>
    <row r="462" spans="1:5" ht="15.75" x14ac:dyDescent="0.25">
      <c r="A462" s="18"/>
      <c r="B462" s="19"/>
      <c r="C462" s="19"/>
      <c r="D462" s="20"/>
      <c r="E462" s="30"/>
    </row>
    <row r="463" spans="1:5" ht="15.75" x14ac:dyDescent="0.25">
      <c r="A463" s="18"/>
      <c r="B463" s="19"/>
      <c r="C463" s="19"/>
      <c r="D463" s="20"/>
      <c r="E463" s="30"/>
    </row>
    <row r="464" spans="1:5" ht="15.75" x14ac:dyDescent="0.25">
      <c r="A464" s="18"/>
      <c r="B464" s="19"/>
      <c r="C464" s="19"/>
      <c r="D464" s="20"/>
      <c r="E464" s="30"/>
    </row>
    <row r="465" spans="1:5" ht="15.75" x14ac:dyDescent="0.25">
      <c r="A465" s="18"/>
      <c r="B465" s="19"/>
      <c r="C465" s="19"/>
      <c r="D465" s="20"/>
      <c r="E465" s="30"/>
    </row>
    <row r="466" spans="1:5" ht="15.75" x14ac:dyDescent="0.25">
      <c r="A466" s="18"/>
      <c r="B466" s="19"/>
      <c r="C466" s="19"/>
      <c r="D466" s="20"/>
      <c r="E466" s="30"/>
    </row>
    <row r="467" spans="1:5" ht="15.75" x14ac:dyDescent="0.25">
      <c r="A467" s="18"/>
      <c r="B467" s="19"/>
      <c r="C467" s="19"/>
      <c r="D467" s="20"/>
      <c r="E467" s="30"/>
    </row>
    <row r="468" spans="1:5" ht="15.75" x14ac:dyDescent="0.25">
      <c r="A468" s="18"/>
      <c r="B468" s="19"/>
      <c r="C468" s="19"/>
      <c r="D468" s="20"/>
      <c r="E468" s="30"/>
    </row>
    <row r="469" spans="1:5" ht="15.75" x14ac:dyDescent="0.25">
      <c r="A469" s="18"/>
      <c r="B469" s="19"/>
      <c r="C469" s="19"/>
      <c r="D469" s="20"/>
      <c r="E469" s="30"/>
    </row>
    <row r="470" spans="1:5" ht="15.75" x14ac:dyDescent="0.25">
      <c r="A470" s="18"/>
      <c r="B470" s="19"/>
      <c r="C470" s="19"/>
      <c r="D470" s="20"/>
      <c r="E470" s="30"/>
    </row>
    <row r="471" spans="1:5" ht="15.75" x14ac:dyDescent="0.25">
      <c r="A471" s="18"/>
      <c r="B471" s="19"/>
      <c r="C471" s="19"/>
      <c r="D471" s="20"/>
      <c r="E471" s="30"/>
    </row>
    <row r="472" spans="1:5" ht="15.75" x14ac:dyDescent="0.25">
      <c r="A472" s="18"/>
      <c r="B472" s="19"/>
      <c r="C472" s="19"/>
      <c r="D472" s="20"/>
      <c r="E472" s="30"/>
    </row>
    <row r="473" spans="1:5" ht="15.75" x14ac:dyDescent="0.25">
      <c r="A473" s="18"/>
      <c r="B473" s="19"/>
      <c r="C473" s="19"/>
      <c r="D473" s="20"/>
      <c r="E473" s="30"/>
    </row>
    <row r="474" spans="1:5" ht="15.75" x14ac:dyDescent="0.25">
      <c r="A474" s="18"/>
      <c r="B474" s="19"/>
      <c r="C474" s="19"/>
      <c r="D474" s="20"/>
      <c r="E474" s="30"/>
    </row>
    <row r="475" spans="1:5" ht="15.75" x14ac:dyDescent="0.25">
      <c r="A475" s="18"/>
      <c r="B475" s="19"/>
      <c r="C475" s="19"/>
      <c r="D475" s="20"/>
      <c r="E475" s="30"/>
    </row>
    <row r="476" spans="1:5" ht="15.75" x14ac:dyDescent="0.25">
      <c r="A476" s="18"/>
      <c r="B476" s="19"/>
      <c r="C476" s="19"/>
      <c r="D476" s="20"/>
      <c r="E476" s="30"/>
    </row>
    <row r="477" spans="1:5" ht="15.75" x14ac:dyDescent="0.25">
      <c r="A477" s="18"/>
      <c r="B477" s="19"/>
      <c r="C477" s="19"/>
      <c r="D477" s="20"/>
      <c r="E477" s="30"/>
    </row>
    <row r="478" spans="1:5" ht="15.75" x14ac:dyDescent="0.25">
      <c r="A478" s="18"/>
      <c r="B478" s="19"/>
      <c r="C478" s="19"/>
      <c r="D478" s="20"/>
      <c r="E478" s="30"/>
    </row>
    <row r="479" spans="1:5" ht="15.75" x14ac:dyDescent="0.25">
      <c r="A479" s="18"/>
      <c r="B479" s="19"/>
      <c r="C479" s="19"/>
      <c r="D479" s="20"/>
      <c r="E479" s="30"/>
    </row>
    <row r="480" spans="1:5" ht="15.75" x14ac:dyDescent="0.25">
      <c r="A480" s="18"/>
      <c r="B480" s="19"/>
      <c r="C480" s="19"/>
      <c r="D480" s="20"/>
      <c r="E480" s="30"/>
    </row>
    <row r="481" spans="1:5" ht="15.75" x14ac:dyDescent="0.25">
      <c r="A481" s="18"/>
      <c r="B481" s="19"/>
      <c r="C481" s="19"/>
      <c r="D481" s="20"/>
      <c r="E481" s="30"/>
    </row>
    <row r="482" spans="1:5" ht="15.75" x14ac:dyDescent="0.25">
      <c r="A482" s="18"/>
      <c r="B482" s="19"/>
      <c r="C482" s="19"/>
      <c r="D482" s="20"/>
      <c r="E482" s="30"/>
    </row>
    <row r="483" spans="1:5" ht="15.75" x14ac:dyDescent="0.25">
      <c r="A483" s="18"/>
      <c r="B483" s="19"/>
      <c r="C483" s="19"/>
      <c r="D483" s="20"/>
      <c r="E483" s="30"/>
    </row>
    <row r="484" spans="1:5" ht="15.75" x14ac:dyDescent="0.25">
      <c r="A484" s="18"/>
      <c r="B484" s="19"/>
      <c r="C484" s="19"/>
      <c r="D484" s="20"/>
      <c r="E484" s="30"/>
    </row>
    <row r="485" spans="1:5" ht="15.75" x14ac:dyDescent="0.25">
      <c r="A485" s="18"/>
      <c r="B485" s="19"/>
      <c r="C485" s="19"/>
      <c r="D485" s="20"/>
      <c r="E485" s="30"/>
    </row>
    <row r="486" spans="1:5" ht="15.75" x14ac:dyDescent="0.25">
      <c r="A486" s="18"/>
      <c r="B486" s="19"/>
      <c r="C486" s="19"/>
      <c r="D486" s="20"/>
      <c r="E486" s="30"/>
    </row>
    <row r="487" spans="1:5" ht="15.75" x14ac:dyDescent="0.25">
      <c r="A487" s="18"/>
      <c r="B487" s="19"/>
      <c r="C487" s="19"/>
      <c r="D487" s="20"/>
      <c r="E487" s="30"/>
    </row>
    <row r="488" spans="1:5" ht="15.75" x14ac:dyDescent="0.25">
      <c r="A488" s="18"/>
      <c r="B488" s="19"/>
      <c r="C488" s="19"/>
      <c r="D488" s="20"/>
      <c r="E488" s="30"/>
    </row>
    <row r="489" spans="1:5" ht="15.75" x14ac:dyDescent="0.25">
      <c r="A489" s="18"/>
      <c r="B489" s="19"/>
      <c r="C489" s="19"/>
      <c r="D489" s="20"/>
      <c r="E489" s="30"/>
    </row>
    <row r="490" spans="1:5" ht="15.75" x14ac:dyDescent="0.25">
      <c r="A490" s="18"/>
      <c r="B490" s="19"/>
      <c r="C490" s="19"/>
      <c r="D490" s="20"/>
      <c r="E490" s="30"/>
    </row>
    <row r="491" spans="1:5" ht="15.75" x14ac:dyDescent="0.25">
      <c r="A491" s="18"/>
      <c r="B491" s="19"/>
      <c r="C491" s="19"/>
      <c r="D491" s="20"/>
      <c r="E491" s="30"/>
    </row>
    <row r="492" spans="1:5" ht="15.75" x14ac:dyDescent="0.25">
      <c r="A492" s="18"/>
      <c r="B492" s="19"/>
      <c r="C492" s="19"/>
      <c r="D492" s="20"/>
      <c r="E492" s="30"/>
    </row>
    <row r="493" spans="1:5" ht="15.75" x14ac:dyDescent="0.25">
      <c r="A493" s="18"/>
      <c r="B493" s="19"/>
      <c r="C493" s="19"/>
      <c r="D493" s="20"/>
      <c r="E493" s="30"/>
    </row>
    <row r="494" spans="1:5" ht="15.75" x14ac:dyDescent="0.25">
      <c r="A494" s="18"/>
      <c r="B494" s="19"/>
      <c r="C494" s="19"/>
      <c r="D494" s="20"/>
      <c r="E494" s="30"/>
    </row>
    <row r="495" spans="1:5" ht="15.75" x14ac:dyDescent="0.25">
      <c r="A495" s="18"/>
      <c r="B495" s="19"/>
      <c r="C495" s="19"/>
      <c r="D495" s="20"/>
      <c r="E495" s="30"/>
    </row>
    <row r="496" spans="1:5" ht="15.75" x14ac:dyDescent="0.25">
      <c r="A496" s="18"/>
      <c r="B496" s="19"/>
      <c r="C496" s="19"/>
      <c r="D496" s="20"/>
      <c r="E496" s="30"/>
    </row>
    <row r="497" spans="1:5" ht="15.75" x14ac:dyDescent="0.25">
      <c r="A497" s="18"/>
      <c r="B497" s="19"/>
      <c r="C497" s="19"/>
      <c r="D497" s="20"/>
      <c r="E497" s="30"/>
    </row>
    <row r="498" spans="1:5" ht="15.75" x14ac:dyDescent="0.25">
      <c r="A498" s="18"/>
      <c r="B498" s="19"/>
      <c r="C498" s="19"/>
      <c r="D498" s="20"/>
      <c r="E498" s="30"/>
    </row>
    <row r="499" spans="1:5" ht="15.75" x14ac:dyDescent="0.25">
      <c r="A499" s="18"/>
      <c r="B499" s="19"/>
      <c r="C499" s="19"/>
      <c r="D499" s="20"/>
      <c r="E499" s="30"/>
    </row>
    <row r="500" spans="1:5" ht="15.75" x14ac:dyDescent="0.25">
      <c r="A500" s="18"/>
      <c r="B500" s="19"/>
      <c r="C500" s="19"/>
      <c r="D500" s="20"/>
      <c r="E500" s="30"/>
    </row>
    <row r="501" spans="1:5" ht="15.75" x14ac:dyDescent="0.25">
      <c r="A501" s="18"/>
      <c r="B501" s="19"/>
      <c r="C501" s="19"/>
      <c r="D501" s="20"/>
      <c r="E501" s="30"/>
    </row>
    <row r="502" spans="1:5" ht="15.75" x14ac:dyDescent="0.25">
      <c r="A502" s="18"/>
      <c r="B502" s="19"/>
      <c r="C502" s="19"/>
      <c r="D502" s="20"/>
      <c r="E502" s="30"/>
    </row>
    <row r="503" spans="1:5" ht="15.75" x14ac:dyDescent="0.25">
      <c r="A503" s="18"/>
      <c r="B503" s="19"/>
      <c r="C503" s="19"/>
      <c r="D503" s="20"/>
      <c r="E503" s="30"/>
    </row>
    <row r="504" spans="1:5" ht="15.75" x14ac:dyDescent="0.25">
      <c r="A504" s="18"/>
      <c r="B504" s="19"/>
      <c r="C504" s="19"/>
      <c r="D504" s="20"/>
      <c r="E504" s="30"/>
    </row>
    <row r="505" spans="1:5" ht="15.75" x14ac:dyDescent="0.25">
      <c r="A505" s="18"/>
      <c r="B505" s="19"/>
      <c r="C505" s="19"/>
      <c r="D505" s="20"/>
      <c r="E505" s="30"/>
    </row>
    <row r="506" spans="1:5" ht="15.75" x14ac:dyDescent="0.25">
      <c r="A506" s="18"/>
      <c r="B506" s="19"/>
      <c r="C506" s="19"/>
      <c r="D506" s="20"/>
      <c r="E506" s="30"/>
    </row>
    <row r="507" spans="1:5" ht="15.75" x14ac:dyDescent="0.25">
      <c r="A507" s="18"/>
      <c r="B507" s="19"/>
      <c r="C507" s="19"/>
      <c r="D507" s="20"/>
      <c r="E507" s="30"/>
    </row>
    <row r="508" spans="1:5" ht="15.75" x14ac:dyDescent="0.25">
      <c r="A508" s="18"/>
      <c r="B508" s="19"/>
      <c r="C508" s="19"/>
      <c r="D508" s="20"/>
      <c r="E508" s="30"/>
    </row>
    <row r="509" spans="1:5" ht="15.75" x14ac:dyDescent="0.25">
      <c r="A509" s="18"/>
      <c r="B509" s="19"/>
      <c r="C509" s="19"/>
      <c r="D509" s="20"/>
      <c r="E509" s="30"/>
    </row>
    <row r="510" spans="1:5" ht="15.75" x14ac:dyDescent="0.25">
      <c r="A510" s="18"/>
      <c r="B510" s="19"/>
      <c r="C510" s="19"/>
      <c r="D510" s="20"/>
      <c r="E510" s="30"/>
    </row>
    <row r="511" spans="1:5" ht="15.75" x14ac:dyDescent="0.25">
      <c r="A511" s="18"/>
      <c r="B511" s="19"/>
      <c r="C511" s="19"/>
      <c r="D511" s="20"/>
      <c r="E511" s="30"/>
    </row>
    <row r="512" spans="1:5" ht="15.75" x14ac:dyDescent="0.25">
      <c r="A512" s="18"/>
      <c r="B512" s="19"/>
      <c r="C512" s="19"/>
      <c r="D512" s="20"/>
      <c r="E512" s="30"/>
    </row>
    <row r="513" spans="1:5" ht="15.75" x14ac:dyDescent="0.25">
      <c r="A513" s="18"/>
      <c r="B513" s="19"/>
      <c r="C513" s="19"/>
      <c r="D513" s="20"/>
      <c r="E513" s="30"/>
    </row>
    <row r="514" spans="1:5" ht="15.75" x14ac:dyDescent="0.25">
      <c r="A514" s="18"/>
      <c r="B514" s="19"/>
      <c r="C514" s="19"/>
      <c r="D514" s="20"/>
      <c r="E514" s="30"/>
    </row>
    <row r="515" spans="1:5" ht="15.75" x14ac:dyDescent="0.25">
      <c r="A515" s="18"/>
      <c r="B515" s="19"/>
      <c r="C515" s="19"/>
      <c r="D515" s="20"/>
      <c r="E515" s="30"/>
    </row>
    <row r="516" spans="1:5" ht="15.75" x14ac:dyDescent="0.25">
      <c r="A516" s="18"/>
      <c r="B516" s="19"/>
      <c r="C516" s="19"/>
      <c r="D516" s="20"/>
      <c r="E516" s="30"/>
    </row>
    <row r="517" spans="1:5" ht="15.75" x14ac:dyDescent="0.25">
      <c r="A517" s="18"/>
      <c r="B517" s="19"/>
      <c r="C517" s="19"/>
      <c r="D517" s="20"/>
      <c r="E517" s="30"/>
    </row>
    <row r="518" spans="1:5" ht="15.75" x14ac:dyDescent="0.25">
      <c r="A518" s="18"/>
      <c r="B518" s="19"/>
      <c r="C518" s="19"/>
      <c r="D518" s="20"/>
      <c r="E518" s="30"/>
    </row>
    <row r="519" spans="1:5" ht="15.75" x14ac:dyDescent="0.25">
      <c r="A519" s="18"/>
      <c r="B519" s="19"/>
      <c r="C519" s="19"/>
      <c r="D519" s="20"/>
      <c r="E519" s="30"/>
    </row>
    <row r="520" spans="1:5" ht="15.75" x14ac:dyDescent="0.25">
      <c r="A520" s="18"/>
      <c r="B520" s="19"/>
      <c r="C520" s="19"/>
      <c r="D520" s="20"/>
      <c r="E520" s="30"/>
    </row>
    <row r="521" spans="1:5" ht="15.75" x14ac:dyDescent="0.25">
      <c r="A521" s="18"/>
      <c r="B521" s="19"/>
      <c r="C521" s="19"/>
      <c r="D521" s="20"/>
      <c r="E521" s="30"/>
    </row>
    <row r="522" spans="1:5" ht="15.75" x14ac:dyDescent="0.25">
      <c r="A522" s="18"/>
      <c r="B522" s="19"/>
      <c r="C522" s="19"/>
      <c r="D522" s="20"/>
      <c r="E522" s="30"/>
    </row>
    <row r="523" spans="1:5" ht="15.75" x14ac:dyDescent="0.25">
      <c r="A523" s="18"/>
      <c r="B523" s="19"/>
      <c r="C523" s="19"/>
      <c r="D523" s="20"/>
      <c r="E523" s="30"/>
    </row>
    <row r="524" spans="1:5" ht="15.75" x14ac:dyDescent="0.25">
      <c r="A524" s="18"/>
      <c r="B524" s="19"/>
      <c r="C524" s="19"/>
      <c r="D524" s="20"/>
      <c r="E524" s="30"/>
    </row>
    <row r="525" spans="1:5" ht="15.75" x14ac:dyDescent="0.25">
      <c r="A525" s="18"/>
      <c r="B525" s="19"/>
      <c r="C525" s="19"/>
      <c r="D525" s="20"/>
      <c r="E525" s="30"/>
    </row>
    <row r="526" spans="1:5" ht="15.75" x14ac:dyDescent="0.25">
      <c r="A526" s="18"/>
      <c r="B526" s="19"/>
      <c r="C526" s="19"/>
      <c r="D526" s="20"/>
      <c r="E526" s="30"/>
    </row>
    <row r="527" spans="1:5" ht="15.75" x14ac:dyDescent="0.25">
      <c r="A527" s="18"/>
      <c r="B527" s="19"/>
      <c r="C527" s="19"/>
      <c r="D527" s="20"/>
      <c r="E527" s="30"/>
    </row>
    <row r="528" spans="1:5" ht="15.75" x14ac:dyDescent="0.25">
      <c r="A528" s="18"/>
      <c r="B528" s="19"/>
      <c r="C528" s="19"/>
      <c r="D528" s="20"/>
      <c r="E528" s="30"/>
    </row>
    <row r="529" spans="1:5" ht="15.75" x14ac:dyDescent="0.25">
      <c r="A529" s="18"/>
      <c r="B529" s="19"/>
      <c r="C529" s="19"/>
      <c r="D529" s="20"/>
      <c r="E529" s="30"/>
    </row>
    <row r="530" spans="1:5" ht="15.75" x14ac:dyDescent="0.25">
      <c r="A530" s="18"/>
      <c r="B530" s="19"/>
      <c r="C530" s="19"/>
      <c r="D530" s="20"/>
      <c r="E530" s="30"/>
    </row>
    <row r="531" spans="1:5" ht="15.75" x14ac:dyDescent="0.25">
      <c r="A531" s="18"/>
      <c r="B531" s="19"/>
      <c r="C531" s="19"/>
      <c r="D531" s="20"/>
      <c r="E531" s="30"/>
    </row>
    <row r="532" spans="1:5" ht="15.75" x14ac:dyDescent="0.25">
      <c r="A532" s="18"/>
      <c r="B532" s="19"/>
      <c r="C532" s="19"/>
      <c r="D532" s="20"/>
      <c r="E532" s="30"/>
    </row>
    <row r="533" spans="1:5" ht="15.75" x14ac:dyDescent="0.25">
      <c r="A533" s="18"/>
      <c r="B533" s="19"/>
      <c r="C533" s="19"/>
      <c r="D533" s="20"/>
      <c r="E533" s="30"/>
    </row>
    <row r="534" spans="1:5" ht="15.75" x14ac:dyDescent="0.25">
      <c r="A534" s="18"/>
      <c r="B534" s="19"/>
      <c r="C534" s="19"/>
      <c r="D534" s="20"/>
      <c r="E534" s="30"/>
    </row>
    <row r="535" spans="1:5" ht="15.75" x14ac:dyDescent="0.25">
      <c r="A535" s="18"/>
      <c r="B535" s="19"/>
      <c r="C535" s="19"/>
      <c r="D535" s="20"/>
      <c r="E535" s="30"/>
    </row>
    <row r="536" spans="1:5" ht="15.75" x14ac:dyDescent="0.25">
      <c r="A536" s="18"/>
      <c r="B536" s="19"/>
      <c r="C536" s="19"/>
      <c r="D536" s="20"/>
      <c r="E536" s="30"/>
    </row>
    <row r="537" spans="1:5" ht="15.75" x14ac:dyDescent="0.25">
      <c r="A537" s="18"/>
      <c r="B537" s="19"/>
      <c r="C537" s="19"/>
      <c r="D537" s="20"/>
      <c r="E537" s="30"/>
    </row>
    <row r="538" spans="1:5" ht="15.75" x14ac:dyDescent="0.25">
      <c r="A538" s="18"/>
      <c r="B538" s="19"/>
      <c r="C538" s="19"/>
      <c r="D538" s="20"/>
      <c r="E538" s="30"/>
    </row>
    <row r="539" spans="1:5" ht="15.75" x14ac:dyDescent="0.25">
      <c r="A539" s="18"/>
      <c r="B539" s="19"/>
      <c r="C539" s="19"/>
      <c r="D539" s="20"/>
      <c r="E539" s="30"/>
    </row>
    <row r="540" spans="1:5" ht="15.75" x14ac:dyDescent="0.25">
      <c r="A540" s="18"/>
      <c r="B540" s="19"/>
      <c r="C540" s="19"/>
      <c r="D540" s="20"/>
      <c r="E540" s="30"/>
    </row>
    <row r="541" spans="1:5" ht="15.75" x14ac:dyDescent="0.25">
      <c r="A541" s="18"/>
      <c r="B541" s="19"/>
      <c r="C541" s="19"/>
      <c r="D541" s="20"/>
      <c r="E541" s="30"/>
    </row>
    <row r="542" spans="1:5" ht="15.75" x14ac:dyDescent="0.25">
      <c r="A542" s="18"/>
      <c r="B542" s="19"/>
      <c r="C542" s="19"/>
      <c r="D542" s="20"/>
      <c r="E542" s="30"/>
    </row>
    <row r="543" spans="1:5" ht="15.75" x14ac:dyDescent="0.25">
      <c r="A543" s="18"/>
      <c r="B543" s="19"/>
      <c r="C543" s="19"/>
      <c r="D543" s="20"/>
      <c r="E543" s="30"/>
    </row>
    <row r="544" spans="1:5" ht="15.75" x14ac:dyDescent="0.25">
      <c r="A544" s="18"/>
      <c r="B544" s="19"/>
      <c r="C544" s="19"/>
      <c r="D544" s="20"/>
      <c r="E544" s="30"/>
    </row>
    <row r="545" spans="1:5" ht="15.75" x14ac:dyDescent="0.25">
      <c r="A545" s="18"/>
      <c r="B545" s="19"/>
      <c r="C545" s="19"/>
      <c r="D545" s="20"/>
      <c r="E545" s="30"/>
    </row>
    <row r="546" spans="1:5" ht="15.75" x14ac:dyDescent="0.25">
      <c r="A546" s="18"/>
      <c r="B546" s="19"/>
      <c r="C546" s="19"/>
      <c r="D546" s="20"/>
      <c r="E546" s="30"/>
    </row>
    <row r="547" spans="1:5" ht="15.75" x14ac:dyDescent="0.25">
      <c r="A547" s="18"/>
      <c r="B547" s="19"/>
      <c r="C547" s="19"/>
      <c r="D547" s="20"/>
      <c r="E547" s="30"/>
    </row>
    <row r="548" spans="1:5" ht="15.75" x14ac:dyDescent="0.25">
      <c r="A548" s="18"/>
      <c r="B548" s="19"/>
      <c r="C548" s="19"/>
      <c r="D548" s="20"/>
      <c r="E548" s="30"/>
    </row>
    <row r="549" spans="1:5" ht="15.75" x14ac:dyDescent="0.25">
      <c r="A549" s="18"/>
      <c r="B549" s="19"/>
      <c r="C549" s="19"/>
      <c r="D549" s="20"/>
      <c r="E549" s="30"/>
    </row>
    <row r="550" spans="1:5" ht="15.75" x14ac:dyDescent="0.25">
      <c r="A550" s="18"/>
      <c r="B550" s="19"/>
      <c r="C550" s="19"/>
      <c r="D550" s="20"/>
      <c r="E550" s="30"/>
    </row>
    <row r="551" spans="1:5" ht="15.75" x14ac:dyDescent="0.25">
      <c r="A551" s="18"/>
      <c r="B551" s="19"/>
      <c r="C551" s="19"/>
      <c r="D551" s="20"/>
      <c r="E551" s="30"/>
    </row>
    <row r="552" spans="1:5" ht="15.75" x14ac:dyDescent="0.25">
      <c r="A552" s="18"/>
      <c r="B552" s="19"/>
      <c r="C552" s="19"/>
      <c r="D552" s="20"/>
      <c r="E552" s="30"/>
    </row>
    <row r="553" spans="1:5" ht="15.75" x14ac:dyDescent="0.25">
      <c r="A553" s="18"/>
      <c r="B553" s="19"/>
      <c r="C553" s="19"/>
      <c r="D553" s="20"/>
      <c r="E553" s="30"/>
    </row>
    <row r="554" spans="1:5" ht="15.75" x14ac:dyDescent="0.25">
      <c r="A554" s="18"/>
      <c r="B554" s="19"/>
      <c r="C554" s="19"/>
      <c r="D554" s="20"/>
      <c r="E554" s="30"/>
    </row>
    <row r="555" spans="1:5" ht="15.75" x14ac:dyDescent="0.25">
      <c r="A555" s="18"/>
      <c r="B555" s="19"/>
      <c r="C555" s="19"/>
      <c r="D555" s="20"/>
      <c r="E555" s="30"/>
    </row>
    <row r="556" spans="1:5" ht="15.75" x14ac:dyDescent="0.25">
      <c r="A556" s="18"/>
      <c r="B556" s="19"/>
      <c r="C556" s="19"/>
      <c r="D556" s="20"/>
      <c r="E556" s="30"/>
    </row>
    <row r="557" spans="1:5" ht="15.75" x14ac:dyDescent="0.25">
      <c r="A557" s="18"/>
      <c r="B557" s="19"/>
      <c r="C557" s="19"/>
      <c r="D557" s="20"/>
      <c r="E557" s="30"/>
    </row>
    <row r="558" spans="1:5" ht="15.75" x14ac:dyDescent="0.25">
      <c r="A558" s="18"/>
      <c r="B558" s="19"/>
      <c r="C558" s="19"/>
      <c r="D558" s="20"/>
      <c r="E558" s="30"/>
    </row>
    <row r="559" spans="1:5" ht="15.75" x14ac:dyDescent="0.25">
      <c r="A559" s="18"/>
      <c r="B559" s="19"/>
      <c r="C559" s="19"/>
      <c r="D559" s="20"/>
      <c r="E559" s="30"/>
    </row>
    <row r="560" spans="1:5" ht="15.75" x14ac:dyDescent="0.25">
      <c r="A560" s="18"/>
      <c r="B560" s="19"/>
      <c r="C560" s="19"/>
      <c r="D560" s="20"/>
      <c r="E560" s="30"/>
    </row>
    <row r="561" spans="1:5" ht="15.75" x14ac:dyDescent="0.25">
      <c r="A561" s="18"/>
      <c r="B561" s="19"/>
      <c r="C561" s="19"/>
      <c r="D561" s="20"/>
      <c r="E561" s="30"/>
    </row>
    <row r="562" spans="1:5" ht="15.75" x14ac:dyDescent="0.25">
      <c r="A562" s="18"/>
      <c r="B562" s="19"/>
      <c r="C562" s="19"/>
      <c r="D562" s="20"/>
      <c r="E562" s="30"/>
    </row>
    <row r="563" spans="1:5" ht="15.75" x14ac:dyDescent="0.25">
      <c r="A563" s="18"/>
      <c r="B563" s="19"/>
      <c r="C563" s="19"/>
      <c r="D563" s="20"/>
      <c r="E563" s="30"/>
    </row>
    <row r="564" spans="1:5" ht="15.75" x14ac:dyDescent="0.25">
      <c r="A564" s="18"/>
      <c r="B564" s="19"/>
      <c r="C564" s="19"/>
      <c r="D564" s="20"/>
      <c r="E564" s="30"/>
    </row>
    <row r="565" spans="1:5" ht="15.75" x14ac:dyDescent="0.25">
      <c r="A565" s="18"/>
      <c r="B565" s="19"/>
      <c r="C565" s="19"/>
      <c r="D565" s="20"/>
      <c r="E565" s="30"/>
    </row>
    <row r="566" spans="1:5" ht="15.75" x14ac:dyDescent="0.25">
      <c r="A566" s="18"/>
      <c r="B566" s="19"/>
      <c r="C566" s="19"/>
      <c r="D566" s="20"/>
      <c r="E566" s="30"/>
    </row>
    <row r="567" spans="1:5" ht="15.75" x14ac:dyDescent="0.25">
      <c r="A567" s="18"/>
      <c r="B567" s="19"/>
      <c r="C567" s="19"/>
      <c r="D567" s="20"/>
      <c r="E567" s="30"/>
    </row>
    <row r="568" spans="1:5" ht="15.75" x14ac:dyDescent="0.25">
      <c r="A568" s="18"/>
      <c r="B568" s="19"/>
      <c r="C568" s="19"/>
      <c r="D568" s="20"/>
      <c r="E568" s="30"/>
    </row>
    <row r="569" spans="1:5" ht="15.75" x14ac:dyDescent="0.25">
      <c r="A569" s="18"/>
      <c r="B569" s="19"/>
      <c r="C569" s="19"/>
      <c r="D569" s="20"/>
      <c r="E569" s="30"/>
    </row>
    <row r="570" spans="1:5" ht="15.75" x14ac:dyDescent="0.25">
      <c r="A570" s="18"/>
      <c r="B570" s="19"/>
      <c r="C570" s="19"/>
      <c r="D570" s="20"/>
      <c r="E570" s="30"/>
    </row>
    <row r="571" spans="1:5" ht="15.75" x14ac:dyDescent="0.25">
      <c r="A571" s="18"/>
      <c r="B571" s="19"/>
      <c r="C571" s="19"/>
      <c r="D571" s="20"/>
      <c r="E571" s="30"/>
    </row>
    <row r="572" spans="1:5" ht="15.75" x14ac:dyDescent="0.25">
      <c r="A572" s="18"/>
      <c r="B572" s="19"/>
      <c r="C572" s="19"/>
      <c r="D572" s="20"/>
      <c r="E572" s="30"/>
    </row>
    <row r="573" spans="1:5" ht="15.75" x14ac:dyDescent="0.25">
      <c r="A573" s="18"/>
      <c r="B573" s="19"/>
      <c r="C573" s="19"/>
      <c r="D573" s="20"/>
      <c r="E573" s="30"/>
    </row>
    <row r="574" spans="1:5" ht="15.75" x14ac:dyDescent="0.25">
      <c r="A574" s="18"/>
      <c r="B574" s="19"/>
      <c r="C574" s="19"/>
      <c r="D574" s="20"/>
      <c r="E574" s="30"/>
    </row>
    <row r="575" spans="1:5" ht="15.75" x14ac:dyDescent="0.25">
      <c r="A575" s="18"/>
      <c r="B575" s="19"/>
      <c r="C575" s="19"/>
      <c r="D575" s="20"/>
      <c r="E575" s="30"/>
    </row>
    <row r="576" spans="1:5" ht="15.75" x14ac:dyDescent="0.25">
      <c r="A576" s="18"/>
      <c r="B576" s="19"/>
      <c r="C576" s="19"/>
      <c r="D576" s="20"/>
      <c r="E576" s="30"/>
    </row>
    <row r="577" spans="1:5" ht="15.75" x14ac:dyDescent="0.25">
      <c r="A577" s="18"/>
      <c r="B577" s="19"/>
      <c r="C577" s="19"/>
      <c r="D577" s="20"/>
      <c r="E577" s="30"/>
    </row>
    <row r="578" spans="1:5" ht="15.75" x14ac:dyDescent="0.25">
      <c r="A578" s="18"/>
      <c r="B578" s="19"/>
      <c r="C578" s="19"/>
      <c r="D578" s="20"/>
      <c r="E578" s="30"/>
    </row>
    <row r="579" spans="1:5" ht="15.75" x14ac:dyDescent="0.25">
      <c r="A579" s="18"/>
      <c r="B579" s="19"/>
      <c r="C579" s="19"/>
      <c r="D579" s="20"/>
      <c r="E579" s="30"/>
    </row>
    <row r="580" spans="1:5" ht="15.75" x14ac:dyDescent="0.25">
      <c r="A580" s="18"/>
      <c r="B580" s="19"/>
      <c r="C580" s="19"/>
      <c r="D580" s="20"/>
      <c r="E580" s="30"/>
    </row>
    <row r="581" spans="1:5" ht="15.75" x14ac:dyDescent="0.25">
      <c r="A581" s="18"/>
      <c r="B581" s="19"/>
      <c r="C581" s="19"/>
      <c r="D581" s="20"/>
      <c r="E581" s="30"/>
    </row>
    <row r="582" spans="1:5" ht="15.75" x14ac:dyDescent="0.25">
      <c r="A582" s="18"/>
      <c r="B582" s="19"/>
      <c r="C582" s="19"/>
      <c r="D582" s="20"/>
      <c r="E582" s="30"/>
    </row>
    <row r="583" spans="1:5" ht="15.75" x14ac:dyDescent="0.25">
      <c r="A583" s="18"/>
      <c r="B583" s="19"/>
      <c r="C583" s="19"/>
      <c r="D583" s="20"/>
      <c r="E583" s="30"/>
    </row>
    <row r="584" spans="1:5" ht="15.75" x14ac:dyDescent="0.25">
      <c r="A584" s="18"/>
      <c r="B584" s="19"/>
      <c r="C584" s="19"/>
      <c r="D584" s="20"/>
      <c r="E584" s="30"/>
    </row>
    <row r="585" spans="1:5" ht="15.75" x14ac:dyDescent="0.25">
      <c r="A585" s="18"/>
      <c r="B585" s="19"/>
      <c r="C585" s="19"/>
      <c r="D585" s="20"/>
      <c r="E585" s="30"/>
    </row>
    <row r="586" spans="1:5" ht="15.75" x14ac:dyDescent="0.25">
      <c r="A586" s="18"/>
      <c r="B586" s="19"/>
      <c r="C586" s="19"/>
      <c r="D586" s="20"/>
      <c r="E586" s="30"/>
    </row>
    <row r="587" spans="1:5" ht="15.75" x14ac:dyDescent="0.25">
      <c r="A587" s="18"/>
      <c r="B587" s="19"/>
      <c r="C587" s="19"/>
      <c r="D587" s="20"/>
      <c r="E587" s="30"/>
    </row>
    <row r="588" spans="1:5" ht="15.75" x14ac:dyDescent="0.25">
      <c r="A588" s="18"/>
      <c r="B588" s="19"/>
      <c r="C588" s="19"/>
      <c r="D588" s="20"/>
      <c r="E588" s="30"/>
    </row>
    <row r="589" spans="1:5" ht="15.75" x14ac:dyDescent="0.25">
      <c r="A589" s="18"/>
      <c r="B589" s="19"/>
      <c r="C589" s="19"/>
      <c r="D589" s="20"/>
      <c r="E589" s="30"/>
    </row>
    <row r="590" spans="1:5" ht="15.75" x14ac:dyDescent="0.25">
      <c r="A590" s="18"/>
      <c r="B590" s="19"/>
      <c r="C590" s="19"/>
      <c r="D590" s="20"/>
      <c r="E590" s="30"/>
    </row>
    <row r="591" spans="1:5" ht="15.75" x14ac:dyDescent="0.25">
      <c r="A591" s="18"/>
      <c r="B591" s="19"/>
      <c r="C591" s="19"/>
      <c r="D591" s="20"/>
      <c r="E591" s="30"/>
    </row>
    <row r="592" spans="1:5" ht="15.75" x14ac:dyDescent="0.25">
      <c r="A592" s="18"/>
      <c r="B592" s="19"/>
      <c r="C592" s="19"/>
      <c r="D592" s="20"/>
      <c r="E592" s="30"/>
    </row>
    <row r="593" spans="1:5" ht="15.75" x14ac:dyDescent="0.25">
      <c r="A593" s="18"/>
      <c r="B593" s="19"/>
      <c r="C593" s="19"/>
      <c r="D593" s="20"/>
      <c r="E593" s="30"/>
    </row>
    <row r="594" spans="1:5" ht="15.75" x14ac:dyDescent="0.25">
      <c r="A594" s="18"/>
      <c r="B594" s="19"/>
      <c r="C594" s="19"/>
      <c r="D594" s="20"/>
      <c r="E594" s="30"/>
    </row>
    <row r="595" spans="1:5" ht="15.75" x14ac:dyDescent="0.25">
      <c r="A595" s="18"/>
      <c r="B595" s="19"/>
      <c r="C595" s="19"/>
      <c r="D595" s="20"/>
      <c r="E595" s="30"/>
    </row>
    <row r="596" spans="1:5" ht="15.75" x14ac:dyDescent="0.25">
      <c r="A596" s="18"/>
      <c r="B596" s="19"/>
      <c r="C596" s="19"/>
      <c r="D596" s="20"/>
      <c r="E596" s="30"/>
    </row>
    <row r="597" spans="1:5" ht="15.75" x14ac:dyDescent="0.25">
      <c r="A597" s="18"/>
      <c r="B597" s="19"/>
      <c r="C597" s="19"/>
      <c r="D597" s="20"/>
      <c r="E597" s="30"/>
    </row>
    <row r="598" spans="1:5" ht="15.75" x14ac:dyDescent="0.25">
      <c r="A598" s="18"/>
      <c r="B598" s="19"/>
      <c r="C598" s="19"/>
      <c r="D598" s="20"/>
      <c r="E598" s="30"/>
    </row>
    <row r="599" spans="1:5" ht="15.75" x14ac:dyDescent="0.25">
      <c r="A599" s="18"/>
      <c r="B599" s="19"/>
      <c r="C599" s="19"/>
      <c r="D599" s="20"/>
      <c r="E599" s="30"/>
    </row>
    <row r="600" spans="1:5" ht="15.75" x14ac:dyDescent="0.25">
      <c r="A600" s="18"/>
      <c r="B600" s="19"/>
      <c r="C600" s="19"/>
      <c r="D600" s="20"/>
      <c r="E600" s="30"/>
    </row>
    <row r="601" spans="1:5" ht="15.75" x14ac:dyDescent="0.25">
      <c r="A601" s="18"/>
      <c r="B601" s="19"/>
      <c r="C601" s="19"/>
      <c r="D601" s="20"/>
      <c r="E601" s="30"/>
    </row>
    <row r="602" spans="1:5" ht="15.75" x14ac:dyDescent="0.25">
      <c r="A602" s="18"/>
      <c r="B602" s="19"/>
      <c r="C602" s="19"/>
      <c r="D602" s="20"/>
      <c r="E602" s="30"/>
    </row>
    <row r="603" spans="1:5" ht="15.75" x14ac:dyDescent="0.25">
      <c r="A603" s="18"/>
      <c r="B603" s="19"/>
      <c r="C603" s="19"/>
      <c r="D603" s="20"/>
      <c r="E603" s="30"/>
    </row>
    <row r="604" spans="1:5" ht="15.75" x14ac:dyDescent="0.25">
      <c r="A604" s="18"/>
      <c r="B604" s="19"/>
      <c r="C604" s="19"/>
      <c r="D604" s="20"/>
      <c r="E604" s="30"/>
    </row>
    <row r="605" spans="1:5" ht="15.75" x14ac:dyDescent="0.25">
      <c r="A605" s="18"/>
      <c r="B605" s="19"/>
      <c r="C605" s="19"/>
      <c r="D605" s="20"/>
      <c r="E605" s="30"/>
    </row>
    <row r="606" spans="1:5" ht="15.75" x14ac:dyDescent="0.25">
      <c r="A606" s="18"/>
      <c r="B606" s="19"/>
      <c r="C606" s="19"/>
      <c r="D606" s="20"/>
      <c r="E606" s="30"/>
    </row>
    <row r="607" spans="1:5" ht="15.75" x14ac:dyDescent="0.25">
      <c r="A607" s="18"/>
      <c r="B607" s="19"/>
      <c r="C607" s="19"/>
      <c r="D607" s="20"/>
      <c r="E607" s="30"/>
    </row>
    <row r="608" spans="1:5" ht="15.75" x14ac:dyDescent="0.25">
      <c r="A608" s="18"/>
      <c r="B608" s="19"/>
      <c r="C608" s="19"/>
      <c r="D608" s="20"/>
      <c r="E608" s="30"/>
    </row>
    <row r="609" spans="1:5" ht="15.75" x14ac:dyDescent="0.25">
      <c r="A609" s="18"/>
      <c r="B609" s="19"/>
      <c r="C609" s="19"/>
      <c r="D609" s="20"/>
      <c r="E609" s="30"/>
    </row>
    <row r="610" spans="1:5" ht="15.75" x14ac:dyDescent="0.25">
      <c r="A610" s="18"/>
      <c r="B610" s="19"/>
      <c r="C610" s="19"/>
      <c r="D610" s="20"/>
      <c r="E610" s="30"/>
    </row>
    <row r="611" spans="1:5" ht="15.75" x14ac:dyDescent="0.25">
      <c r="A611" s="18"/>
      <c r="B611" s="19"/>
      <c r="C611" s="19"/>
      <c r="D611" s="20"/>
      <c r="E611" s="30"/>
    </row>
    <row r="612" spans="1:5" ht="15.75" x14ac:dyDescent="0.25">
      <c r="A612" s="18"/>
      <c r="B612" s="19"/>
      <c r="C612" s="19"/>
      <c r="D612" s="20"/>
      <c r="E612" s="30"/>
    </row>
    <row r="613" spans="1:5" ht="15.75" x14ac:dyDescent="0.25">
      <c r="A613" s="18"/>
      <c r="B613" s="19"/>
      <c r="C613" s="19"/>
      <c r="D613" s="20"/>
      <c r="E613" s="30"/>
    </row>
    <row r="614" spans="1:5" ht="15.75" x14ac:dyDescent="0.25">
      <c r="A614" s="18"/>
      <c r="B614" s="19"/>
      <c r="C614" s="19"/>
      <c r="D614" s="20"/>
      <c r="E614" s="30"/>
    </row>
    <row r="615" spans="1:5" ht="15.75" x14ac:dyDescent="0.25">
      <c r="A615" s="18"/>
      <c r="B615" s="19"/>
      <c r="C615" s="19"/>
      <c r="D615" s="20"/>
      <c r="E615" s="30"/>
    </row>
    <row r="616" spans="1:5" ht="15.75" x14ac:dyDescent="0.25">
      <c r="A616" s="18"/>
      <c r="B616" s="19"/>
      <c r="C616" s="19"/>
      <c r="D616" s="20"/>
      <c r="E616" s="30"/>
    </row>
    <row r="617" spans="1:5" ht="15.75" x14ac:dyDescent="0.25">
      <c r="A617" s="18"/>
      <c r="B617" s="19"/>
      <c r="C617" s="19"/>
      <c r="D617" s="20"/>
      <c r="E617" s="30"/>
    </row>
    <row r="618" spans="1:5" ht="15.75" x14ac:dyDescent="0.25">
      <c r="A618" s="18"/>
      <c r="B618" s="19"/>
      <c r="C618" s="19"/>
      <c r="D618" s="20"/>
      <c r="E618" s="30"/>
    </row>
    <row r="619" spans="1:5" ht="15.75" x14ac:dyDescent="0.25">
      <c r="A619" s="18"/>
      <c r="B619" s="19"/>
      <c r="C619" s="19"/>
      <c r="D619" s="20"/>
      <c r="E619" s="30"/>
    </row>
    <row r="620" spans="1:5" ht="15.75" x14ac:dyDescent="0.25">
      <c r="A620" s="18"/>
      <c r="B620" s="19"/>
      <c r="C620" s="19"/>
      <c r="D620" s="20"/>
      <c r="E620" s="30"/>
    </row>
    <row r="621" spans="1:5" ht="15.75" x14ac:dyDescent="0.25">
      <c r="A621" s="18"/>
      <c r="B621" s="19"/>
      <c r="C621" s="19"/>
      <c r="D621" s="20"/>
      <c r="E621" s="30"/>
    </row>
    <row r="622" spans="1:5" ht="15.75" x14ac:dyDescent="0.25">
      <c r="A622" s="18"/>
      <c r="B622" s="19"/>
      <c r="C622" s="19"/>
      <c r="D622" s="20"/>
      <c r="E622" s="30"/>
    </row>
    <row r="623" spans="1:5" ht="15.75" x14ac:dyDescent="0.25">
      <c r="A623" s="18"/>
      <c r="B623" s="19"/>
      <c r="C623" s="19"/>
      <c r="D623" s="20"/>
      <c r="E623" s="30"/>
    </row>
    <row r="624" spans="1:5" ht="15.75" x14ac:dyDescent="0.25">
      <c r="A624" s="18"/>
      <c r="B624" s="19"/>
      <c r="C624" s="19"/>
      <c r="D624" s="20"/>
      <c r="E624" s="30"/>
    </row>
    <row r="625" spans="1:5" ht="15.75" x14ac:dyDescent="0.25">
      <c r="A625" s="18"/>
      <c r="B625" s="19"/>
      <c r="C625" s="19"/>
      <c r="D625" s="20"/>
      <c r="E625" s="30"/>
    </row>
    <row r="626" spans="1:5" ht="15.75" x14ac:dyDescent="0.25">
      <c r="A626" s="18"/>
      <c r="B626" s="19"/>
      <c r="C626" s="19"/>
      <c r="D626" s="20"/>
      <c r="E626" s="30"/>
    </row>
    <row r="627" spans="1:5" ht="15.75" x14ac:dyDescent="0.25">
      <c r="A627" s="18"/>
      <c r="B627" s="19"/>
      <c r="C627" s="19"/>
      <c r="D627" s="20"/>
      <c r="E627" s="30"/>
    </row>
    <row r="628" spans="1:5" ht="15.75" x14ac:dyDescent="0.25">
      <c r="A628" s="18"/>
      <c r="B628" s="19"/>
      <c r="C628" s="19"/>
      <c r="D628" s="20"/>
      <c r="E628" s="30"/>
    </row>
    <row r="629" spans="1:5" ht="15.75" x14ac:dyDescent="0.25">
      <c r="A629" s="18"/>
      <c r="B629" s="19"/>
      <c r="C629" s="19"/>
      <c r="D629" s="20"/>
      <c r="E629" s="30"/>
    </row>
    <row r="630" spans="1:5" ht="15.75" x14ac:dyDescent="0.25">
      <c r="A630" s="18"/>
      <c r="B630" s="19"/>
      <c r="C630" s="19"/>
      <c r="D630" s="20"/>
      <c r="E630" s="30"/>
    </row>
    <row r="631" spans="1:5" ht="15.75" x14ac:dyDescent="0.25">
      <c r="A631" s="18"/>
      <c r="B631" s="19"/>
      <c r="C631" s="19"/>
      <c r="D631" s="20"/>
      <c r="E631" s="30"/>
    </row>
    <row r="632" spans="1:5" ht="15.75" x14ac:dyDescent="0.25">
      <c r="A632" s="18"/>
      <c r="B632" s="19"/>
      <c r="C632" s="19"/>
      <c r="D632" s="20"/>
      <c r="E632" s="30"/>
    </row>
    <row r="633" spans="1:5" ht="15.75" x14ac:dyDescent="0.25">
      <c r="A633" s="18"/>
      <c r="B633" s="19"/>
      <c r="C633" s="19"/>
      <c r="D633" s="20"/>
      <c r="E633" s="30"/>
    </row>
    <row r="634" spans="1:5" ht="15.75" x14ac:dyDescent="0.25">
      <c r="A634" s="18"/>
      <c r="B634" s="19"/>
      <c r="C634" s="19"/>
      <c r="D634" s="20"/>
      <c r="E634" s="30"/>
    </row>
    <row r="635" spans="1:5" ht="15.75" x14ac:dyDescent="0.25">
      <c r="A635" s="18"/>
      <c r="B635" s="19"/>
      <c r="C635" s="19"/>
      <c r="D635" s="20"/>
      <c r="E635" s="30"/>
    </row>
    <row r="636" spans="1:5" ht="15.75" x14ac:dyDescent="0.25">
      <c r="A636" s="18"/>
      <c r="B636" s="19"/>
      <c r="C636" s="19"/>
      <c r="D636" s="20"/>
      <c r="E636" s="30"/>
    </row>
    <row r="637" spans="1:5" ht="15.75" x14ac:dyDescent="0.25">
      <c r="A637" s="18"/>
      <c r="B637" s="19"/>
      <c r="C637" s="19"/>
      <c r="D637" s="20"/>
      <c r="E637" s="30"/>
    </row>
    <row r="638" spans="1:5" ht="15.75" x14ac:dyDescent="0.25">
      <c r="A638" s="18"/>
      <c r="B638" s="19"/>
      <c r="C638" s="19"/>
      <c r="D638" s="20"/>
      <c r="E638" s="30"/>
    </row>
    <row r="639" spans="1:5" ht="15.75" x14ac:dyDescent="0.25">
      <c r="A639" s="18"/>
      <c r="B639" s="19"/>
      <c r="C639" s="19"/>
      <c r="D639" s="20"/>
      <c r="E639" s="30"/>
    </row>
    <row r="640" spans="1:5" ht="15.75" x14ac:dyDescent="0.25">
      <c r="A640" s="18"/>
      <c r="B640" s="19"/>
      <c r="C640" s="19"/>
      <c r="D640" s="20"/>
      <c r="E640" s="30"/>
    </row>
    <row r="641" spans="1:5" ht="15.75" x14ac:dyDescent="0.25">
      <c r="A641" s="18"/>
      <c r="B641" s="19"/>
      <c r="C641" s="19"/>
      <c r="D641" s="20"/>
      <c r="E641" s="30"/>
    </row>
    <row r="642" spans="1:5" ht="15.75" x14ac:dyDescent="0.25">
      <c r="A642" s="18"/>
      <c r="B642" s="19"/>
      <c r="C642" s="19"/>
      <c r="D642" s="20"/>
      <c r="E642" s="30"/>
    </row>
    <row r="643" spans="1:5" ht="15.75" x14ac:dyDescent="0.25">
      <c r="A643" s="18"/>
      <c r="B643" s="19"/>
      <c r="C643" s="19"/>
      <c r="D643" s="20"/>
      <c r="E643" s="30"/>
    </row>
    <row r="644" spans="1:5" ht="15.75" x14ac:dyDescent="0.25">
      <c r="A644" s="18"/>
      <c r="B644" s="19"/>
      <c r="C644" s="19"/>
      <c r="D644" s="20"/>
      <c r="E644" s="30"/>
    </row>
    <row r="645" spans="1:5" ht="15.75" x14ac:dyDescent="0.25">
      <c r="A645" s="18"/>
      <c r="B645" s="19"/>
      <c r="C645" s="19"/>
      <c r="D645" s="20"/>
      <c r="E645" s="30"/>
    </row>
    <row r="646" spans="1:5" ht="15.75" x14ac:dyDescent="0.25">
      <c r="A646" s="18"/>
      <c r="B646" s="19"/>
      <c r="C646" s="19"/>
      <c r="D646" s="20"/>
      <c r="E646" s="30"/>
    </row>
    <row r="647" spans="1:5" ht="15.75" x14ac:dyDescent="0.25">
      <c r="A647" s="18"/>
      <c r="B647" s="19"/>
      <c r="C647" s="19"/>
      <c r="D647" s="20"/>
      <c r="E647" s="30"/>
    </row>
    <row r="648" spans="1:5" ht="15.75" x14ac:dyDescent="0.25">
      <c r="A648" s="18"/>
      <c r="B648" s="19"/>
      <c r="C648" s="19"/>
      <c r="D648" s="20"/>
      <c r="E648" s="30"/>
    </row>
    <row r="649" spans="1:5" ht="15.75" x14ac:dyDescent="0.25">
      <c r="A649" s="18"/>
      <c r="B649" s="19"/>
      <c r="C649" s="19"/>
      <c r="D649" s="20"/>
      <c r="E649" s="30"/>
    </row>
    <row r="650" spans="1:5" ht="15.75" x14ac:dyDescent="0.25">
      <c r="A650" s="18"/>
      <c r="B650" s="19"/>
      <c r="C650" s="19"/>
      <c r="D650" s="20"/>
      <c r="E650" s="30"/>
    </row>
    <row r="651" spans="1:5" ht="15.75" x14ac:dyDescent="0.25">
      <c r="A651" s="18"/>
      <c r="B651" s="19"/>
      <c r="C651" s="19"/>
      <c r="D651" s="20"/>
      <c r="E651" s="30"/>
    </row>
    <row r="652" spans="1:5" ht="15.75" x14ac:dyDescent="0.25">
      <c r="A652" s="18"/>
      <c r="B652" s="19"/>
      <c r="C652" s="19"/>
      <c r="D652" s="20"/>
      <c r="E652" s="30"/>
    </row>
    <row r="653" spans="1:5" ht="15.75" x14ac:dyDescent="0.25">
      <c r="A653" s="18"/>
      <c r="B653" s="19"/>
      <c r="C653" s="19"/>
      <c r="D653" s="20"/>
      <c r="E653" s="30"/>
    </row>
    <row r="654" spans="1:5" ht="15.75" x14ac:dyDescent="0.25">
      <c r="A654" s="18"/>
      <c r="B654" s="19"/>
      <c r="C654" s="19"/>
      <c r="D654" s="20"/>
      <c r="E654" s="30"/>
    </row>
    <row r="655" spans="1:5" ht="15.75" x14ac:dyDescent="0.25">
      <c r="A655" s="18"/>
      <c r="B655" s="19"/>
      <c r="C655" s="19"/>
      <c r="D655" s="20"/>
      <c r="E655" s="30"/>
    </row>
    <row r="656" spans="1:5" ht="15.75" x14ac:dyDescent="0.25">
      <c r="A656" s="18"/>
      <c r="B656" s="19"/>
      <c r="C656" s="19"/>
      <c r="D656" s="20"/>
      <c r="E656" s="30"/>
    </row>
    <row r="657" spans="1:5" ht="15.75" x14ac:dyDescent="0.25">
      <c r="A657" s="18"/>
      <c r="B657" s="19"/>
      <c r="C657" s="19"/>
      <c r="D657" s="20"/>
      <c r="E657" s="30"/>
    </row>
    <row r="658" spans="1:5" ht="15.75" x14ac:dyDescent="0.25">
      <c r="A658" s="18"/>
      <c r="B658" s="19"/>
      <c r="C658" s="19"/>
      <c r="D658" s="20"/>
      <c r="E658" s="30"/>
    </row>
    <row r="659" spans="1:5" ht="15.75" x14ac:dyDescent="0.25">
      <c r="A659" s="18"/>
      <c r="B659" s="19"/>
      <c r="C659" s="19"/>
      <c r="D659" s="20"/>
      <c r="E659" s="30"/>
    </row>
    <row r="660" spans="1:5" ht="15.75" x14ac:dyDescent="0.25">
      <c r="A660" s="18"/>
      <c r="B660" s="19"/>
      <c r="C660" s="19"/>
      <c r="D660" s="20"/>
      <c r="E660" s="30"/>
    </row>
    <row r="661" spans="1:5" ht="15.75" x14ac:dyDescent="0.25">
      <c r="A661" s="18"/>
      <c r="B661" s="19"/>
      <c r="C661" s="19"/>
      <c r="D661" s="20"/>
      <c r="E661" s="30"/>
    </row>
    <row r="662" spans="1:5" ht="15.75" x14ac:dyDescent="0.25">
      <c r="A662" s="18"/>
      <c r="B662" s="19"/>
      <c r="C662" s="19"/>
      <c r="D662" s="20"/>
      <c r="E662" s="30"/>
    </row>
    <row r="663" spans="1:5" ht="15.75" x14ac:dyDescent="0.25">
      <c r="A663" s="18"/>
      <c r="B663" s="19"/>
      <c r="C663" s="19"/>
      <c r="D663" s="20"/>
      <c r="E663" s="30"/>
    </row>
    <row r="664" spans="1:5" ht="15.75" x14ac:dyDescent="0.25">
      <c r="A664" s="18"/>
      <c r="B664" s="19"/>
      <c r="C664" s="19"/>
      <c r="D664" s="20"/>
      <c r="E664" s="30"/>
    </row>
    <row r="665" spans="1:5" ht="15.75" x14ac:dyDescent="0.25">
      <c r="A665" s="18"/>
      <c r="B665" s="19"/>
      <c r="C665" s="19"/>
      <c r="D665" s="20"/>
      <c r="E665" s="30"/>
    </row>
    <row r="666" spans="1:5" ht="15.75" x14ac:dyDescent="0.25">
      <c r="A666" s="18"/>
      <c r="B666" s="19"/>
      <c r="C666" s="19"/>
      <c r="D666" s="20"/>
      <c r="E666" s="30"/>
    </row>
    <row r="667" spans="1:5" ht="15.75" x14ac:dyDescent="0.25">
      <c r="A667" s="18"/>
      <c r="B667" s="19"/>
      <c r="C667" s="19"/>
      <c r="D667" s="20"/>
      <c r="E667" s="30"/>
    </row>
    <row r="668" spans="1:5" ht="15.75" x14ac:dyDescent="0.25">
      <c r="A668" s="18"/>
      <c r="B668" s="19"/>
      <c r="C668" s="19"/>
      <c r="D668" s="20"/>
      <c r="E668" s="30"/>
    </row>
    <row r="669" spans="1:5" ht="15.75" x14ac:dyDescent="0.25">
      <c r="A669" s="18"/>
      <c r="B669" s="19"/>
      <c r="C669" s="19"/>
      <c r="D669" s="20"/>
      <c r="E669" s="30"/>
    </row>
    <row r="670" spans="1:5" ht="15.75" x14ac:dyDescent="0.25">
      <c r="A670" s="18"/>
      <c r="B670" s="19"/>
      <c r="C670" s="19"/>
      <c r="D670" s="20"/>
      <c r="E670" s="30"/>
    </row>
    <row r="671" spans="1:5" ht="15.75" x14ac:dyDescent="0.25">
      <c r="A671" s="18"/>
      <c r="B671" s="19"/>
      <c r="C671" s="19"/>
      <c r="D671" s="20"/>
      <c r="E671" s="30"/>
    </row>
    <row r="672" spans="1:5" ht="15.75" x14ac:dyDescent="0.25">
      <c r="A672" s="18"/>
      <c r="B672" s="19"/>
      <c r="C672" s="19"/>
      <c r="D672" s="20"/>
      <c r="E672" s="30"/>
    </row>
    <row r="673" spans="1:5" ht="15.75" x14ac:dyDescent="0.25">
      <c r="A673" s="18"/>
      <c r="B673" s="19"/>
      <c r="C673" s="19"/>
      <c r="D673" s="20"/>
      <c r="E673" s="30"/>
    </row>
    <row r="674" spans="1:5" ht="15.75" x14ac:dyDescent="0.25">
      <c r="A674" s="18"/>
      <c r="B674" s="19"/>
      <c r="C674" s="19"/>
      <c r="D674" s="20"/>
      <c r="E674" s="30"/>
    </row>
    <row r="675" spans="1:5" ht="15.75" x14ac:dyDescent="0.25">
      <c r="A675" s="18"/>
      <c r="B675" s="19"/>
      <c r="C675" s="19"/>
      <c r="D675" s="20"/>
      <c r="E675" s="30"/>
    </row>
    <row r="676" spans="1:5" ht="15.75" x14ac:dyDescent="0.25">
      <c r="A676" s="18"/>
      <c r="B676" s="19"/>
      <c r="C676" s="19"/>
      <c r="D676" s="20"/>
      <c r="E676" s="30"/>
    </row>
    <row r="677" spans="1:5" ht="15.75" x14ac:dyDescent="0.25">
      <c r="A677" s="18"/>
      <c r="B677" s="19"/>
      <c r="C677" s="19"/>
      <c r="D677" s="20"/>
      <c r="E677" s="30"/>
    </row>
    <row r="678" spans="1:5" ht="15.75" x14ac:dyDescent="0.25">
      <c r="A678" s="18"/>
      <c r="B678" s="19"/>
      <c r="C678" s="19"/>
      <c r="D678" s="20"/>
      <c r="E678" s="30"/>
    </row>
    <row r="679" spans="1:5" ht="15.75" x14ac:dyDescent="0.25">
      <c r="A679" s="18"/>
      <c r="B679" s="19"/>
      <c r="C679" s="19"/>
      <c r="D679" s="20"/>
      <c r="E679" s="30"/>
    </row>
    <row r="680" spans="1:5" ht="15.75" x14ac:dyDescent="0.25">
      <c r="A680" s="18"/>
      <c r="B680" s="19"/>
      <c r="C680" s="19"/>
      <c r="D680" s="20"/>
      <c r="E680" s="30"/>
    </row>
    <row r="681" spans="1:5" ht="15.75" x14ac:dyDescent="0.25">
      <c r="A681" s="18"/>
      <c r="B681" s="19"/>
      <c r="C681" s="19"/>
      <c r="D681" s="20"/>
      <c r="E681" s="30"/>
    </row>
    <row r="682" spans="1:5" ht="15.75" x14ac:dyDescent="0.25">
      <c r="A682" s="18"/>
      <c r="B682" s="19"/>
      <c r="C682" s="19"/>
      <c r="D682" s="20"/>
      <c r="E682" s="30"/>
    </row>
    <row r="683" spans="1:5" ht="15.75" x14ac:dyDescent="0.25">
      <c r="A683" s="18"/>
      <c r="B683" s="19"/>
      <c r="C683" s="19"/>
      <c r="D683" s="20"/>
      <c r="E683" s="30"/>
    </row>
    <row r="684" spans="1:5" ht="15.75" x14ac:dyDescent="0.25">
      <c r="A684" s="18"/>
      <c r="B684" s="19"/>
      <c r="C684" s="19"/>
      <c r="D684" s="20"/>
      <c r="E684" s="30"/>
    </row>
    <row r="685" spans="1:5" ht="15.75" x14ac:dyDescent="0.25">
      <c r="A685" s="18"/>
      <c r="B685" s="19"/>
      <c r="C685" s="19"/>
      <c r="D685" s="20"/>
      <c r="E685" s="30"/>
    </row>
    <row r="686" spans="1:5" ht="15.75" x14ac:dyDescent="0.25">
      <c r="A686" s="18"/>
      <c r="B686" s="19"/>
      <c r="C686" s="19"/>
      <c r="D686" s="20"/>
      <c r="E686" s="30"/>
    </row>
    <row r="687" spans="1:5" ht="15.75" x14ac:dyDescent="0.25">
      <c r="A687" s="18"/>
      <c r="B687" s="19"/>
      <c r="C687" s="19"/>
      <c r="D687" s="20"/>
      <c r="E687" s="30"/>
    </row>
    <row r="688" spans="1:5" ht="15.75" x14ac:dyDescent="0.25">
      <c r="A688" s="18"/>
      <c r="B688" s="19"/>
      <c r="C688" s="19"/>
      <c r="D688" s="20"/>
      <c r="E688" s="30"/>
    </row>
    <row r="689" spans="1:5" ht="15.75" x14ac:dyDescent="0.25">
      <c r="A689" s="18"/>
      <c r="B689" s="19"/>
      <c r="C689" s="19"/>
      <c r="D689" s="20"/>
      <c r="E689" s="30"/>
    </row>
    <row r="690" spans="1:5" ht="15.75" x14ac:dyDescent="0.25">
      <c r="A690" s="18"/>
      <c r="B690" s="19"/>
      <c r="C690" s="19"/>
      <c r="D690" s="20"/>
      <c r="E690" s="30"/>
    </row>
    <row r="691" spans="1:5" ht="15.75" x14ac:dyDescent="0.25">
      <c r="A691" s="18"/>
      <c r="B691" s="19"/>
      <c r="C691" s="19"/>
      <c r="D691" s="20"/>
      <c r="E691" s="30"/>
    </row>
    <row r="692" spans="1:5" ht="15.75" x14ac:dyDescent="0.25">
      <c r="A692" s="18"/>
      <c r="B692" s="19"/>
      <c r="C692" s="19"/>
      <c r="D692" s="20"/>
      <c r="E692" s="30"/>
    </row>
    <row r="693" spans="1:5" ht="15.75" x14ac:dyDescent="0.25">
      <c r="A693" s="18"/>
      <c r="B693" s="19"/>
      <c r="C693" s="19"/>
      <c r="D693" s="20"/>
      <c r="E693" s="30"/>
    </row>
    <row r="694" spans="1:5" ht="15.75" x14ac:dyDescent="0.25">
      <c r="A694" s="18"/>
      <c r="B694" s="19"/>
      <c r="C694" s="19"/>
      <c r="D694" s="20"/>
      <c r="E694" s="30"/>
    </row>
    <row r="695" spans="1:5" ht="15.75" x14ac:dyDescent="0.25">
      <c r="A695" s="18"/>
      <c r="B695" s="19"/>
      <c r="C695" s="19"/>
      <c r="D695" s="20"/>
      <c r="E695" s="30"/>
    </row>
    <row r="696" spans="1:5" ht="15.75" x14ac:dyDescent="0.25">
      <c r="A696" s="18"/>
      <c r="B696" s="19"/>
      <c r="C696" s="19"/>
      <c r="D696" s="20"/>
      <c r="E696" s="30"/>
    </row>
    <row r="697" spans="1:5" ht="15.75" x14ac:dyDescent="0.25">
      <c r="A697" s="18"/>
      <c r="B697" s="19"/>
      <c r="C697" s="19"/>
      <c r="D697" s="20"/>
      <c r="E697" s="30"/>
    </row>
    <row r="698" spans="1:5" ht="15.75" x14ac:dyDescent="0.25">
      <c r="A698" s="18"/>
      <c r="B698" s="19"/>
      <c r="C698" s="19"/>
      <c r="D698" s="20"/>
      <c r="E698" s="30"/>
    </row>
    <row r="699" spans="1:5" ht="15.75" x14ac:dyDescent="0.25">
      <c r="A699" s="18"/>
      <c r="B699" s="19"/>
      <c r="C699" s="19"/>
      <c r="D699" s="20"/>
      <c r="E699" s="30"/>
    </row>
    <row r="700" spans="1:5" ht="15.75" x14ac:dyDescent="0.25">
      <c r="A700" s="18"/>
      <c r="B700" s="19"/>
      <c r="C700" s="19"/>
      <c r="D700" s="20"/>
      <c r="E700" s="30"/>
    </row>
    <row r="701" spans="1:5" ht="15.75" x14ac:dyDescent="0.25">
      <c r="A701" s="18"/>
      <c r="B701" s="19"/>
      <c r="C701" s="19"/>
      <c r="D701" s="20"/>
      <c r="E701" s="30"/>
    </row>
    <row r="702" spans="1:5" ht="15.75" x14ac:dyDescent="0.25">
      <c r="A702" s="18"/>
      <c r="B702" s="19"/>
      <c r="C702" s="19"/>
      <c r="D702" s="20"/>
      <c r="E702" s="30"/>
    </row>
    <row r="703" spans="1:5" ht="15.75" x14ac:dyDescent="0.25">
      <c r="A703" s="18"/>
      <c r="B703" s="19"/>
      <c r="C703" s="19"/>
      <c r="D703" s="20"/>
      <c r="E703" s="30"/>
    </row>
    <row r="704" spans="1:5" ht="15.75" x14ac:dyDescent="0.25">
      <c r="A704" s="18"/>
      <c r="B704" s="19"/>
      <c r="C704" s="19"/>
      <c r="D704" s="20"/>
      <c r="E704" s="30"/>
    </row>
    <row r="705" spans="1:5" ht="15.75" x14ac:dyDescent="0.25">
      <c r="A705" s="18"/>
      <c r="B705" s="19"/>
      <c r="C705" s="19"/>
      <c r="D705" s="20"/>
      <c r="E705" s="30"/>
    </row>
    <row r="706" spans="1:5" ht="15.75" x14ac:dyDescent="0.25">
      <c r="A706" s="18"/>
      <c r="B706" s="19"/>
      <c r="C706" s="19"/>
      <c r="D706" s="20"/>
      <c r="E706" s="30"/>
    </row>
    <row r="707" spans="1:5" ht="15.75" x14ac:dyDescent="0.25">
      <c r="A707" s="18"/>
      <c r="B707" s="19"/>
      <c r="C707" s="19"/>
      <c r="D707" s="20"/>
      <c r="E707" s="30"/>
    </row>
    <row r="708" spans="1:5" ht="15.75" x14ac:dyDescent="0.25">
      <c r="A708" s="18"/>
      <c r="B708" s="19"/>
      <c r="C708" s="19"/>
      <c r="D708" s="20"/>
      <c r="E708" s="30"/>
    </row>
    <row r="709" spans="1:5" ht="15.75" x14ac:dyDescent="0.25">
      <c r="A709" s="18"/>
      <c r="B709" s="19"/>
      <c r="C709" s="19"/>
      <c r="D709" s="20"/>
      <c r="E709" s="30"/>
    </row>
    <row r="710" spans="1:5" ht="15.75" x14ac:dyDescent="0.25">
      <c r="A710" s="18"/>
      <c r="B710" s="19"/>
      <c r="C710" s="19"/>
      <c r="D710" s="20"/>
      <c r="E710" s="30"/>
    </row>
    <row r="711" spans="1:5" ht="15.75" x14ac:dyDescent="0.25">
      <c r="A711" s="18"/>
      <c r="B711" s="19"/>
      <c r="C711" s="19"/>
      <c r="D711" s="20"/>
      <c r="E711" s="30"/>
    </row>
    <row r="712" spans="1:5" ht="15.75" x14ac:dyDescent="0.25">
      <c r="A712" s="18"/>
      <c r="B712" s="19"/>
      <c r="C712" s="19"/>
      <c r="D712" s="20"/>
      <c r="E712" s="30"/>
    </row>
    <row r="713" spans="1:5" ht="15.75" x14ac:dyDescent="0.25">
      <c r="A713" s="18"/>
      <c r="B713" s="19"/>
      <c r="C713" s="19"/>
      <c r="D713" s="20"/>
      <c r="E713" s="30"/>
    </row>
    <row r="714" spans="1:5" ht="15.75" x14ac:dyDescent="0.25">
      <c r="A714" s="18"/>
      <c r="B714" s="19"/>
      <c r="C714" s="19"/>
      <c r="D714" s="20"/>
      <c r="E714" s="30"/>
    </row>
    <row r="715" spans="1:5" ht="15.75" x14ac:dyDescent="0.25">
      <c r="A715" s="18"/>
      <c r="B715" s="19"/>
      <c r="C715" s="19"/>
      <c r="D715" s="20"/>
      <c r="E715" s="30"/>
    </row>
    <row r="716" spans="1:5" ht="15.75" x14ac:dyDescent="0.25">
      <c r="A716" s="18"/>
      <c r="B716" s="19"/>
      <c r="C716" s="19"/>
      <c r="D716" s="20"/>
      <c r="E716" s="30"/>
    </row>
    <row r="717" spans="1:5" ht="15.75" x14ac:dyDescent="0.25">
      <c r="A717" s="18"/>
      <c r="B717" s="19"/>
      <c r="C717" s="19"/>
      <c r="D717" s="20"/>
      <c r="E717" s="30"/>
    </row>
    <row r="718" spans="1:5" ht="15.75" x14ac:dyDescent="0.25">
      <c r="A718" s="18"/>
      <c r="B718" s="19"/>
      <c r="C718" s="19"/>
      <c r="D718" s="20"/>
      <c r="E718" s="30"/>
    </row>
    <row r="719" spans="1:5" ht="15.75" x14ac:dyDescent="0.25">
      <c r="A719" s="18"/>
      <c r="B719" s="19"/>
      <c r="C719" s="19"/>
      <c r="D719" s="20"/>
      <c r="E719" s="30"/>
    </row>
    <row r="720" spans="1:5" ht="15.75" x14ac:dyDescent="0.25">
      <c r="A720" s="18"/>
      <c r="B720" s="19"/>
      <c r="C720" s="19"/>
      <c r="D720" s="20"/>
      <c r="E720" s="30"/>
    </row>
    <row r="721" spans="1:5" ht="15.75" x14ac:dyDescent="0.25">
      <c r="A721" s="18"/>
      <c r="B721" s="19"/>
      <c r="C721" s="19"/>
      <c r="D721" s="20"/>
      <c r="E721" s="30"/>
    </row>
    <row r="722" spans="1:5" ht="15.75" x14ac:dyDescent="0.25">
      <c r="A722" s="18"/>
      <c r="B722" s="19"/>
      <c r="C722" s="19"/>
      <c r="D722" s="20"/>
      <c r="E722" s="30"/>
    </row>
    <row r="723" spans="1:5" ht="15.75" x14ac:dyDescent="0.25">
      <c r="A723" s="18"/>
      <c r="B723" s="19"/>
      <c r="C723" s="19"/>
      <c r="D723" s="20"/>
      <c r="E723" s="30"/>
    </row>
    <row r="724" spans="1:5" ht="15.75" x14ac:dyDescent="0.25">
      <c r="A724" s="18"/>
      <c r="B724" s="19"/>
      <c r="C724" s="19"/>
      <c r="D724" s="20"/>
      <c r="E724" s="30"/>
    </row>
    <row r="725" spans="1:5" ht="15.75" x14ac:dyDescent="0.25">
      <c r="A725" s="18"/>
      <c r="B725" s="19"/>
      <c r="C725" s="19"/>
      <c r="D725" s="20"/>
      <c r="E725" s="30"/>
    </row>
    <row r="726" spans="1:5" ht="15.75" x14ac:dyDescent="0.25">
      <c r="A726" s="18"/>
      <c r="B726" s="19"/>
      <c r="C726" s="19"/>
      <c r="D726" s="20"/>
      <c r="E726" s="30"/>
    </row>
    <row r="727" spans="1:5" ht="15.75" x14ac:dyDescent="0.25">
      <c r="A727" s="18"/>
      <c r="B727" s="19"/>
      <c r="C727" s="19"/>
      <c r="D727" s="20"/>
      <c r="E727" s="30"/>
    </row>
    <row r="728" spans="1:5" ht="15.75" x14ac:dyDescent="0.25">
      <c r="A728" s="18"/>
      <c r="B728" s="19"/>
      <c r="C728" s="19"/>
      <c r="D728" s="20"/>
      <c r="E728" s="30"/>
    </row>
    <row r="729" spans="1:5" ht="15.75" x14ac:dyDescent="0.25">
      <c r="A729" s="18"/>
      <c r="B729" s="19"/>
      <c r="C729" s="19"/>
      <c r="D729" s="20"/>
      <c r="E729" s="30"/>
    </row>
    <row r="730" spans="1:5" ht="15.75" x14ac:dyDescent="0.25">
      <c r="A730" s="18"/>
      <c r="B730" s="19"/>
      <c r="C730" s="19"/>
      <c r="D730" s="20"/>
      <c r="E730" s="30"/>
    </row>
    <row r="731" spans="1:5" ht="15.75" x14ac:dyDescent="0.25">
      <c r="A731" s="18"/>
      <c r="B731" s="19"/>
      <c r="C731" s="19"/>
      <c r="D731" s="20"/>
      <c r="E731" s="30"/>
    </row>
    <row r="732" spans="1:5" ht="15.75" x14ac:dyDescent="0.25">
      <c r="A732" s="18"/>
      <c r="B732" s="19"/>
      <c r="C732" s="19"/>
      <c r="D732" s="20"/>
      <c r="E732" s="30"/>
    </row>
    <row r="733" spans="1:5" ht="15.75" x14ac:dyDescent="0.25">
      <c r="A733" s="18"/>
      <c r="B733" s="19"/>
      <c r="C733" s="19"/>
      <c r="D733" s="20"/>
      <c r="E733" s="30"/>
    </row>
    <row r="734" spans="1:5" ht="15.75" x14ac:dyDescent="0.25">
      <c r="A734" s="18"/>
      <c r="B734" s="19"/>
      <c r="C734" s="19"/>
      <c r="D734" s="20"/>
      <c r="E734" s="30"/>
    </row>
    <row r="735" spans="1:5" ht="15.75" x14ac:dyDescent="0.25">
      <c r="A735" s="18"/>
      <c r="B735" s="19"/>
      <c r="C735" s="19"/>
      <c r="D735" s="20"/>
      <c r="E735" s="30"/>
    </row>
    <row r="736" spans="1:5" ht="15.75" x14ac:dyDescent="0.25">
      <c r="A736" s="18"/>
      <c r="B736" s="19"/>
      <c r="C736" s="19"/>
      <c r="D736" s="20"/>
      <c r="E736" s="30"/>
    </row>
    <row r="737" spans="1:5" ht="15.75" x14ac:dyDescent="0.25">
      <c r="A737" s="18"/>
      <c r="B737" s="19"/>
      <c r="C737" s="19"/>
      <c r="D737" s="20"/>
      <c r="E737" s="30"/>
    </row>
    <row r="738" spans="1:5" ht="15.75" x14ac:dyDescent="0.25">
      <c r="A738" s="18"/>
      <c r="B738" s="19"/>
      <c r="C738" s="19"/>
      <c r="D738" s="20"/>
      <c r="E738" s="30"/>
    </row>
    <row r="739" spans="1:5" ht="15.75" x14ac:dyDescent="0.25">
      <c r="A739" s="18"/>
      <c r="B739" s="19"/>
      <c r="C739" s="19"/>
      <c r="D739" s="20"/>
      <c r="E739" s="30"/>
    </row>
    <row r="740" spans="1:5" ht="15.75" x14ac:dyDescent="0.25">
      <c r="A740" s="18"/>
      <c r="B740" s="19"/>
      <c r="C740" s="19"/>
      <c r="D740" s="20"/>
      <c r="E740" s="30"/>
    </row>
    <row r="741" spans="1:5" ht="15.75" x14ac:dyDescent="0.25">
      <c r="A741" s="18"/>
      <c r="B741" s="19"/>
      <c r="C741" s="19"/>
      <c r="D741" s="20"/>
      <c r="E741" s="30"/>
    </row>
    <row r="742" spans="1:5" ht="15.75" x14ac:dyDescent="0.25">
      <c r="A742" s="18"/>
      <c r="B742" s="19"/>
      <c r="C742" s="19"/>
      <c r="D742" s="20"/>
      <c r="E742" s="30"/>
    </row>
    <row r="743" spans="1:5" ht="15.75" x14ac:dyDescent="0.25">
      <c r="A743" s="18"/>
      <c r="B743" s="19"/>
      <c r="C743" s="19"/>
      <c r="D743" s="20"/>
      <c r="E743" s="30"/>
    </row>
    <row r="744" spans="1:5" ht="15.75" x14ac:dyDescent="0.25">
      <c r="A744" s="18"/>
      <c r="B744" s="19"/>
      <c r="C744" s="19"/>
      <c r="D744" s="20"/>
      <c r="E744" s="30"/>
    </row>
    <row r="745" spans="1:5" ht="15.75" x14ac:dyDescent="0.25">
      <c r="A745" s="18"/>
      <c r="B745" s="19"/>
      <c r="C745" s="19"/>
      <c r="D745" s="20"/>
      <c r="E745" s="30"/>
    </row>
    <row r="746" spans="1:5" ht="15.75" x14ac:dyDescent="0.25">
      <c r="A746" s="18"/>
      <c r="B746" s="19"/>
      <c r="C746" s="19"/>
      <c r="D746" s="20"/>
      <c r="E746" s="30"/>
    </row>
    <row r="747" spans="1:5" ht="15.75" x14ac:dyDescent="0.25">
      <c r="A747" s="18"/>
      <c r="B747" s="19"/>
      <c r="C747" s="19"/>
      <c r="D747" s="20"/>
      <c r="E747" s="30"/>
    </row>
    <row r="748" spans="1:5" ht="15.75" x14ac:dyDescent="0.25">
      <c r="A748" s="18"/>
      <c r="B748" s="19"/>
      <c r="C748" s="19"/>
      <c r="D748" s="20"/>
      <c r="E748" s="30"/>
    </row>
    <row r="749" spans="1:5" ht="15.75" x14ac:dyDescent="0.25">
      <c r="A749" s="18"/>
      <c r="B749" s="19"/>
      <c r="C749" s="19"/>
      <c r="D749" s="20"/>
      <c r="E749" s="30"/>
    </row>
    <row r="750" spans="1:5" ht="15.75" x14ac:dyDescent="0.25">
      <c r="A750" s="18"/>
      <c r="B750" s="19"/>
      <c r="C750" s="19"/>
      <c r="D750" s="20"/>
      <c r="E750" s="30"/>
    </row>
    <row r="751" spans="1:5" ht="15.75" x14ac:dyDescent="0.25">
      <c r="A751" s="18"/>
      <c r="B751" s="19"/>
      <c r="C751" s="19"/>
      <c r="D751" s="20"/>
      <c r="E751" s="30"/>
    </row>
    <row r="752" spans="1:5" ht="15.75" x14ac:dyDescent="0.25">
      <c r="A752" s="18"/>
      <c r="B752" s="19"/>
      <c r="C752" s="19"/>
      <c r="D752" s="20"/>
      <c r="E752" s="30"/>
    </row>
    <row r="753" spans="1:5" ht="15.75" x14ac:dyDescent="0.25">
      <c r="A753" s="18"/>
      <c r="B753" s="19"/>
      <c r="C753" s="19"/>
      <c r="D753" s="20"/>
      <c r="E753" s="30"/>
    </row>
    <row r="754" spans="1:5" ht="15.75" x14ac:dyDescent="0.25">
      <c r="A754" s="18"/>
      <c r="B754" s="19"/>
      <c r="C754" s="19"/>
      <c r="D754" s="20"/>
      <c r="E754" s="30"/>
    </row>
    <row r="755" spans="1:5" ht="15.75" x14ac:dyDescent="0.25">
      <c r="A755" s="18"/>
      <c r="B755" s="19"/>
      <c r="C755" s="19"/>
      <c r="D755" s="20"/>
      <c r="E755" s="30"/>
    </row>
    <row r="756" spans="1:5" ht="15.75" x14ac:dyDescent="0.25">
      <c r="A756" s="18"/>
      <c r="B756" s="19"/>
      <c r="C756" s="19"/>
      <c r="D756" s="20"/>
      <c r="E756" s="30"/>
    </row>
    <row r="757" spans="1:5" ht="15.75" x14ac:dyDescent="0.25">
      <c r="A757" s="18"/>
      <c r="B757" s="19"/>
      <c r="C757" s="19"/>
      <c r="D757" s="20"/>
      <c r="E757" s="30"/>
    </row>
    <row r="758" spans="1:5" ht="15.75" x14ac:dyDescent="0.25">
      <c r="A758" s="18"/>
      <c r="B758" s="19"/>
      <c r="C758" s="19"/>
      <c r="D758" s="20"/>
      <c r="E758" s="30"/>
    </row>
    <row r="759" spans="1:5" ht="15.75" x14ac:dyDescent="0.25">
      <c r="A759" s="18"/>
      <c r="B759" s="19"/>
      <c r="C759" s="19"/>
      <c r="D759" s="20"/>
      <c r="E759" s="30"/>
    </row>
    <row r="760" spans="1:5" ht="15.75" x14ac:dyDescent="0.25">
      <c r="A760" s="18"/>
      <c r="B760" s="19"/>
      <c r="C760" s="19"/>
      <c r="D760" s="20"/>
      <c r="E760" s="30"/>
    </row>
    <row r="761" spans="1:5" ht="15.75" x14ac:dyDescent="0.25">
      <c r="A761" s="18"/>
      <c r="B761" s="19"/>
      <c r="C761" s="19"/>
      <c r="D761" s="20"/>
      <c r="E761" s="30"/>
    </row>
    <row r="762" spans="1:5" ht="15.75" x14ac:dyDescent="0.25">
      <c r="A762" s="18"/>
      <c r="B762" s="19"/>
      <c r="C762" s="19"/>
      <c r="D762" s="20"/>
      <c r="E762" s="30"/>
    </row>
    <row r="763" spans="1:5" ht="15.75" x14ac:dyDescent="0.25">
      <c r="A763" s="18"/>
      <c r="B763" s="19"/>
      <c r="C763" s="19"/>
      <c r="D763" s="20"/>
      <c r="E763" s="30"/>
    </row>
    <row r="764" spans="1:5" ht="15.75" x14ac:dyDescent="0.25">
      <c r="A764" s="18"/>
      <c r="B764" s="19"/>
      <c r="C764" s="19"/>
      <c r="D764" s="20"/>
      <c r="E764" s="30"/>
    </row>
    <row r="765" spans="1:5" ht="15.75" x14ac:dyDescent="0.25">
      <c r="A765" s="18"/>
      <c r="B765" s="19"/>
      <c r="C765" s="19"/>
      <c r="D765" s="20"/>
      <c r="E765" s="30"/>
    </row>
    <row r="766" spans="1:5" ht="15.75" x14ac:dyDescent="0.25">
      <c r="A766" s="18"/>
      <c r="B766" s="19"/>
      <c r="C766" s="19"/>
      <c r="D766" s="20"/>
      <c r="E766" s="30"/>
    </row>
    <row r="767" spans="1:5" ht="15.75" x14ac:dyDescent="0.25">
      <c r="A767" s="18"/>
      <c r="B767" s="19"/>
      <c r="C767" s="19"/>
      <c r="D767" s="20"/>
      <c r="E767" s="30"/>
    </row>
    <row r="768" spans="1:5" ht="15.75" x14ac:dyDescent="0.25">
      <c r="A768" s="18"/>
      <c r="B768" s="19"/>
      <c r="C768" s="19"/>
      <c r="D768" s="20"/>
      <c r="E768" s="30"/>
    </row>
    <row r="769" spans="1:5" ht="15.75" x14ac:dyDescent="0.25">
      <c r="A769" s="18"/>
      <c r="B769" s="19"/>
      <c r="C769" s="19"/>
      <c r="D769" s="20"/>
      <c r="E769" s="30"/>
    </row>
    <row r="770" spans="1:5" ht="15.75" x14ac:dyDescent="0.25">
      <c r="A770" s="18"/>
      <c r="B770" s="19"/>
      <c r="C770" s="19"/>
      <c r="D770" s="20"/>
      <c r="E770" s="30"/>
    </row>
    <row r="771" spans="1:5" ht="15.75" x14ac:dyDescent="0.25">
      <c r="A771" s="18"/>
      <c r="B771" s="19"/>
      <c r="C771" s="19"/>
      <c r="D771" s="20"/>
      <c r="E771" s="30"/>
    </row>
    <row r="772" spans="1:5" ht="15.75" x14ac:dyDescent="0.25">
      <c r="A772" s="18"/>
      <c r="B772" s="19"/>
      <c r="C772" s="19"/>
      <c r="D772" s="20"/>
      <c r="E772" s="30"/>
    </row>
    <row r="773" spans="1:5" ht="15.75" x14ac:dyDescent="0.25">
      <c r="A773" s="18"/>
      <c r="B773" s="19"/>
      <c r="C773" s="19"/>
      <c r="D773" s="20"/>
      <c r="E773" s="30"/>
    </row>
    <row r="774" spans="1:5" ht="15.75" x14ac:dyDescent="0.25">
      <c r="A774" s="18"/>
      <c r="B774" s="19"/>
      <c r="C774" s="19"/>
      <c r="D774" s="20"/>
      <c r="E774" s="30"/>
    </row>
    <row r="775" spans="1:5" ht="15.75" x14ac:dyDescent="0.25">
      <c r="A775" s="18"/>
      <c r="B775" s="19"/>
      <c r="C775" s="19"/>
      <c r="D775" s="20"/>
      <c r="E775" s="30"/>
    </row>
    <row r="776" spans="1:5" ht="15.75" x14ac:dyDescent="0.25">
      <c r="A776" s="18"/>
      <c r="B776" s="19"/>
      <c r="C776" s="19"/>
      <c r="D776" s="20"/>
      <c r="E776" s="30"/>
    </row>
    <row r="777" spans="1:5" ht="15.75" x14ac:dyDescent="0.25">
      <c r="A777" s="18"/>
      <c r="B777" s="19"/>
      <c r="C777" s="19"/>
      <c r="D777" s="20"/>
      <c r="E777" s="30"/>
    </row>
    <row r="778" spans="1:5" ht="15.75" x14ac:dyDescent="0.25">
      <c r="A778" s="18"/>
      <c r="B778" s="19"/>
      <c r="C778" s="19"/>
      <c r="D778" s="20"/>
      <c r="E778" s="30"/>
    </row>
    <row r="779" spans="1:5" ht="15.75" x14ac:dyDescent="0.25">
      <c r="A779" s="18"/>
      <c r="B779" s="19"/>
      <c r="C779" s="19"/>
      <c r="D779" s="20"/>
      <c r="E779" s="30"/>
    </row>
    <row r="780" spans="1:5" ht="15.75" x14ac:dyDescent="0.25">
      <c r="A780" s="18"/>
      <c r="B780" s="19"/>
      <c r="C780" s="19"/>
      <c r="D780" s="20"/>
      <c r="E780" s="30"/>
    </row>
    <row r="781" spans="1:5" ht="15.75" x14ac:dyDescent="0.25">
      <c r="A781" s="18"/>
      <c r="B781" s="19"/>
      <c r="C781" s="19"/>
      <c r="D781" s="20"/>
      <c r="E781" s="30"/>
    </row>
    <row r="782" spans="1:5" ht="15.75" x14ac:dyDescent="0.25">
      <c r="A782" s="18"/>
      <c r="B782" s="19"/>
      <c r="C782" s="19"/>
      <c r="D782" s="20"/>
      <c r="E782" s="30"/>
    </row>
    <row r="783" spans="1:5" ht="15.75" x14ac:dyDescent="0.25">
      <c r="A783" s="18"/>
      <c r="B783" s="19"/>
      <c r="C783" s="19"/>
      <c r="D783" s="20"/>
      <c r="E783" s="30"/>
    </row>
    <row r="784" spans="1:5" ht="15.75" x14ac:dyDescent="0.25">
      <c r="A784" s="18"/>
      <c r="B784" s="19"/>
      <c r="C784" s="19"/>
      <c r="D784" s="20"/>
      <c r="E784" s="30"/>
    </row>
    <row r="785" spans="1:5" ht="15.75" x14ac:dyDescent="0.25">
      <c r="A785" s="18"/>
      <c r="B785" s="19"/>
      <c r="C785" s="19"/>
      <c r="D785" s="20"/>
      <c r="E785" s="30"/>
    </row>
    <row r="786" spans="1:5" ht="15.75" x14ac:dyDescent="0.25">
      <c r="A786" s="18"/>
      <c r="B786" s="19"/>
      <c r="C786" s="19"/>
      <c r="D786" s="20"/>
      <c r="E786" s="30"/>
    </row>
    <row r="787" spans="1:5" ht="15.75" x14ac:dyDescent="0.25">
      <c r="A787" s="18"/>
      <c r="B787" s="19"/>
      <c r="C787" s="19"/>
      <c r="D787" s="20"/>
      <c r="E787" s="30"/>
    </row>
    <row r="788" spans="1:5" ht="15.75" x14ac:dyDescent="0.25">
      <c r="A788" s="18"/>
      <c r="B788" s="19"/>
      <c r="C788" s="19"/>
      <c r="D788" s="20"/>
      <c r="E788" s="30"/>
    </row>
    <row r="789" spans="1:5" ht="15.75" x14ac:dyDescent="0.25">
      <c r="A789" s="18"/>
      <c r="B789" s="19"/>
      <c r="C789" s="19"/>
      <c r="D789" s="20"/>
      <c r="E789" s="30"/>
    </row>
    <row r="790" spans="1:5" ht="15.75" x14ac:dyDescent="0.25">
      <c r="A790" s="18"/>
      <c r="B790" s="19"/>
      <c r="C790" s="19"/>
      <c r="D790" s="20"/>
      <c r="E790" s="30"/>
    </row>
    <row r="791" spans="1:5" ht="15.75" x14ac:dyDescent="0.25">
      <c r="A791" s="18"/>
      <c r="B791" s="19"/>
      <c r="C791" s="19"/>
      <c r="D791" s="20"/>
      <c r="E791" s="30"/>
    </row>
    <row r="792" spans="1:5" ht="15.75" x14ac:dyDescent="0.25">
      <c r="A792" s="18"/>
      <c r="B792" s="19"/>
      <c r="C792" s="19"/>
      <c r="D792" s="20"/>
      <c r="E792" s="30"/>
    </row>
    <row r="793" spans="1:5" ht="15.75" x14ac:dyDescent="0.25">
      <c r="A793" s="18"/>
      <c r="B793" s="19"/>
      <c r="C793" s="19"/>
      <c r="D793" s="20"/>
      <c r="E793" s="30"/>
    </row>
    <row r="794" spans="1:5" ht="15.75" x14ac:dyDescent="0.25">
      <c r="A794" s="18"/>
      <c r="B794" s="19"/>
      <c r="C794" s="19"/>
      <c r="D794" s="20"/>
      <c r="E794" s="30"/>
    </row>
    <row r="795" spans="1:5" ht="15.75" x14ac:dyDescent="0.25">
      <c r="A795" s="18"/>
      <c r="B795" s="19"/>
      <c r="C795" s="19"/>
      <c r="D795" s="20"/>
      <c r="E795" s="30"/>
    </row>
    <row r="796" spans="1:5" ht="15.75" x14ac:dyDescent="0.25">
      <c r="A796" s="18"/>
      <c r="B796" s="19"/>
      <c r="C796" s="19"/>
      <c r="D796" s="20"/>
      <c r="E796" s="30"/>
    </row>
    <row r="797" spans="1:5" ht="15.75" x14ac:dyDescent="0.25">
      <c r="A797" s="18"/>
      <c r="B797" s="19"/>
      <c r="C797" s="19"/>
      <c r="D797" s="20"/>
      <c r="E797" s="30"/>
    </row>
    <row r="798" spans="1:5" ht="15.75" x14ac:dyDescent="0.25">
      <c r="A798" s="18"/>
      <c r="B798" s="19"/>
      <c r="C798" s="19"/>
      <c r="D798" s="20"/>
      <c r="E798" s="30"/>
    </row>
    <row r="799" spans="1:5" ht="15.75" x14ac:dyDescent="0.25">
      <c r="A799" s="18"/>
      <c r="B799" s="19"/>
      <c r="C799" s="19"/>
      <c r="D799" s="20"/>
      <c r="E799" s="30"/>
    </row>
    <row r="800" spans="1:5" ht="15.75" x14ac:dyDescent="0.25">
      <c r="A800" s="18"/>
      <c r="B800" s="19"/>
      <c r="C800" s="19"/>
      <c r="D800" s="20"/>
      <c r="E800" s="30"/>
    </row>
    <row r="801" spans="1:5" ht="15.75" x14ac:dyDescent="0.25">
      <c r="A801" s="18"/>
      <c r="B801" s="19"/>
      <c r="C801" s="19"/>
      <c r="D801" s="20"/>
      <c r="E801" s="30"/>
    </row>
    <row r="802" spans="1:5" ht="15.75" x14ac:dyDescent="0.25">
      <c r="A802" s="18"/>
      <c r="B802" s="19"/>
      <c r="C802" s="19"/>
      <c r="D802" s="20"/>
      <c r="E802" s="30"/>
    </row>
    <row r="803" spans="1:5" ht="15.75" x14ac:dyDescent="0.25">
      <c r="A803" s="18"/>
      <c r="B803" s="19"/>
      <c r="C803" s="19"/>
      <c r="D803" s="20"/>
      <c r="E803" s="30"/>
    </row>
    <row r="804" spans="1:5" ht="15.75" x14ac:dyDescent="0.25">
      <c r="A804" s="18"/>
      <c r="B804" s="19"/>
      <c r="C804" s="19"/>
      <c r="D804" s="20"/>
      <c r="E804" s="30"/>
    </row>
    <row r="805" spans="1:5" ht="15.75" x14ac:dyDescent="0.25">
      <c r="A805" s="18"/>
      <c r="B805" s="19"/>
      <c r="C805" s="19"/>
      <c r="D805" s="20"/>
      <c r="E805" s="30"/>
    </row>
    <row r="806" spans="1:5" ht="15.75" x14ac:dyDescent="0.25">
      <c r="A806" s="18"/>
      <c r="B806" s="19"/>
      <c r="C806" s="19"/>
      <c r="D806" s="20"/>
      <c r="E806" s="30"/>
    </row>
    <row r="807" spans="1:5" ht="15.75" x14ac:dyDescent="0.25">
      <c r="A807" s="18"/>
      <c r="B807" s="19"/>
      <c r="C807" s="19"/>
      <c r="D807" s="20"/>
      <c r="E807" s="30"/>
    </row>
    <row r="808" spans="1:5" ht="15.75" x14ac:dyDescent="0.25">
      <c r="A808" s="18"/>
      <c r="B808" s="19"/>
      <c r="C808" s="19"/>
      <c r="D808" s="20"/>
      <c r="E808" s="30"/>
    </row>
    <row r="809" spans="1:5" ht="15.75" x14ac:dyDescent="0.25">
      <c r="A809" s="18"/>
      <c r="B809" s="19"/>
      <c r="C809" s="19"/>
      <c r="D809" s="20"/>
      <c r="E809" s="30"/>
    </row>
    <row r="810" spans="1:5" ht="15.75" x14ac:dyDescent="0.25">
      <c r="A810" s="18"/>
      <c r="B810" s="19"/>
      <c r="C810" s="19"/>
      <c r="D810" s="20"/>
      <c r="E810" s="30"/>
    </row>
    <row r="811" spans="1:5" ht="15.75" x14ac:dyDescent="0.25">
      <c r="A811" s="18"/>
      <c r="B811" s="19"/>
      <c r="C811" s="19"/>
      <c r="D811" s="20"/>
      <c r="E811" s="30"/>
    </row>
    <row r="812" spans="1:5" ht="15.75" x14ac:dyDescent="0.25">
      <c r="A812" s="18"/>
      <c r="B812" s="19"/>
      <c r="C812" s="19"/>
      <c r="D812" s="20"/>
      <c r="E812" s="30"/>
    </row>
    <row r="813" spans="1:5" ht="15.75" x14ac:dyDescent="0.25">
      <c r="A813" s="18"/>
      <c r="B813" s="19"/>
      <c r="C813" s="19"/>
      <c r="D813" s="20"/>
      <c r="E813" s="30"/>
    </row>
    <row r="814" spans="1:5" ht="15.75" x14ac:dyDescent="0.25">
      <c r="A814" s="18"/>
      <c r="B814" s="19"/>
      <c r="C814" s="19"/>
      <c r="D814" s="20"/>
      <c r="E814" s="30"/>
    </row>
    <row r="815" spans="1:5" ht="15.75" x14ac:dyDescent="0.25">
      <c r="A815" s="18"/>
      <c r="B815" s="19"/>
      <c r="C815" s="19"/>
      <c r="D815" s="20"/>
      <c r="E815" s="30"/>
    </row>
    <row r="816" spans="1:5" ht="15.75" x14ac:dyDescent="0.25">
      <c r="A816" s="18"/>
      <c r="B816" s="19"/>
      <c r="C816" s="19"/>
      <c r="D816" s="20"/>
      <c r="E816" s="30"/>
    </row>
    <row r="817" spans="1:5" ht="15.75" x14ac:dyDescent="0.25">
      <c r="A817" s="18"/>
      <c r="B817" s="19"/>
      <c r="C817" s="19"/>
      <c r="D817" s="20"/>
      <c r="E817" s="30"/>
    </row>
    <row r="818" spans="1:5" ht="15.75" x14ac:dyDescent="0.25">
      <c r="A818" s="18"/>
      <c r="B818" s="19"/>
      <c r="C818" s="19"/>
      <c r="D818" s="20"/>
      <c r="E818" s="30"/>
    </row>
    <row r="819" spans="1:5" ht="15.75" x14ac:dyDescent="0.25">
      <c r="A819" s="18"/>
      <c r="B819" s="19"/>
      <c r="C819" s="19"/>
      <c r="D819" s="20"/>
      <c r="E819" s="30"/>
    </row>
    <row r="820" spans="1:5" ht="15.75" x14ac:dyDescent="0.25">
      <c r="A820" s="18"/>
      <c r="B820" s="19"/>
      <c r="C820" s="19"/>
      <c r="D820" s="20"/>
      <c r="E820" s="30"/>
    </row>
    <row r="821" spans="1:5" ht="15.75" x14ac:dyDescent="0.25">
      <c r="A821" s="18"/>
      <c r="B821" s="19"/>
      <c r="C821" s="19"/>
      <c r="D821" s="20"/>
      <c r="E821" s="30"/>
    </row>
    <row r="822" spans="1:5" ht="15.75" x14ac:dyDescent="0.25">
      <c r="A822" s="18"/>
      <c r="B822" s="19"/>
      <c r="C822" s="19"/>
      <c r="D822" s="20"/>
      <c r="E822" s="30"/>
    </row>
    <row r="823" spans="1:5" ht="15.75" x14ac:dyDescent="0.25">
      <c r="A823" s="18"/>
      <c r="B823" s="19"/>
      <c r="C823" s="19"/>
      <c r="D823" s="20"/>
      <c r="E823" s="30"/>
    </row>
    <row r="824" spans="1:5" ht="15.75" x14ac:dyDescent="0.25">
      <c r="A824" s="18"/>
      <c r="B824" s="19"/>
      <c r="C824" s="19"/>
      <c r="D824" s="20"/>
      <c r="E824" s="30"/>
    </row>
    <row r="825" spans="1:5" ht="15.75" x14ac:dyDescent="0.25">
      <c r="A825" s="18"/>
      <c r="B825" s="19"/>
      <c r="C825" s="19"/>
      <c r="D825" s="20"/>
      <c r="E825" s="30"/>
    </row>
    <row r="826" spans="1:5" ht="15.75" x14ac:dyDescent="0.25">
      <c r="A826" s="18"/>
      <c r="B826" s="19"/>
      <c r="C826" s="19"/>
      <c r="D826" s="20"/>
      <c r="E826" s="30"/>
    </row>
    <row r="827" spans="1:5" ht="15.75" x14ac:dyDescent="0.25">
      <c r="A827" s="18"/>
      <c r="B827" s="19"/>
      <c r="C827" s="19"/>
      <c r="D827" s="20"/>
      <c r="E827" s="30"/>
    </row>
    <row r="828" spans="1:5" ht="15.75" x14ac:dyDescent="0.25">
      <c r="A828" s="18"/>
      <c r="B828" s="19"/>
      <c r="C828" s="19"/>
      <c r="D828" s="20"/>
      <c r="E828" s="30"/>
    </row>
    <row r="829" spans="1:5" ht="15.75" x14ac:dyDescent="0.25">
      <c r="A829" s="18"/>
      <c r="B829" s="19"/>
      <c r="C829" s="19"/>
      <c r="D829" s="20"/>
      <c r="E829" s="30"/>
    </row>
    <row r="830" spans="1:5" ht="15.75" x14ac:dyDescent="0.25">
      <c r="A830" s="18"/>
      <c r="B830" s="19"/>
      <c r="C830" s="19"/>
      <c r="D830" s="20"/>
      <c r="E830" s="30"/>
    </row>
    <row r="831" spans="1:5" ht="15.75" x14ac:dyDescent="0.25">
      <c r="A831" s="18"/>
      <c r="B831" s="19"/>
      <c r="C831" s="19"/>
      <c r="D831" s="20"/>
      <c r="E831" s="30"/>
    </row>
    <row r="832" spans="1:5" ht="15.75" x14ac:dyDescent="0.25">
      <c r="A832" s="18"/>
      <c r="B832" s="19"/>
      <c r="C832" s="19"/>
      <c r="D832" s="20"/>
      <c r="E832" s="30"/>
    </row>
    <row r="833" spans="1:5" ht="15.75" x14ac:dyDescent="0.25">
      <c r="A833" s="18"/>
      <c r="B833" s="19"/>
      <c r="C833" s="19"/>
      <c r="D833" s="20"/>
      <c r="E833" s="30"/>
    </row>
    <row r="834" spans="1:5" ht="15.75" x14ac:dyDescent="0.25">
      <c r="A834" s="18"/>
      <c r="B834" s="19"/>
      <c r="C834" s="19"/>
      <c r="D834" s="20"/>
      <c r="E834" s="30"/>
    </row>
    <row r="835" spans="1:5" ht="15.75" x14ac:dyDescent="0.25">
      <c r="A835" s="18"/>
      <c r="B835" s="19"/>
      <c r="C835" s="19"/>
      <c r="D835" s="20"/>
      <c r="E835" s="30"/>
    </row>
    <row r="836" spans="1:5" ht="15.75" x14ac:dyDescent="0.25">
      <c r="A836" s="18"/>
      <c r="B836" s="19"/>
      <c r="C836" s="19"/>
      <c r="D836" s="20"/>
      <c r="E836" s="30"/>
    </row>
    <row r="837" spans="1:5" ht="15.75" x14ac:dyDescent="0.25">
      <c r="A837" s="18"/>
      <c r="B837" s="19"/>
      <c r="C837" s="19"/>
      <c r="D837" s="20"/>
      <c r="E837" s="30"/>
    </row>
    <row r="838" spans="1:5" ht="15.75" x14ac:dyDescent="0.25">
      <c r="A838" s="18"/>
      <c r="B838" s="19"/>
      <c r="C838" s="19"/>
      <c r="D838" s="20"/>
      <c r="E838" s="30"/>
    </row>
    <row r="839" spans="1:5" ht="15.75" x14ac:dyDescent="0.25">
      <c r="A839" s="18"/>
      <c r="B839" s="19"/>
      <c r="C839" s="19"/>
      <c r="D839" s="20"/>
      <c r="E839" s="30"/>
    </row>
    <row r="840" spans="1:5" ht="15.75" x14ac:dyDescent="0.25">
      <c r="A840" s="18"/>
      <c r="B840" s="19"/>
      <c r="C840" s="19"/>
      <c r="D840" s="20"/>
      <c r="E840" s="30"/>
    </row>
    <row r="841" spans="1:5" ht="15.75" x14ac:dyDescent="0.25">
      <c r="A841" s="18"/>
      <c r="B841" s="19"/>
      <c r="C841" s="19"/>
      <c r="D841" s="20"/>
      <c r="E841" s="30"/>
    </row>
    <row r="842" spans="1:5" ht="15.75" x14ac:dyDescent="0.25">
      <c r="A842" s="18"/>
      <c r="B842" s="19"/>
      <c r="C842" s="19"/>
      <c r="D842" s="20"/>
      <c r="E842" s="30"/>
    </row>
    <row r="843" spans="1:5" ht="15.75" x14ac:dyDescent="0.25">
      <c r="A843" s="18"/>
      <c r="B843" s="19"/>
      <c r="C843" s="19"/>
      <c r="D843" s="20"/>
      <c r="E843" s="30"/>
    </row>
    <row r="844" spans="1:5" ht="15.75" x14ac:dyDescent="0.25">
      <c r="A844" s="18"/>
      <c r="B844" s="19"/>
      <c r="C844" s="19"/>
      <c r="D844" s="20"/>
      <c r="E844" s="30"/>
    </row>
    <row r="845" spans="1:5" ht="15.75" x14ac:dyDescent="0.25">
      <c r="A845" s="18"/>
      <c r="B845" s="19"/>
      <c r="C845" s="19"/>
      <c r="D845" s="20"/>
      <c r="E845" s="30"/>
    </row>
    <row r="846" spans="1:5" ht="15.75" x14ac:dyDescent="0.25">
      <c r="A846" s="18"/>
      <c r="B846" s="19"/>
      <c r="C846" s="19"/>
      <c r="D846" s="20"/>
      <c r="E846" s="30"/>
    </row>
    <row r="847" spans="1:5" ht="15.75" x14ac:dyDescent="0.25">
      <c r="A847" s="18"/>
      <c r="B847" s="19"/>
      <c r="C847" s="19"/>
      <c r="D847" s="20"/>
      <c r="E847" s="30"/>
    </row>
    <row r="848" spans="1:5" ht="15.75" x14ac:dyDescent="0.25">
      <c r="A848" s="18"/>
      <c r="B848" s="19"/>
      <c r="C848" s="19"/>
      <c r="D848" s="20"/>
      <c r="E848" s="30"/>
    </row>
    <row r="849" spans="1:5" ht="15.75" x14ac:dyDescent="0.25">
      <c r="A849" s="18"/>
      <c r="B849" s="19"/>
      <c r="C849" s="19"/>
      <c r="D849" s="20"/>
      <c r="E849" s="30"/>
    </row>
    <row r="850" spans="1:5" ht="15.75" x14ac:dyDescent="0.25">
      <c r="A850" s="18"/>
      <c r="B850" s="19"/>
      <c r="C850" s="19"/>
      <c r="D850" s="20"/>
      <c r="E850" s="30"/>
    </row>
    <row r="851" spans="1:5" ht="15.75" x14ac:dyDescent="0.25">
      <c r="A851" s="18"/>
      <c r="B851" s="19"/>
      <c r="C851" s="19"/>
      <c r="D851" s="20"/>
      <c r="E851" s="30"/>
    </row>
    <row r="852" spans="1:5" ht="15.75" x14ac:dyDescent="0.25">
      <c r="A852" s="18"/>
      <c r="B852" s="19"/>
      <c r="C852" s="19"/>
      <c r="D852" s="20"/>
      <c r="E852" s="30"/>
    </row>
    <row r="853" spans="1:5" ht="15.75" x14ac:dyDescent="0.25">
      <c r="A853" s="18"/>
      <c r="B853" s="19"/>
      <c r="C853" s="19"/>
      <c r="D853" s="20"/>
      <c r="E853" s="30"/>
    </row>
    <row r="854" spans="1:5" ht="15.75" x14ac:dyDescent="0.25">
      <c r="A854" s="18"/>
      <c r="B854" s="19"/>
      <c r="C854" s="19"/>
      <c r="D854" s="20"/>
      <c r="E854" s="30"/>
    </row>
    <row r="855" spans="1:5" ht="15.75" x14ac:dyDescent="0.25">
      <c r="A855" s="18"/>
      <c r="B855" s="19"/>
      <c r="C855" s="19"/>
      <c r="D855" s="20"/>
      <c r="E855" s="30"/>
    </row>
    <row r="856" spans="1:5" ht="15.75" x14ac:dyDescent="0.25">
      <c r="A856" s="18"/>
      <c r="B856" s="19"/>
      <c r="C856" s="19"/>
      <c r="D856" s="20"/>
      <c r="E856" s="30"/>
    </row>
    <row r="857" spans="1:5" ht="15.75" x14ac:dyDescent="0.25">
      <c r="A857" s="18"/>
      <c r="B857" s="19"/>
      <c r="C857" s="19"/>
      <c r="D857" s="20"/>
      <c r="E857" s="30"/>
    </row>
    <row r="858" spans="1:5" ht="15.75" x14ac:dyDescent="0.25">
      <c r="A858" s="18"/>
      <c r="B858" s="19"/>
      <c r="C858" s="19"/>
      <c r="D858" s="20"/>
      <c r="E858" s="30"/>
    </row>
    <row r="859" spans="1:5" ht="15.75" x14ac:dyDescent="0.25">
      <c r="A859" s="18"/>
      <c r="B859" s="19"/>
      <c r="C859" s="19"/>
      <c r="D859" s="20"/>
      <c r="E859" s="30"/>
    </row>
    <row r="860" spans="1:5" ht="15.75" x14ac:dyDescent="0.25">
      <c r="A860" s="18"/>
      <c r="B860" s="19"/>
      <c r="C860" s="19"/>
      <c r="D860" s="20"/>
      <c r="E860" s="30"/>
    </row>
    <row r="861" spans="1:5" ht="15.75" x14ac:dyDescent="0.25">
      <c r="A861" s="18"/>
      <c r="B861" s="19"/>
      <c r="C861" s="19"/>
      <c r="D861" s="20"/>
      <c r="E861" s="30"/>
    </row>
    <row r="862" spans="1:5" ht="15.75" x14ac:dyDescent="0.25">
      <c r="A862" s="18"/>
      <c r="B862" s="19"/>
      <c r="C862" s="19"/>
      <c r="D862" s="20"/>
      <c r="E862" s="30"/>
    </row>
    <row r="863" spans="1:5" ht="15.75" x14ac:dyDescent="0.25">
      <c r="A863" s="18"/>
      <c r="B863" s="19"/>
      <c r="C863" s="19"/>
      <c r="D863" s="20"/>
      <c r="E863" s="30"/>
    </row>
    <row r="864" spans="1:5" ht="15.75" x14ac:dyDescent="0.25">
      <c r="A864" s="18"/>
      <c r="B864" s="19"/>
      <c r="C864" s="19"/>
      <c r="D864" s="20"/>
      <c r="E864" s="30"/>
    </row>
    <row r="865" spans="1:5" ht="15.75" x14ac:dyDescent="0.25">
      <c r="A865" s="18"/>
      <c r="B865" s="19"/>
      <c r="C865" s="19"/>
      <c r="D865" s="20"/>
      <c r="E865" s="30"/>
    </row>
    <row r="866" spans="1:5" ht="15.75" x14ac:dyDescent="0.25">
      <c r="A866" s="18"/>
      <c r="B866" s="19"/>
      <c r="C866" s="19"/>
      <c r="D866" s="20"/>
      <c r="E866" s="30"/>
    </row>
    <row r="867" spans="1:5" ht="15.75" x14ac:dyDescent="0.25">
      <c r="A867" s="18"/>
      <c r="B867" s="19"/>
      <c r="C867" s="19"/>
      <c r="D867" s="20"/>
      <c r="E867" s="30"/>
    </row>
    <row r="868" spans="1:5" ht="15.75" x14ac:dyDescent="0.25">
      <c r="A868" s="18"/>
      <c r="B868" s="19"/>
      <c r="C868" s="19"/>
      <c r="D868" s="20"/>
      <c r="E868" s="30"/>
    </row>
    <row r="869" spans="1:5" ht="15.75" x14ac:dyDescent="0.25">
      <c r="A869" s="18"/>
      <c r="B869" s="19"/>
      <c r="C869" s="19"/>
      <c r="D869" s="20"/>
      <c r="E869" s="30"/>
    </row>
    <row r="870" spans="1:5" ht="15.75" x14ac:dyDescent="0.25">
      <c r="A870" s="18"/>
      <c r="B870" s="19"/>
      <c r="C870" s="19"/>
      <c r="D870" s="20"/>
      <c r="E870" s="30"/>
    </row>
    <row r="871" spans="1:5" ht="15.75" x14ac:dyDescent="0.25">
      <c r="A871" s="18"/>
      <c r="B871" s="19"/>
      <c r="C871" s="19"/>
      <c r="D871" s="20"/>
      <c r="E871" s="30"/>
    </row>
    <row r="872" spans="1:5" ht="15.75" x14ac:dyDescent="0.25">
      <c r="A872" s="18"/>
      <c r="B872" s="19"/>
      <c r="C872" s="19"/>
      <c r="D872" s="20"/>
      <c r="E872" s="30"/>
    </row>
    <row r="873" spans="1:5" ht="15.75" x14ac:dyDescent="0.25">
      <c r="A873" s="18"/>
      <c r="B873" s="19"/>
      <c r="C873" s="19"/>
      <c r="D873" s="20"/>
      <c r="E873" s="30"/>
    </row>
    <row r="874" spans="1:5" ht="15.75" x14ac:dyDescent="0.25">
      <c r="A874" s="18"/>
      <c r="B874" s="19"/>
      <c r="C874" s="19"/>
      <c r="D874" s="20"/>
      <c r="E874" s="30"/>
    </row>
    <row r="875" spans="1:5" ht="15.75" x14ac:dyDescent="0.25">
      <c r="A875" s="18"/>
      <c r="B875" s="19"/>
      <c r="C875" s="19"/>
      <c r="D875" s="20"/>
      <c r="E875" s="30"/>
    </row>
    <row r="876" spans="1:5" ht="15.75" x14ac:dyDescent="0.25">
      <c r="A876" s="18"/>
      <c r="B876" s="19"/>
      <c r="C876" s="19"/>
      <c r="D876" s="20"/>
      <c r="E876" s="30"/>
    </row>
    <row r="877" spans="1:5" ht="15.75" x14ac:dyDescent="0.25">
      <c r="A877" s="18"/>
      <c r="B877" s="19"/>
      <c r="C877" s="19"/>
      <c r="D877" s="20"/>
      <c r="E877" s="30"/>
    </row>
    <row r="878" spans="1:5" ht="15.75" x14ac:dyDescent="0.25">
      <c r="A878" s="18"/>
      <c r="B878" s="19"/>
      <c r="C878" s="19"/>
      <c r="D878" s="20"/>
      <c r="E878" s="30"/>
    </row>
    <row r="879" spans="1:5" ht="15.75" x14ac:dyDescent="0.25">
      <c r="A879" s="18"/>
      <c r="B879" s="19"/>
      <c r="C879" s="19"/>
      <c r="D879" s="20"/>
      <c r="E879" s="30"/>
    </row>
    <row r="880" spans="1:5" ht="15.75" x14ac:dyDescent="0.25">
      <c r="A880" s="18"/>
      <c r="B880" s="19"/>
      <c r="C880" s="19"/>
      <c r="D880" s="20"/>
      <c r="E880" s="30"/>
    </row>
    <row r="881" spans="1:5" ht="15.75" x14ac:dyDescent="0.25">
      <c r="A881" s="18"/>
      <c r="B881" s="19"/>
      <c r="C881" s="19"/>
      <c r="D881" s="20"/>
      <c r="E881" s="30"/>
    </row>
    <row r="882" spans="1:5" ht="15.75" x14ac:dyDescent="0.25">
      <c r="A882" s="18"/>
      <c r="B882" s="19"/>
      <c r="C882" s="19"/>
      <c r="D882" s="20"/>
      <c r="E882" s="30"/>
    </row>
    <row r="883" spans="1:5" ht="15.75" x14ac:dyDescent="0.25">
      <c r="A883" s="18"/>
      <c r="B883" s="19"/>
      <c r="C883" s="19"/>
      <c r="D883" s="20"/>
      <c r="E883" s="30"/>
    </row>
    <row r="884" spans="1:5" ht="15.75" x14ac:dyDescent="0.25">
      <c r="A884" s="18"/>
      <c r="B884" s="19"/>
      <c r="C884" s="19"/>
      <c r="D884" s="20"/>
      <c r="E884" s="30"/>
    </row>
    <row r="885" spans="1:5" ht="15.75" x14ac:dyDescent="0.25">
      <c r="A885" s="18"/>
      <c r="B885" s="19"/>
      <c r="C885" s="19"/>
      <c r="D885" s="20"/>
      <c r="E885" s="30"/>
    </row>
    <row r="886" spans="1:5" ht="15.75" x14ac:dyDescent="0.25">
      <c r="A886" s="18"/>
      <c r="B886" s="19"/>
      <c r="C886" s="19"/>
      <c r="D886" s="20"/>
      <c r="E886" s="30"/>
    </row>
    <row r="887" spans="1:5" ht="15.75" x14ac:dyDescent="0.25">
      <c r="A887" s="18"/>
      <c r="B887" s="19"/>
      <c r="C887" s="19"/>
      <c r="D887" s="20"/>
      <c r="E887" s="30"/>
    </row>
    <row r="888" spans="1:5" ht="15.75" x14ac:dyDescent="0.25">
      <c r="A888" s="18"/>
      <c r="B888" s="19"/>
      <c r="C888" s="19"/>
      <c r="D888" s="20"/>
      <c r="E888" s="30"/>
    </row>
    <row r="889" spans="1:5" ht="15.75" x14ac:dyDescent="0.25">
      <c r="A889" s="18"/>
      <c r="B889" s="19"/>
      <c r="C889" s="19"/>
      <c r="D889" s="20"/>
      <c r="E889" s="30"/>
    </row>
    <row r="890" spans="1:5" ht="15.75" x14ac:dyDescent="0.25">
      <c r="A890" s="18"/>
      <c r="B890" s="19"/>
      <c r="C890" s="19"/>
      <c r="D890" s="20"/>
      <c r="E890" s="30"/>
    </row>
    <row r="891" spans="1:5" ht="15.75" x14ac:dyDescent="0.25">
      <c r="A891" s="18"/>
      <c r="B891" s="19"/>
      <c r="C891" s="19"/>
      <c r="D891" s="20"/>
      <c r="E891" s="30"/>
    </row>
    <row r="892" spans="1:5" ht="15.75" x14ac:dyDescent="0.25">
      <c r="A892" s="18"/>
      <c r="B892" s="19"/>
      <c r="C892" s="19"/>
      <c r="D892" s="20"/>
      <c r="E892" s="30"/>
    </row>
    <row r="893" spans="1:5" ht="15.75" x14ac:dyDescent="0.25">
      <c r="A893" s="18"/>
      <c r="B893" s="19"/>
      <c r="C893" s="19"/>
      <c r="D893" s="20"/>
      <c r="E893" s="30"/>
    </row>
    <row r="894" spans="1:5" ht="15.75" x14ac:dyDescent="0.25">
      <c r="A894" s="18"/>
      <c r="B894" s="19"/>
      <c r="C894" s="19"/>
      <c r="D894" s="20"/>
      <c r="E894" s="30"/>
    </row>
    <row r="895" spans="1:5" ht="15.75" x14ac:dyDescent="0.25">
      <c r="A895" s="18"/>
      <c r="B895" s="19"/>
      <c r="C895" s="19"/>
      <c r="D895" s="20"/>
      <c r="E895" s="30"/>
    </row>
    <row r="896" spans="1:5" ht="15.75" x14ac:dyDescent="0.25">
      <c r="A896" s="18"/>
      <c r="B896" s="19"/>
      <c r="C896" s="19"/>
      <c r="D896" s="20"/>
      <c r="E896" s="30"/>
    </row>
    <row r="897" spans="1:5" ht="15.75" x14ac:dyDescent="0.25">
      <c r="A897" s="18"/>
      <c r="B897" s="19"/>
      <c r="C897" s="19"/>
      <c r="D897" s="20"/>
      <c r="E897" s="30"/>
    </row>
    <row r="898" spans="1:5" ht="15.75" x14ac:dyDescent="0.25">
      <c r="A898" s="18"/>
      <c r="B898" s="19"/>
      <c r="C898" s="19"/>
      <c r="D898" s="20"/>
      <c r="E898" s="30"/>
    </row>
    <row r="899" spans="1:5" ht="15.75" x14ac:dyDescent="0.25">
      <c r="A899" s="18"/>
      <c r="B899" s="19"/>
      <c r="C899" s="19"/>
      <c r="D899" s="20"/>
      <c r="E899" s="30"/>
    </row>
    <row r="900" spans="1:5" ht="15.75" x14ac:dyDescent="0.25">
      <c r="A900" s="18"/>
      <c r="B900" s="19"/>
      <c r="C900" s="19"/>
      <c r="D900" s="20"/>
      <c r="E900" s="30"/>
    </row>
    <row r="901" spans="1:5" ht="15.75" x14ac:dyDescent="0.25">
      <c r="A901" s="18"/>
      <c r="B901" s="19"/>
      <c r="C901" s="19"/>
      <c r="D901" s="20"/>
      <c r="E901" s="30"/>
    </row>
    <row r="902" spans="1:5" ht="15.75" x14ac:dyDescent="0.25">
      <c r="A902" s="18"/>
      <c r="B902" s="19"/>
      <c r="C902" s="19"/>
      <c r="D902" s="20"/>
      <c r="E902" s="30"/>
    </row>
    <row r="903" spans="1:5" ht="15.75" x14ac:dyDescent="0.25">
      <c r="A903" s="18"/>
      <c r="B903" s="19"/>
      <c r="C903" s="19"/>
      <c r="D903" s="20"/>
      <c r="E903" s="30"/>
    </row>
    <row r="904" spans="1:5" ht="15.75" x14ac:dyDescent="0.25">
      <c r="A904" s="18"/>
      <c r="B904" s="19"/>
      <c r="C904" s="19"/>
      <c r="D904" s="20"/>
      <c r="E904" s="30"/>
    </row>
    <row r="905" spans="1:5" ht="15.75" x14ac:dyDescent="0.25">
      <c r="A905" s="18"/>
      <c r="B905" s="19"/>
      <c r="C905" s="19"/>
      <c r="D905" s="20"/>
      <c r="E905" s="30"/>
    </row>
    <row r="906" spans="1:5" ht="15.75" x14ac:dyDescent="0.25">
      <c r="A906" s="18"/>
      <c r="B906" s="19"/>
      <c r="C906" s="19"/>
      <c r="D906" s="20"/>
      <c r="E906" s="30"/>
    </row>
    <row r="907" spans="1:5" ht="15.75" x14ac:dyDescent="0.25">
      <c r="A907" s="18"/>
      <c r="B907" s="19"/>
      <c r="C907" s="19"/>
      <c r="D907" s="20"/>
      <c r="E907" s="30"/>
    </row>
    <row r="908" spans="1:5" ht="15.75" x14ac:dyDescent="0.25">
      <c r="A908" s="18"/>
      <c r="B908" s="19"/>
      <c r="C908" s="19"/>
      <c r="D908" s="20"/>
      <c r="E908" s="30"/>
    </row>
    <row r="909" spans="1:5" ht="15.75" x14ac:dyDescent="0.25">
      <c r="A909" s="18"/>
      <c r="B909" s="19"/>
      <c r="C909" s="19"/>
      <c r="D909" s="20"/>
      <c r="E909" s="30"/>
    </row>
    <row r="910" spans="1:5" ht="15.75" x14ac:dyDescent="0.25">
      <c r="A910" s="18"/>
      <c r="B910" s="19"/>
      <c r="C910" s="19"/>
      <c r="D910" s="20"/>
      <c r="E910" s="30"/>
    </row>
    <row r="911" spans="1:5" ht="15.75" x14ac:dyDescent="0.25">
      <c r="A911" s="18"/>
      <c r="B911" s="19"/>
      <c r="C911" s="19"/>
      <c r="D911" s="20"/>
      <c r="E911" s="30"/>
    </row>
    <row r="912" spans="1:5" ht="15.75" x14ac:dyDescent="0.25">
      <c r="A912" s="18"/>
      <c r="B912" s="19"/>
      <c r="C912" s="19"/>
      <c r="D912" s="20"/>
      <c r="E912" s="30"/>
    </row>
    <row r="913" spans="1:5" ht="15.75" x14ac:dyDescent="0.25">
      <c r="A913" s="18"/>
      <c r="B913" s="19"/>
      <c r="C913" s="19"/>
      <c r="D913" s="20"/>
      <c r="E913" s="30"/>
    </row>
    <row r="914" spans="1:5" ht="15.75" x14ac:dyDescent="0.25">
      <c r="A914" s="18"/>
      <c r="B914" s="19"/>
      <c r="C914" s="19"/>
      <c r="D914" s="20"/>
      <c r="E914" s="30"/>
    </row>
    <row r="915" spans="1:5" ht="15.75" x14ac:dyDescent="0.25">
      <c r="A915" s="18"/>
      <c r="B915" s="19"/>
      <c r="C915" s="19"/>
      <c r="D915" s="20"/>
      <c r="E915" s="30"/>
    </row>
    <row r="916" spans="1:5" ht="15.75" x14ac:dyDescent="0.25">
      <c r="A916" s="18"/>
      <c r="B916" s="19"/>
      <c r="C916" s="19"/>
      <c r="D916" s="20"/>
      <c r="E916" s="30"/>
    </row>
    <row r="917" spans="1:5" ht="15.75" x14ac:dyDescent="0.25">
      <c r="A917" s="18"/>
      <c r="B917" s="19"/>
      <c r="C917" s="19"/>
      <c r="D917" s="20"/>
      <c r="E917" s="30"/>
    </row>
    <row r="918" spans="1:5" ht="15.75" x14ac:dyDescent="0.25">
      <c r="A918" s="18"/>
      <c r="B918" s="19"/>
      <c r="C918" s="19"/>
      <c r="D918" s="20"/>
      <c r="E918" s="30"/>
    </row>
    <row r="919" spans="1:5" ht="15.75" x14ac:dyDescent="0.25">
      <c r="A919" s="18"/>
      <c r="B919" s="19"/>
      <c r="C919" s="19"/>
      <c r="D919" s="20"/>
      <c r="E919" s="30"/>
    </row>
    <row r="920" spans="1:5" ht="15.75" x14ac:dyDescent="0.25">
      <c r="A920" s="18"/>
      <c r="B920" s="19"/>
      <c r="C920" s="19"/>
      <c r="D920" s="20"/>
      <c r="E920" s="30"/>
    </row>
    <row r="921" spans="1:5" ht="15.75" x14ac:dyDescent="0.25">
      <c r="A921" s="18"/>
      <c r="B921" s="19"/>
      <c r="C921" s="19"/>
      <c r="D921" s="20"/>
      <c r="E921" s="30"/>
    </row>
    <row r="922" spans="1:5" ht="15.75" x14ac:dyDescent="0.25">
      <c r="A922" s="18"/>
      <c r="B922" s="19"/>
      <c r="C922" s="19"/>
      <c r="D922" s="20"/>
      <c r="E922" s="30"/>
    </row>
    <row r="923" spans="1:5" ht="15.75" x14ac:dyDescent="0.25">
      <c r="A923" s="18"/>
      <c r="B923" s="19"/>
      <c r="C923" s="19"/>
      <c r="D923" s="20"/>
      <c r="E923" s="30"/>
    </row>
    <row r="924" spans="1:5" ht="15.75" x14ac:dyDescent="0.25">
      <c r="A924" s="18"/>
      <c r="B924" s="19"/>
      <c r="C924" s="19"/>
      <c r="D924" s="20"/>
      <c r="E924" s="30"/>
    </row>
    <row r="925" spans="1:5" ht="15.75" x14ac:dyDescent="0.25">
      <c r="A925" s="18"/>
      <c r="B925" s="19"/>
      <c r="C925" s="19"/>
      <c r="D925" s="20"/>
      <c r="E925" s="30"/>
    </row>
    <row r="926" spans="1:5" ht="15.75" x14ac:dyDescent="0.25">
      <c r="A926" s="18"/>
      <c r="B926" s="19"/>
      <c r="C926" s="19"/>
      <c r="D926" s="20"/>
      <c r="E926" s="30"/>
    </row>
    <row r="927" spans="1:5" ht="15.75" x14ac:dyDescent="0.25">
      <c r="A927" s="18"/>
      <c r="B927" s="19"/>
      <c r="C927" s="19"/>
      <c r="D927" s="20"/>
      <c r="E927" s="30"/>
    </row>
    <row r="928" spans="1:5" ht="15.75" x14ac:dyDescent="0.25">
      <c r="A928" s="18"/>
      <c r="B928" s="19"/>
      <c r="C928" s="19"/>
      <c r="D928" s="20"/>
      <c r="E928" s="30"/>
    </row>
    <row r="929" spans="1:5" ht="15.75" x14ac:dyDescent="0.25">
      <c r="A929" s="18"/>
      <c r="B929" s="19"/>
      <c r="C929" s="19"/>
      <c r="D929" s="20"/>
      <c r="E929" s="30"/>
    </row>
    <row r="930" spans="1:5" ht="15.75" x14ac:dyDescent="0.25">
      <c r="A930" s="18"/>
      <c r="B930" s="19"/>
      <c r="C930" s="19"/>
      <c r="D930" s="20"/>
      <c r="E930" s="30"/>
    </row>
    <row r="931" spans="1:5" ht="15.75" x14ac:dyDescent="0.25">
      <c r="A931" s="18"/>
      <c r="B931" s="19"/>
      <c r="C931" s="19"/>
      <c r="D931" s="20"/>
      <c r="E931" s="30"/>
    </row>
    <row r="932" spans="1:5" ht="15.75" x14ac:dyDescent="0.25">
      <c r="A932" s="18"/>
      <c r="B932" s="19"/>
      <c r="C932" s="19"/>
      <c r="D932" s="20"/>
      <c r="E932" s="30"/>
    </row>
    <row r="933" spans="1:5" ht="15.75" x14ac:dyDescent="0.25">
      <c r="A933" s="18"/>
      <c r="B933" s="19"/>
      <c r="C933" s="19"/>
      <c r="D933" s="20"/>
      <c r="E933" s="30"/>
    </row>
    <row r="934" spans="1:5" ht="15.75" x14ac:dyDescent="0.25">
      <c r="A934" s="18"/>
      <c r="B934" s="19"/>
      <c r="C934" s="19"/>
      <c r="D934" s="20"/>
      <c r="E934" s="30"/>
    </row>
    <row r="935" spans="1:5" ht="15.75" x14ac:dyDescent="0.25">
      <c r="A935" s="18"/>
      <c r="B935" s="19"/>
      <c r="C935" s="19"/>
      <c r="D935" s="20"/>
      <c r="E935" s="30"/>
    </row>
    <row r="936" spans="1:5" ht="15.75" x14ac:dyDescent="0.25">
      <c r="A936" s="18"/>
      <c r="B936" s="19"/>
      <c r="C936" s="19"/>
      <c r="D936" s="20"/>
      <c r="E936" s="30"/>
    </row>
    <row r="937" spans="1:5" ht="15.75" x14ac:dyDescent="0.25">
      <c r="A937" s="18"/>
      <c r="B937" s="19"/>
      <c r="C937" s="19"/>
      <c r="D937" s="20"/>
      <c r="E937" s="30"/>
    </row>
    <row r="938" spans="1:5" ht="15.75" x14ac:dyDescent="0.25">
      <c r="A938" s="18"/>
      <c r="B938" s="19"/>
      <c r="C938" s="19"/>
      <c r="D938" s="20"/>
      <c r="E938" s="30"/>
    </row>
    <row r="939" spans="1:5" ht="15.75" x14ac:dyDescent="0.25">
      <c r="A939" s="18"/>
      <c r="B939" s="19"/>
      <c r="C939" s="19"/>
      <c r="D939" s="20"/>
      <c r="E939" s="30"/>
    </row>
    <row r="940" spans="1:5" ht="15.75" x14ac:dyDescent="0.25">
      <c r="A940" s="18"/>
      <c r="B940" s="19"/>
      <c r="C940" s="19"/>
      <c r="D940" s="20"/>
      <c r="E940" s="30"/>
    </row>
    <row r="941" spans="1:5" ht="15.75" x14ac:dyDescent="0.25">
      <c r="A941" s="18"/>
      <c r="B941" s="19"/>
      <c r="C941" s="19"/>
      <c r="D941" s="20"/>
      <c r="E941" s="30"/>
    </row>
    <row r="942" spans="1:5" ht="15.75" x14ac:dyDescent="0.25">
      <c r="A942" s="18"/>
      <c r="B942" s="19"/>
      <c r="C942" s="19"/>
      <c r="D942" s="20"/>
      <c r="E942" s="30"/>
    </row>
    <row r="943" spans="1:5" ht="15.75" x14ac:dyDescent="0.25">
      <c r="A943" s="18"/>
      <c r="B943" s="19"/>
      <c r="C943" s="19"/>
      <c r="D943" s="20"/>
      <c r="E943" s="30"/>
    </row>
    <row r="944" spans="1:5" ht="15.75" x14ac:dyDescent="0.25">
      <c r="A944" s="18"/>
      <c r="B944" s="19"/>
      <c r="C944" s="19"/>
      <c r="D944" s="20"/>
      <c r="E944" s="30"/>
    </row>
    <row r="945" spans="1:5" ht="15.75" x14ac:dyDescent="0.25">
      <c r="A945" s="18"/>
      <c r="B945" s="19"/>
      <c r="C945" s="19"/>
      <c r="D945" s="20"/>
      <c r="E945" s="30"/>
    </row>
    <row r="946" spans="1:5" ht="15.75" x14ac:dyDescent="0.25">
      <c r="A946" s="18"/>
      <c r="B946" s="19"/>
      <c r="C946" s="19"/>
      <c r="D946" s="20"/>
      <c r="E946" s="30"/>
    </row>
    <row r="947" spans="1:5" ht="15.75" x14ac:dyDescent="0.25">
      <c r="A947" s="18"/>
      <c r="B947" s="19"/>
      <c r="C947" s="19"/>
      <c r="D947" s="20"/>
      <c r="E947" s="30"/>
    </row>
    <row r="948" spans="1:5" ht="15.75" x14ac:dyDescent="0.25">
      <c r="A948" s="18"/>
      <c r="B948" s="19"/>
      <c r="C948" s="19"/>
      <c r="D948" s="20"/>
      <c r="E948" s="30"/>
    </row>
    <row r="949" spans="1:5" ht="15.75" x14ac:dyDescent="0.25">
      <c r="A949" s="18"/>
      <c r="B949" s="19"/>
      <c r="C949" s="19"/>
      <c r="D949" s="20"/>
      <c r="E949" s="30"/>
    </row>
    <row r="950" spans="1:5" ht="15.75" x14ac:dyDescent="0.25">
      <c r="A950" s="18"/>
      <c r="B950" s="19"/>
      <c r="C950" s="19"/>
      <c r="D950" s="20"/>
      <c r="E950" s="30"/>
    </row>
    <row r="951" spans="1:5" ht="15.75" x14ac:dyDescent="0.25">
      <c r="A951" s="18"/>
      <c r="B951" s="19"/>
      <c r="C951" s="19"/>
      <c r="D951" s="20"/>
      <c r="E951" s="30"/>
    </row>
    <row r="952" spans="1:5" ht="15.75" x14ac:dyDescent="0.25">
      <c r="A952" s="18"/>
      <c r="B952" s="19"/>
      <c r="C952" s="19"/>
      <c r="D952" s="20"/>
      <c r="E952" s="30"/>
    </row>
    <row r="953" spans="1:5" ht="15.75" x14ac:dyDescent="0.25">
      <c r="A953" s="18"/>
      <c r="B953" s="19"/>
      <c r="C953" s="19"/>
      <c r="D953" s="20"/>
      <c r="E953" s="30"/>
    </row>
    <row r="954" spans="1:5" ht="15.75" x14ac:dyDescent="0.25">
      <c r="A954" s="18"/>
      <c r="B954" s="19"/>
      <c r="C954" s="19"/>
      <c r="D954" s="20"/>
      <c r="E954" s="30"/>
    </row>
    <row r="955" spans="1:5" ht="15.75" x14ac:dyDescent="0.25">
      <c r="A955" s="18"/>
      <c r="B955" s="19"/>
      <c r="C955" s="19"/>
      <c r="D955" s="20"/>
      <c r="E955" s="30"/>
    </row>
    <row r="956" spans="1:5" ht="15.75" x14ac:dyDescent="0.25">
      <c r="A956" s="18"/>
      <c r="B956" s="19"/>
      <c r="C956" s="19"/>
      <c r="D956" s="20"/>
      <c r="E956" s="30"/>
    </row>
    <row r="957" spans="1:5" ht="15.75" x14ac:dyDescent="0.25">
      <c r="A957" s="18"/>
      <c r="B957" s="19"/>
      <c r="C957" s="19"/>
      <c r="D957" s="20"/>
      <c r="E957" s="30"/>
    </row>
    <row r="958" spans="1:5" ht="15.75" x14ac:dyDescent="0.25">
      <c r="A958" s="18"/>
      <c r="B958" s="19"/>
      <c r="C958" s="19"/>
      <c r="D958" s="20"/>
      <c r="E958" s="30"/>
    </row>
    <row r="959" spans="1:5" ht="15.75" x14ac:dyDescent="0.25">
      <c r="A959" s="18"/>
      <c r="B959" s="19"/>
      <c r="C959" s="19"/>
      <c r="D959" s="20"/>
      <c r="E959" s="30"/>
    </row>
    <row r="960" spans="1:5" ht="15.75" x14ac:dyDescent="0.25">
      <c r="A960" s="18"/>
      <c r="B960" s="19"/>
      <c r="C960" s="19"/>
      <c r="D960" s="20"/>
      <c r="E960" s="30"/>
    </row>
    <row r="961" spans="1:5" ht="15.75" x14ac:dyDescent="0.25">
      <c r="A961" s="18"/>
      <c r="B961" s="19"/>
      <c r="C961" s="19"/>
      <c r="D961" s="20"/>
      <c r="E961" s="30"/>
    </row>
    <row r="962" spans="1:5" ht="15.75" x14ac:dyDescent="0.25">
      <c r="A962" s="18"/>
      <c r="B962" s="19"/>
      <c r="C962" s="19"/>
      <c r="D962" s="20"/>
      <c r="E962" s="30"/>
    </row>
    <row r="963" spans="1:5" ht="15.75" x14ac:dyDescent="0.25">
      <c r="A963" s="18"/>
      <c r="B963" s="19"/>
      <c r="C963" s="19"/>
      <c r="D963" s="20"/>
      <c r="E963" s="30"/>
    </row>
    <row r="964" spans="1:5" ht="15.75" x14ac:dyDescent="0.25">
      <c r="A964" s="18"/>
      <c r="B964" s="19"/>
      <c r="C964" s="19"/>
      <c r="D964" s="20"/>
      <c r="E964" s="30"/>
    </row>
    <row r="965" spans="1:5" ht="15.75" x14ac:dyDescent="0.25">
      <c r="A965" s="18"/>
      <c r="B965" s="19"/>
      <c r="C965" s="19"/>
      <c r="D965" s="20"/>
      <c r="E965" s="30"/>
    </row>
    <row r="966" spans="1:5" ht="15.75" x14ac:dyDescent="0.25">
      <c r="A966" s="18"/>
      <c r="B966" s="19"/>
      <c r="C966" s="19"/>
      <c r="D966" s="20"/>
      <c r="E966" s="30"/>
    </row>
    <row r="967" spans="1:5" ht="15.75" x14ac:dyDescent="0.25">
      <c r="A967" s="18"/>
      <c r="B967" s="19"/>
      <c r="C967" s="19"/>
      <c r="D967" s="20"/>
      <c r="E967" s="30"/>
    </row>
    <row r="968" spans="1:5" ht="15.75" x14ac:dyDescent="0.25">
      <c r="A968" s="18"/>
      <c r="B968" s="19"/>
      <c r="C968" s="19"/>
      <c r="D968" s="20"/>
      <c r="E968" s="30"/>
    </row>
    <row r="969" spans="1:5" ht="15.75" x14ac:dyDescent="0.25">
      <c r="A969" s="18"/>
      <c r="B969" s="19"/>
      <c r="C969" s="19"/>
      <c r="D969" s="20"/>
      <c r="E969" s="30"/>
    </row>
    <row r="970" spans="1:5" ht="15.75" x14ac:dyDescent="0.25">
      <c r="A970" s="18"/>
      <c r="B970" s="19"/>
      <c r="C970" s="19"/>
      <c r="D970" s="20"/>
      <c r="E970" s="30"/>
    </row>
    <row r="971" spans="1:5" ht="15.75" x14ac:dyDescent="0.25">
      <c r="A971" s="18"/>
      <c r="B971" s="19"/>
      <c r="C971" s="19"/>
      <c r="D971" s="20"/>
      <c r="E971" s="30"/>
    </row>
    <row r="972" spans="1:5" ht="15.75" x14ac:dyDescent="0.25">
      <c r="A972" s="18"/>
      <c r="B972" s="19"/>
      <c r="C972" s="19"/>
      <c r="D972" s="20"/>
      <c r="E972" s="30"/>
    </row>
    <row r="973" spans="1:5" ht="15.75" x14ac:dyDescent="0.25">
      <c r="A973" s="18"/>
      <c r="B973" s="19"/>
      <c r="C973" s="19"/>
      <c r="D973" s="20"/>
      <c r="E973" s="30"/>
    </row>
    <row r="974" spans="1:5" ht="15.75" x14ac:dyDescent="0.25">
      <c r="A974" s="18"/>
      <c r="B974" s="19"/>
      <c r="C974" s="19"/>
      <c r="D974" s="20"/>
      <c r="E974" s="30"/>
    </row>
    <row r="975" spans="1:5" ht="15.75" x14ac:dyDescent="0.25">
      <c r="A975" s="18"/>
      <c r="B975" s="19"/>
      <c r="C975" s="19"/>
      <c r="D975" s="20"/>
      <c r="E975" s="30"/>
    </row>
    <row r="976" spans="1:5" ht="15.75" x14ac:dyDescent="0.25">
      <c r="A976" s="18"/>
      <c r="B976" s="19"/>
      <c r="C976" s="19"/>
      <c r="D976" s="20"/>
      <c r="E976" s="30"/>
    </row>
    <row r="977" spans="1:5" ht="15.75" x14ac:dyDescent="0.25">
      <c r="A977" s="18"/>
      <c r="B977" s="19"/>
      <c r="C977" s="19"/>
      <c r="D977" s="20"/>
      <c r="E977" s="30"/>
    </row>
    <row r="978" spans="1:5" ht="15.75" x14ac:dyDescent="0.25">
      <c r="A978" s="81"/>
      <c r="B978" s="81"/>
      <c r="C978" s="81"/>
      <c r="D978" s="81"/>
      <c r="E978" s="21"/>
    </row>
    <row r="979" spans="1:5" ht="15.75" x14ac:dyDescent="0.25">
      <c r="A979" s="81"/>
      <c r="B979" s="81"/>
      <c r="C979" s="81"/>
      <c r="D979" s="81"/>
      <c r="E979" s="21"/>
    </row>
    <row r="980" spans="1:5" ht="15.75" x14ac:dyDescent="0.25">
      <c r="A980" s="81"/>
      <c r="B980" s="81"/>
      <c r="C980" s="81"/>
      <c r="D980" s="81"/>
      <c r="E980" s="21"/>
    </row>
    <row r="981" spans="1:5" ht="15.75" x14ac:dyDescent="0.25">
      <c r="A981" s="81"/>
      <c r="B981" s="81"/>
      <c r="C981" s="81"/>
      <c r="D981" s="81"/>
      <c r="E981" s="21"/>
    </row>
    <row r="982" spans="1:5" ht="15.75" x14ac:dyDescent="0.25">
      <c r="A982" s="81"/>
      <c r="B982" s="81"/>
      <c r="C982" s="81"/>
      <c r="D982" s="81"/>
      <c r="E982" s="21"/>
    </row>
    <row r="983" spans="1:5" ht="15.75" x14ac:dyDescent="0.25">
      <c r="A983" s="81"/>
      <c r="B983" s="81"/>
      <c r="C983" s="81"/>
      <c r="D983" s="81"/>
      <c r="E983" s="21"/>
    </row>
    <row r="984" spans="1:5" ht="15.75" x14ac:dyDescent="0.25">
      <c r="A984" s="81"/>
      <c r="B984" s="81"/>
      <c r="C984" s="81"/>
      <c r="D984" s="81"/>
      <c r="E984" s="21"/>
    </row>
    <row r="985" spans="1:5" ht="15.75" x14ac:dyDescent="0.25">
      <c r="A985" s="81"/>
      <c r="B985" s="81"/>
      <c r="C985" s="81"/>
      <c r="D985" s="81"/>
      <c r="E985" s="21"/>
    </row>
    <row r="986" spans="1:5" ht="15.75" x14ac:dyDescent="0.25">
      <c r="A986" s="81"/>
      <c r="B986" s="81"/>
      <c r="C986" s="81"/>
      <c r="D986" s="81"/>
      <c r="E986" s="21"/>
    </row>
    <row r="987" spans="1:5" ht="15.75" x14ac:dyDescent="0.25">
      <c r="A987" s="81"/>
      <c r="B987" s="81"/>
      <c r="C987" s="81"/>
      <c r="D987" s="81"/>
      <c r="E987" s="21"/>
    </row>
    <row r="988" spans="1:5" ht="15.75" x14ac:dyDescent="0.25">
      <c r="A988" s="81"/>
      <c r="B988" s="81"/>
      <c r="C988" s="81"/>
      <c r="D988" s="81"/>
      <c r="E988" s="21"/>
    </row>
    <row r="989" spans="1:5" ht="15.75" x14ac:dyDescent="0.25">
      <c r="A989" s="81"/>
      <c r="B989" s="81"/>
      <c r="C989" s="81"/>
      <c r="D989" s="81"/>
      <c r="E989" s="21"/>
    </row>
    <row r="990" spans="1:5" ht="15.75" x14ac:dyDescent="0.25">
      <c r="A990" s="81"/>
      <c r="B990" s="81"/>
      <c r="C990" s="81"/>
      <c r="D990" s="81"/>
      <c r="E990" s="21"/>
    </row>
    <row r="991" spans="1:5" ht="15.75" x14ac:dyDescent="0.25">
      <c r="A991" s="81"/>
      <c r="B991" s="81"/>
      <c r="C991" s="81"/>
      <c r="D991" s="81"/>
      <c r="E991" s="21"/>
    </row>
    <row r="992" spans="1:5" x14ac:dyDescent="0.25">
      <c r="A992" s="81"/>
      <c r="B992" s="81"/>
      <c r="C992" s="81"/>
      <c r="D992" s="81"/>
      <c r="E992" s="81"/>
    </row>
    <row r="993" spans="1:5" x14ac:dyDescent="0.25">
      <c r="A993" s="81"/>
      <c r="B993" s="81"/>
      <c r="C993" s="81"/>
      <c r="D993" s="81"/>
      <c r="E993" s="81"/>
    </row>
    <row r="994" spans="1:5" x14ac:dyDescent="0.25">
      <c r="A994" s="81"/>
      <c r="B994" s="81"/>
      <c r="C994" s="81"/>
      <c r="D994" s="81"/>
      <c r="E994" s="81"/>
    </row>
    <row r="995" spans="1:5" x14ac:dyDescent="0.25">
      <c r="A995" s="81"/>
      <c r="B995" s="81"/>
      <c r="C995" s="81"/>
      <c r="D995" s="81"/>
      <c r="E995" s="81"/>
    </row>
    <row r="996" spans="1:5" x14ac:dyDescent="0.25">
      <c r="A996" s="81"/>
      <c r="B996" s="81"/>
      <c r="C996" s="81"/>
      <c r="D996" s="81"/>
      <c r="E996" s="81"/>
    </row>
    <row r="997" spans="1:5" x14ac:dyDescent="0.25">
      <c r="A997" s="81"/>
      <c r="B997" s="81"/>
      <c r="C997" s="81"/>
      <c r="D997" s="81"/>
      <c r="E997" s="81"/>
    </row>
    <row r="998" spans="1:5" x14ac:dyDescent="0.25">
      <c r="A998" s="81"/>
      <c r="B998" s="81"/>
      <c r="C998" s="81"/>
      <c r="D998" s="81"/>
      <c r="E998" s="81"/>
    </row>
    <row r="999" spans="1:5" x14ac:dyDescent="0.25">
      <c r="A999" s="81"/>
      <c r="B999" s="81"/>
      <c r="C999" s="81"/>
      <c r="D999" s="81"/>
      <c r="E999" s="81"/>
    </row>
    <row r="1000" spans="1:5" x14ac:dyDescent="0.25">
      <c r="A1000" s="81"/>
      <c r="B1000" s="81"/>
      <c r="C1000" s="81"/>
      <c r="D1000" s="81"/>
      <c r="E1000" s="81"/>
    </row>
  </sheetData>
  <sheetProtection selectLockedCells="1"/>
  <sortState ref="A2:E408">
    <sortCondition ref="B2"/>
  </sortState>
  <dataValidations count="2">
    <dataValidation type="date" errorStyle="warning" allowBlank="1" showInputMessage="1" showErrorMessage="1" errorTitle="ERREUR" error="Erreur de format (ex: dd-mm-aa) ou date non autorisée" promptTitle="Format autorisé" prompt="Ex: dd-mm-aa" sqref="E145:E210 E2:E143">
      <formula1>42370</formula1>
      <formula2>43100</formula2>
    </dataValidation>
    <dataValidation type="list" allowBlank="1" showInputMessage="1" showErrorMessage="1" sqref="A2:A977">
      <formula1>NEatelier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5"/>
  <sheetViews>
    <sheetView workbookViewId="0">
      <selection activeCell="D39" sqref="D39"/>
    </sheetView>
  </sheetViews>
  <sheetFormatPr baseColWidth="10" defaultColWidth="11.42578125" defaultRowHeight="15" x14ac:dyDescent="0.25"/>
  <sheetData>
    <row r="1" spans="1:8" ht="15.75" thickBot="1" x14ac:dyDescent="0.3">
      <c r="A1" s="13" t="s">
        <v>0</v>
      </c>
      <c r="B1" s="14" t="s">
        <v>10</v>
      </c>
      <c r="C1" s="14" t="s">
        <v>11</v>
      </c>
      <c r="D1" s="15" t="s">
        <v>12</v>
      </c>
    </row>
    <row r="2" spans="1:8" x14ac:dyDescent="0.25">
      <c r="A2" s="12" t="s">
        <v>3</v>
      </c>
      <c r="B2" s="22"/>
      <c r="C2" s="22"/>
      <c r="D2" s="23"/>
    </row>
    <row r="3" spans="1:8" x14ac:dyDescent="0.25">
      <c r="A3" s="11" t="s">
        <v>5</v>
      </c>
      <c r="B3" s="24"/>
      <c r="C3" s="24"/>
      <c r="D3" s="25"/>
    </row>
    <row r="4" spans="1:8" x14ac:dyDescent="0.25">
      <c r="A4" s="10" t="s">
        <v>7</v>
      </c>
      <c r="B4" s="26"/>
      <c r="C4" s="26"/>
      <c r="D4" s="27"/>
    </row>
    <row r="5" spans="1:8" x14ac:dyDescent="0.25">
      <c r="B5" s="5"/>
      <c r="C5" s="5"/>
      <c r="H5" s="6"/>
    </row>
  </sheetData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24316AC8-8B4E-44A0-BD34-F753C4ABAD6D}">
            <xm:f>NOT(ISERROR(SEARCH(SUM($A$2:$A$4),A12)))</xm:f>
            <xm:f>SUM($A$2:$A$4)</xm:f>
            <x14:dxf>
              <font>
                <strike val="0"/>
                <u val="double"/>
                <color rgb="FFFF0000"/>
              </font>
            </x14:dxf>
          </x14:cfRule>
          <xm:sqref>A12:B12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RECHERCHE</vt:lpstr>
      <vt:lpstr>NE</vt:lpstr>
      <vt:lpstr>ATELIER</vt:lpstr>
      <vt:lpstr>RECHERCHE!Extraire</vt:lpstr>
      <vt:lpstr>i</vt:lpstr>
      <vt:lpstr>NEatelier</vt:lpstr>
      <vt:lpstr>NEcommande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Vanherzele</dc:creator>
  <cp:lastModifiedBy>David Vanherzele</cp:lastModifiedBy>
  <dcterms:created xsi:type="dcterms:W3CDTF">2016-12-02T13:08:16Z</dcterms:created>
  <dcterms:modified xsi:type="dcterms:W3CDTF">2016-12-11T22:37:58Z</dcterms:modified>
</cp:coreProperties>
</file>