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bine\Desktop\"/>
    </mc:Choice>
  </mc:AlternateContent>
  <bookViews>
    <workbookView xWindow="0" yWindow="0" windowWidth="17640" windowHeight="4290"/>
  </bookViews>
  <sheets>
    <sheet name="FLUX 2016" sheetId="1" r:id="rId1"/>
    <sheet name="STOCK 2016" sheetId="4" r:id="rId2"/>
  </sheets>
  <externalReferences>
    <externalReference r:id="rId3"/>
    <externalReference r:id="rId4"/>
    <externalReference r:id="rId5"/>
  </externalReferences>
  <definedNames>
    <definedName name="An">'[1]JOURS FERIES'!$G$9</definedName>
    <definedName name="BRUT">STOCK2016[BRUT]</definedName>
    <definedName name="dates">[2]Tables!$B$2:$B$13</definedName>
    <definedName name="DEBUT">FLUX_2016[SOLDE 2015]</definedName>
    <definedName name="ETAT">FLUX_2016[ETAT]</definedName>
    <definedName name="FINAL">FLUX_2016[STOCK]</definedName>
    <definedName name="FINI">STOCK2016[FINI]</definedName>
    <definedName name="NoAn">[3]Année!$B$4</definedName>
    <definedName name="Pâques">'[1]JOURS FERIES'!$G$11</definedName>
    <definedName name="REF">FLUX_2016[REF]</definedName>
    <definedName name="TOTAL">FLUX_2016[TOTAL 2016]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1" i="1" l="1"/>
  <c r="S12" i="1"/>
  <c r="S13" i="1"/>
  <c r="S14" i="1"/>
  <c r="S15" i="1"/>
  <c r="S19" i="1"/>
  <c r="S20" i="1"/>
  <c r="S21" i="1"/>
  <c r="S22" i="1"/>
  <c r="S23" i="1"/>
  <c r="S24" i="1"/>
  <c r="S4" i="1"/>
  <c r="S5" i="1"/>
  <c r="S6" i="1"/>
  <c r="S7" i="1"/>
  <c r="S8" i="1"/>
  <c r="S25" i="1"/>
  <c r="C10" i="1" l="1"/>
  <c r="R10" i="1"/>
  <c r="C18" i="1"/>
  <c r="R18" i="1"/>
  <c r="R12" i="1"/>
  <c r="R13" i="1"/>
  <c r="R11" i="1"/>
  <c r="C24" i="1"/>
  <c r="C25" i="1"/>
  <c r="C17" i="1"/>
  <c r="R17" i="1"/>
  <c r="R4" i="1" l="1"/>
  <c r="R5" i="1"/>
  <c r="R6" i="1"/>
  <c r="R7" i="1"/>
  <c r="R8" i="1"/>
  <c r="R9" i="1"/>
  <c r="R14" i="1"/>
  <c r="R15" i="1"/>
  <c r="R16" i="1"/>
  <c r="R19" i="1"/>
  <c r="R20" i="1"/>
  <c r="R21" i="1"/>
  <c r="R22" i="1"/>
  <c r="R23" i="1"/>
  <c r="R24" i="1"/>
  <c r="R25" i="1"/>
  <c r="R3" i="1"/>
  <c r="C3" i="1" l="1"/>
  <c r="S3" i="1" s="1"/>
  <c r="C4" i="1"/>
  <c r="C5" i="1"/>
  <c r="C6" i="1"/>
  <c r="C7" i="1"/>
  <c r="C8" i="1"/>
  <c r="C9" i="1"/>
  <c r="C11" i="1"/>
  <c r="C12" i="1"/>
  <c r="C13" i="1"/>
  <c r="C14" i="1"/>
  <c r="C15" i="1"/>
  <c r="C16" i="1"/>
  <c r="C19" i="1"/>
  <c r="C20" i="1"/>
  <c r="C21" i="1"/>
  <c r="C22" i="1"/>
  <c r="C23" i="1"/>
  <c r="S9" i="1" l="1"/>
  <c r="S18" i="1"/>
  <c r="S17" i="1"/>
  <c r="S10" i="1"/>
  <c r="S16" i="1"/>
  <c r="D7" i="4"/>
  <c r="E7" i="4"/>
  <c r="E8" i="4"/>
  <c r="D8" i="4"/>
  <c r="D5" i="4"/>
  <c r="D6" i="4"/>
  <c r="C8" i="4"/>
  <c r="C4" i="4"/>
  <c r="E5" i="4"/>
  <c r="C7" i="4"/>
  <c r="C6" i="4"/>
  <c r="C5" i="4"/>
  <c r="F7" i="4" l="1"/>
  <c r="F8" i="4"/>
  <c r="F5" i="4"/>
  <c r="E6" i="4"/>
  <c r="F6" i="4" s="1"/>
  <c r="E4" i="4"/>
  <c r="D4" i="4"/>
  <c r="F4" i="4" l="1"/>
</calcChain>
</file>

<file path=xl/sharedStrings.xml><?xml version="1.0" encoding="utf-8"?>
<sst xmlns="http://schemas.openxmlformats.org/spreadsheetml/2006/main" count="78" uniqueCount="57">
  <si>
    <t>REF</t>
  </si>
  <si>
    <t>01/16</t>
  </si>
  <si>
    <t>02/16</t>
  </si>
  <si>
    <t>03/16</t>
  </si>
  <si>
    <t>04/16</t>
  </si>
  <si>
    <t>05/16</t>
  </si>
  <si>
    <t>06/16</t>
  </si>
  <si>
    <t>07/16</t>
  </si>
  <si>
    <t>08/16</t>
  </si>
  <si>
    <t>09/16</t>
  </si>
  <si>
    <t>10/16</t>
  </si>
  <si>
    <t>11/16</t>
  </si>
  <si>
    <t>12/16</t>
  </si>
  <si>
    <t>TOTAL 2016</t>
  </si>
  <si>
    <t>Brut</t>
  </si>
  <si>
    <t>Fini</t>
  </si>
  <si>
    <t xml:space="preserve">032320F0002 </t>
  </si>
  <si>
    <t>032320F0001</t>
  </si>
  <si>
    <t>032320F0041</t>
  </si>
  <si>
    <t>032320F0042</t>
  </si>
  <si>
    <t>032320F0050</t>
  </si>
  <si>
    <t>032330F0002</t>
  </si>
  <si>
    <t>032330F0006</t>
  </si>
  <si>
    <t>032330F0043</t>
  </si>
  <si>
    <t>032330F0050</t>
  </si>
  <si>
    <t>032330F0053</t>
  </si>
  <si>
    <t>032340F0001</t>
  </si>
  <si>
    <t>032340F0002</t>
  </si>
  <si>
    <t>032340F0006</t>
  </si>
  <si>
    <t>032340F0041</t>
  </si>
  <si>
    <t>032340F0051</t>
  </si>
  <si>
    <t>032320B</t>
  </si>
  <si>
    <t>032330B</t>
  </si>
  <si>
    <t>032340B</t>
  </si>
  <si>
    <t>032320</t>
  </si>
  <si>
    <t>032330</t>
  </si>
  <si>
    <t>ARTICLES</t>
  </si>
  <si>
    <t>032340</t>
  </si>
  <si>
    <t>DEBUT</t>
  </si>
  <si>
    <t>STOCK</t>
  </si>
  <si>
    <t>ETAT</t>
  </si>
  <si>
    <t>BRUT</t>
  </si>
  <si>
    <t>FINI</t>
  </si>
  <si>
    <t>145206</t>
  </si>
  <si>
    <t>2016 STOCK Brut</t>
  </si>
  <si>
    <t>REF.</t>
  </si>
  <si>
    <t>032340TB D</t>
  </si>
  <si>
    <t>032340TB G</t>
  </si>
  <si>
    <t>032330B HC</t>
  </si>
  <si>
    <t>SOLDE 2015</t>
  </si>
  <si>
    <t>&lt;= FAUX : Ici je devrais trouver : (Solde 2015 + Total 2016)-Total "fini" soit 50 + 100 -50= Stock à 100</t>
  </si>
  <si>
    <t>&lt;=JUSTE</t>
  </si>
  <si>
    <t>032340F0062</t>
  </si>
  <si>
    <t>&lt;= JUSTE Ici je trouve bien : (Solde 2015 + Total 2016)-Total "fini" soit 60 + 600 -523= Stock à 137</t>
  </si>
  <si>
    <t>&lt;= FAUX : Ici je devrais trouver : (Solde 2015 + Total 2016)-Total "fini" soit 50 + 550 -523= Stock à 77</t>
  </si>
  <si>
    <t>&lt;= JUSTE Ici je trouve bien : (Solde 2015 + Total 2016)-Total "fini" soit 20 + 100 -50 = Stock à 70</t>
  </si>
  <si>
    <t>&lt;= FAUX : Ici je devrais trouver : (Solde 2015 + Total 2016)-Total "fini" soit 5 + 100 -50= Stock à 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</si>
</sst>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/yy;@"/>
    <numFmt numFmtId="165" formatCode="_-* #,##0_-;\-* #,##0_-;_-* &quot;-&quot;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name val="Calibri"/>
      <family val="2"/>
      <scheme val="minor"/>
    </font>
    <font>
      <sz val="10"/>
      <color indexed="8"/>
      <name val="Arial"/>
      <family val="2"/>
    </font>
    <font>
      <b/>
      <sz val="10"/>
      <name val="Arial"/>
      <family val="2"/>
    </font>
    <font>
      <b/>
      <sz val="16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4">
    <xf numFmtId="0" fontId="0" fillId="0" borderId="0"/>
    <xf numFmtId="0" fontId="5" fillId="0" borderId="0"/>
    <xf numFmtId="0" fontId="1" fillId="0" borderId="0"/>
    <xf numFmtId="0" fontId="10" fillId="0" borderId="0">
      <alignment vertical="top"/>
    </xf>
  </cellStyleXfs>
  <cellXfs count="58">
    <xf numFmtId="0" fontId="0" fillId="0" borderId="0" xfId="0"/>
    <xf numFmtId="0" fontId="4" fillId="2" borderId="0" xfId="0" applyFont="1" applyFill="1" applyBorder="1" applyAlignment="1">
      <alignment horizontal="center" vertical="center" wrapText="1"/>
    </xf>
    <xf numFmtId="164" fontId="4" fillId="2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6" fillId="0" borderId="1" xfId="1" applyNumberFormat="1" applyFont="1" applyBorder="1" applyAlignment="1">
      <alignment vertical="center" wrapText="1"/>
    </xf>
    <xf numFmtId="165" fontId="6" fillId="0" borderId="1" xfId="1" applyNumberFormat="1" applyFont="1" applyBorder="1" applyAlignment="1">
      <alignment vertical="center" wrapText="1"/>
    </xf>
    <xf numFmtId="165" fontId="6" fillId="3" borderId="1" xfId="1" applyNumberFormat="1" applyFont="1" applyFill="1" applyBorder="1" applyAlignment="1">
      <alignment vertical="center" wrapText="1"/>
    </xf>
    <xf numFmtId="165" fontId="11" fillId="0" borderId="1" xfId="1" applyNumberFormat="1" applyFont="1" applyBorder="1" applyAlignment="1">
      <alignment vertical="center" wrapText="1"/>
    </xf>
    <xf numFmtId="49" fontId="7" fillId="0" borderId="1" xfId="0" applyNumberFormat="1" applyFont="1" applyBorder="1" applyAlignment="1">
      <alignment horizontal="left" vertical="center" wrapText="1"/>
    </xf>
    <xf numFmtId="0" fontId="5" fillId="0" borderId="1" xfId="1" applyNumberFormat="1" applyFont="1" applyBorder="1" applyAlignment="1">
      <alignment vertical="center" wrapText="1"/>
    </xf>
    <xf numFmtId="165" fontId="5" fillId="0" borderId="1" xfId="1" applyNumberFormat="1" applyFont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0" fillId="0" borderId="0" xfId="0" quotePrefix="1" applyAlignment="1">
      <alignment vertical="center"/>
    </xf>
    <xf numFmtId="0" fontId="3" fillId="0" borderId="0" xfId="2" applyFont="1" applyFill="1" applyBorder="1" applyAlignment="1" applyProtection="1">
      <alignment horizontal="center" vertical="center" wrapText="1"/>
    </xf>
    <xf numFmtId="49" fontId="0" fillId="0" borderId="0" xfId="2" applyNumberFormat="1" applyFont="1" applyFill="1" applyBorder="1" applyAlignment="1" applyProtection="1">
      <alignment horizontal="center" vertical="center" wrapText="1"/>
    </xf>
    <xf numFmtId="0" fontId="1" fillId="0" borderId="0" xfId="2" quotePrefix="1" applyFill="1" applyBorder="1" applyAlignment="1" applyProtection="1">
      <alignment vertical="center" wrapText="1"/>
    </xf>
    <xf numFmtId="0" fontId="9" fillId="0" borderId="0" xfId="2" applyFont="1" applyFill="1" applyBorder="1" applyAlignment="1" applyProtection="1">
      <alignment vertical="center" wrapText="1"/>
    </xf>
    <xf numFmtId="0" fontId="0" fillId="0" borderId="0" xfId="0" applyBorder="1"/>
    <xf numFmtId="49" fontId="1" fillId="4" borderId="0" xfId="2" applyNumberFormat="1" applyFont="1" applyFill="1" applyBorder="1" applyAlignment="1" applyProtection="1">
      <alignment horizontal="center" vertical="center" wrapText="1"/>
    </xf>
    <xf numFmtId="0" fontId="2" fillId="0" borderId="0" xfId="0" quotePrefix="1" applyFont="1" applyAlignment="1">
      <alignment vertical="center"/>
    </xf>
    <xf numFmtId="165" fontId="13" fillId="0" borderId="1" xfId="1" applyNumberFormat="1" applyFont="1" applyFill="1" applyBorder="1" applyAlignment="1">
      <alignment vertical="center" wrapText="1"/>
    </xf>
    <xf numFmtId="49" fontId="14" fillId="0" borderId="1" xfId="0" applyNumberFormat="1" applyFont="1" applyBorder="1" applyAlignment="1">
      <alignment horizontal="left" vertical="center" wrapText="1"/>
    </xf>
    <xf numFmtId="165" fontId="15" fillId="3" borderId="1" xfId="1" applyNumberFormat="1" applyFont="1" applyFill="1" applyBorder="1" applyAlignment="1">
      <alignment vertical="center" wrapText="1"/>
    </xf>
    <xf numFmtId="0" fontId="0" fillId="0" borderId="0" xfId="2" applyFont="1" applyFill="1" applyBorder="1" applyAlignment="1" applyProtection="1">
      <alignment vertical="center" wrapText="1"/>
    </xf>
    <xf numFmtId="0" fontId="0" fillId="0" borderId="0" xfId="2" quotePrefix="1" applyFont="1" applyFill="1" applyBorder="1" applyAlignment="1" applyProtection="1">
      <alignment vertical="center" wrapText="1"/>
    </xf>
    <xf numFmtId="49" fontId="8" fillId="4" borderId="1" xfId="0" applyNumberFormat="1" applyFont="1" applyFill="1" applyBorder="1" applyAlignment="1">
      <alignment horizontal="left" vertical="center" wrapText="1"/>
    </xf>
    <xf numFmtId="0" fontId="6" fillId="4" borderId="1" xfId="1" applyNumberFormat="1" applyFont="1" applyFill="1" applyBorder="1" applyAlignment="1">
      <alignment vertical="center" wrapText="1"/>
    </xf>
    <xf numFmtId="165" fontId="6" fillId="4" borderId="1" xfId="1" applyNumberFormat="1" applyFont="1" applyFill="1" applyBorder="1" applyAlignment="1">
      <alignment vertical="center" wrapText="1"/>
    </xf>
    <xf numFmtId="0" fontId="0" fillId="0" borderId="0" xfId="0" applyFill="1"/>
    <xf numFmtId="0" fontId="0" fillId="0" borderId="0" xfId="0" quotePrefix="1" applyFill="1"/>
    <xf numFmtId="0" fontId="2" fillId="0" borderId="0" xfId="0" applyFont="1" applyFill="1"/>
    <xf numFmtId="0" fontId="3" fillId="0" borderId="0" xfId="0" applyFont="1" applyAlignment="1">
      <alignment vertical="center" wrapText="1"/>
    </xf>
    <xf numFmtId="165" fontId="5" fillId="3" borderId="1" xfId="1" applyNumberFormat="1" applyFont="1" applyFill="1" applyBorder="1" applyAlignment="1">
      <alignment vertical="center" wrapText="1"/>
    </xf>
    <xf numFmtId="0" fontId="0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49" fontId="7" fillId="5" borderId="1" xfId="0" applyNumberFormat="1" applyFont="1" applyFill="1" applyBorder="1" applyAlignment="1">
      <alignment horizontal="left" vertical="center" wrapText="1"/>
    </xf>
    <xf numFmtId="0" fontId="6" fillId="5" borderId="1" xfId="1" applyNumberFormat="1" applyFont="1" applyFill="1" applyBorder="1" applyAlignment="1">
      <alignment vertical="center" wrapText="1"/>
    </xf>
    <xf numFmtId="165" fontId="6" fillId="5" borderId="1" xfId="1" applyNumberFormat="1" applyFont="1" applyFill="1" applyBorder="1" applyAlignment="1">
      <alignment vertical="center" wrapText="1"/>
    </xf>
    <xf numFmtId="49" fontId="8" fillId="5" borderId="1" xfId="1" applyNumberFormat="1" applyFont="1" applyFill="1" applyBorder="1" applyAlignment="1">
      <alignment horizontal="left" vertical="center" wrapText="1"/>
    </xf>
    <xf numFmtId="0" fontId="5" fillId="5" borderId="1" xfId="1" applyNumberFormat="1" applyFont="1" applyFill="1" applyBorder="1" applyAlignment="1">
      <alignment vertical="center" wrapText="1"/>
    </xf>
    <xf numFmtId="165" fontId="5" fillId="5" borderId="1" xfId="1" applyNumberFormat="1" applyFont="1" applyFill="1" applyBorder="1" applyAlignment="1">
      <alignment vertical="center" wrapText="1"/>
    </xf>
    <xf numFmtId="165" fontId="5" fillId="4" borderId="1" xfId="1" applyNumberFormat="1" applyFont="1" applyFill="1" applyBorder="1" applyAlignment="1">
      <alignment vertical="center" wrapText="1"/>
    </xf>
    <xf numFmtId="0" fontId="17" fillId="4" borderId="0" xfId="0" quotePrefix="1" applyFont="1" applyFill="1" applyAlignment="1">
      <alignment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0" fontId="5" fillId="4" borderId="1" xfId="1" applyNumberFormat="1" applyFont="1" applyFill="1" applyBorder="1" applyAlignment="1">
      <alignment vertical="center" wrapText="1"/>
    </xf>
    <xf numFmtId="165" fontId="13" fillId="4" borderId="1" xfId="1" applyNumberFormat="1" applyFont="1" applyFill="1" applyBorder="1" applyAlignment="1">
      <alignment vertical="center" wrapText="1"/>
    </xf>
    <xf numFmtId="165" fontId="15" fillId="4" borderId="1" xfId="1" applyNumberFormat="1" applyFont="1" applyFill="1" applyBorder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2" applyFont="1" applyFill="1" applyBorder="1" applyAlignment="1" applyProtection="1">
      <alignment horizontal="center" vertical="center" wrapText="1"/>
    </xf>
    <xf numFmtId="0" fontId="18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19" fillId="0" borderId="0" xfId="0" quotePrefix="1" applyFont="1" applyAlignment="1">
      <alignment vertical="center" wrapText="1"/>
    </xf>
    <xf numFmtId="0" fontId="9" fillId="4" borderId="0" xfId="0" quotePrefix="1" applyFont="1" applyFill="1" applyAlignment="1">
      <alignment vertical="center" wrapText="1"/>
    </xf>
    <xf numFmtId="165" fontId="19" fillId="0" borderId="0" xfId="0" applyNumberFormat="1" applyFont="1" applyAlignment="1">
      <alignment vertical="center" wrapText="1"/>
    </xf>
    <xf numFmtId="0" fontId="19" fillId="0" borderId="0" xfId="0" applyFont="1" applyAlignment="1">
      <alignment vertical="center"/>
    </xf>
    <xf numFmtId="0" fontId="2" fillId="4" borderId="0" xfId="0" quotePrefix="1" applyFont="1" applyFill="1" applyAlignment="1">
      <alignment vertical="center" wrapText="1"/>
    </xf>
  </cellXfs>
  <cellStyles count="4">
    <cellStyle name="Normal" xfId="0" builtinId="0"/>
    <cellStyle name="Normal 2" xfId="3"/>
    <cellStyle name="Normal 2 2" xfId="2"/>
    <cellStyle name="Normal 3" xfId="1"/>
  </cellStyles>
  <dxfs count="37">
    <dxf>
      <font>
        <b/>
        <i/>
      </font>
    </dxf>
    <dxf>
      <font>
        <b/>
        <i/>
        <color theme="5" tint="-0.2499465926084170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border outline="0">
        <left style="medium">
          <color indexed="64"/>
        </left>
        <right style="medium">
          <color indexed="64"/>
        </right>
        <top style="thin">
          <color indexed="64"/>
        </top>
      </border>
    </dxf>
    <dxf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fill>
        <patternFill patternType="solid">
          <fgColor indexed="64"/>
          <bgColor theme="3" tint="0.79998168889431442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border outline="0">
        <right style="thin">
          <color theme="4"/>
        </righ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6" formatCode="mm/\a\a;@"/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164" formatCode="mm/yy;@"/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sabine.grillet\Desktop\BED-Formules-Exce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sabine.grillet\Desktop\NBJOURSOUVRE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oti\Dropbox\Excel%20Apps\Excel%20-%20Mes%20appli\Planning%20absences%2020X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ujourdhui"/>
      <sheetName val="Arrondi"/>
      <sheetName val="Choisir"/>
      <sheetName val="Concatener"/>
      <sheetName val="Decaler"/>
      <sheetName val="ET"/>
      <sheetName val="Fonctions TEXTE"/>
      <sheetName val="INDEX-EQUIV"/>
      <sheetName val="Max"/>
      <sheetName val="Min"/>
      <sheetName val="NB.JOURS.OUVRES"/>
      <sheetName val="NB.JOURS.OUVRES.INTL"/>
      <sheetName val="NB.SI"/>
      <sheetName val="NON"/>
      <sheetName val="OU"/>
      <sheetName val="PREVISION"/>
      <sheetName val="RANG"/>
      <sheetName val="RECHERCHEV"/>
      <sheetName val="SI"/>
      <sheetName val="SIERREUR"/>
      <sheetName val="SOMMEPROD"/>
      <sheetName val="SOMME.SI"/>
      <sheetName val="SOMME.SI.ENS"/>
      <sheetName val="Gestion des Erreurs"/>
      <sheetName val="JOURS FERIES"/>
      <sheetName val="Lien Hypertexte"/>
      <sheetName val="Validation de données"/>
      <sheetName val="MAX Cond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9">
          <cell r="G9">
            <v>2016</v>
          </cell>
        </row>
        <row r="11">
          <cell r="G11">
            <v>42456</v>
          </cell>
        </row>
      </sheetData>
      <sheetData sheetId="26"/>
      <sheetData sheetId="27"/>
      <sheetData sheetId="28"/>
      <sheetData sheetId="2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B.JOURS.OUVRES"/>
      <sheetName val="NB.JOURS.OUVRES.INTL"/>
      <sheetName val="JOURS FERIES"/>
      <sheetName val="EXEMPLE"/>
      <sheetName val="Tables"/>
    </sheetNames>
    <sheetDataSet>
      <sheetData sheetId="0"/>
      <sheetData sheetId="1"/>
      <sheetData sheetId="2">
        <row r="10">
          <cell r="G10">
            <v>41640</v>
          </cell>
        </row>
      </sheetData>
      <sheetData sheetId="3"/>
      <sheetData sheetId="4">
        <row r="2">
          <cell r="B2">
            <v>41999</v>
          </cell>
        </row>
        <row r="3">
          <cell r="B3">
            <v>42000</v>
          </cell>
        </row>
        <row r="4">
          <cell r="B4">
            <v>42001</v>
          </cell>
        </row>
        <row r="5">
          <cell r="B5">
            <v>42002</v>
          </cell>
        </row>
        <row r="6">
          <cell r="B6">
            <v>42003</v>
          </cell>
        </row>
        <row r="7">
          <cell r="B7">
            <v>42004</v>
          </cell>
        </row>
        <row r="8">
          <cell r="B8">
            <v>42005</v>
          </cell>
        </row>
        <row r="9">
          <cell r="B9">
            <v>42006</v>
          </cell>
        </row>
        <row r="10">
          <cell r="B10">
            <v>42007</v>
          </cell>
        </row>
        <row r="11">
          <cell r="B11">
            <v>42008</v>
          </cell>
        </row>
        <row r="12">
          <cell r="B12">
            <v>42009</v>
          </cell>
        </row>
        <row r="13">
          <cell r="B13">
            <v>42010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hier des charges"/>
      <sheetName val="A Lire "/>
      <sheetName val="Année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Congés Payés"/>
      <sheetName val="RTT"/>
      <sheetName val="Formation"/>
      <sheetName val="Autres"/>
      <sheetName val="Absences non autorisées"/>
      <sheetName val="Recupération"/>
      <sheetName val="Maladies"/>
      <sheetName val="Cours"/>
      <sheetName val="Jours Fériés"/>
      <sheetName val="Reporting"/>
    </sheetNames>
    <sheetDataSet>
      <sheetData sheetId="0"/>
      <sheetData sheetId="1"/>
      <sheetData sheetId="2">
        <row r="4">
          <cell r="B4">
            <v>2012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ables/table1.xml><?xml version="1.0" encoding="utf-8"?>
<table xmlns="http://schemas.openxmlformats.org/spreadsheetml/2006/main" id="1" name="FLUX_2016" displayName="FLUX_2016" ref="B2:S25" totalsRowShown="0" headerRowDxfId="36" dataDxfId="35" tableBorderDxfId="34" dataCellStyle="Normal 3">
  <tableColumns count="18">
    <tableColumn id="1" name="ARTICLES" dataDxfId="33"/>
    <tableColumn id="2" name="REF" dataDxfId="32" dataCellStyle="Normal 3">
      <calculatedColumnFormula>MID(B3,1,6)</calculatedColumnFormula>
    </tableColumn>
    <tableColumn id="3" name="ETAT" dataDxfId="31" dataCellStyle="Normal 3"/>
    <tableColumn id="4" name="SOLDE 2015" dataDxfId="30" dataCellStyle="Normal 3"/>
    <tableColumn id="5" name="01/16" dataDxfId="29" dataCellStyle="Normal 3"/>
    <tableColumn id="6" name="02/16" dataDxfId="28" dataCellStyle="Normal 3"/>
    <tableColumn id="7" name="03/16" dataDxfId="27" dataCellStyle="Normal 3"/>
    <tableColumn id="8" name="04/16" dataDxfId="26" dataCellStyle="Normal 3"/>
    <tableColumn id="9" name="05/16" dataDxfId="25" dataCellStyle="Normal 3"/>
    <tableColumn id="10" name="06/16" dataDxfId="24" dataCellStyle="Normal 3"/>
    <tableColumn id="11" name="07/16" dataDxfId="23" dataCellStyle="Normal 3"/>
    <tableColumn id="12" name="08/16" dataDxfId="22" dataCellStyle="Normal 3"/>
    <tableColumn id="13" name="09/16" dataDxfId="21" dataCellStyle="Normal 3"/>
    <tableColumn id="14" name="10/16" dataDxfId="20" dataCellStyle="Normal 3"/>
    <tableColumn id="15" name="11/16" dataDxfId="19" dataCellStyle="Normal 3"/>
    <tableColumn id="16" name="12/16" dataDxfId="18" dataCellStyle="Normal 3"/>
    <tableColumn id="17" name="TOTAL 2016" dataDxfId="17" dataCellStyle="Normal 3">
      <calculatedColumnFormula>SUM(OFFSET(FLUX_2016[[#This Row],[SOLDE 2015]],0,1,1,12))</calculatedColumnFormula>
    </tableColumn>
    <tableColumn id="18" name="STOCK" dataDxfId="16" dataCellStyle="Normal 3">
      <calculatedColumnFormula>IF(FLUX_2016[[#This Row],[ETAT]]="Brut",FLUX_2016[[#This Row],[TOTAL 2016]]+FLUX_2016[[#This Row],[SOLDE 2015]]-SUM(OFFSET(FLUX_2016[[#This Row],[SOLDE 2015]],SUMPRODUCT((FLUX_2016[REF]=FLUX_2016[[#This Row],[REF]])*(FLUX_2016[ETAT]="brut")),1,COUNTIFS(FLUX_2016[ETAT],"Fini",FLUX_2016[REF],C3),12)),"")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6" name="STOCK2016" displayName="STOCK2016" ref="B3:F8" headerRowDxfId="15" dataDxfId="13" headerRowBorderDxfId="14" tableBorderDxfId="12" headerRowCellStyle="Normal 2 2">
  <autoFilter ref="B3:F8"/>
  <tableColumns count="5">
    <tableColumn id="1" name="REF." totalsRowLabel="Total" dataDxfId="11" totalsRowDxfId="10" dataCellStyle="Normal 2 2"/>
    <tableColumn id="2" name="DEBUT" dataDxfId="9" totalsRowDxfId="8" dataCellStyle="Normal 2 2">
      <calculatedColumnFormula>SUMIFS(DEBUT,REF,$B4,ETAT,STOCK2016[[#Headers],[BRUT]])</calculatedColumnFormula>
    </tableColumn>
    <tableColumn id="3" name="BRUT" dataDxfId="7" totalsRowDxfId="6" dataCellStyle="Normal 2 2">
      <calculatedColumnFormula>SUMIFS('FLUX 2016'!$R$3:$R$25,'FLUX 2016'!$C$3:$C$25,$B4,'FLUX 2016'!$D$3:$D$25,$D$3)</calculatedColumnFormula>
    </tableColumn>
    <tableColumn id="4" name="FINI" dataDxfId="5" totalsRowDxfId="4" dataCellStyle="Normal 2 2">
      <calculatedColumnFormula>SUMIFS('FLUX 2016'!$R$3:$R$25,'FLUX 2016'!$C$3:$C$25,$B4,'FLUX 2016'!$D$3:$D$25,$E$3)</calculatedColumnFormula>
    </tableColumn>
    <tableColumn id="5" name="STOCK" totalsRowFunction="sum" dataDxfId="3" totalsRowDxfId="2" dataCellStyle="Normal 2 2">
      <calculatedColumnFormula>C4+D4-E4</calculatedColumnFormula>
    </tableColumn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42"/>
  <sheetViews>
    <sheetView tabSelected="1" zoomScale="80" zoomScaleNormal="80" workbookViewId="0">
      <selection activeCell="T3" sqref="T3"/>
    </sheetView>
  </sheetViews>
  <sheetFormatPr baseColWidth="10" defaultRowHeight="24.95" customHeight="1" x14ac:dyDescent="0.25"/>
  <cols>
    <col min="1" max="1" width="1.7109375" style="4" customWidth="1"/>
    <col min="2" max="2" width="15.140625" style="4" customWidth="1"/>
    <col min="3" max="3" width="12.28515625" style="4" customWidth="1"/>
    <col min="4" max="4" width="7.28515625" style="4" customWidth="1"/>
    <col min="5" max="5" width="11.42578125" style="4" customWidth="1"/>
    <col min="6" max="17" width="9.28515625" style="4" customWidth="1"/>
    <col min="18" max="18" width="11.42578125" style="4" customWidth="1"/>
    <col min="19" max="19" width="11.42578125" style="4"/>
    <col min="20" max="20" width="119.140625" style="52" customWidth="1"/>
    <col min="21" max="21" width="97.140625" style="34" customWidth="1"/>
    <col min="22" max="25" width="10.140625" style="4" customWidth="1"/>
    <col min="26" max="16384" width="11.42578125" style="4"/>
  </cols>
  <sheetData>
    <row r="1" spans="2:21" s="12" customFormat="1" ht="24.95" customHeight="1" x14ac:dyDescent="0.25"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51"/>
      <c r="U1" s="35"/>
    </row>
    <row r="2" spans="2:21" ht="24.95" customHeight="1" x14ac:dyDescent="0.25">
      <c r="B2" s="1" t="s">
        <v>36</v>
      </c>
      <c r="C2" s="1" t="s">
        <v>0</v>
      </c>
      <c r="D2" s="1" t="s">
        <v>40</v>
      </c>
      <c r="E2" s="1" t="s">
        <v>49</v>
      </c>
      <c r="F2" s="2" t="s">
        <v>1</v>
      </c>
      <c r="G2" s="2" t="s">
        <v>2</v>
      </c>
      <c r="H2" s="2" t="s">
        <v>3</v>
      </c>
      <c r="I2" s="2" t="s">
        <v>4</v>
      </c>
      <c r="J2" s="2" t="s">
        <v>5</v>
      </c>
      <c r="K2" s="2" t="s">
        <v>6</v>
      </c>
      <c r="L2" s="2" t="s">
        <v>7</v>
      </c>
      <c r="M2" s="2" t="s">
        <v>8</v>
      </c>
      <c r="N2" s="2" t="s">
        <v>9</v>
      </c>
      <c r="O2" s="2" t="s">
        <v>10</v>
      </c>
      <c r="P2" s="2" t="s">
        <v>11</v>
      </c>
      <c r="Q2" s="2" t="s">
        <v>12</v>
      </c>
      <c r="R2" s="1" t="s">
        <v>13</v>
      </c>
      <c r="S2" s="1" t="s">
        <v>39</v>
      </c>
      <c r="U2" s="4"/>
    </row>
    <row r="3" spans="2:21" ht="24.95" customHeight="1" x14ac:dyDescent="0.25">
      <c r="B3" s="5" t="s">
        <v>31</v>
      </c>
      <c r="C3" s="5" t="str">
        <f t="shared" ref="C3:C25" si="0">MID(B3,1,6)</f>
        <v>032320</v>
      </c>
      <c r="D3" s="6" t="s">
        <v>14</v>
      </c>
      <c r="E3" s="7">
        <v>230</v>
      </c>
      <c r="F3" s="6">
        <v>0</v>
      </c>
      <c r="G3" s="6">
        <v>0</v>
      </c>
      <c r="H3" s="6">
        <v>305</v>
      </c>
      <c r="I3" s="6">
        <v>0</v>
      </c>
      <c r="J3" s="6">
        <v>0</v>
      </c>
      <c r="K3" s="6">
        <v>0</v>
      </c>
      <c r="L3" s="6">
        <v>0</v>
      </c>
      <c r="M3" s="6">
        <v>0</v>
      </c>
      <c r="N3" s="6">
        <v>0</v>
      </c>
      <c r="O3" s="6">
        <v>0</v>
      </c>
      <c r="P3" s="6">
        <v>0</v>
      </c>
      <c r="Q3" s="6"/>
      <c r="R3" s="6">
        <f ca="1">SUM(OFFSET(FLUX_2016[[#This Row],[SOLDE 2015]],0,1,1,12))</f>
        <v>305</v>
      </c>
      <c r="S3" s="8">
        <f ca="1">IF(FLUX_2016[[#This Row],[ETAT]]="Brut",FLUX_2016[[#This Row],[TOTAL 2016]]+FLUX_2016[[#This Row],[SOLDE 2015]]-SUM(OFFSET(FLUX_2016[[#This Row],[SOLDE 2015]],SUMPRODUCT((FLUX_2016[REF]=FLUX_2016[[#This Row],[REF]])*(FLUX_2016[ETAT]="brut")),1,COUNTIFS(FLUX_2016[ETAT],"Fini",FLUX_2016[REF],C3),12)),"")</f>
        <v>372</v>
      </c>
      <c r="T3" s="53" t="s">
        <v>51</v>
      </c>
      <c r="U3" s="4"/>
    </row>
    <row r="4" spans="2:21" s="34" customFormat="1" ht="24.95" customHeight="1" x14ac:dyDescent="0.25">
      <c r="B4" s="9" t="s">
        <v>17</v>
      </c>
      <c r="C4" s="10" t="str">
        <f t="shared" si="0"/>
        <v>032320</v>
      </c>
      <c r="D4" s="11" t="s">
        <v>15</v>
      </c>
      <c r="E4" s="33">
        <v>0</v>
      </c>
      <c r="F4" s="11">
        <v>21</v>
      </c>
      <c r="G4" s="11">
        <v>0</v>
      </c>
      <c r="H4" s="11">
        <v>11</v>
      </c>
      <c r="I4" s="11">
        <v>0</v>
      </c>
      <c r="J4" s="11">
        <v>26</v>
      </c>
      <c r="K4" s="11">
        <v>8</v>
      </c>
      <c r="L4" s="11">
        <v>0</v>
      </c>
      <c r="M4" s="11">
        <v>0</v>
      </c>
      <c r="N4" s="11">
        <v>23</v>
      </c>
      <c r="O4" s="11">
        <v>0</v>
      </c>
      <c r="P4" s="11">
        <v>0</v>
      </c>
      <c r="Q4" s="11"/>
      <c r="R4" s="11">
        <f ca="1">SUM(OFFSET(FLUX_2016[[#This Row],[SOLDE 2015]],0,1,1,12))</f>
        <v>89</v>
      </c>
      <c r="S4" s="8" t="str">
        <f ca="1">IF(FLUX_2016[[#This Row],[ETAT]]="Brut",FLUX_2016[[#This Row],[TOTAL 2016]]+FLUX_2016[[#This Row],[SOLDE 2015]]-SUM(OFFSET(FLUX_2016[[#This Row],[SOLDE 2015]],SUMPRODUCT((FLUX_2016[REF]=FLUX_2016[[#This Row],[REF]])*(FLUX_2016[ETAT]="brut")),1,COUNTIFS(FLUX_2016[ETAT],"Fini",FLUX_2016[REF],C4),12)),"")</f>
        <v/>
      </c>
      <c r="T4" s="52"/>
    </row>
    <row r="5" spans="2:21" s="34" customFormat="1" ht="24.95" customHeight="1" x14ac:dyDescent="0.25">
      <c r="B5" s="9" t="s">
        <v>16</v>
      </c>
      <c r="C5" s="10" t="str">
        <f t="shared" si="0"/>
        <v>032320</v>
      </c>
      <c r="D5" s="11" t="s">
        <v>15</v>
      </c>
      <c r="E5" s="33">
        <v>0</v>
      </c>
      <c r="F5" s="11">
        <v>0</v>
      </c>
      <c r="G5" s="11">
        <v>0</v>
      </c>
      <c r="H5" s="11">
        <v>0</v>
      </c>
      <c r="I5" s="11">
        <v>0</v>
      </c>
      <c r="J5" s="11">
        <v>0</v>
      </c>
      <c r="K5" s="11">
        <v>0</v>
      </c>
      <c r="L5" s="11">
        <v>0</v>
      </c>
      <c r="M5" s="11">
        <v>0</v>
      </c>
      <c r="N5" s="11">
        <v>0</v>
      </c>
      <c r="O5" s="11">
        <v>0</v>
      </c>
      <c r="P5" s="11">
        <v>0</v>
      </c>
      <c r="Q5" s="11"/>
      <c r="R5" s="11">
        <f ca="1">SUM(OFFSET(FLUX_2016[[#This Row],[SOLDE 2015]],0,1,1,12))</f>
        <v>0</v>
      </c>
      <c r="S5" s="8" t="str">
        <f ca="1">IF(FLUX_2016[[#This Row],[ETAT]]="Brut",FLUX_2016[[#This Row],[TOTAL 2016]]+FLUX_2016[[#This Row],[SOLDE 2015]]-SUM(OFFSET(FLUX_2016[[#This Row],[SOLDE 2015]],SUMPRODUCT((FLUX_2016[REF]=FLUX_2016[[#This Row],[REF]])*(FLUX_2016[ETAT]="brut")),1,COUNTIFS(FLUX_2016[ETAT],"Fini",FLUX_2016[REF],C5),12)),"")</f>
        <v/>
      </c>
      <c r="T5" s="52"/>
    </row>
    <row r="6" spans="2:21" s="34" customFormat="1" ht="24.95" customHeight="1" x14ac:dyDescent="0.25">
      <c r="B6" s="9" t="s">
        <v>18</v>
      </c>
      <c r="C6" s="10" t="str">
        <f t="shared" si="0"/>
        <v>032320</v>
      </c>
      <c r="D6" s="11" t="s">
        <v>15</v>
      </c>
      <c r="E6" s="33">
        <v>0</v>
      </c>
      <c r="F6" s="11">
        <v>0</v>
      </c>
      <c r="G6" s="11">
        <v>0</v>
      </c>
      <c r="H6" s="11">
        <v>25</v>
      </c>
      <c r="I6" s="11">
        <v>0</v>
      </c>
      <c r="J6" s="11">
        <v>0</v>
      </c>
      <c r="K6" s="11">
        <v>0</v>
      </c>
      <c r="L6" s="11">
        <v>0</v>
      </c>
      <c r="M6" s="11">
        <v>0</v>
      </c>
      <c r="N6" s="11">
        <v>0</v>
      </c>
      <c r="O6" s="11">
        <v>0</v>
      </c>
      <c r="P6" s="11">
        <v>0</v>
      </c>
      <c r="Q6" s="11"/>
      <c r="R6" s="11">
        <f ca="1">SUM(OFFSET(FLUX_2016[[#This Row],[SOLDE 2015]],0,1,1,12))</f>
        <v>25</v>
      </c>
      <c r="S6" s="8" t="str">
        <f ca="1">IF(FLUX_2016[[#This Row],[ETAT]]="Brut",FLUX_2016[[#This Row],[TOTAL 2016]]+FLUX_2016[[#This Row],[SOLDE 2015]]-SUM(OFFSET(FLUX_2016[[#This Row],[SOLDE 2015]],SUMPRODUCT((FLUX_2016[REF]=FLUX_2016[[#This Row],[REF]])*(FLUX_2016[ETAT]="brut")),1,COUNTIFS(FLUX_2016[ETAT],"Fini",FLUX_2016[REF],C6),12)),"")</f>
        <v/>
      </c>
      <c r="T6" s="52"/>
    </row>
    <row r="7" spans="2:21" s="34" customFormat="1" ht="24.95" customHeight="1" x14ac:dyDescent="0.25">
      <c r="B7" s="9" t="s">
        <v>19</v>
      </c>
      <c r="C7" s="10" t="str">
        <f t="shared" si="0"/>
        <v>032320</v>
      </c>
      <c r="D7" s="11" t="s">
        <v>15</v>
      </c>
      <c r="E7" s="33">
        <v>0</v>
      </c>
      <c r="F7" s="11">
        <v>22</v>
      </c>
      <c r="G7" s="11">
        <v>0</v>
      </c>
      <c r="H7" s="11">
        <v>0</v>
      </c>
      <c r="I7" s="11">
        <v>0</v>
      </c>
      <c r="J7" s="11">
        <v>0</v>
      </c>
      <c r="K7" s="11">
        <v>27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/>
      <c r="R7" s="11">
        <f ca="1">SUM(OFFSET(FLUX_2016[[#This Row],[SOLDE 2015]],0,1,1,12))</f>
        <v>49</v>
      </c>
      <c r="S7" s="8" t="str">
        <f ca="1">IF(FLUX_2016[[#This Row],[ETAT]]="Brut",FLUX_2016[[#This Row],[TOTAL 2016]]+FLUX_2016[[#This Row],[SOLDE 2015]]-SUM(OFFSET(FLUX_2016[[#This Row],[SOLDE 2015]],SUMPRODUCT((FLUX_2016[REF]=FLUX_2016[[#This Row],[REF]])*(FLUX_2016[ETAT]="brut")),1,COUNTIFS(FLUX_2016[ETAT],"Fini",FLUX_2016[REF],C7),12)),"")</f>
        <v/>
      </c>
      <c r="T7" s="52"/>
    </row>
    <row r="8" spans="2:21" s="34" customFormat="1" ht="24.95" customHeight="1" x14ac:dyDescent="0.25">
      <c r="B8" s="9" t="s">
        <v>20</v>
      </c>
      <c r="C8" s="10" t="str">
        <f t="shared" si="0"/>
        <v>032320</v>
      </c>
      <c r="D8" s="11" t="s">
        <v>15</v>
      </c>
      <c r="E8" s="33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/>
      <c r="R8" s="11">
        <f ca="1">SUM(OFFSET(FLUX_2016[[#This Row],[SOLDE 2015]],0,1,1,12))</f>
        <v>0</v>
      </c>
      <c r="S8" s="8" t="str">
        <f ca="1">IF(FLUX_2016[[#This Row],[ETAT]]="Brut",FLUX_2016[[#This Row],[TOTAL 2016]]+FLUX_2016[[#This Row],[SOLDE 2015]]-SUM(OFFSET(FLUX_2016[[#This Row],[SOLDE 2015]],SUMPRODUCT((FLUX_2016[REF]=FLUX_2016[[#This Row],[REF]])*(FLUX_2016[ETAT]="brut")),1,COUNTIFS(FLUX_2016[ETAT],"Fini",FLUX_2016[REF],C8),12)),"")</f>
        <v/>
      </c>
      <c r="T8" s="52"/>
    </row>
    <row r="9" spans="2:21" ht="24.95" customHeight="1" x14ac:dyDescent="0.25">
      <c r="B9" s="38" t="s">
        <v>32</v>
      </c>
      <c r="C9" s="38" t="str">
        <f t="shared" si="0"/>
        <v>032330</v>
      </c>
      <c r="D9" s="39" t="s">
        <v>14</v>
      </c>
      <c r="E9" s="39">
        <v>60</v>
      </c>
      <c r="F9" s="39">
        <v>100</v>
      </c>
      <c r="G9" s="39">
        <v>0</v>
      </c>
      <c r="H9" s="39">
        <v>100</v>
      </c>
      <c r="I9" s="39">
        <v>0</v>
      </c>
      <c r="J9" s="39">
        <v>100</v>
      </c>
      <c r="K9" s="39">
        <v>0</v>
      </c>
      <c r="L9" s="39">
        <v>100</v>
      </c>
      <c r="M9" s="39">
        <v>0</v>
      </c>
      <c r="N9" s="39">
        <v>100</v>
      </c>
      <c r="O9" s="39">
        <v>0</v>
      </c>
      <c r="P9" s="39">
        <v>100</v>
      </c>
      <c r="Q9" s="39"/>
      <c r="R9" s="39">
        <f ca="1">SUM(OFFSET(FLUX_2016[[#This Row],[SOLDE 2015]],0,1,1,12))</f>
        <v>600</v>
      </c>
      <c r="S9" s="8">
        <f ca="1">IF(FLUX_2016[[#This Row],[ETAT]]="Brut",FLUX_2016[[#This Row],[TOTAL 2016]]+FLUX_2016[[#This Row],[SOLDE 2015]]-SUM(OFFSET(FLUX_2016[[#This Row],[SOLDE 2015]],SUMPRODUCT((FLUX_2016[REF]=FLUX_2016[[#This Row],[REF]])*(FLUX_2016[ETAT]="brut")),1,COUNTIFS(FLUX_2016[ETAT],"Fini",FLUX_2016[REF],C9),12)),"")</f>
        <v>137</v>
      </c>
      <c r="T9" s="54" t="s">
        <v>53</v>
      </c>
      <c r="U9" s="4"/>
    </row>
    <row r="10" spans="2:21" ht="24.95" customHeight="1" x14ac:dyDescent="0.25">
      <c r="B10" s="40" t="s">
        <v>48</v>
      </c>
      <c r="C10" s="38" t="str">
        <f>MID(B10,1,6)</f>
        <v>032330</v>
      </c>
      <c r="D10" s="39" t="s">
        <v>14</v>
      </c>
      <c r="E10" s="39">
        <v>50</v>
      </c>
      <c r="F10" s="39">
        <v>200</v>
      </c>
      <c r="G10" s="39">
        <v>0</v>
      </c>
      <c r="H10" s="39">
        <v>0</v>
      </c>
      <c r="I10" s="39">
        <v>0</v>
      </c>
      <c r="J10" s="39">
        <v>200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150</v>
      </c>
      <c r="Q10" s="39"/>
      <c r="R10" s="39">
        <f ca="1">SUM(OFFSET(FLUX_2016[[#This Row],[SOLDE 2015]],0,1,1,12))</f>
        <v>550</v>
      </c>
      <c r="S10" s="8">
        <f ca="1">IF(FLUX_2016[[#This Row],[ETAT]]="Brut",FLUX_2016[[#This Row],[TOTAL 2016]]+FLUX_2016[[#This Row],[SOLDE 2015]]-SUM(OFFSET(FLUX_2016[[#This Row],[SOLDE 2015]],SUMPRODUCT((FLUX_2016[REF]=FLUX_2016[[#This Row],[REF]])*(FLUX_2016[ETAT]="brut")),1,COUNTIFS(FLUX_2016[ETAT],"Fini",FLUX_2016[REF],C10),12)),"")</f>
        <v>-23</v>
      </c>
      <c r="T10" s="57" t="s">
        <v>54</v>
      </c>
      <c r="U10" s="4"/>
    </row>
    <row r="11" spans="2:21" ht="24.95" customHeight="1" x14ac:dyDescent="0.25">
      <c r="B11" s="37" t="s">
        <v>21</v>
      </c>
      <c r="C11" s="41" t="str">
        <f t="shared" si="0"/>
        <v>032330</v>
      </c>
      <c r="D11" s="42" t="s">
        <v>15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/>
      <c r="R11" s="42">
        <f ca="1">SUM(OFFSET(FLUX_2016[[#This Row],[SOLDE 2015]],0,1,1,12))</f>
        <v>0</v>
      </c>
      <c r="S11" s="8" t="str">
        <f ca="1">IF(FLUX_2016[[#This Row],[ETAT]]="Brut",FLUX_2016[[#This Row],[TOTAL 2016]]+FLUX_2016[[#This Row],[SOLDE 2015]]-SUM(OFFSET(FLUX_2016[[#This Row],[SOLDE 2015]],SUMPRODUCT((FLUX_2016[REF]=FLUX_2016[[#This Row],[REF]])*(FLUX_2016[ETAT]="brut")),1,COUNTIFS(FLUX_2016[ETAT],"Fini",FLUX_2016[REF],C11),12)),"")</f>
        <v/>
      </c>
      <c r="T11" s="55"/>
      <c r="U11" s="4"/>
    </row>
    <row r="12" spans="2:21" ht="24.95" customHeight="1" x14ac:dyDescent="0.25">
      <c r="B12" s="37" t="s">
        <v>22</v>
      </c>
      <c r="C12" s="41" t="str">
        <f t="shared" si="0"/>
        <v>032330</v>
      </c>
      <c r="D12" s="42" t="s">
        <v>15</v>
      </c>
      <c r="E12" s="42">
        <v>0</v>
      </c>
      <c r="F12" s="42">
        <v>0</v>
      </c>
      <c r="G12" s="42">
        <v>37</v>
      </c>
      <c r="H12" s="42">
        <v>44</v>
      </c>
      <c r="I12" s="42">
        <v>15</v>
      </c>
      <c r="J12" s="42">
        <v>0</v>
      </c>
      <c r="K12" s="42">
        <v>55</v>
      </c>
      <c r="L12" s="42">
        <v>0</v>
      </c>
      <c r="M12" s="42">
        <v>0</v>
      </c>
      <c r="N12" s="42">
        <v>0</v>
      </c>
      <c r="O12" s="42">
        <v>0</v>
      </c>
      <c r="P12" s="42">
        <v>0</v>
      </c>
      <c r="Q12" s="42"/>
      <c r="R12" s="42">
        <f ca="1">SUM(OFFSET(FLUX_2016[[#This Row],[SOLDE 2015]],0,1,1,12))</f>
        <v>151</v>
      </c>
      <c r="S12" s="8" t="str">
        <f ca="1">IF(FLUX_2016[[#This Row],[ETAT]]="Brut",FLUX_2016[[#This Row],[TOTAL 2016]]+FLUX_2016[[#This Row],[SOLDE 2015]]-SUM(OFFSET(FLUX_2016[[#This Row],[SOLDE 2015]],SUMPRODUCT((FLUX_2016[REF]=FLUX_2016[[#This Row],[REF]])*(FLUX_2016[ETAT]="brut")),1,COUNTIFS(FLUX_2016[ETAT],"Fini",FLUX_2016[REF],C12),12)),"")</f>
        <v/>
      </c>
      <c r="U12" s="4"/>
    </row>
    <row r="13" spans="2:21" ht="24.95" customHeight="1" x14ac:dyDescent="0.25">
      <c r="B13" s="37" t="s">
        <v>23</v>
      </c>
      <c r="C13" s="41" t="str">
        <f t="shared" si="0"/>
        <v>032330</v>
      </c>
      <c r="D13" s="42" t="s">
        <v>15</v>
      </c>
      <c r="E13" s="42">
        <v>0</v>
      </c>
      <c r="F13" s="42">
        <v>50</v>
      </c>
      <c r="G13" s="42">
        <v>46</v>
      </c>
      <c r="H13" s="42">
        <v>79</v>
      </c>
      <c r="I13" s="42">
        <v>0</v>
      </c>
      <c r="J13" s="42">
        <v>0</v>
      </c>
      <c r="K13" s="42">
        <v>57</v>
      </c>
      <c r="L13" s="42">
        <v>0</v>
      </c>
      <c r="M13" s="42">
        <v>0</v>
      </c>
      <c r="N13" s="42">
        <v>0</v>
      </c>
      <c r="O13" s="42">
        <v>0</v>
      </c>
      <c r="P13" s="42">
        <v>0</v>
      </c>
      <c r="Q13" s="42"/>
      <c r="R13" s="42">
        <f ca="1">SUM(OFFSET(FLUX_2016[[#This Row],[SOLDE 2015]],0,1,1,12))</f>
        <v>232</v>
      </c>
      <c r="S13" s="8" t="str">
        <f ca="1">IF(FLUX_2016[[#This Row],[ETAT]]="Brut",FLUX_2016[[#This Row],[TOTAL 2016]]+FLUX_2016[[#This Row],[SOLDE 2015]]-SUM(OFFSET(FLUX_2016[[#This Row],[SOLDE 2015]],SUMPRODUCT((FLUX_2016[REF]=FLUX_2016[[#This Row],[REF]])*(FLUX_2016[ETAT]="brut")),1,COUNTIFS(FLUX_2016[ETAT],"Fini",FLUX_2016[REF],C13),12)),"")</f>
        <v/>
      </c>
      <c r="U13" s="4"/>
    </row>
    <row r="14" spans="2:21" ht="24.95" customHeight="1" x14ac:dyDescent="0.25">
      <c r="B14" s="37" t="s">
        <v>24</v>
      </c>
      <c r="C14" s="41" t="str">
        <f t="shared" si="0"/>
        <v>032330</v>
      </c>
      <c r="D14" s="42" t="s">
        <v>15</v>
      </c>
      <c r="E14" s="42">
        <v>0</v>
      </c>
      <c r="F14" s="42">
        <v>15</v>
      </c>
      <c r="G14" s="42">
        <v>4</v>
      </c>
      <c r="H14" s="42">
        <v>30</v>
      </c>
      <c r="I14" s="42">
        <v>31</v>
      </c>
      <c r="J14" s="42">
        <v>0</v>
      </c>
      <c r="K14" s="42">
        <v>40</v>
      </c>
      <c r="L14" s="42">
        <v>0</v>
      </c>
      <c r="M14" s="42">
        <v>10</v>
      </c>
      <c r="N14" s="42">
        <v>0</v>
      </c>
      <c r="O14" s="42">
        <v>0</v>
      </c>
      <c r="P14" s="42">
        <v>0</v>
      </c>
      <c r="Q14" s="42"/>
      <c r="R14" s="42">
        <f ca="1">SUM(OFFSET(FLUX_2016[[#This Row],[SOLDE 2015]],0,1,1,12))</f>
        <v>130</v>
      </c>
      <c r="S14" s="8" t="str">
        <f ca="1">IF(FLUX_2016[[#This Row],[ETAT]]="Brut",FLUX_2016[[#This Row],[TOTAL 2016]]+FLUX_2016[[#This Row],[SOLDE 2015]]-SUM(OFFSET(FLUX_2016[[#This Row],[SOLDE 2015]],SUMPRODUCT((FLUX_2016[REF]=FLUX_2016[[#This Row],[REF]])*(FLUX_2016[ETAT]="brut")),1,COUNTIFS(FLUX_2016[ETAT],"Fini",FLUX_2016[REF],C14),12)),"")</f>
        <v/>
      </c>
      <c r="U14" s="4"/>
    </row>
    <row r="15" spans="2:21" ht="24.95" customHeight="1" x14ac:dyDescent="0.25">
      <c r="B15" s="37" t="s">
        <v>25</v>
      </c>
      <c r="C15" s="41" t="str">
        <f t="shared" si="0"/>
        <v>032330</v>
      </c>
      <c r="D15" s="42" t="s">
        <v>15</v>
      </c>
      <c r="E15" s="42">
        <v>0</v>
      </c>
      <c r="F15" s="42">
        <v>0</v>
      </c>
      <c r="G15" s="42">
        <v>0</v>
      </c>
      <c r="H15" s="42">
        <v>0</v>
      </c>
      <c r="I15" s="42">
        <v>0</v>
      </c>
      <c r="J15" s="42">
        <v>0</v>
      </c>
      <c r="K15" s="42">
        <v>0</v>
      </c>
      <c r="L15" s="42">
        <v>0</v>
      </c>
      <c r="M15" s="42">
        <v>0</v>
      </c>
      <c r="N15" s="42">
        <v>0</v>
      </c>
      <c r="O15" s="42">
        <v>10</v>
      </c>
      <c r="P15" s="42">
        <v>0</v>
      </c>
      <c r="Q15" s="42"/>
      <c r="R15" s="42">
        <f ca="1">SUM(OFFSET(FLUX_2016[[#This Row],[SOLDE 2015]],0,1,1,12))</f>
        <v>10</v>
      </c>
      <c r="S15" s="8" t="str">
        <f ca="1">IF(FLUX_2016[[#This Row],[ETAT]]="Brut",FLUX_2016[[#This Row],[TOTAL 2016]]+FLUX_2016[[#This Row],[SOLDE 2015]]-SUM(OFFSET(FLUX_2016[[#This Row],[SOLDE 2015]],SUMPRODUCT((FLUX_2016[REF]=FLUX_2016[[#This Row],[REF]])*(FLUX_2016[ETAT]="brut")),1,COUNTIFS(FLUX_2016[ETAT],"Fini",FLUX_2016[REF],C15),12)),"")</f>
        <v/>
      </c>
      <c r="U15" s="4"/>
    </row>
    <row r="16" spans="2:21" ht="24.95" customHeight="1" x14ac:dyDescent="0.25">
      <c r="B16" s="26" t="s">
        <v>33</v>
      </c>
      <c r="C16" s="27" t="str">
        <f t="shared" si="0"/>
        <v>032340</v>
      </c>
      <c r="D16" s="28" t="s">
        <v>14</v>
      </c>
      <c r="E16" s="28">
        <v>20</v>
      </c>
      <c r="F16" s="43">
        <v>0</v>
      </c>
      <c r="G16" s="43">
        <v>0</v>
      </c>
      <c r="H16" s="43">
        <v>0</v>
      </c>
      <c r="I16" s="43">
        <v>0</v>
      </c>
      <c r="J16" s="43">
        <v>0</v>
      </c>
      <c r="K16" s="43">
        <v>0</v>
      </c>
      <c r="L16" s="43">
        <v>0</v>
      </c>
      <c r="M16" s="43">
        <v>0</v>
      </c>
      <c r="N16" s="43">
        <v>0</v>
      </c>
      <c r="O16" s="43">
        <v>0</v>
      </c>
      <c r="P16" s="43">
        <v>100</v>
      </c>
      <c r="Q16" s="43"/>
      <c r="R16" s="28">
        <f ca="1">SUM(OFFSET(FLUX_2016[[#This Row],[SOLDE 2015]],0,1,1,12))</f>
        <v>100</v>
      </c>
      <c r="S16" s="8">
        <f ca="1">IF(FLUX_2016[[#This Row],[ETAT]]="Brut",FLUX_2016[[#This Row],[TOTAL 2016]]+FLUX_2016[[#This Row],[SOLDE 2015]]-SUM(OFFSET(FLUX_2016[[#This Row],[SOLDE 2015]],SUMPRODUCT((FLUX_2016[REF]=FLUX_2016[[#This Row],[REF]])*(FLUX_2016[ETAT]="brut")),1,COUNTIFS(FLUX_2016[ETAT],"Fini",FLUX_2016[REF],C16),12)),"")</f>
        <v>70</v>
      </c>
      <c r="T16" s="54" t="s">
        <v>55</v>
      </c>
      <c r="U16" s="4"/>
    </row>
    <row r="17" spans="2:21" s="32" customFormat="1" ht="24.95" customHeight="1" x14ac:dyDescent="0.25">
      <c r="B17" s="26" t="s">
        <v>46</v>
      </c>
      <c r="C17" s="27" t="str">
        <f>MID(B17,1,6)</f>
        <v>032340</v>
      </c>
      <c r="D17" s="28" t="s">
        <v>14</v>
      </c>
      <c r="E17" s="28">
        <v>50</v>
      </c>
      <c r="F17" s="43">
        <v>0</v>
      </c>
      <c r="G17" s="43">
        <v>0</v>
      </c>
      <c r="H17" s="43">
        <v>0</v>
      </c>
      <c r="I17" s="43">
        <v>0</v>
      </c>
      <c r="J17" s="43">
        <v>0</v>
      </c>
      <c r="K17" s="43">
        <v>0</v>
      </c>
      <c r="L17" s="43">
        <v>0</v>
      </c>
      <c r="M17" s="43">
        <v>0</v>
      </c>
      <c r="N17" s="43">
        <v>0</v>
      </c>
      <c r="O17" s="43">
        <v>0</v>
      </c>
      <c r="P17" s="43">
        <v>100</v>
      </c>
      <c r="Q17" s="43"/>
      <c r="R17" s="28">
        <f ca="1">SUM(OFFSET(FLUX_2016[[#This Row],[SOLDE 2015]],0,1,1,12))</f>
        <v>100</v>
      </c>
      <c r="S17" s="8">
        <f ca="1">IF(FLUX_2016[[#This Row],[ETAT]]="Brut",FLUX_2016[[#This Row],[TOTAL 2016]]+FLUX_2016[[#This Row],[SOLDE 2015]]-SUM(OFFSET(FLUX_2016[[#This Row],[SOLDE 2015]],SUMPRODUCT((FLUX_2016[REF]=FLUX_2016[[#This Row],[REF]])*(FLUX_2016[ETAT]="brut")),1,COUNTIFS(FLUX_2016[ETAT],"Fini",FLUX_2016[REF],C17),12)),"")</f>
        <v>110</v>
      </c>
      <c r="T17" s="44" t="s">
        <v>50</v>
      </c>
    </row>
    <row r="18" spans="2:21" ht="24.95" customHeight="1" x14ac:dyDescent="0.25">
      <c r="B18" s="26" t="s">
        <v>47</v>
      </c>
      <c r="C18" s="27" t="str">
        <f>MID(B18,1,6)</f>
        <v>032340</v>
      </c>
      <c r="D18" s="28" t="s">
        <v>14</v>
      </c>
      <c r="E18" s="28">
        <v>5</v>
      </c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  <c r="P18" s="28">
        <v>100</v>
      </c>
      <c r="Q18" s="28"/>
      <c r="R18" s="28">
        <f ca="1">SUM(OFFSET(FLUX_2016[[#This Row],[SOLDE 2015]],0,1,1,12))</f>
        <v>100</v>
      </c>
      <c r="S18" s="8">
        <f ca="1">IF(FLUX_2016[[#This Row],[ETAT]]="Brut",FLUX_2016[[#This Row],[TOTAL 2016]]+FLUX_2016[[#This Row],[SOLDE 2015]]-SUM(OFFSET(FLUX_2016[[#This Row],[SOLDE 2015]],SUMPRODUCT((FLUX_2016[REF]=FLUX_2016[[#This Row],[REF]])*(FLUX_2016[ETAT]="brut")),1,COUNTIFS(FLUX_2016[ETAT],"Fini",FLUX_2016[REF],C18),12)),"")</f>
        <v>75</v>
      </c>
      <c r="T18" s="57" t="s">
        <v>56</v>
      </c>
      <c r="U18" s="4"/>
    </row>
    <row r="19" spans="2:21" ht="24.95" customHeight="1" x14ac:dyDescent="0.25">
      <c r="B19" s="45" t="s">
        <v>26</v>
      </c>
      <c r="C19" s="46" t="str">
        <f t="shared" si="0"/>
        <v>032340</v>
      </c>
      <c r="D19" s="43" t="s">
        <v>15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0</v>
      </c>
      <c r="K19" s="43">
        <v>0</v>
      </c>
      <c r="L19" s="43">
        <v>0</v>
      </c>
      <c r="M19" s="43">
        <v>0</v>
      </c>
      <c r="N19" s="43">
        <v>0</v>
      </c>
      <c r="O19" s="43">
        <v>0</v>
      </c>
      <c r="P19" s="43">
        <v>0</v>
      </c>
      <c r="Q19" s="43">
        <v>10</v>
      </c>
      <c r="R19" s="43">
        <f ca="1">SUM(OFFSET(FLUX_2016[[#This Row],[SOLDE 2015]],0,1,1,12))</f>
        <v>10</v>
      </c>
      <c r="S19" s="8" t="str">
        <f ca="1">IF(FLUX_2016[[#This Row],[ETAT]]="Brut",FLUX_2016[[#This Row],[TOTAL 2016]]+FLUX_2016[[#This Row],[SOLDE 2015]]-SUM(OFFSET(FLUX_2016[[#This Row],[SOLDE 2015]],SUMPRODUCT((FLUX_2016[REF]=FLUX_2016[[#This Row],[REF]])*(FLUX_2016[ETAT]="brut")),1,COUNTIFS(FLUX_2016[ETAT],"Fini",FLUX_2016[REF],C19),12)),"")</f>
        <v/>
      </c>
      <c r="U19" s="4"/>
    </row>
    <row r="20" spans="2:21" ht="24.95" customHeight="1" x14ac:dyDescent="0.25">
      <c r="B20" s="45" t="s">
        <v>27</v>
      </c>
      <c r="C20" s="46" t="str">
        <f t="shared" si="0"/>
        <v>032340</v>
      </c>
      <c r="D20" s="43" t="s">
        <v>15</v>
      </c>
      <c r="E20" s="43">
        <v>0</v>
      </c>
      <c r="F20" s="43">
        <v>0</v>
      </c>
      <c r="G20" s="43">
        <v>0</v>
      </c>
      <c r="H20" s="43">
        <v>0</v>
      </c>
      <c r="I20" s="43">
        <v>0</v>
      </c>
      <c r="J20" s="43">
        <v>0</v>
      </c>
      <c r="K20" s="43">
        <v>0</v>
      </c>
      <c r="L20" s="43">
        <v>0</v>
      </c>
      <c r="M20" s="43">
        <v>0</v>
      </c>
      <c r="N20" s="43">
        <v>0</v>
      </c>
      <c r="O20" s="43">
        <v>0</v>
      </c>
      <c r="P20" s="43">
        <v>0</v>
      </c>
      <c r="Q20" s="43">
        <v>10</v>
      </c>
      <c r="R20" s="43">
        <f ca="1">SUM(OFFSET(FLUX_2016[[#This Row],[SOLDE 2015]],0,1,1,12))</f>
        <v>10</v>
      </c>
      <c r="S20" s="8" t="str">
        <f ca="1">IF(FLUX_2016[[#This Row],[ETAT]]="Brut",FLUX_2016[[#This Row],[TOTAL 2016]]+FLUX_2016[[#This Row],[SOLDE 2015]]-SUM(OFFSET(FLUX_2016[[#This Row],[SOLDE 2015]],SUMPRODUCT((FLUX_2016[REF]=FLUX_2016[[#This Row],[REF]])*(FLUX_2016[ETAT]="brut")),1,COUNTIFS(FLUX_2016[ETAT],"Fini",FLUX_2016[REF],C20),12)),"")</f>
        <v/>
      </c>
      <c r="U20" s="4"/>
    </row>
    <row r="21" spans="2:21" ht="24.95" customHeight="1" x14ac:dyDescent="0.25">
      <c r="B21" s="45" t="s">
        <v>28</v>
      </c>
      <c r="C21" s="46" t="str">
        <f t="shared" si="0"/>
        <v>032340</v>
      </c>
      <c r="D21" s="43" t="s">
        <v>15</v>
      </c>
      <c r="E21" s="43">
        <v>0</v>
      </c>
      <c r="F21" s="43">
        <v>0</v>
      </c>
      <c r="G21" s="43">
        <v>0</v>
      </c>
      <c r="H21" s="43">
        <v>0</v>
      </c>
      <c r="I21" s="43">
        <v>0</v>
      </c>
      <c r="J21" s="43">
        <v>0</v>
      </c>
      <c r="K21" s="43">
        <v>0</v>
      </c>
      <c r="L21" s="43">
        <v>0</v>
      </c>
      <c r="M21" s="43">
        <v>0</v>
      </c>
      <c r="N21" s="43">
        <v>0</v>
      </c>
      <c r="O21" s="43">
        <v>0</v>
      </c>
      <c r="P21" s="43">
        <v>0</v>
      </c>
      <c r="Q21" s="43">
        <v>10</v>
      </c>
      <c r="R21" s="43">
        <f ca="1">SUM(OFFSET(FLUX_2016[[#This Row],[SOLDE 2015]],0,1,1,12))</f>
        <v>10</v>
      </c>
      <c r="S21" s="8" t="str">
        <f ca="1">IF(FLUX_2016[[#This Row],[ETAT]]="Brut",FLUX_2016[[#This Row],[TOTAL 2016]]+FLUX_2016[[#This Row],[SOLDE 2015]]-SUM(OFFSET(FLUX_2016[[#This Row],[SOLDE 2015]],SUMPRODUCT((FLUX_2016[REF]=FLUX_2016[[#This Row],[REF]])*(FLUX_2016[ETAT]="brut")),1,COUNTIFS(FLUX_2016[ETAT],"Fini",FLUX_2016[REF],C21),12)),"")</f>
        <v/>
      </c>
      <c r="U21" s="4"/>
    </row>
    <row r="22" spans="2:21" s="3" customFormat="1" ht="24.95" customHeight="1" x14ac:dyDescent="0.25">
      <c r="B22" s="45" t="s">
        <v>29</v>
      </c>
      <c r="C22" s="46" t="str">
        <f t="shared" si="0"/>
        <v>032340</v>
      </c>
      <c r="D22" s="43" t="s">
        <v>15</v>
      </c>
      <c r="E22" s="43">
        <v>0</v>
      </c>
      <c r="F22" s="43">
        <v>0</v>
      </c>
      <c r="G22" s="43">
        <v>0</v>
      </c>
      <c r="H22" s="43">
        <v>0</v>
      </c>
      <c r="I22" s="43">
        <v>0</v>
      </c>
      <c r="J22" s="43">
        <v>0</v>
      </c>
      <c r="K22" s="43">
        <v>0</v>
      </c>
      <c r="L22" s="4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10</v>
      </c>
      <c r="R22" s="43">
        <f ca="1">SUM(OFFSET(FLUX_2016[[#This Row],[SOLDE 2015]],0,1,1,12))</f>
        <v>10</v>
      </c>
      <c r="S22" s="8" t="str">
        <f ca="1">IF(FLUX_2016[[#This Row],[ETAT]]="Brut",FLUX_2016[[#This Row],[TOTAL 2016]]+FLUX_2016[[#This Row],[SOLDE 2015]]-SUM(OFFSET(FLUX_2016[[#This Row],[SOLDE 2015]],SUMPRODUCT((FLUX_2016[REF]=FLUX_2016[[#This Row],[REF]])*(FLUX_2016[ETAT]="brut")),1,COUNTIFS(FLUX_2016[ETAT],"Fini",FLUX_2016[REF],C22),12)),"")</f>
        <v/>
      </c>
      <c r="T22" s="56"/>
    </row>
    <row r="23" spans="2:21" s="3" customFormat="1" ht="24.95" customHeight="1" x14ac:dyDescent="0.25">
      <c r="B23" s="45" t="s">
        <v>30</v>
      </c>
      <c r="C23" s="46" t="str">
        <f t="shared" si="0"/>
        <v>032340</v>
      </c>
      <c r="D23" s="43" t="s">
        <v>15</v>
      </c>
      <c r="E23" s="43">
        <v>0</v>
      </c>
      <c r="F23" s="43">
        <v>0</v>
      </c>
      <c r="G23" s="43">
        <v>0</v>
      </c>
      <c r="H23" s="43">
        <v>0</v>
      </c>
      <c r="I23" s="43">
        <v>0</v>
      </c>
      <c r="J23" s="43">
        <v>0</v>
      </c>
      <c r="K23" s="43">
        <v>0</v>
      </c>
      <c r="L23" s="43">
        <v>0</v>
      </c>
      <c r="M23" s="43">
        <v>0</v>
      </c>
      <c r="N23" s="43">
        <v>0</v>
      </c>
      <c r="O23" s="43">
        <v>0</v>
      </c>
      <c r="P23" s="43">
        <v>0</v>
      </c>
      <c r="Q23" s="43"/>
      <c r="R23" s="43">
        <f ca="1">SUM(OFFSET(FLUX_2016[[#This Row],[SOLDE 2015]],0,1,1,12))</f>
        <v>0</v>
      </c>
      <c r="S23" s="8" t="str">
        <f ca="1">IF(FLUX_2016[[#This Row],[ETAT]]="Brut",FLUX_2016[[#This Row],[TOTAL 2016]]+FLUX_2016[[#This Row],[SOLDE 2015]]-SUM(OFFSET(FLUX_2016[[#This Row],[SOLDE 2015]],SUMPRODUCT((FLUX_2016[REF]=FLUX_2016[[#This Row],[REF]])*(FLUX_2016[ETAT]="brut")),1,COUNTIFS(FLUX_2016[ETAT],"Fini",FLUX_2016[REF],C23),12)),"")</f>
        <v/>
      </c>
      <c r="T23" s="56"/>
    </row>
    <row r="24" spans="2:21" s="3" customFormat="1" ht="24.95" customHeight="1" x14ac:dyDescent="0.25">
      <c r="B24" s="45" t="s">
        <v>52</v>
      </c>
      <c r="C24" s="46" t="str">
        <f t="shared" si="0"/>
        <v>032340</v>
      </c>
      <c r="D24" s="43" t="s">
        <v>15</v>
      </c>
      <c r="E24" s="48">
        <v>0</v>
      </c>
      <c r="F24" s="47">
        <v>0</v>
      </c>
      <c r="G24" s="47">
        <v>0</v>
      </c>
      <c r="H24" s="47">
        <v>0</v>
      </c>
      <c r="I24" s="47">
        <v>0</v>
      </c>
      <c r="J24" s="47">
        <v>0</v>
      </c>
      <c r="K24" s="47">
        <v>0</v>
      </c>
      <c r="L24" s="47">
        <v>0</v>
      </c>
      <c r="M24" s="47">
        <v>0</v>
      </c>
      <c r="N24" s="47">
        <v>0</v>
      </c>
      <c r="O24" s="47">
        <v>0</v>
      </c>
      <c r="P24" s="47">
        <v>0</v>
      </c>
      <c r="Q24" s="47">
        <v>10</v>
      </c>
      <c r="R24" s="28">
        <f ca="1">SUM(OFFSET(FLUX_2016[[#This Row],[SOLDE 2015]],0,1,1,12))</f>
        <v>10</v>
      </c>
      <c r="S24" s="8" t="str">
        <f ca="1">IF(FLUX_2016[[#This Row],[ETAT]]="Brut",FLUX_2016[[#This Row],[TOTAL 2016]]+FLUX_2016[[#This Row],[SOLDE 2015]]-SUM(OFFSET(FLUX_2016[[#This Row],[SOLDE 2015]],SUMPRODUCT((FLUX_2016[REF]=FLUX_2016[[#This Row],[REF]])*(FLUX_2016[ETAT]="brut")),1,COUNTIFS(FLUX_2016[ETAT],"Fini",FLUX_2016[REF],C24),12)),"")</f>
        <v/>
      </c>
      <c r="T24" s="56"/>
    </row>
    <row r="25" spans="2:21" s="3" customFormat="1" ht="24.95" customHeight="1" x14ac:dyDescent="0.25">
      <c r="B25" s="22"/>
      <c r="C25" s="10" t="str">
        <f t="shared" si="0"/>
        <v/>
      </c>
      <c r="D25" s="21"/>
      <c r="E25" s="23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6">
        <f ca="1">SUM(OFFSET(FLUX_2016[[#This Row],[SOLDE 2015]],0,1,1,12))</f>
        <v>0</v>
      </c>
      <c r="S25" s="8" t="str">
        <f ca="1">IF(FLUX_2016[[#This Row],[ETAT]]="Brut",FLUX_2016[[#This Row],[TOTAL 2016]]+FLUX_2016[[#This Row],[SOLDE 2015]]-SUM(OFFSET(FLUX_2016[[#This Row],[SOLDE 2015]],SUMPRODUCT((FLUX_2016[REF]=FLUX_2016[[#This Row],[REF]])*(FLUX_2016[ETAT]="brut")),1,COUNTIFS(FLUX_2016[ETAT],"Fini",FLUX_2016[REF],C25),12)),"")</f>
        <v/>
      </c>
      <c r="T25" s="56"/>
    </row>
    <row r="26" spans="2:21" s="3" customFormat="1" ht="24.95" customHeight="1" x14ac:dyDescent="0.25">
      <c r="B26" s="20"/>
      <c r="T26" s="56"/>
      <c r="U26" s="36"/>
    </row>
    <row r="27" spans="2:21" s="3" customFormat="1" ht="24.95" customHeight="1" x14ac:dyDescent="0.25">
      <c r="T27" s="56"/>
      <c r="U27" s="36"/>
    </row>
    <row r="28" spans="2:21" s="3" customFormat="1" ht="24.95" customHeight="1" x14ac:dyDescent="0.25">
      <c r="B28" s="13"/>
      <c r="T28" s="56"/>
      <c r="U28" s="36"/>
    </row>
    <row r="29" spans="2:21" s="3" customFormat="1" ht="24.95" customHeight="1" x14ac:dyDescent="0.25">
      <c r="B29" s="13"/>
      <c r="C29" s="13"/>
      <c r="T29" s="56"/>
      <c r="U29" s="36"/>
    </row>
    <row r="30" spans="2:21" s="3" customFormat="1" ht="24.95" customHeight="1" x14ac:dyDescent="0.25">
      <c r="T30" s="56"/>
      <c r="U30" s="36"/>
    </row>
    <row r="31" spans="2:21" s="3" customFormat="1" ht="24.95" customHeight="1" x14ac:dyDescent="0.25">
      <c r="B31" s="13"/>
      <c r="T31" s="56"/>
      <c r="U31" s="36"/>
    </row>
    <row r="32" spans="2:21" s="3" customFormat="1" ht="24.95" customHeight="1" x14ac:dyDescent="0.25">
      <c r="T32" s="56"/>
      <c r="U32" s="36"/>
    </row>
    <row r="33" spans="2:21" s="3" customFormat="1" ht="24.95" customHeight="1" x14ac:dyDescent="0.25">
      <c r="T33" s="56"/>
      <c r="U33" s="36"/>
    </row>
    <row r="34" spans="2:21" s="3" customFormat="1" ht="24.95" customHeight="1" x14ac:dyDescent="0.25">
      <c r="T34" s="56"/>
      <c r="U34" s="36"/>
    </row>
    <row r="35" spans="2:21" s="3" customFormat="1" ht="24.95" customHeight="1" x14ac:dyDescent="0.25">
      <c r="T35" s="56"/>
      <c r="U35" s="36"/>
    </row>
    <row r="36" spans="2:21" s="3" customFormat="1" ht="24.95" customHeight="1" x14ac:dyDescent="0.25">
      <c r="T36" s="56"/>
      <c r="U36" s="36"/>
    </row>
    <row r="37" spans="2:21" s="3" customFormat="1" ht="24.95" customHeight="1" x14ac:dyDescent="0.25">
      <c r="T37" s="56"/>
      <c r="U37" s="36"/>
    </row>
    <row r="38" spans="2:21" s="3" customFormat="1" ht="24.95" customHeight="1" x14ac:dyDescent="0.25">
      <c r="T38" s="56"/>
      <c r="U38" s="36"/>
    </row>
    <row r="39" spans="2:21" s="3" customFormat="1" ht="24.95" customHeight="1" x14ac:dyDescent="0.25">
      <c r="T39" s="56"/>
      <c r="U39" s="36"/>
    </row>
    <row r="40" spans="2:21" ht="24.95" customHeight="1" x14ac:dyDescent="0.2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</row>
    <row r="41" spans="2:21" ht="24.95" customHeight="1" x14ac:dyDescent="0.25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</row>
    <row r="42" spans="2:21" ht="24.95" customHeight="1" x14ac:dyDescent="0.25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</sheetData>
  <mergeCells count="1">
    <mergeCell ref="B1:S1"/>
  </mergeCells>
  <conditionalFormatting sqref="B3:S25">
    <cfRule type="expression" dxfId="1" priority="3">
      <formula>$E3="-"</formula>
    </cfRule>
    <cfRule type="expression" dxfId="0" priority="4">
      <formula>$E3="Brut"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2"/>
  <sheetViews>
    <sheetView workbookViewId="0">
      <selection activeCell="E16" sqref="E16"/>
    </sheetView>
  </sheetViews>
  <sheetFormatPr baseColWidth="10" defaultRowHeight="15" x14ac:dyDescent="0.25"/>
  <cols>
    <col min="7" max="7" width="5" customWidth="1"/>
    <col min="8" max="8" width="102" customWidth="1"/>
  </cols>
  <sheetData>
    <row r="2" spans="1:8" ht="21" x14ac:dyDescent="0.25">
      <c r="A2" s="18"/>
      <c r="B2" s="50" t="s">
        <v>44</v>
      </c>
      <c r="C2" s="50"/>
      <c r="D2" s="50"/>
      <c r="E2" s="50"/>
      <c r="F2" s="50"/>
      <c r="G2" s="18"/>
    </row>
    <row r="3" spans="1:8" ht="36" customHeight="1" x14ac:dyDescent="0.25">
      <c r="A3" s="18"/>
      <c r="B3" s="14" t="s">
        <v>45</v>
      </c>
      <c r="C3" s="14" t="s">
        <v>38</v>
      </c>
      <c r="D3" s="14" t="s">
        <v>41</v>
      </c>
      <c r="E3" s="14" t="s">
        <v>42</v>
      </c>
      <c r="F3" s="14" t="s">
        <v>39</v>
      </c>
      <c r="G3" s="18"/>
    </row>
    <row r="4" spans="1:8" x14ac:dyDescent="0.25">
      <c r="A4" s="18"/>
      <c r="B4" s="15" t="s">
        <v>34</v>
      </c>
      <c r="C4" s="16">
        <f>SUMIFS(DEBUT,REF,$B4,ETAT,STOCK2016[[#Headers],[BRUT]])</f>
        <v>230</v>
      </c>
      <c r="D4" s="25">
        <f ca="1">SUMIFS('FLUX 2016'!$R$3:$R$25,'FLUX 2016'!$C$3:$C$25,$B4,'FLUX 2016'!$D$3:$D$25,$D$3)</f>
        <v>305</v>
      </c>
      <c r="E4" s="16">
        <f ca="1">SUMIFS('FLUX 2016'!$R$3:$R$23,'FLUX 2016'!$C$3:$C$23,$B4,'FLUX 2016'!$D$3:$D$23,$E$3)</f>
        <v>163</v>
      </c>
      <c r="F4" s="16">
        <f t="shared" ref="F4:F8" ca="1" si="0">C4+D4-E4</f>
        <v>372</v>
      </c>
      <c r="G4" s="18"/>
    </row>
    <row r="5" spans="1:8" x14ac:dyDescent="0.25">
      <c r="A5" s="18"/>
      <c r="B5" s="15" t="s">
        <v>35</v>
      </c>
      <c r="C5" s="16">
        <f>SUMIFS(DEBUT,REF,$B5,ETAT,STOCK2016[[#Headers],[BRUT]])</f>
        <v>110</v>
      </c>
      <c r="D5" s="25">
        <f ca="1">SUMIFS('FLUX 2016'!$R$3:$R$25,'FLUX 2016'!$C$3:$C$25,$B5,'FLUX 2016'!$D$3:$D$25,$D$3)</f>
        <v>1150</v>
      </c>
      <c r="E5" s="25">
        <f ca="1">SUMIFS('FLUX 2016'!$R$3:$R$25,'FLUX 2016'!$C$3:$C$25,$B5,'FLUX 2016'!$D$3:$D$25,$E$3)</f>
        <v>523</v>
      </c>
      <c r="F5" s="16">
        <f t="shared" ca="1" si="0"/>
        <v>737</v>
      </c>
      <c r="G5" s="18"/>
    </row>
    <row r="6" spans="1:8" x14ac:dyDescent="0.25">
      <c r="A6" s="18"/>
      <c r="B6" s="15" t="s">
        <v>37</v>
      </c>
      <c r="C6" s="16">
        <f>SUMIFS(DEBUT,REF,$B6,ETAT,STOCK2016[[#Headers],[BRUT]])</f>
        <v>75</v>
      </c>
      <c r="D6" s="25">
        <f ca="1">SUMIFS('FLUX 2016'!$R$3:$R$25,'FLUX 2016'!$C$3:$C$25,$B6,'FLUX 2016'!$D$3:$D$25,$D$3)</f>
        <v>300</v>
      </c>
      <c r="E6" s="16">
        <f ca="1">SUMIFS('FLUX 2016'!$R$3:$R$23,'FLUX 2016'!$C$3:$C$23,$B6,'FLUX 2016'!$D$3:$D$23,$E$3)</f>
        <v>40</v>
      </c>
      <c r="F6" s="16">
        <f t="shared" ca="1" si="0"/>
        <v>335</v>
      </c>
      <c r="G6" s="18"/>
      <c r="H6" s="29"/>
    </row>
    <row r="7" spans="1:8" x14ac:dyDescent="0.25">
      <c r="A7" s="18"/>
      <c r="B7" s="19" t="s">
        <v>43</v>
      </c>
      <c r="C7" s="16">
        <f>SUMIFS(DEBUT,REF,$B7,ETAT,STOCK2016[[#Headers],[BRUT]])</f>
        <v>0</v>
      </c>
      <c r="D7" s="25">
        <f>SUMIFS('FLUX 2016'!$R$3:$R$25,'FLUX 2016'!$C$3:$C$25,$B7,'FLUX 2016'!$D$3:$D$25,$D$3)</f>
        <v>0</v>
      </c>
      <c r="E7" s="25">
        <f>SUMIFS('FLUX 2016'!$R$3:$R$25,'FLUX 2016'!$C$3:$C$25,$B7,'FLUX 2016'!$D$3:$D$25,$E$3)</f>
        <v>0</v>
      </c>
      <c r="F7" s="16">
        <f t="shared" si="0"/>
        <v>0</v>
      </c>
      <c r="G7" s="18"/>
      <c r="H7" s="30"/>
    </row>
    <row r="8" spans="1:8" x14ac:dyDescent="0.25">
      <c r="A8" s="18"/>
      <c r="B8" s="17"/>
      <c r="C8" s="16">
        <f>SUMIFS(DEBUT,REF,$B8,ETAT,STOCK2016[[#Headers],[BRUT]])</f>
        <v>0</v>
      </c>
      <c r="D8" s="24">
        <f>SUMIFS('FLUX 2016'!$R$3:$R$25,'FLUX 2016'!$C$3:$C$25,$B8,'FLUX 2016'!$D$3:$D$25,$D$3)</f>
        <v>0</v>
      </c>
      <c r="E8" s="24">
        <f>SUMIFS('FLUX 2016'!$R$3:$R$25,'FLUX 2016'!$C$3:$C$25,$B8,'FLUX 2016'!$D$3:$D$25,$E$3)</f>
        <v>0</v>
      </c>
      <c r="F8" s="16">
        <f t="shared" si="0"/>
        <v>0</v>
      </c>
      <c r="G8" s="18"/>
      <c r="H8" s="29"/>
    </row>
    <row r="9" spans="1:8" x14ac:dyDescent="0.25">
      <c r="A9" s="18"/>
      <c r="B9" s="18"/>
      <c r="C9" s="18"/>
      <c r="D9" s="18"/>
      <c r="E9" s="18"/>
      <c r="F9" s="18"/>
      <c r="G9" s="18"/>
      <c r="H9" s="31"/>
    </row>
    <row r="10" spans="1:8" x14ac:dyDescent="0.25">
      <c r="A10" s="18"/>
      <c r="B10" s="18"/>
      <c r="C10" s="18"/>
      <c r="D10" s="18"/>
      <c r="E10" s="18"/>
      <c r="F10" s="18"/>
      <c r="G10" s="18"/>
      <c r="H10" s="29"/>
    </row>
    <row r="11" spans="1:8" x14ac:dyDescent="0.25">
      <c r="A11" s="18"/>
      <c r="B11" s="18"/>
      <c r="C11" s="18"/>
      <c r="D11" s="18"/>
      <c r="E11" s="18"/>
      <c r="F11" s="18"/>
      <c r="G11" s="18"/>
      <c r="H11" s="29"/>
    </row>
    <row r="12" spans="1:8" x14ac:dyDescent="0.25">
      <c r="A12" s="18"/>
      <c r="B12" s="18"/>
      <c r="C12" s="18"/>
      <c r="D12" s="18"/>
      <c r="E12" s="18"/>
      <c r="F12" s="18"/>
      <c r="G12" s="18"/>
    </row>
  </sheetData>
  <mergeCells count="1">
    <mergeCell ref="B2:F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FLUX 2016</vt:lpstr>
      <vt:lpstr>STOCK 2016</vt:lpstr>
      <vt:lpstr>BRUT</vt:lpstr>
      <vt:lpstr>DEBUT</vt:lpstr>
      <vt:lpstr>ETAT</vt:lpstr>
      <vt:lpstr>FINAL</vt:lpstr>
      <vt:lpstr>FINI</vt:lpstr>
      <vt:lpstr>REF</vt:lpstr>
      <vt:lpstr>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Sabine Grillet</dc:creator>
  <cp:lastModifiedBy>Sabine Grillet</cp:lastModifiedBy>
  <dcterms:created xsi:type="dcterms:W3CDTF">2016-12-03T13:22:28Z</dcterms:created>
  <dcterms:modified xsi:type="dcterms:W3CDTF">2016-12-07T16:03:46Z</dcterms:modified>
</cp:coreProperties>
</file>